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nuscript raw data\"/>
    </mc:Choice>
  </mc:AlternateContent>
  <bookViews>
    <workbookView xWindow="30" yWindow="150" windowWidth="9525" windowHeight="8475"/>
  </bookViews>
  <sheets>
    <sheet name="SPLEEN" sheetId="1" r:id="rId1"/>
    <sheet name="LIVER" sheetId="2" r:id="rId2"/>
    <sheet name="LUNG " sheetId="4" r:id="rId3"/>
    <sheet name="KIDNEY" sheetId="3" r:id="rId4"/>
    <sheet name="INTESTINE" sheetId="5" r:id="rId5"/>
  </sheets>
  <calcPr calcId="162913"/>
</workbook>
</file>

<file path=xl/calcChain.xml><?xml version="1.0" encoding="utf-8"?>
<calcChain xmlns="http://schemas.openxmlformats.org/spreadsheetml/2006/main">
  <c r="B8" i="1" l="1"/>
  <c r="C3" i="3" l="1"/>
  <c r="D3" i="3"/>
  <c r="C3" i="2"/>
  <c r="C48" i="1"/>
  <c r="C47" i="1"/>
  <c r="C4" i="1"/>
  <c r="C30" i="5"/>
  <c r="C3" i="5"/>
  <c r="C5" i="5"/>
  <c r="C21" i="5"/>
  <c r="C2" i="5"/>
  <c r="C31" i="4"/>
  <c r="C3" i="4"/>
  <c r="D36" i="1"/>
  <c r="C36" i="1"/>
  <c r="C3" i="1"/>
  <c r="E2" i="4"/>
  <c r="C21" i="4"/>
  <c r="C2" i="4"/>
  <c r="C21" i="2"/>
  <c r="C2" i="2"/>
  <c r="C20" i="2"/>
  <c r="D5" i="3"/>
  <c r="C5" i="3"/>
  <c r="B5" i="3"/>
  <c r="D4" i="3"/>
  <c r="C4" i="3"/>
  <c r="B4" i="3"/>
  <c r="B3" i="3"/>
  <c r="D2" i="3"/>
  <c r="C2" i="3"/>
  <c r="B2" i="3"/>
  <c r="C41" i="4"/>
  <c r="C4" i="4"/>
  <c r="F5" i="4"/>
  <c r="E5" i="4"/>
  <c r="D5" i="4"/>
  <c r="C5" i="4"/>
  <c r="B5" i="4"/>
  <c r="E4" i="4"/>
  <c r="D4" i="4"/>
  <c r="B4" i="4"/>
  <c r="F3" i="4"/>
  <c r="E3" i="4"/>
  <c r="D3" i="4"/>
  <c r="B3" i="4"/>
  <c r="F2" i="4"/>
  <c r="D2" i="4"/>
  <c r="B2" i="4"/>
  <c r="D40" i="2"/>
  <c r="D4" i="2"/>
  <c r="F5" i="2"/>
  <c r="E5" i="2"/>
  <c r="C5" i="2"/>
  <c r="B5" i="2"/>
  <c r="E4" i="2"/>
  <c r="C4" i="2"/>
  <c r="B4" i="2"/>
  <c r="F3" i="2"/>
  <c r="E3" i="2"/>
  <c r="D3" i="2"/>
  <c r="F2" i="2"/>
  <c r="E2" i="2"/>
  <c r="D2" i="2"/>
  <c r="B2" i="2"/>
  <c r="F39" i="2"/>
  <c r="F4" i="2"/>
  <c r="F5" i="5"/>
  <c r="E5" i="5"/>
  <c r="D5" i="5"/>
  <c r="B5" i="5"/>
  <c r="E4" i="5"/>
  <c r="D4" i="5"/>
  <c r="B4" i="5"/>
  <c r="E3" i="5"/>
  <c r="D3" i="5"/>
  <c r="F2" i="5"/>
  <c r="E2" i="5"/>
  <c r="D2" i="5"/>
  <c r="B2" i="5"/>
  <c r="D3" i="1"/>
  <c r="F4" i="1"/>
  <c r="E3" i="1"/>
  <c r="D4" i="1"/>
  <c r="D10" i="1" s="1"/>
  <c r="E5" i="1"/>
  <c r="D5" i="1"/>
  <c r="C5" i="1"/>
  <c r="E2" i="1"/>
  <c r="D2" i="1"/>
  <c r="C2" i="1"/>
  <c r="B4" i="1"/>
  <c r="F4" i="5"/>
  <c r="F10" i="5" s="1"/>
  <c r="F3" i="5"/>
  <c r="F30" i="5"/>
  <c r="F20" i="5"/>
  <c r="F39" i="5"/>
  <c r="C4" i="5"/>
  <c r="F51" i="5"/>
  <c r="F49" i="5"/>
  <c r="F48" i="5"/>
  <c r="F38" i="5"/>
  <c r="F42" i="5" s="1"/>
  <c r="F29" i="5"/>
  <c r="F28" i="5"/>
  <c r="F31" i="5" s="1"/>
  <c r="F19" i="5"/>
  <c r="F22" i="5" s="1"/>
  <c r="F18" i="5"/>
  <c r="E18" i="5"/>
  <c r="B3" i="5"/>
  <c r="D50" i="4" l="1"/>
  <c r="F4" i="4"/>
  <c r="D49" i="2"/>
  <c r="D5" i="2" l="1"/>
  <c r="D11" i="2" s="1"/>
  <c r="B3" i="2"/>
  <c r="F5" i="1" l="1"/>
  <c r="F57" i="1"/>
  <c r="F3" i="1"/>
  <c r="F2" i="1"/>
  <c r="B35" i="1"/>
  <c r="B34" i="1"/>
  <c r="B39" i="1" s="1"/>
  <c r="B3" i="1"/>
  <c r="B5" i="1"/>
  <c r="B2" i="1"/>
  <c r="C9" i="2"/>
  <c r="B19" i="5" l="1"/>
  <c r="B18" i="5"/>
  <c r="C29" i="5"/>
  <c r="C28" i="5"/>
  <c r="C31" i="5" s="1"/>
  <c r="B29" i="5"/>
  <c r="B28" i="5"/>
  <c r="C39" i="5"/>
  <c r="C38" i="5"/>
  <c r="B39" i="5"/>
  <c r="B38" i="5"/>
  <c r="C19" i="5"/>
  <c r="C20" i="5"/>
  <c r="C18" i="5"/>
  <c r="C22" i="5" s="1"/>
  <c r="E49" i="5"/>
  <c r="E48" i="5"/>
  <c r="E51" i="5" s="1"/>
  <c r="E39" i="5"/>
  <c r="E40" i="5"/>
  <c r="E38" i="5"/>
  <c r="E29" i="5"/>
  <c r="E28" i="5"/>
  <c r="E31" i="5" s="1"/>
  <c r="E19" i="5"/>
  <c r="E22" i="5" s="1"/>
  <c r="E20" i="5"/>
  <c r="D49" i="5"/>
  <c r="D50" i="5"/>
  <c r="D48" i="5"/>
  <c r="C49" i="5"/>
  <c r="C50" i="5"/>
  <c r="C48" i="5"/>
  <c r="B49" i="5"/>
  <c r="B48" i="5"/>
  <c r="D39" i="5"/>
  <c r="D40" i="5"/>
  <c r="D38" i="5"/>
  <c r="D29" i="5"/>
  <c r="D30" i="5"/>
  <c r="D28" i="5"/>
  <c r="D31" i="5" s="1"/>
  <c r="D19" i="5"/>
  <c r="D20" i="5"/>
  <c r="D21" i="5"/>
  <c r="D18" i="5"/>
  <c r="D22" i="5" s="1"/>
  <c r="E42" i="5" l="1"/>
  <c r="C51" i="5"/>
  <c r="D42" i="5"/>
  <c r="D51" i="5"/>
  <c r="B42" i="5"/>
  <c r="B31" i="5"/>
  <c r="B22" i="5"/>
  <c r="B51" i="5"/>
  <c r="C42" i="5"/>
  <c r="C40" i="4"/>
  <c r="C39" i="4"/>
  <c r="C42" i="4" s="1"/>
  <c r="F40" i="4"/>
  <c r="F39" i="4"/>
  <c r="F49" i="4"/>
  <c r="F48" i="4"/>
  <c r="F51" i="4" s="1"/>
  <c r="E40" i="4"/>
  <c r="E39" i="4"/>
  <c r="D11" i="4"/>
  <c r="D40" i="4"/>
  <c r="D41" i="4"/>
  <c r="D39" i="4"/>
  <c r="D42" i="4" l="1"/>
  <c r="E42" i="4"/>
  <c r="F42" i="4"/>
  <c r="C30" i="4"/>
  <c r="C29" i="4"/>
  <c r="B40" i="4"/>
  <c r="B39" i="4"/>
  <c r="B42" i="4" s="1"/>
  <c r="C19" i="4"/>
  <c r="C20" i="4"/>
  <c r="C18" i="4"/>
  <c r="E49" i="4"/>
  <c r="E48" i="4"/>
  <c r="D49" i="4"/>
  <c r="D48" i="4"/>
  <c r="D51" i="4" s="1"/>
  <c r="C49" i="4"/>
  <c r="C50" i="4"/>
  <c r="C48" i="4"/>
  <c r="B49" i="4"/>
  <c r="B48" i="4"/>
  <c r="D41" i="3"/>
  <c r="B18" i="3"/>
  <c r="C30" i="3"/>
  <c r="C29" i="3"/>
  <c r="C33" i="3" s="1"/>
  <c r="C52" i="3"/>
  <c r="C53" i="3"/>
  <c r="E39" i="2"/>
  <c r="E38" i="2"/>
  <c r="E42" i="2" s="1"/>
  <c r="E29" i="2"/>
  <c r="D8" i="2"/>
  <c r="D10" i="2"/>
  <c r="D9" i="2"/>
  <c r="D29" i="2"/>
  <c r="D30" i="2"/>
  <c r="C40" i="2"/>
  <c r="C51" i="4" l="1"/>
  <c r="E51" i="4"/>
  <c r="C22" i="4"/>
  <c r="C32" i="4"/>
  <c r="B51" i="4"/>
  <c r="E4" i="1" l="1"/>
  <c r="E22" i="1"/>
  <c r="D35" i="1"/>
  <c r="D34" i="1"/>
  <c r="D39" i="1" s="1"/>
  <c r="C35" i="1"/>
  <c r="C34" i="1"/>
  <c r="C39" i="1" s="1"/>
  <c r="B58" i="1"/>
  <c r="D30" i="4" l="1"/>
  <c r="D31" i="4"/>
  <c r="D29" i="4"/>
  <c r="D32" i="4" s="1"/>
  <c r="E29" i="4"/>
  <c r="F29" i="4"/>
  <c r="E30" i="4"/>
  <c r="F30" i="4"/>
  <c r="B30" i="4"/>
  <c r="B29" i="4"/>
  <c r="F19" i="4"/>
  <c r="E20" i="4"/>
  <c r="E21" i="4"/>
  <c r="D20" i="4"/>
  <c r="D21" i="4"/>
  <c r="F18" i="4"/>
  <c r="D18" i="4"/>
  <c r="E18" i="4"/>
  <c r="D19" i="4"/>
  <c r="E19" i="4"/>
  <c r="E22" i="4" s="1"/>
  <c r="B19" i="4"/>
  <c r="B18" i="4"/>
  <c r="B22" i="4" s="1"/>
  <c r="C51" i="3"/>
  <c r="C55" i="3" s="1"/>
  <c r="D51" i="3"/>
  <c r="D52" i="3"/>
  <c r="B52" i="3"/>
  <c r="B51" i="3"/>
  <c r="B55" i="3" s="1"/>
  <c r="D30" i="3"/>
  <c r="D29" i="3"/>
  <c r="D19" i="3"/>
  <c r="D20" i="3"/>
  <c r="C42" i="3"/>
  <c r="C40" i="3"/>
  <c r="D40" i="3"/>
  <c r="D44" i="3" s="1"/>
  <c r="C41" i="3"/>
  <c r="B41" i="3"/>
  <c r="B40" i="3"/>
  <c r="B30" i="3"/>
  <c r="B29" i="3"/>
  <c r="C20" i="3"/>
  <c r="C18" i="3"/>
  <c r="D18" i="3"/>
  <c r="C19" i="3"/>
  <c r="B19" i="3"/>
  <c r="B22" i="3" s="1"/>
  <c r="C22" i="3" l="1"/>
  <c r="B44" i="3"/>
  <c r="C44" i="3"/>
  <c r="D33" i="3"/>
  <c r="D22" i="4"/>
  <c r="F32" i="4"/>
  <c r="B33" i="3"/>
  <c r="D55" i="3"/>
  <c r="E32" i="4"/>
  <c r="F22" i="4"/>
  <c r="B32" i="4"/>
  <c r="D22" i="3"/>
  <c r="D11" i="1"/>
  <c r="C50" i="2" l="1"/>
  <c r="C51" i="2"/>
  <c r="D50" i="2"/>
  <c r="D52" i="2" s="1"/>
  <c r="C48" i="2"/>
  <c r="D48" i="2"/>
  <c r="E48" i="2"/>
  <c r="F48" i="2"/>
  <c r="C49" i="2"/>
  <c r="E49" i="2"/>
  <c r="F49" i="2"/>
  <c r="B49" i="2"/>
  <c r="B48" i="2"/>
  <c r="F38" i="2"/>
  <c r="F42" i="2" s="1"/>
  <c r="C38" i="2"/>
  <c r="D38" i="2"/>
  <c r="D42" i="2" s="1"/>
  <c r="C39" i="2"/>
  <c r="D39" i="2"/>
  <c r="B39" i="2"/>
  <c r="B38" i="2"/>
  <c r="C30" i="2"/>
  <c r="C28" i="2"/>
  <c r="D28" i="2"/>
  <c r="D32" i="2" s="1"/>
  <c r="E28" i="2"/>
  <c r="E32" i="2" s="1"/>
  <c r="F28" i="2"/>
  <c r="C29" i="2"/>
  <c r="F29" i="2"/>
  <c r="B29" i="2"/>
  <c r="B28" i="2"/>
  <c r="E20" i="2"/>
  <c r="D20" i="2"/>
  <c r="D21" i="2"/>
  <c r="C18" i="2"/>
  <c r="D18" i="2"/>
  <c r="E18" i="2"/>
  <c r="F18" i="2"/>
  <c r="C19" i="2"/>
  <c r="D19" i="2"/>
  <c r="E19" i="2"/>
  <c r="F19" i="2"/>
  <c r="B19" i="2"/>
  <c r="B18" i="2"/>
  <c r="C46" i="1"/>
  <c r="C50" i="1" s="1"/>
  <c r="B46" i="1"/>
  <c r="D22" i="2" l="1"/>
  <c r="B42" i="2"/>
  <c r="F52" i="2"/>
  <c r="C22" i="2"/>
  <c r="F22" i="2"/>
  <c r="C42" i="2"/>
  <c r="B52" i="2"/>
  <c r="C32" i="2"/>
  <c r="E52" i="2"/>
  <c r="E22" i="2"/>
  <c r="B22" i="2"/>
  <c r="F32" i="2"/>
  <c r="C52" i="2"/>
  <c r="B32" i="2"/>
  <c r="D59" i="1"/>
  <c r="C59" i="1" l="1"/>
  <c r="C60" i="1"/>
  <c r="C57" i="1"/>
  <c r="C61" i="1" s="1"/>
  <c r="D57" i="1"/>
  <c r="E57" i="1"/>
  <c r="C58" i="1"/>
  <c r="D58" i="1"/>
  <c r="D61" i="1" s="1"/>
  <c r="E58" i="1"/>
  <c r="F58" i="1"/>
  <c r="F61" i="1" s="1"/>
  <c r="B57" i="1"/>
  <c r="B61" i="1" s="1"/>
  <c r="E61" i="1" l="1"/>
  <c r="D48" i="1"/>
  <c r="F46" i="1"/>
  <c r="F50" i="1" s="1"/>
  <c r="D46" i="1"/>
  <c r="E46" i="1"/>
  <c r="D47" i="1"/>
  <c r="E47" i="1"/>
  <c r="B47" i="1"/>
  <c r="B50" i="1" s="1"/>
  <c r="B20" i="1"/>
  <c r="E35" i="1"/>
  <c r="F35" i="1"/>
  <c r="F34" i="1"/>
  <c r="E21" i="1"/>
  <c r="F21" i="1"/>
  <c r="F20" i="1"/>
  <c r="F25" i="1" s="1"/>
  <c r="E34" i="1"/>
  <c r="D50" i="1" l="1"/>
  <c r="E50" i="1"/>
  <c r="F39" i="1"/>
  <c r="E39" i="1"/>
  <c r="B21" i="1" l="1"/>
  <c r="B25" i="1" s="1"/>
  <c r="C21" i="1"/>
  <c r="D21" i="1"/>
  <c r="C22" i="1"/>
  <c r="D22" i="1"/>
  <c r="C23" i="1"/>
  <c r="D23" i="1"/>
  <c r="C20" i="1"/>
  <c r="C25" i="1" s="1"/>
  <c r="D20" i="1"/>
  <c r="E20" i="1"/>
  <c r="E25" i="1" s="1"/>
  <c r="B11" i="1"/>
  <c r="D25" i="1" l="1"/>
  <c r="B9" i="3"/>
  <c r="C9" i="3"/>
  <c r="D9" i="3"/>
  <c r="E9" i="3"/>
  <c r="F9" i="3"/>
  <c r="B10" i="3"/>
  <c r="C10" i="3"/>
  <c r="D10" i="3"/>
  <c r="E10" i="3"/>
  <c r="F10" i="3"/>
  <c r="B11" i="3"/>
  <c r="C11" i="3"/>
  <c r="D11" i="3"/>
  <c r="E11" i="3"/>
  <c r="F11" i="3"/>
  <c r="F8" i="3"/>
  <c r="C8" i="3"/>
  <c r="D8" i="3"/>
  <c r="E8" i="3"/>
  <c r="B8" i="3"/>
  <c r="E9" i="5"/>
  <c r="F9" i="5"/>
  <c r="E10" i="5"/>
  <c r="E11" i="5"/>
  <c r="F11" i="5"/>
  <c r="F8" i="5"/>
  <c r="E9" i="4"/>
  <c r="F9" i="4"/>
  <c r="E10" i="4"/>
  <c r="F10" i="4"/>
  <c r="E11" i="4"/>
  <c r="F11" i="4"/>
  <c r="F8" i="4"/>
  <c r="E9" i="2"/>
  <c r="F9" i="2"/>
  <c r="E10" i="2"/>
  <c r="F10" i="2"/>
  <c r="E11" i="2"/>
  <c r="F11" i="2"/>
  <c r="F8" i="2"/>
  <c r="E8" i="1"/>
  <c r="F8" i="1"/>
  <c r="E9" i="1"/>
  <c r="F9" i="1"/>
  <c r="E10" i="1"/>
  <c r="F10" i="1"/>
  <c r="F11" i="1"/>
  <c r="B9" i="5" l="1"/>
  <c r="C9" i="5"/>
  <c r="D9" i="5"/>
  <c r="B10" i="5"/>
  <c r="C10" i="5"/>
  <c r="D10" i="5"/>
  <c r="B11" i="5"/>
  <c r="C11" i="5"/>
  <c r="D11" i="5"/>
  <c r="C8" i="5"/>
  <c r="D8" i="5"/>
  <c r="E8" i="5"/>
  <c r="B8" i="5"/>
  <c r="B9" i="4"/>
  <c r="C9" i="4"/>
  <c r="D9" i="4"/>
  <c r="B10" i="4"/>
  <c r="C10" i="4"/>
  <c r="D10" i="4"/>
  <c r="B11" i="4"/>
  <c r="C11" i="4"/>
  <c r="C8" i="4"/>
  <c r="D8" i="4"/>
  <c r="E8" i="4"/>
  <c r="B8" i="4"/>
  <c r="B9" i="2" l="1"/>
  <c r="B10" i="2"/>
  <c r="C10" i="2"/>
  <c r="B11" i="2"/>
  <c r="C11" i="2"/>
  <c r="C8" i="2"/>
  <c r="E8" i="2"/>
  <c r="B8" i="2"/>
  <c r="C8" i="1" l="1"/>
  <c r="D8" i="1"/>
  <c r="C9" i="1"/>
  <c r="D9" i="1"/>
  <c r="C10" i="1"/>
  <c r="C11" i="1"/>
  <c r="B10" i="1"/>
  <c r="B9" i="1"/>
</calcChain>
</file>

<file path=xl/sharedStrings.xml><?xml version="1.0" encoding="utf-8"?>
<sst xmlns="http://schemas.openxmlformats.org/spreadsheetml/2006/main" count="289" uniqueCount="21">
  <si>
    <t>DAY 1</t>
  </si>
  <si>
    <t>DAY 3</t>
  </si>
  <si>
    <t>DAY 10</t>
  </si>
  <si>
    <t>DAY 21</t>
  </si>
  <si>
    <t>W</t>
  </si>
  <si>
    <t>BD</t>
  </si>
  <si>
    <t>LA</t>
  </si>
  <si>
    <t>BDLA</t>
  </si>
  <si>
    <t>DAY 36</t>
  </si>
  <si>
    <t>DAY10</t>
  </si>
  <si>
    <t>SD</t>
  </si>
  <si>
    <t>W1</t>
  </si>
  <si>
    <t>DAY1</t>
  </si>
  <si>
    <t>DAY3</t>
  </si>
  <si>
    <t>LOG10</t>
  </si>
  <si>
    <t>Column1</t>
  </si>
  <si>
    <t>LOG 10</t>
  </si>
  <si>
    <t xml:space="preserve">LOG10 </t>
  </si>
  <si>
    <t>LOG value</t>
  </si>
  <si>
    <t>cfu/g( average)</t>
  </si>
  <si>
    <t>cfu/g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</si>
</sst>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36">
    <xf numFmtId="0" fontId="0" fillId="0" borderId="0" xfId="0"/>
    <xf numFmtId="0" fontId="2" fillId="6" borderId="1" xfId="0" applyFont="1" applyFill="1" applyBorder="1"/>
    <xf numFmtId="0" fontId="2" fillId="6" borderId="2" xfId="0" applyFont="1" applyFill="1" applyBorder="1"/>
    <xf numFmtId="0" fontId="1" fillId="7" borderId="0" xfId="2" applyFill="1"/>
    <xf numFmtId="0" fontId="0" fillId="7" borderId="0" xfId="0" applyFill="1"/>
    <xf numFmtId="0" fontId="1" fillId="8" borderId="0" xfId="1" applyFill="1"/>
    <xf numFmtId="0" fontId="1" fillId="7" borderId="0" xfId="1" applyFill="1"/>
    <xf numFmtId="0" fontId="1" fillId="9" borderId="0" xfId="2" applyFill="1"/>
    <xf numFmtId="0" fontId="1" fillId="7" borderId="0" xfId="3" applyFill="1"/>
    <xf numFmtId="0" fontId="1" fillId="10" borderId="0" xfId="3" applyFill="1"/>
    <xf numFmtId="0" fontId="1" fillId="11" borderId="0" xfId="4" applyFill="1"/>
    <xf numFmtId="0" fontId="1" fillId="0" borderId="0" xfId="5" applyFill="1"/>
    <xf numFmtId="0" fontId="1" fillId="0" borderId="0" xfId="4" applyFill="1"/>
    <xf numFmtId="0" fontId="0" fillId="0" borderId="0" xfId="0" applyFill="1"/>
    <xf numFmtId="0" fontId="1" fillId="0" borderId="0" xfId="3" applyFill="1"/>
    <xf numFmtId="0" fontId="3" fillId="0" borderId="0" xfId="4" applyFont="1" applyFill="1"/>
    <xf numFmtId="0" fontId="1" fillId="0" borderId="0" xfId="3" applyFill="1" applyBorder="1"/>
    <xf numFmtId="0" fontId="0" fillId="0" borderId="0" xfId="0" applyFill="1" applyBorder="1"/>
    <xf numFmtId="0" fontId="1" fillId="0" borderId="0" xfId="1" applyFill="1"/>
    <xf numFmtId="0" fontId="1" fillId="0" borderId="0" xfId="6" applyFill="1" applyBorder="1"/>
    <xf numFmtId="0" fontId="1" fillId="0" borderId="0" xfId="2" applyFill="1"/>
    <xf numFmtId="0" fontId="4" fillId="0" borderId="0" xfId="0" applyFont="1"/>
    <xf numFmtId="0" fontId="4" fillId="7" borderId="0" xfId="1" applyFont="1" applyFill="1"/>
    <xf numFmtId="0" fontId="4" fillId="7" borderId="0" xfId="2" applyFont="1" applyFill="1"/>
    <xf numFmtId="0" fontId="4" fillId="7" borderId="0" xfId="3" applyFont="1" applyFill="1"/>
    <xf numFmtId="0" fontId="4" fillId="0" borderId="0" xfId="4" applyFont="1" applyFill="1"/>
    <xf numFmtId="0" fontId="0" fillId="0" borderId="3" xfId="0" applyBorder="1"/>
    <xf numFmtId="0" fontId="4" fillId="0" borderId="5" xfId="0" applyFont="1" applyBorder="1"/>
    <xf numFmtId="0" fontId="1" fillId="0" borderId="0" xfId="3" applyFont="1" applyFill="1" applyBorder="1"/>
    <xf numFmtId="0" fontId="4" fillId="0" borderId="0" xfId="0" applyFont="1" applyFill="1"/>
    <xf numFmtId="0" fontId="1" fillId="0" borderId="0" xfId="4" applyFont="1" applyFill="1"/>
    <xf numFmtId="0" fontId="0" fillId="14" borderId="0" xfId="0" applyFill="1"/>
    <xf numFmtId="0" fontId="1" fillId="0" borderId="0" xfId="6" applyFont="1" applyFill="1" applyBorder="1"/>
    <xf numFmtId="0" fontId="4" fillId="0" borderId="4" xfId="0" applyFont="1" applyBorder="1"/>
    <xf numFmtId="0" fontId="4" fillId="0" borderId="6" xfId="0" applyFont="1" applyBorder="1"/>
    <xf numFmtId="0" fontId="1" fillId="7" borderId="0" xfId="2" applyFont="1" applyFill="1"/>
  </cellXfs>
  <cellStyles count="7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Normal" xfId="0" builtinId="0"/>
  </cellStyles>
  <dxfs count="36"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6"/>
        </patternFill>
      </fill>
    </dxf>
    <dxf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colors>
    <mruColors>
      <color rgb="FFCC3399"/>
      <color rgb="FFCC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ble5" displayName="Table5" ref="A13:F25" totalsRowShown="0" headerRowDxfId="35" headerRowCellStyle="20% - Accent1">
  <autoFilter ref="A13:F25"/>
  <tableColumns count="6">
    <tableColumn id="1" name="Column1"/>
    <tableColumn id="2" name="DAY 1"/>
    <tableColumn id="3" name="DAY 3">
      <calculatedColumnFormula>LOG10(C8)</calculatedColumnFormula>
    </tableColumn>
    <tableColumn id="4" name="DAY10">
      <calculatedColumnFormula>LOG10(D8)</calculatedColumnFormula>
    </tableColumn>
    <tableColumn id="5" name="DAY 21">
      <calculatedColumnFormula>LOG10(E8)</calculatedColumnFormula>
    </tableColumn>
    <tableColumn id="6" name="DAY 36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4" name="Table14" displayName="Table14" ref="A24:F32" totalsRowShown="0">
  <autoFilter ref="A24:F32"/>
  <tableColumns count="6">
    <tableColumn id="1" name="Column1"/>
    <tableColumn id="2" name="DAY 1" dataDxfId="18"/>
    <tableColumn id="3" name="DAY 3" dataDxfId="17"/>
    <tableColumn id="4" name="DAY 10" dataDxfId="16"/>
    <tableColumn id="5" name="DAY 21" dataDxfId="15"/>
    <tableColumn id="6" name="DAY 36" dataDxfId="14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5" name="Table15" displayName="Table15" ref="A34:F42" totalsRowShown="0">
  <autoFilter ref="A34:F42"/>
  <tableColumns count="6">
    <tableColumn id="1" name="Column1"/>
    <tableColumn id="2" name="DAY 1" dataDxfId="13"/>
    <tableColumn id="3" name="DAY 3" dataDxfId="12"/>
    <tableColumn id="4" name="DAY 10" dataDxfId="11"/>
    <tableColumn id="5" name="DAY 21" dataDxfId="10"/>
    <tableColumn id="6" name="DAY 36" dataDxfId="9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id="16" name="Table16" displayName="Table16" ref="A44:F51" totalsRowShown="0" dataDxfId="8">
  <autoFilter ref="A44:F51"/>
  <tableColumns count="6">
    <tableColumn id="1" name="Column1" dataDxfId="7"/>
    <tableColumn id="2" name="DAY 1" dataDxfId="6"/>
    <tableColumn id="3" name="DAY 3" dataDxfId="5"/>
    <tableColumn id="4" name="DAY 10" dataDxfId="4"/>
    <tableColumn id="5" name="DAY 21" dataDxfId="3"/>
    <tableColumn id="6" name="DAY 36" dataDxfId="2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9" name="Table9" displayName="Table9" ref="A13:F22" totalsRowShown="0">
  <autoFilter ref="A13:F22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0" name="Table10" displayName="Table10" ref="A24:F33" totalsRowShown="0">
  <autoFilter ref="A24:F33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1" name="Table11" displayName="Table11" ref="A35:F44" totalsRowShown="0">
  <autoFilter ref="A35:F44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10" showFirstColumn="0" showLastColumn="0" showRowStripes="1" showColumnStripes="0"/>
</table>
</file>

<file path=xl/tables/table16.xml><?xml version="1.0" encoding="utf-8"?>
<table xmlns="http://schemas.openxmlformats.org/spreadsheetml/2006/main" id="12" name="Table12" displayName="Table12" ref="A46:F55" totalsRowShown="0">
  <autoFilter ref="A46:F55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3:F22" totalsRowShown="0">
  <autoFilter ref="A13:F22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24:F31" totalsRowShown="0" headerRowDxfId="1">
  <autoFilter ref="A24:F31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33:F42" totalsRowShown="0" headerRowDxfId="0">
  <autoFilter ref="A33:F42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27:F39" totalsRowShown="0" headerRowDxfId="34" headerRowCellStyle="20% - Accent2">
  <autoFilter ref="A27:F39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44:F51" totalsRowShown="0">
  <autoFilter ref="A44:F51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41:F50" totalsRowShown="0" headerRowDxfId="33" headerRowCellStyle="20% - Accent3">
  <autoFilter ref="A41:F50"/>
  <tableColumns count="6">
    <tableColumn id="1" name="Column1"/>
    <tableColumn id="2" name="DAY 1"/>
    <tableColumn id="3" name="DAY 3"/>
    <tableColumn id="4" name="DAY 10"/>
    <tableColumn id="5" name="DAY 21"/>
    <tableColumn id="6" name="DAY 36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52:F61" totalsRowShown="0" headerRowDxfId="32" dataDxfId="31" headerRowCellStyle="20% - Accent4">
  <autoFilter ref="A52:F61"/>
  <tableColumns count="6">
    <tableColumn id="1" name="Column1" dataDxfId="30"/>
    <tableColumn id="2" name="DAY1" dataDxfId="29"/>
    <tableColumn id="3" name="DAY3" dataDxfId="28"/>
    <tableColumn id="4" name="DAY 10" dataDxfId="27"/>
    <tableColumn id="5" name="DAY 21" dataDxfId="26"/>
    <tableColumn id="6" name="DAY 36" dataDxfId="25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3:F22" totalsRowShown="0">
  <autoFilter ref="A13:F22"/>
  <tableColumns count="6">
    <tableColumn id="1" name="Column1"/>
    <tableColumn id="2" name="DAY 1"/>
    <tableColumn id="3" name="DAY 3">
      <calculatedColumnFormula>LOG10(C10)</calculatedColumnFormula>
    </tableColumn>
    <tableColumn id="4" name="DAY 10">
      <calculatedColumnFormula>LOG10(D10)</calculatedColumnFormula>
    </tableColumn>
    <tableColumn id="5" name="DAY 21">
      <calculatedColumnFormula>LOG10(E10)</calculatedColumnFormula>
    </tableColumn>
    <tableColumn id="6" name="DAY 3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23:F32" totalsRowShown="0" headerRowDxfId="24">
  <autoFilter ref="A23:F32"/>
  <tableColumns count="6">
    <tableColumn id="1" name="Column1"/>
    <tableColumn id="2" name="DAY 1"/>
    <tableColumn id="3" name="DAY 3"/>
    <tableColumn id="4" name="DAY 10">
      <calculatedColumnFormula>LOG10(D20)</calculatedColumnFormula>
    </tableColumn>
    <tableColumn id="5" name="DAY 21"/>
    <tableColumn id="6" name="DAY 36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33:F42" totalsRowShown="0">
  <autoFilter ref="A33:F42"/>
  <tableColumns count="6">
    <tableColumn id="1" name="Column1"/>
    <tableColumn id="2" name="DAY 1"/>
    <tableColumn id="3" name="DAY 3">
      <calculatedColumnFormula>LOG10(C30)</calculatedColumnFormula>
    </tableColumn>
    <tableColumn id="4" name="DAY 10">
      <calculatedColumnFormula>LOG10(D30)</calculatedColumnFormula>
    </tableColumn>
    <tableColumn id="5" name="DAY 21"/>
    <tableColumn id="6" name="DAY 36"/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A43:F52" totalsRowShown="0">
  <autoFilter ref="A43:F52"/>
  <tableColumns count="6">
    <tableColumn id="1" name="Column1"/>
    <tableColumn id="2" name="DAY 1"/>
    <tableColumn id="3" name="DAY 3">
      <calculatedColumnFormula>LOG10(C40)</calculatedColumnFormula>
    </tableColumn>
    <tableColumn id="4" name="DAY 10"/>
    <tableColumn id="5" name="DAY 21"/>
    <tableColumn id="6" name="DAY 36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3" name="Table13" displayName="Table13" ref="A13:F22" totalsRowShown="0">
  <autoFilter ref="A13:F22"/>
  <tableColumns count="6">
    <tableColumn id="1" name="Column1"/>
    <tableColumn id="2" name="DAY 1" dataDxfId="23"/>
    <tableColumn id="3" name="DAY 3" dataDxfId="22"/>
    <tableColumn id="4" name="DAY 10" dataDxfId="21"/>
    <tableColumn id="5" name="DAY 21" dataDxfId="20"/>
    <tableColumn id="6" name="DAY 36" dataDxfId="1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90" zoomScaleNormal="90" workbookViewId="0">
      <selection activeCell="J5" sqref="J5"/>
    </sheetView>
  </sheetViews>
  <sheetFormatPr defaultRowHeight="15" x14ac:dyDescent="0.25"/>
  <cols>
    <col min="1" max="1" width="11" customWidth="1"/>
  </cols>
  <sheetData>
    <row r="1" spans="1:6" x14ac:dyDescent="0.25">
      <c r="A1" s="27" t="s">
        <v>20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8</v>
      </c>
    </row>
    <row r="2" spans="1:6" x14ac:dyDescent="0.25">
      <c r="A2" s="26" t="s">
        <v>4</v>
      </c>
      <c r="B2">
        <f>AVERAGE(B14:B15)</f>
        <v>1797802</v>
      </c>
      <c r="C2">
        <f>AVERAGE(C14:C17)</f>
        <v>15128273.75</v>
      </c>
      <c r="D2">
        <f>AVERAGE(D14:D17)</f>
        <v>3302601.5</v>
      </c>
      <c r="E2">
        <f>AVERAGE(E14:E16)</f>
        <v>175010.33333333334</v>
      </c>
      <c r="F2">
        <f>AVERAGE(F14:F15)</f>
        <v>22673.5</v>
      </c>
    </row>
    <row r="3" spans="1:6" x14ac:dyDescent="0.25">
      <c r="A3" s="26" t="s">
        <v>5</v>
      </c>
      <c r="B3">
        <f>AVERAGE(B28:B29)</f>
        <v>2136024.5</v>
      </c>
      <c r="C3">
        <f>AVERAGE(C28:C30)</f>
        <v>23837552.666666668</v>
      </c>
      <c r="D3">
        <f>AVERAGE(D28:D30)</f>
        <v>1353838.3333333333</v>
      </c>
      <c r="E3">
        <f>AVERAGE(E28:E29)</f>
        <v>85362</v>
      </c>
      <c r="F3">
        <f>AVERAGE(F28:F29)</f>
        <v>16730</v>
      </c>
    </row>
    <row r="4" spans="1:6" x14ac:dyDescent="0.25">
      <c r="A4" s="26" t="s">
        <v>6</v>
      </c>
      <c r="B4">
        <f>AVERAGE(B42:B43)</f>
        <v>1228578.5</v>
      </c>
      <c r="C4">
        <f>AVERAGE(C42:C44)</f>
        <v>7866966.666666667</v>
      </c>
      <c r="D4">
        <f>AVERAGE(D42:D44)</f>
        <v>1346415</v>
      </c>
      <c r="E4">
        <f>(E42+E43)/2</f>
        <v>63108</v>
      </c>
      <c r="F4">
        <f>AVERAGE(F42:F43)</f>
        <v>11587</v>
      </c>
    </row>
    <row r="5" spans="1:6" x14ac:dyDescent="0.25">
      <c r="A5" s="26" t="s">
        <v>7</v>
      </c>
      <c r="B5">
        <f>AVERAGE(B53:B54)</f>
        <v>1790000</v>
      </c>
      <c r="C5">
        <f>AVERAGE(C53:C56)</f>
        <v>3711715.5</v>
      </c>
      <c r="D5">
        <f>AVERAGE(D53:D55)</f>
        <v>622087.66666666663</v>
      </c>
      <c r="E5">
        <f>AVERAGE(E53:E54)</f>
        <v>34877</v>
      </c>
      <c r="F5">
        <f>AVERAGE(F53:F54)</f>
        <v>15504</v>
      </c>
    </row>
    <row r="7" spans="1:6" x14ac:dyDescent="0.25">
      <c r="A7" s="27" t="s">
        <v>18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8</v>
      </c>
    </row>
    <row r="8" spans="1:6" x14ac:dyDescent="0.25">
      <c r="A8" s="26" t="s">
        <v>4</v>
      </c>
      <c r="B8">
        <f>LOG10(B2)</f>
        <v>6.2547418592311965</v>
      </c>
      <c r="C8">
        <f t="shared" ref="C8:F8" si="0">LOG10(C2)</f>
        <v>7.1797893745783083</v>
      </c>
      <c r="D8">
        <f t="shared" si="0"/>
        <v>6.5188561738149611</v>
      </c>
      <c r="E8">
        <f t="shared" si="0"/>
        <v>5.2430636919843359</v>
      </c>
      <c r="F8">
        <f t="shared" si="0"/>
        <v>4.3555185652681443</v>
      </c>
    </row>
    <row r="9" spans="1:6" x14ac:dyDescent="0.25">
      <c r="A9" s="26" t="s">
        <v>5</v>
      </c>
      <c r="B9">
        <f>LOG10(B3)</f>
        <v>6.3296062297019242</v>
      </c>
      <c r="C9">
        <f t="shared" ref="C9:F9" si="1">LOG10(C3)</f>
        <v>7.3772616655849461</v>
      </c>
      <c r="D9">
        <f t="shared" si="1"/>
        <v>6.1315668067914126</v>
      </c>
      <c r="E9">
        <f t="shared" si="1"/>
        <v>4.9312645818942524</v>
      </c>
      <c r="F9">
        <f t="shared" si="1"/>
        <v>4.2234959409623949</v>
      </c>
    </row>
    <row r="10" spans="1:6" x14ac:dyDescent="0.25">
      <c r="A10" s="26" t="s">
        <v>6</v>
      </c>
      <c r="B10">
        <f>LOG10(B4)</f>
        <v>6.0894029109403558</v>
      </c>
      <c r="C10">
        <f t="shared" ref="C10:F10" si="2">LOG10(C4)</f>
        <v>6.8958073100123496</v>
      </c>
      <c r="D10" s="13">
        <f>LOG10(D4)</f>
        <v>6.1291789413374502</v>
      </c>
      <c r="E10">
        <f t="shared" si="2"/>
        <v>4.8000844168610826</v>
      </c>
      <c r="F10">
        <f t="shared" si="2"/>
        <v>4.0639710069647625</v>
      </c>
    </row>
    <row r="11" spans="1:6" x14ac:dyDescent="0.25">
      <c r="A11" s="26" t="s">
        <v>7</v>
      </c>
      <c r="B11">
        <f>LOG10(B5)</f>
        <v>6.2528530309798933</v>
      </c>
      <c r="C11">
        <f t="shared" ref="C11:F11" si="3">LOG10(C5)</f>
        <v>6.5695746805006916</v>
      </c>
      <c r="D11">
        <f>LOG10(D5)</f>
        <v>5.7938515912290125</v>
      </c>
      <c r="E11">
        <v>4.5093899999999998</v>
      </c>
      <c r="F11">
        <f t="shared" si="3"/>
        <v>4.1904437597066897</v>
      </c>
    </row>
    <row r="13" spans="1:6" x14ac:dyDescent="0.25">
      <c r="A13" s="5" t="s">
        <v>15</v>
      </c>
      <c r="B13" s="5" t="s">
        <v>0</v>
      </c>
      <c r="C13" s="5" t="s">
        <v>1</v>
      </c>
      <c r="D13" s="5" t="s">
        <v>9</v>
      </c>
      <c r="E13" s="5" t="s">
        <v>3</v>
      </c>
      <c r="F13" s="5" t="s">
        <v>8</v>
      </c>
    </row>
    <row r="14" spans="1:6" x14ac:dyDescent="0.25">
      <c r="A14" s="22" t="s">
        <v>11</v>
      </c>
      <c r="B14" s="6">
        <v>1538461</v>
      </c>
      <c r="C14" s="6">
        <v>5875000</v>
      </c>
      <c r="D14" s="6">
        <v>3692307</v>
      </c>
      <c r="E14" s="18">
        <v>146154</v>
      </c>
      <c r="F14" s="6">
        <v>11304</v>
      </c>
    </row>
    <row r="15" spans="1:6" x14ac:dyDescent="0.25">
      <c r="A15" s="6">
        <v>2</v>
      </c>
      <c r="B15" s="6">
        <v>2057143</v>
      </c>
      <c r="C15" s="6">
        <v>15238095</v>
      </c>
      <c r="D15" s="6">
        <v>3500000</v>
      </c>
      <c r="E15" s="18">
        <v>250877</v>
      </c>
      <c r="F15" s="6">
        <v>34043</v>
      </c>
    </row>
    <row r="16" spans="1:6" x14ac:dyDescent="0.25">
      <c r="A16" s="6">
        <v>3</v>
      </c>
      <c r="B16" s="6"/>
      <c r="C16" s="6">
        <v>14400000</v>
      </c>
      <c r="D16" s="6">
        <v>3076923</v>
      </c>
      <c r="E16" s="6">
        <v>128000</v>
      </c>
      <c r="F16" s="6"/>
    </row>
    <row r="17" spans="1:6" x14ac:dyDescent="0.25">
      <c r="A17" s="6">
        <v>4</v>
      </c>
      <c r="B17" s="6"/>
      <c r="C17" s="6">
        <v>25000000</v>
      </c>
      <c r="D17" s="6">
        <v>2941176</v>
      </c>
      <c r="F17" s="6"/>
    </row>
    <row r="19" spans="1:6" x14ac:dyDescent="0.25">
      <c r="A19" t="s">
        <v>14</v>
      </c>
      <c r="B19" t="s">
        <v>0</v>
      </c>
      <c r="C19" t="s">
        <v>1</v>
      </c>
      <c r="D19" t="s">
        <v>9</v>
      </c>
      <c r="E19" t="s">
        <v>3</v>
      </c>
      <c r="F19" t="s">
        <v>8</v>
      </c>
    </row>
    <row r="20" spans="1:6" x14ac:dyDescent="0.25">
      <c r="B20">
        <f>LOG10(B14)</f>
        <v>6.1870864913540489</v>
      </c>
      <c r="C20">
        <f t="shared" ref="C20:F22" si="4">LOG10(C14)</f>
        <v>6.7690078709437742</v>
      </c>
      <c r="D20">
        <f t="shared" si="4"/>
        <v>6.5672978036385272</v>
      </c>
      <c r="E20">
        <f t="shared" si="4"/>
        <v>5.1648107057978381</v>
      </c>
      <c r="F20">
        <f t="shared" si="4"/>
        <v>4.0532321488405021</v>
      </c>
    </row>
    <row r="21" spans="1:6" x14ac:dyDescent="0.25">
      <c r="B21">
        <f>LOG10(B15)</f>
        <v>6.3132644822403305</v>
      </c>
      <c r="C21">
        <f t="shared" ref="C21:D21" si="5">LOG10(C15)</f>
        <v>7.1829306768001357</v>
      </c>
      <c r="D21">
        <f t="shared" si="5"/>
        <v>6.5440680443502757</v>
      </c>
      <c r="E21">
        <f t="shared" si="4"/>
        <v>5.3994608477197632</v>
      </c>
      <c r="F21">
        <f t="shared" si="4"/>
        <v>4.5320278247978756</v>
      </c>
    </row>
    <row r="22" spans="1:6" x14ac:dyDescent="0.25">
      <c r="C22">
        <f t="shared" ref="C22:D22" si="6">LOG10(C16)</f>
        <v>7.1583624920952493</v>
      </c>
      <c r="D22">
        <f t="shared" si="6"/>
        <v>6.4881166281637634</v>
      </c>
      <c r="E22">
        <f t="shared" si="4"/>
        <v>5.1072099696478688</v>
      </c>
    </row>
    <row r="23" spans="1:6" x14ac:dyDescent="0.25">
      <c r="C23">
        <f t="shared" ref="C23:D23" si="7">LOG10(C17)</f>
        <v>7.3979400086720375</v>
      </c>
      <c r="D23">
        <f t="shared" si="7"/>
        <v>6.4685210134706219</v>
      </c>
    </row>
    <row r="25" spans="1:6" x14ac:dyDescent="0.25">
      <c r="A25" t="s">
        <v>10</v>
      </c>
      <c r="B25">
        <f>STDEV(B20:B21)</f>
        <v>8.9221312992184165E-2</v>
      </c>
      <c r="C25">
        <f>STDEV(C20:C23)</f>
        <v>0.26183880840258877</v>
      </c>
      <c r="D25">
        <f>STDEV(D20:D23)</f>
        <v>4.6357341656275218E-2</v>
      </c>
      <c r="E25">
        <f>STDEV(E20:E22)</f>
        <v>0.15480585133363622</v>
      </c>
      <c r="F25">
        <f>STDEV(F20:F21)</f>
        <v>0.33855966927225561</v>
      </c>
    </row>
    <row r="27" spans="1:6" x14ac:dyDescent="0.25">
      <c r="A27" s="7" t="s">
        <v>15</v>
      </c>
      <c r="B27" s="7" t="s">
        <v>0</v>
      </c>
      <c r="C27" s="7" t="s">
        <v>1</v>
      </c>
      <c r="D27" s="7" t="s">
        <v>2</v>
      </c>
      <c r="E27" s="7" t="s">
        <v>3</v>
      </c>
      <c r="F27" s="7" t="s">
        <v>8</v>
      </c>
    </row>
    <row r="28" spans="1:6" x14ac:dyDescent="0.25">
      <c r="A28" s="23" t="s">
        <v>5</v>
      </c>
      <c r="B28" s="3">
        <v>3043478</v>
      </c>
      <c r="C28" s="18">
        <v>12413793</v>
      </c>
      <c r="D28" s="3">
        <v>1384905</v>
      </c>
      <c r="E28" s="3">
        <v>77777</v>
      </c>
      <c r="F28" s="3">
        <v>14889</v>
      </c>
    </row>
    <row r="29" spans="1:6" x14ac:dyDescent="0.25">
      <c r="A29" s="3"/>
      <c r="B29" s="3">
        <v>1228571</v>
      </c>
      <c r="C29" s="18">
        <v>35000000</v>
      </c>
      <c r="D29" s="3">
        <v>1023255</v>
      </c>
      <c r="E29" s="20">
        <v>92947</v>
      </c>
      <c r="F29" s="3">
        <v>18571</v>
      </c>
    </row>
    <row r="30" spans="1:6" x14ac:dyDescent="0.25">
      <c r="A30" s="3"/>
      <c r="B30" s="3"/>
      <c r="C30">
        <v>24098865</v>
      </c>
      <c r="D30">
        <v>1653355</v>
      </c>
      <c r="E30" s="3"/>
      <c r="F30" s="3"/>
    </row>
    <row r="31" spans="1:6" x14ac:dyDescent="0.25">
      <c r="A31" s="3"/>
      <c r="B31" s="3"/>
      <c r="C31" s="3"/>
      <c r="E31" s="3"/>
      <c r="F31" s="3"/>
    </row>
    <row r="33" spans="1:6" x14ac:dyDescent="0.25">
      <c r="B33" t="s">
        <v>0</v>
      </c>
      <c r="C33" t="s">
        <v>1</v>
      </c>
      <c r="D33" t="s">
        <v>9</v>
      </c>
      <c r="E33" t="s">
        <v>3</v>
      </c>
      <c r="F33" t="s">
        <v>8</v>
      </c>
    </row>
    <row r="34" spans="1:6" x14ac:dyDescent="0.25">
      <c r="A34" t="s">
        <v>14</v>
      </c>
      <c r="B34">
        <f>LOG10(B28)</f>
        <v>6.4833701667714214</v>
      </c>
      <c r="C34">
        <f t="shared" ref="C34:D36" si="8">LOG10(C28)</f>
        <v>7.0939044992492102</v>
      </c>
      <c r="D34">
        <f t="shared" si="8"/>
        <v>6.1414199832265828</v>
      </c>
      <c r="E34">
        <f t="shared" ref="E34:F35" si="9">LOG10(E28)</f>
        <v>4.8908511876083978</v>
      </c>
      <c r="F34">
        <f t="shared" si="9"/>
        <v>4.1728655299169857</v>
      </c>
    </row>
    <row r="35" spans="1:6" x14ac:dyDescent="0.25">
      <c r="B35">
        <f>LOG10(B29)</f>
        <v>6.0894002597312094</v>
      </c>
      <c r="C35">
        <f t="shared" si="8"/>
        <v>7.5440680443502757</v>
      </c>
      <c r="D35">
        <f t="shared" si="8"/>
        <v>6.0099838754449442</v>
      </c>
      <c r="E35">
        <f t="shared" si="9"/>
        <v>4.9682353768462528</v>
      </c>
      <c r="F35">
        <f t="shared" si="9"/>
        <v>4.268835289996586</v>
      </c>
    </row>
    <row r="36" spans="1:6" x14ac:dyDescent="0.25">
      <c r="C36">
        <f t="shared" si="8"/>
        <v>7.381996588805384</v>
      </c>
      <c r="D36">
        <f t="shared" si="8"/>
        <v>6.2183661130923813</v>
      </c>
    </row>
    <row r="39" spans="1:6" x14ac:dyDescent="0.25">
      <c r="A39" t="s">
        <v>10</v>
      </c>
      <c r="B39">
        <f>STDEV(B34:B35)</f>
        <v>0.27857879285156767</v>
      </c>
      <c r="C39">
        <f>STDEV(C34:C36)</f>
        <v>0.22800271420359644</v>
      </c>
      <c r="D39">
        <f>STDEV(D34:D36)</f>
        <v>0.105371813354002</v>
      </c>
      <c r="E39">
        <f>STDEV(E34:E35)</f>
        <v>5.471888496671036E-2</v>
      </c>
      <c r="F39">
        <f>STDEV(F34:F35)</f>
        <v>6.7860868141131417E-2</v>
      </c>
    </row>
    <row r="41" spans="1:6" x14ac:dyDescent="0.25">
      <c r="A41" s="9" t="s">
        <v>15</v>
      </c>
      <c r="B41" s="9" t="s">
        <v>0</v>
      </c>
      <c r="C41" s="9" t="s">
        <v>1</v>
      </c>
      <c r="D41" s="9" t="s">
        <v>2</v>
      </c>
      <c r="E41" s="9" t="s">
        <v>3</v>
      </c>
      <c r="F41" s="9" t="s">
        <v>8</v>
      </c>
    </row>
    <row r="42" spans="1:6" x14ac:dyDescent="0.25">
      <c r="A42" s="24" t="s">
        <v>6</v>
      </c>
      <c r="B42" s="18">
        <v>1065853</v>
      </c>
      <c r="C42" s="18">
        <v>6800000</v>
      </c>
      <c r="D42" s="14">
        <v>2000000</v>
      </c>
      <c r="E42" s="8">
        <v>66216</v>
      </c>
      <c r="F42" s="8">
        <v>12174</v>
      </c>
    </row>
    <row r="43" spans="1:6" x14ac:dyDescent="0.25">
      <c r="A43" s="8"/>
      <c r="B43" s="18">
        <v>1391304</v>
      </c>
      <c r="C43" s="18">
        <v>9000000</v>
      </c>
      <c r="D43" s="14">
        <v>1346938</v>
      </c>
      <c r="E43" s="8">
        <v>60000</v>
      </c>
      <c r="F43" s="8">
        <v>11000</v>
      </c>
    </row>
    <row r="44" spans="1:6" x14ac:dyDescent="0.25">
      <c r="A44" s="8"/>
      <c r="B44" s="14"/>
      <c r="C44" s="13">
        <v>7800900</v>
      </c>
      <c r="D44" s="14">
        <v>692307</v>
      </c>
      <c r="E44" s="8"/>
      <c r="F44" s="8"/>
    </row>
    <row r="45" spans="1:6" x14ac:dyDescent="0.25">
      <c r="A45" s="8"/>
      <c r="B45" s="8"/>
      <c r="C45" s="4"/>
      <c r="D45" s="8"/>
      <c r="E45" s="8"/>
      <c r="F45" s="8"/>
    </row>
    <row r="46" spans="1:6" x14ac:dyDescent="0.25">
      <c r="A46" t="s">
        <v>14</v>
      </c>
      <c r="B46">
        <f>LOG10(B42)</f>
        <v>6.0276973119222053</v>
      </c>
      <c r="C46">
        <f>LOG10(C42)</f>
        <v>6.8325089127062366</v>
      </c>
      <c r="D46">
        <f t="shared" ref="D46:F46" si="10">LOG10(D42)</f>
        <v>6.3010299956639813</v>
      </c>
      <c r="E46">
        <f t="shared" si="10"/>
        <v>4.8209629421907918</v>
      </c>
      <c r="F46">
        <f t="shared" si="10"/>
        <v>4.0854332974169898</v>
      </c>
    </row>
    <row r="47" spans="1:6" x14ac:dyDescent="0.25">
      <c r="B47">
        <f>LOG10(B43)</f>
        <v>6.1434220337286787</v>
      </c>
      <c r="C47">
        <f>LOG10(C43)</f>
        <v>6.9542425094393252</v>
      </c>
      <c r="D47">
        <f t="shared" ref="D47:E48" si="11">LOG10(D43)</f>
        <v>6.1293476054649449</v>
      </c>
      <c r="E47">
        <f t="shared" si="11"/>
        <v>4.7781512503836439</v>
      </c>
    </row>
    <row r="48" spans="1:6" x14ac:dyDescent="0.25">
      <c r="C48">
        <f>LOG10(C44)</f>
        <v>6.8921447107014471</v>
      </c>
      <c r="D48">
        <f t="shared" si="11"/>
        <v>5.8402987228377894</v>
      </c>
    </row>
    <row r="50" spans="1:6" x14ac:dyDescent="0.25">
      <c r="A50" t="s">
        <v>10</v>
      </c>
      <c r="B50">
        <f>STDEV(B46:B47)</f>
        <v>8.1829735540284082E-2</v>
      </c>
      <c r="C50">
        <f>STDEV(C46:C48)</f>
        <v>6.0870947618972007E-2</v>
      </c>
      <c r="D50">
        <f>STDEV(D46:D48)</f>
        <v>0.23284379793204146</v>
      </c>
      <c r="E50">
        <f>STDEV(E46:E47)</f>
        <v>3.0272437590902871E-2</v>
      </c>
      <c r="F50" t="e">
        <f>STDEV(F46)</f>
        <v>#DIV/0!</v>
      </c>
    </row>
    <row r="52" spans="1:6" x14ac:dyDescent="0.25">
      <c r="A52" s="10" t="s">
        <v>15</v>
      </c>
      <c r="B52" s="10" t="s">
        <v>12</v>
      </c>
      <c r="C52" s="10" t="s">
        <v>13</v>
      </c>
      <c r="D52" s="10" t="s">
        <v>2</v>
      </c>
      <c r="E52" s="10" t="s">
        <v>3</v>
      </c>
      <c r="F52" s="10" t="s">
        <v>8</v>
      </c>
    </row>
    <row r="53" spans="1:6" x14ac:dyDescent="0.25">
      <c r="A53" s="25" t="s">
        <v>7</v>
      </c>
      <c r="B53" s="12">
        <v>1880000</v>
      </c>
      <c r="C53" s="12">
        <v>3636364</v>
      </c>
      <c r="D53" s="12">
        <v>344186</v>
      </c>
      <c r="E53" s="12">
        <v>21754</v>
      </c>
      <c r="F53" s="12">
        <v>16667</v>
      </c>
    </row>
    <row r="54" spans="1:6" x14ac:dyDescent="0.25">
      <c r="A54" s="12"/>
      <c r="B54" s="12">
        <v>1700000</v>
      </c>
      <c r="C54" s="12">
        <v>4173913</v>
      </c>
      <c r="D54" s="12">
        <v>885714</v>
      </c>
      <c r="E54" s="12">
        <v>48000</v>
      </c>
      <c r="F54" s="12">
        <v>14341</v>
      </c>
    </row>
    <row r="55" spans="1:6" x14ac:dyDescent="0.25">
      <c r="A55" s="12"/>
      <c r="B55" s="12"/>
      <c r="C55" s="12">
        <v>2536585</v>
      </c>
      <c r="D55" s="12">
        <v>636363</v>
      </c>
      <c r="E55" s="12"/>
      <c r="F55" s="12"/>
    </row>
    <row r="56" spans="1:6" x14ac:dyDescent="0.25">
      <c r="A56" s="12"/>
      <c r="B56" s="12"/>
      <c r="C56" s="12">
        <v>4500000</v>
      </c>
      <c r="D56" s="12"/>
      <c r="E56" s="12"/>
      <c r="F56" s="12"/>
    </row>
    <row r="57" spans="1:6" x14ac:dyDescent="0.25">
      <c r="A57" s="13"/>
      <c r="B57" s="13">
        <f>LOG10(B53)</f>
        <v>6.2741578492636796</v>
      </c>
      <c r="C57" s="13">
        <f t="shared" ref="C57:E57" si="12">LOG10(C53)</f>
        <v>6.560667349599183</v>
      </c>
      <c r="D57" s="13">
        <f t="shared" si="12"/>
        <v>5.5367932011269234</v>
      </c>
      <c r="E57" s="13">
        <f t="shared" si="12"/>
        <v>4.3375391241967112</v>
      </c>
      <c r="F57" s="13">
        <f>LOG10(F53)</f>
        <v>4.2218574354191363</v>
      </c>
    </row>
    <row r="58" spans="1:6" x14ac:dyDescent="0.25">
      <c r="A58" s="13"/>
      <c r="B58" s="13">
        <f>LOG10(B54)</f>
        <v>6.2304489213782741</v>
      </c>
      <c r="C58" s="13">
        <f t="shared" ref="C58:F59" si="13">LOG10(C54)</f>
        <v>6.6205433924980746</v>
      </c>
      <c r="D58" s="13">
        <f t="shared" si="13"/>
        <v>5.94729350938898</v>
      </c>
      <c r="E58" s="13">
        <f t="shared" si="13"/>
        <v>4.6812412373755876</v>
      </c>
      <c r="F58" s="13">
        <f t="shared" si="13"/>
        <v>4.1565794358045736</v>
      </c>
    </row>
    <row r="59" spans="1:6" x14ac:dyDescent="0.25">
      <c r="A59" s="13"/>
      <c r="B59" s="13"/>
      <c r="C59" s="13">
        <f t="shared" ref="C59" si="14">LOG10(C55)</f>
        <v>6.4042494199404132</v>
      </c>
      <c r="D59" s="13">
        <f t="shared" si="13"/>
        <v>5.8037049205613327</v>
      </c>
      <c r="E59" s="13"/>
      <c r="F59" s="13"/>
    </row>
    <row r="60" spans="1:6" x14ac:dyDescent="0.25">
      <c r="A60" s="13"/>
      <c r="B60" s="13"/>
      <c r="C60" s="13">
        <f t="shared" ref="C60" si="15">LOG10(C56)</f>
        <v>6.653212513775344</v>
      </c>
      <c r="D60" s="13"/>
      <c r="E60" s="13"/>
      <c r="F60" s="13"/>
    </row>
    <row r="61" spans="1:6" x14ac:dyDescent="0.25">
      <c r="A61" s="13" t="s">
        <v>10</v>
      </c>
      <c r="B61" s="13">
        <f>STDEV(B57:B58)</f>
        <v>3.0906879306163999E-2</v>
      </c>
      <c r="C61" s="13">
        <f>STDEV(C57:C60)</f>
        <v>0.11047220343674022</v>
      </c>
      <c r="D61" s="13">
        <f>STDEV(D57:D59)</f>
        <v>0.20831468659066085</v>
      </c>
      <c r="E61" s="13">
        <f>STDEV(E57:E58)</f>
        <v>0.24303409493692979</v>
      </c>
      <c r="F61" s="13">
        <f>STDEV(F57:F58)</f>
        <v>4.6158516189750129E-2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90" zoomScaleNormal="90" workbookViewId="0">
      <selection activeCell="H26" sqref="H26"/>
    </sheetView>
  </sheetViews>
  <sheetFormatPr defaultRowHeight="15" x14ac:dyDescent="0.25"/>
  <cols>
    <col min="1" max="1" width="11" customWidth="1"/>
    <col min="4" max="6" width="9.28515625" customWidth="1"/>
  </cols>
  <sheetData>
    <row r="1" spans="1:6" x14ac:dyDescent="0.25">
      <c r="A1" s="27" t="s">
        <v>19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8</v>
      </c>
    </row>
    <row r="2" spans="1:6" x14ac:dyDescent="0.25">
      <c r="A2" s="26" t="s">
        <v>4</v>
      </c>
      <c r="B2">
        <f>AVERAGE(B14:B15)</f>
        <v>228255.5</v>
      </c>
      <c r="C2">
        <f>AVERAGE(C14:C17)</f>
        <v>394730</v>
      </c>
      <c r="D2">
        <f>AVERAGE(D14:D17)</f>
        <v>98324.75</v>
      </c>
      <c r="E2">
        <f>AVERAGE(E14:E16)</f>
        <v>577.66666666666663</v>
      </c>
      <c r="F2">
        <f>AVERAGE(F14:F15)</f>
        <v>387.5</v>
      </c>
    </row>
    <row r="3" spans="1:6" x14ac:dyDescent="0.25">
      <c r="A3" s="26" t="s">
        <v>5</v>
      </c>
      <c r="B3">
        <f>AVERAGE(B24:B25)</f>
        <v>292797</v>
      </c>
      <c r="C3">
        <f>AVERAGE(C24:C26)</f>
        <v>125748.33333333333</v>
      </c>
      <c r="D3">
        <f>AVERAGE(D24:D26)</f>
        <v>57604.666666666664</v>
      </c>
      <c r="E3">
        <f>AVERAGE(E24:E25)</f>
        <v>520.5</v>
      </c>
      <c r="F3">
        <f>AVERAGE(F24:F25)</f>
        <v>425</v>
      </c>
    </row>
    <row r="4" spans="1:6" x14ac:dyDescent="0.25">
      <c r="A4" s="26" t="s">
        <v>6</v>
      </c>
      <c r="B4">
        <f>AVERAGE(B34:B35)</f>
        <v>232093.5</v>
      </c>
      <c r="C4">
        <f>AVERAGE(C34:C36)</f>
        <v>114523.66666666667</v>
      </c>
      <c r="D4">
        <f>AVERAGE(D34:D36)</f>
        <v>56889.333333333336</v>
      </c>
      <c r="E4">
        <f>AVERAGE(E34:E35)</f>
        <v>384</v>
      </c>
      <c r="F4">
        <f>AVERAGE(F34:F35)</f>
        <v>505</v>
      </c>
    </row>
    <row r="5" spans="1:6" x14ac:dyDescent="0.25">
      <c r="A5" s="26" t="s">
        <v>7</v>
      </c>
      <c r="B5">
        <f>AVERAGE(B44:B45)</f>
        <v>104929</v>
      </c>
      <c r="C5">
        <f>AVERAGE(C44:C47)</f>
        <v>52828</v>
      </c>
      <c r="D5">
        <f>AVERAGE(D44:D46)</f>
        <v>39040.333333333336</v>
      </c>
      <c r="E5">
        <f>AVERAGE(E44:E45)</f>
        <v>331</v>
      </c>
      <c r="F5">
        <f>AVERAGE(F44:F45)</f>
        <v>327.5</v>
      </c>
    </row>
    <row r="7" spans="1:6" x14ac:dyDescent="0.25">
      <c r="A7" s="27" t="s">
        <v>18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8</v>
      </c>
    </row>
    <row r="8" spans="1:6" x14ac:dyDescent="0.25">
      <c r="A8" s="26" t="s">
        <v>4</v>
      </c>
      <c r="B8">
        <f>LOG10(B2)</f>
        <v>5.3584212510075302</v>
      </c>
      <c r="C8">
        <f t="shared" ref="C8:F8" si="0">LOG10(C2)</f>
        <v>5.5963001346026102</v>
      </c>
      <c r="D8">
        <f t="shared" si="0"/>
        <v>4.992662850848288</v>
      </c>
      <c r="E8">
        <f t="shared" si="0"/>
        <v>2.7616773079942547</v>
      </c>
      <c r="F8">
        <f t="shared" si="0"/>
        <v>2.5882717068423289</v>
      </c>
    </row>
    <row r="9" spans="1:6" x14ac:dyDescent="0.25">
      <c r="A9" s="26" t="s">
        <v>5</v>
      </c>
      <c r="B9">
        <f t="shared" ref="B9:F9" si="1">LOG10(B3)</f>
        <v>5.466566622625014</v>
      </c>
      <c r="C9">
        <f>LOG10(C3)</f>
        <v>5.0995022376330681</v>
      </c>
      <c r="D9">
        <f t="shared" si="1"/>
        <v>4.7604576678934594</v>
      </c>
      <c r="E9">
        <f t="shared" si="1"/>
        <v>2.7164207338465549</v>
      </c>
      <c r="F9">
        <f t="shared" si="1"/>
        <v>2.6283889300503116</v>
      </c>
    </row>
    <row r="10" spans="1:6" x14ac:dyDescent="0.25">
      <c r="A10" s="26" t="s">
        <v>6</v>
      </c>
      <c r="B10">
        <f t="shared" ref="B10:F10" si="2">LOG10(B4)</f>
        <v>5.3656629777947318</v>
      </c>
      <c r="C10">
        <f t="shared" si="2"/>
        <v>5.0588952442361146</v>
      </c>
      <c r="D10">
        <f t="shared" si="2"/>
        <v>4.7550308444488918</v>
      </c>
      <c r="E10">
        <f t="shared" si="2"/>
        <v>2.5843312243675309</v>
      </c>
      <c r="F10">
        <f t="shared" si="2"/>
        <v>2.7032913781186614</v>
      </c>
    </row>
    <row r="11" spans="1:6" x14ac:dyDescent="0.25">
      <c r="A11" s="26" t="s">
        <v>7</v>
      </c>
      <c r="B11">
        <f t="shared" ref="B11:F11" si="3">LOG10(B5)</f>
        <v>5.0208955339456267</v>
      </c>
      <c r="C11">
        <f t="shared" si="3"/>
        <v>4.7228641691687594</v>
      </c>
      <c r="D11">
        <f>LOG10(D5)</f>
        <v>4.5915135170942776</v>
      </c>
      <c r="E11">
        <f t="shared" si="3"/>
        <v>2.5198279937757189</v>
      </c>
      <c r="F11">
        <f t="shared" si="3"/>
        <v>2.5152113043278019</v>
      </c>
    </row>
    <row r="13" spans="1:6" x14ac:dyDescent="0.25">
      <c r="A13" t="s">
        <v>15</v>
      </c>
      <c r="B13" t="s">
        <v>0</v>
      </c>
      <c r="C13" t="s">
        <v>1</v>
      </c>
      <c r="D13" t="s">
        <v>2</v>
      </c>
      <c r="E13" t="s">
        <v>3</v>
      </c>
      <c r="F13" t="s">
        <v>8</v>
      </c>
    </row>
    <row r="14" spans="1:6" x14ac:dyDescent="0.25">
      <c r="A14" s="21" t="s">
        <v>4</v>
      </c>
      <c r="B14" s="20">
        <v>201966</v>
      </c>
      <c r="C14" s="3">
        <v>521901</v>
      </c>
      <c r="D14" s="3">
        <v>93023</v>
      </c>
      <c r="E14" s="3">
        <v>240</v>
      </c>
      <c r="F14" s="3">
        <v>392</v>
      </c>
    </row>
    <row r="15" spans="1:6" x14ac:dyDescent="0.25">
      <c r="B15" s="20">
        <v>254545</v>
      </c>
      <c r="C15" s="3">
        <v>264635</v>
      </c>
      <c r="D15" s="3">
        <v>139982</v>
      </c>
      <c r="E15" s="3">
        <v>618</v>
      </c>
      <c r="F15" s="3">
        <v>383</v>
      </c>
    </row>
    <row r="16" spans="1:6" x14ac:dyDescent="0.25">
      <c r="B16" s="4"/>
      <c r="C16" s="35">
        <v>385788</v>
      </c>
      <c r="D16" s="3">
        <v>61232</v>
      </c>
      <c r="E16" s="3">
        <v>875</v>
      </c>
      <c r="F16" s="4"/>
    </row>
    <row r="17" spans="1:6" x14ac:dyDescent="0.25">
      <c r="B17" s="4"/>
      <c r="C17" s="3">
        <v>406596</v>
      </c>
      <c r="D17" s="3">
        <v>99062</v>
      </c>
      <c r="E17" s="3"/>
      <c r="F17" s="4"/>
    </row>
    <row r="18" spans="1:6" x14ac:dyDescent="0.25">
      <c r="A18" t="s">
        <v>14</v>
      </c>
      <c r="B18">
        <f>LOG10(B14)</f>
        <v>5.30527826422282</v>
      </c>
      <c r="C18">
        <f t="shared" ref="C18:F18" si="4">LOG10(C14)</f>
        <v>5.7175881289958435</v>
      </c>
      <c r="D18">
        <f t="shared" si="4"/>
        <v>4.9685903414369088</v>
      </c>
      <c r="E18">
        <f t="shared" si="4"/>
        <v>2.3802112417116059</v>
      </c>
      <c r="F18">
        <f t="shared" si="4"/>
        <v>2.5932860670204572</v>
      </c>
    </row>
    <row r="19" spans="1:6" x14ac:dyDescent="0.25">
      <c r="B19">
        <f>LOG10(B15)</f>
        <v>5.4057645706574409</v>
      </c>
      <c r="C19">
        <f t="shared" ref="C19:F21" si="5">LOG10(C15)</f>
        <v>5.4226472824124947</v>
      </c>
      <c r="D19">
        <f t="shared" si="5"/>
        <v>5.1460721942263943</v>
      </c>
      <c r="E19">
        <f t="shared" si="5"/>
        <v>2.7909884750888159</v>
      </c>
      <c r="F19">
        <f t="shared" si="5"/>
        <v>2.5831987739686229</v>
      </c>
    </row>
    <row r="20" spans="1:6" x14ac:dyDescent="0.25">
      <c r="C20">
        <f t="shared" si="5"/>
        <v>5.5863487147157587</v>
      </c>
      <c r="D20">
        <f t="shared" ref="D20:E20" si="6">LOG10(D16)</f>
        <v>4.7869784448804245</v>
      </c>
      <c r="E20">
        <f t="shared" si="6"/>
        <v>2.9420080530223132</v>
      </c>
    </row>
    <row r="21" spans="1:6" x14ac:dyDescent="0.25">
      <c r="C21">
        <f t="shared" si="5"/>
        <v>5.6091631018316006</v>
      </c>
      <c r="D21">
        <f t="shared" ref="D21" si="7">LOG10(D17)</f>
        <v>4.9959070918696922</v>
      </c>
    </row>
    <row r="22" spans="1:6" x14ac:dyDescent="0.25">
      <c r="A22" t="s">
        <v>10</v>
      </c>
      <c r="B22">
        <f>STDEV(B18:B19)</f>
        <v>7.1054548696309824E-2</v>
      </c>
      <c r="C22">
        <f>STDEV(C18:C21)</f>
        <v>0.12181840291004239</v>
      </c>
      <c r="D22">
        <f>STDEV(D18:D21)</f>
        <v>0.14730296223898268</v>
      </c>
      <c r="E22">
        <f>STDEV(E18:E20)</f>
        <v>0.29073484643202668</v>
      </c>
      <c r="F22">
        <f>STDEV(F18:F19)</f>
        <v>7.1327933207679861E-3</v>
      </c>
    </row>
    <row r="23" spans="1:6" x14ac:dyDescent="0.25">
      <c r="A23" t="s">
        <v>15</v>
      </c>
      <c r="B23" s="1" t="s">
        <v>0</v>
      </c>
      <c r="C23" s="1" t="s">
        <v>1</v>
      </c>
      <c r="D23" s="1" t="s">
        <v>2</v>
      </c>
      <c r="E23" s="1" t="s">
        <v>3</v>
      </c>
      <c r="F23" s="2" t="s">
        <v>8</v>
      </c>
    </row>
    <row r="24" spans="1:6" x14ac:dyDescent="0.25">
      <c r="A24" s="21" t="s">
        <v>5</v>
      </c>
      <c r="B24" s="20">
        <v>229230</v>
      </c>
      <c r="C24" s="20">
        <v>50104</v>
      </c>
      <c r="D24" s="20">
        <v>48239</v>
      </c>
      <c r="E24" s="20">
        <v>541</v>
      </c>
      <c r="F24" s="20">
        <v>543</v>
      </c>
    </row>
    <row r="25" spans="1:6" x14ac:dyDescent="0.25">
      <c r="B25" s="20">
        <v>356364</v>
      </c>
      <c r="C25" s="20">
        <v>141161</v>
      </c>
      <c r="D25" s="20">
        <v>55020</v>
      </c>
      <c r="E25" s="20">
        <v>500</v>
      </c>
      <c r="F25" s="20">
        <v>307</v>
      </c>
    </row>
    <row r="26" spans="1:6" x14ac:dyDescent="0.25">
      <c r="B26" s="13"/>
      <c r="C26" s="20">
        <v>185980</v>
      </c>
      <c r="D26" s="20">
        <v>69555</v>
      </c>
      <c r="E26" s="13"/>
      <c r="F26" s="13"/>
    </row>
    <row r="27" spans="1:6" x14ac:dyDescent="0.25">
      <c r="B27" s="4"/>
      <c r="C27" s="4"/>
      <c r="E27" s="4"/>
      <c r="F27" s="4"/>
    </row>
    <row r="28" spans="1:6" x14ac:dyDescent="0.25">
      <c r="A28" t="s">
        <v>14</v>
      </c>
      <c r="B28">
        <f>LOG10(B24)</f>
        <v>5.3602714544029402</v>
      </c>
      <c r="C28">
        <f t="shared" ref="C28:F29" si="8">LOG10(C24)</f>
        <v>4.6998723986932518</v>
      </c>
      <c r="D28">
        <f t="shared" si="8"/>
        <v>4.6833982962510134</v>
      </c>
      <c r="E28">
        <f t="shared" si="8"/>
        <v>2.7331972651065692</v>
      </c>
      <c r="F28">
        <f t="shared" si="8"/>
        <v>2.7347998295888472</v>
      </c>
    </row>
    <row r="29" spans="1:6" x14ac:dyDescent="0.25">
      <c r="B29">
        <f>LOG10(B25)</f>
        <v>5.5518938250196408</v>
      </c>
      <c r="C29">
        <f t="shared" ref="C29:F30" si="9">LOG10(C25)</f>
        <v>5.1497147262885523</v>
      </c>
      <c r="D29">
        <f t="shared" si="9"/>
        <v>4.7405205860536643</v>
      </c>
      <c r="E29">
        <f t="shared" si="8"/>
        <v>2.6989700043360187</v>
      </c>
      <c r="F29">
        <f t="shared" si="9"/>
        <v>2.4871383754771865</v>
      </c>
    </row>
    <row r="30" spans="1:6" x14ac:dyDescent="0.25">
      <c r="C30">
        <f t="shared" si="9"/>
        <v>5.2694662433756863</v>
      </c>
      <c r="D30">
        <f t="shared" si="9"/>
        <v>4.8423283549514853</v>
      </c>
    </row>
    <row r="32" spans="1:6" x14ac:dyDescent="0.25">
      <c r="A32" t="s">
        <v>10</v>
      </c>
      <c r="B32">
        <f>STDEV(B28:B29)</f>
        <v>0.13549747769011083</v>
      </c>
      <c r="C32">
        <f>STDEV(C28:C30)</f>
        <v>0.30031530470522283</v>
      </c>
      <c r="D32">
        <f>STDEV(D28:D30)</f>
        <v>8.0505218628758854E-2</v>
      </c>
      <c r="E32">
        <f>STDEV(E28:E29)</f>
        <v>2.4202328192296552E-2</v>
      </c>
      <c r="F32">
        <f>STDEV(F28:F29)</f>
        <v>0.17512309364087619</v>
      </c>
    </row>
    <row r="33" spans="1:6" x14ac:dyDescent="0.25">
      <c r="A33" t="s">
        <v>15</v>
      </c>
      <c r="B33" t="s">
        <v>0</v>
      </c>
      <c r="C33" t="s">
        <v>1</v>
      </c>
      <c r="D33" t="s">
        <v>2</v>
      </c>
      <c r="E33" t="s">
        <v>3</v>
      </c>
      <c r="F33" t="s">
        <v>8</v>
      </c>
    </row>
    <row r="34" spans="1:6" x14ac:dyDescent="0.25">
      <c r="A34" s="21" t="s">
        <v>6</v>
      </c>
      <c r="B34" s="3">
        <v>235616</v>
      </c>
      <c r="C34" s="3">
        <v>140704</v>
      </c>
      <c r="D34" s="3">
        <v>70588</v>
      </c>
      <c r="E34" s="3">
        <v>588</v>
      </c>
      <c r="F34" s="3">
        <v>432</v>
      </c>
    </row>
    <row r="35" spans="1:6" x14ac:dyDescent="0.25">
      <c r="B35" s="3">
        <v>228571</v>
      </c>
      <c r="C35" s="20">
        <v>98327</v>
      </c>
      <c r="D35" s="20">
        <v>40000</v>
      </c>
      <c r="E35" s="3">
        <v>180</v>
      </c>
      <c r="F35" s="4">
        <v>578</v>
      </c>
    </row>
    <row r="36" spans="1:6" x14ac:dyDescent="0.25">
      <c r="B36" s="4"/>
      <c r="C36" s="20">
        <v>104540</v>
      </c>
      <c r="D36" s="20">
        <v>60080</v>
      </c>
      <c r="F36" s="4"/>
    </row>
    <row r="37" spans="1:6" x14ac:dyDescent="0.25">
      <c r="B37" s="4"/>
      <c r="D37" s="3"/>
      <c r="E37" s="4"/>
      <c r="F37" s="4"/>
    </row>
    <row r="38" spans="1:6" x14ac:dyDescent="0.25">
      <c r="A38" t="s">
        <v>14</v>
      </c>
      <c r="B38">
        <f>LOG10(B34)</f>
        <v>5.3722047787966076</v>
      </c>
      <c r="C38">
        <f t="shared" ref="C38:F39" si="10">LOG10(C34)</f>
        <v>5.148306443939612</v>
      </c>
      <c r="D38">
        <f t="shared" si="10"/>
        <v>4.8487308770186655</v>
      </c>
      <c r="E38">
        <f>LOG(E34)</f>
        <v>2.7693773260761385</v>
      </c>
      <c r="F38">
        <f t="shared" si="10"/>
        <v>2.6354837468149119</v>
      </c>
    </row>
    <row r="39" spans="1:6" x14ac:dyDescent="0.25">
      <c r="B39">
        <f>LOG10(B35)</f>
        <v>5.3590211283387506</v>
      </c>
      <c r="C39">
        <f t="shared" ref="C39:D40" si="11">LOG10(C35)</f>
        <v>4.9926727888486804</v>
      </c>
      <c r="D39">
        <f t="shared" si="11"/>
        <v>4.6020599913279625</v>
      </c>
      <c r="E39">
        <f>LOG(E35)</f>
        <v>2.255272505103306</v>
      </c>
      <c r="F39">
        <f t="shared" si="10"/>
        <v>2.761927838420529</v>
      </c>
    </row>
    <row r="40" spans="1:6" x14ac:dyDescent="0.25">
      <c r="C40">
        <f t="shared" si="11"/>
        <v>5.0192824957617317</v>
      </c>
      <c r="D40">
        <f t="shared" si="11"/>
        <v>4.7787299239961119</v>
      </c>
    </row>
    <row r="42" spans="1:6" x14ac:dyDescent="0.25">
      <c r="A42" t="s">
        <v>10</v>
      </c>
      <c r="B42">
        <f>STDEV(B38:B39)</f>
        <v>9.322248639543871E-3</v>
      </c>
      <c r="C42">
        <f>STDEV(C38:C40)</f>
        <v>8.3243708773666408E-2</v>
      </c>
      <c r="D42">
        <f>STDEV(D38:D40)</f>
        <v>0.12712128354480354</v>
      </c>
      <c r="E42">
        <f>STDEV(E38:E39)</f>
        <v>0.36352700515058706</v>
      </c>
      <c r="F42">
        <f>STDEV(F38:F39)</f>
        <v>8.9409474615304851E-2</v>
      </c>
    </row>
    <row r="43" spans="1:6" x14ac:dyDescent="0.25">
      <c r="A43" t="s">
        <v>15</v>
      </c>
      <c r="B43" t="s">
        <v>0</v>
      </c>
      <c r="C43" t="s">
        <v>1</v>
      </c>
      <c r="D43" t="s">
        <v>2</v>
      </c>
      <c r="E43" t="s">
        <v>3</v>
      </c>
      <c r="F43" t="s">
        <v>8</v>
      </c>
    </row>
    <row r="44" spans="1:6" x14ac:dyDescent="0.25">
      <c r="A44" s="21" t="s">
        <v>7</v>
      </c>
      <c r="B44" s="3">
        <v>106329</v>
      </c>
      <c r="C44" s="3">
        <v>39002</v>
      </c>
      <c r="D44" s="3">
        <v>25874</v>
      </c>
      <c r="E44" s="3">
        <v>455</v>
      </c>
      <c r="F44" s="20">
        <v>431</v>
      </c>
    </row>
    <row r="45" spans="1:6" x14ac:dyDescent="0.25">
      <c r="B45" s="3">
        <v>103529</v>
      </c>
      <c r="C45" s="3">
        <v>18519</v>
      </c>
      <c r="D45" s="3">
        <v>48669</v>
      </c>
      <c r="E45" s="3">
        <v>207</v>
      </c>
      <c r="F45" s="20">
        <v>224</v>
      </c>
    </row>
    <row r="46" spans="1:6" x14ac:dyDescent="0.25">
      <c r="B46" s="4"/>
      <c r="C46" s="3">
        <v>132333</v>
      </c>
      <c r="D46" s="3">
        <v>42578</v>
      </c>
      <c r="E46" s="4"/>
      <c r="F46" s="4"/>
    </row>
    <row r="47" spans="1:6" x14ac:dyDescent="0.25">
      <c r="B47" s="4"/>
      <c r="C47" s="3">
        <v>21458</v>
      </c>
      <c r="D47" s="4"/>
      <c r="E47" s="4"/>
      <c r="F47" s="4"/>
    </row>
    <row r="48" spans="1:6" x14ac:dyDescent="0.25">
      <c r="A48" t="s">
        <v>14</v>
      </c>
      <c r="B48">
        <f>LOG10(B44)</f>
        <v>5.0266517294556747</v>
      </c>
      <c r="C48">
        <f t="shared" ref="C48:F48" si="12">LOG10(C44)</f>
        <v>4.5910868779673466</v>
      </c>
      <c r="D48">
        <f t="shared" si="12"/>
        <v>4.4128635738128281</v>
      </c>
      <c r="E48">
        <f t="shared" si="12"/>
        <v>2.6580113966571126</v>
      </c>
      <c r="F48">
        <f t="shared" si="12"/>
        <v>2.6344772701607315</v>
      </c>
    </row>
    <row r="49" spans="1:6" x14ac:dyDescent="0.25">
      <c r="B49">
        <f>LOG10(B45)</f>
        <v>5.0150620191248425</v>
      </c>
      <c r="C49">
        <f t="shared" ref="C49:F50" si="13">LOG10(C45)</f>
        <v>4.2676175316867724</v>
      </c>
      <c r="D49">
        <f>LOG10(D45)</f>
        <v>4.6872524229037982</v>
      </c>
      <c r="E49">
        <f t="shared" si="13"/>
        <v>2.3159703454569178</v>
      </c>
      <c r="F49">
        <f t="shared" si="13"/>
        <v>2.3502480183341627</v>
      </c>
    </row>
    <row r="50" spans="1:6" x14ac:dyDescent="0.25">
      <c r="C50">
        <f t="shared" ref="C50" si="14">LOG10(C46)</f>
        <v>5.1216681581013148</v>
      </c>
      <c r="D50">
        <f t="shared" si="13"/>
        <v>4.6291852576339281</v>
      </c>
    </row>
    <row r="51" spans="1:6" x14ac:dyDescent="0.25">
      <c r="C51">
        <f t="shared" ref="C51" si="15">LOG10(C47)</f>
        <v>4.3315892409551369</v>
      </c>
    </row>
    <row r="52" spans="1:6" x14ac:dyDescent="0.25">
      <c r="A52" t="s">
        <v>10</v>
      </c>
      <c r="B52">
        <f>STDEV(B48:B49)</f>
        <v>8.195162766919251E-3</v>
      </c>
      <c r="C52">
        <f>STDEV(C48:C51)</f>
        <v>0.38850219688475474</v>
      </c>
      <c r="D52">
        <f>STDEV(D48:D50)</f>
        <v>0.14460066106300107</v>
      </c>
      <c r="E52">
        <f>STDEV(E48:E49)</f>
        <v>0.24185954674783283</v>
      </c>
      <c r="F52">
        <f>STDEV(F48:F49)</f>
        <v>0.20098043137814567</v>
      </c>
    </row>
  </sheetData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90" zoomScaleNormal="90" workbookViewId="0">
      <selection activeCell="C28" sqref="C28"/>
    </sheetView>
  </sheetViews>
  <sheetFormatPr defaultRowHeight="15" x14ac:dyDescent="0.25"/>
  <cols>
    <col min="1" max="1" width="11" customWidth="1"/>
    <col min="4" max="4" width="10" bestFit="1" customWidth="1"/>
  </cols>
  <sheetData>
    <row r="1" spans="1:6" x14ac:dyDescent="0.25">
      <c r="A1" s="27" t="s">
        <v>20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8</v>
      </c>
    </row>
    <row r="2" spans="1:6" x14ac:dyDescent="0.25">
      <c r="A2" s="26" t="s">
        <v>4</v>
      </c>
      <c r="B2" s="13">
        <f>AVERAGE(B14:B15)</f>
        <v>1314285.5</v>
      </c>
      <c r="C2" s="13">
        <f>AVERAGE(C14:C17)</f>
        <v>20060418</v>
      </c>
      <c r="D2" s="13">
        <f>AVERAGE(D14:D17)</f>
        <v>160744184.25</v>
      </c>
      <c r="E2" s="13">
        <f>AVERAGE(E14:E17)</f>
        <v>31722.5</v>
      </c>
      <c r="F2" s="13">
        <f>AVERAGE(F14:F15)</f>
        <v>41000</v>
      </c>
    </row>
    <row r="3" spans="1:6" x14ac:dyDescent="0.25">
      <c r="A3" s="26" t="s">
        <v>5</v>
      </c>
      <c r="B3" s="13">
        <f>AVERAGE(B25:B26)</f>
        <v>1657309.5</v>
      </c>
      <c r="C3" s="13">
        <f>AVERAGE(C25:C27)</f>
        <v>17170266</v>
      </c>
      <c r="D3" s="13">
        <f>AVERAGE(D25:D27)</f>
        <v>76024543.666666672</v>
      </c>
      <c r="E3" s="13">
        <f>AVERAGE(E25:E26)</f>
        <v>19475</v>
      </c>
      <c r="F3" s="13">
        <f>AVERAGE(F25:F26)</f>
        <v>20886</v>
      </c>
    </row>
    <row r="4" spans="1:6" x14ac:dyDescent="0.25">
      <c r="A4" s="26" t="s">
        <v>6</v>
      </c>
      <c r="B4" s="13">
        <f>AVERAGE(B35:B36)</f>
        <v>1209859</v>
      </c>
      <c r="C4" s="13">
        <f>AVERAGE(C35:C37)</f>
        <v>12147510</v>
      </c>
      <c r="D4" s="13">
        <f>AVERAGE(D35:D37)</f>
        <v>43334291.666666664</v>
      </c>
      <c r="E4" s="13">
        <f>AVERAGE(E35:E36)</f>
        <v>30116</v>
      </c>
      <c r="F4" s="13">
        <f>AVERAGE(F35:F36)</f>
        <v>32984.5</v>
      </c>
    </row>
    <row r="5" spans="1:6" x14ac:dyDescent="0.25">
      <c r="A5" s="26" t="s">
        <v>7</v>
      </c>
      <c r="B5" s="13">
        <f>AVERAGE(B45:B46)</f>
        <v>1718474.5</v>
      </c>
      <c r="C5" s="13">
        <f>AVERAGE(C45:C47)</f>
        <v>6130235.666666667</v>
      </c>
      <c r="D5" s="13">
        <f>AVERAGE(D45:D47)</f>
        <v>35704677</v>
      </c>
      <c r="E5" s="13">
        <f>AVERAGE(E45:E46)</f>
        <v>11502</v>
      </c>
      <c r="F5" s="13">
        <f>AVERAGE(F45:F46)</f>
        <v>31806.5</v>
      </c>
    </row>
    <row r="6" spans="1:6" x14ac:dyDescent="0.25">
      <c r="B6" s="21"/>
      <c r="C6" s="21"/>
      <c r="D6" s="21"/>
      <c r="E6" s="21"/>
      <c r="F6" s="21"/>
    </row>
    <row r="7" spans="1:6" x14ac:dyDescent="0.25">
      <c r="A7" s="27" t="s">
        <v>18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8</v>
      </c>
    </row>
    <row r="8" spans="1:6" x14ac:dyDescent="0.25">
      <c r="A8" s="26" t="s">
        <v>4</v>
      </c>
      <c r="B8">
        <f>LOG10(B2)</f>
        <v>6.1186897165224101</v>
      </c>
      <c r="C8">
        <f t="shared" ref="C8:F8" si="0">LOG10(C2)</f>
        <v>7.3023399781959695</v>
      </c>
      <c r="D8">
        <f t="shared" si="0"/>
        <v>8.2061352690374818</v>
      </c>
      <c r="E8">
        <f t="shared" si="0"/>
        <v>4.501367406054805</v>
      </c>
      <c r="F8">
        <f t="shared" si="0"/>
        <v>4.6127838567197355</v>
      </c>
    </row>
    <row r="9" spans="1:6" x14ac:dyDescent="0.25">
      <c r="A9" s="26" t="s">
        <v>5</v>
      </c>
      <c r="B9">
        <f t="shared" ref="B9:F9" si="1">LOG10(B3)</f>
        <v>6.21940361981979</v>
      </c>
      <c r="C9">
        <f t="shared" si="1"/>
        <v>7.2347770232586077</v>
      </c>
      <c r="D9">
        <f t="shared" si="1"/>
        <v>7.8809538219941588</v>
      </c>
      <c r="E9">
        <f t="shared" si="1"/>
        <v>4.2894774663446018</v>
      </c>
      <c r="F9">
        <f t="shared" si="1"/>
        <v>4.3198552736679323</v>
      </c>
    </row>
    <row r="10" spans="1:6" x14ac:dyDescent="0.25">
      <c r="A10" s="26" t="s">
        <v>6</v>
      </c>
      <c r="B10">
        <f t="shared" ref="B10:F10" si="2">LOG10(B4)</f>
        <v>6.0827347594982015</v>
      </c>
      <c r="C10">
        <f t="shared" si="2"/>
        <v>7.084487265252478</v>
      </c>
      <c r="D10">
        <f t="shared" si="2"/>
        <v>7.6368317020704746</v>
      </c>
      <c r="E10">
        <f t="shared" si="2"/>
        <v>4.4787972884686269</v>
      </c>
      <c r="F10">
        <f t="shared" si="2"/>
        <v>4.5183099051547835</v>
      </c>
    </row>
    <row r="11" spans="1:6" x14ac:dyDescent="0.25">
      <c r="A11" s="26" t="s">
        <v>7</v>
      </c>
      <c r="B11">
        <f t="shared" ref="B11:F11" si="3">LOG10(B5)</f>
        <v>6.2351430921372222</v>
      </c>
      <c r="C11">
        <f t="shared" si="3"/>
        <v>6.7874771705649994</v>
      </c>
      <c r="D11">
        <f>LOG10(D5)</f>
        <v>7.5527251086122398</v>
      </c>
      <c r="E11">
        <f t="shared" si="3"/>
        <v>4.0607733632617062</v>
      </c>
      <c r="F11">
        <f t="shared" si="3"/>
        <v>4.5025158817978381</v>
      </c>
    </row>
    <row r="13" spans="1:6" x14ac:dyDescent="0.25">
      <c r="A13" t="s">
        <v>15</v>
      </c>
      <c r="B13" t="s">
        <v>0</v>
      </c>
      <c r="C13" t="s">
        <v>1</v>
      </c>
      <c r="D13" t="s">
        <v>2</v>
      </c>
      <c r="E13" t="s">
        <v>3</v>
      </c>
      <c r="F13" t="s">
        <v>8</v>
      </c>
    </row>
    <row r="14" spans="1:6" x14ac:dyDescent="0.25">
      <c r="A14" s="21" t="s">
        <v>4</v>
      </c>
      <c r="B14" s="14">
        <v>1200000</v>
      </c>
      <c r="C14" s="14">
        <v>12698412</v>
      </c>
      <c r="D14" s="14">
        <v>96551724</v>
      </c>
      <c r="E14" s="14">
        <v>14599</v>
      </c>
      <c r="F14" s="14">
        <v>42500</v>
      </c>
    </row>
    <row r="15" spans="1:6" x14ac:dyDescent="0.25">
      <c r="B15" s="14">
        <v>1428571</v>
      </c>
      <c r="C15" s="14">
        <v>24000000</v>
      </c>
      <c r="D15" s="14">
        <v>26923076</v>
      </c>
      <c r="E15" s="14">
        <v>15625</v>
      </c>
      <c r="F15" s="14">
        <v>39500</v>
      </c>
    </row>
    <row r="16" spans="1:6" x14ac:dyDescent="0.25">
      <c r="B16" s="13"/>
      <c r="C16" s="14">
        <v>24242424</v>
      </c>
      <c r="D16" s="14">
        <v>220994475</v>
      </c>
      <c r="E16" s="14">
        <v>30000</v>
      </c>
      <c r="F16" s="13"/>
    </row>
    <row r="17" spans="1:6" x14ac:dyDescent="0.25">
      <c r="B17" s="13"/>
      <c r="C17" s="13">
        <v>19300836</v>
      </c>
      <c r="D17" s="14">
        <v>298507462</v>
      </c>
      <c r="E17" s="14">
        <v>66666</v>
      </c>
      <c r="F17" s="13"/>
    </row>
    <row r="18" spans="1:6" x14ac:dyDescent="0.25">
      <c r="A18" t="s">
        <v>16</v>
      </c>
      <c r="B18" s="13">
        <f>LOG10(B14)</f>
        <v>6.0791812460476251</v>
      </c>
      <c r="C18" s="13">
        <f>LOG10(C14)</f>
        <v>7.1037494136521646</v>
      </c>
      <c r="D18" s="13">
        <f t="shared" ref="D18:E18" si="4">LOG10(D14)</f>
        <v>7.9847600328228427</v>
      </c>
      <c r="E18" s="13">
        <f t="shared" si="4"/>
        <v>4.1643231085682944</v>
      </c>
      <c r="F18" s="13">
        <f>LOG10(F14)</f>
        <v>4.6283889300503116</v>
      </c>
    </row>
    <row r="19" spans="1:6" x14ac:dyDescent="0.25">
      <c r="B19" s="13">
        <f>LOG10(B15)</f>
        <v>6.154901829697379</v>
      </c>
      <c r="C19" s="13">
        <f t="shared" ref="C19:C21" si="5">LOG10(C15)</f>
        <v>7.3802112417116064</v>
      </c>
      <c r="D19" s="13">
        <f t="shared" ref="D19:E19" si="6">LOG10(D15)</f>
        <v>7.4301246771533425</v>
      </c>
      <c r="E19" s="13">
        <f t="shared" si="6"/>
        <v>4.1938200260161125</v>
      </c>
      <c r="F19" s="13">
        <f>LOG10(F15)</f>
        <v>4.5965970956264606</v>
      </c>
    </row>
    <row r="20" spans="1:6" x14ac:dyDescent="0.25">
      <c r="B20" s="13"/>
      <c r="C20" s="13">
        <f t="shared" si="5"/>
        <v>7.3845760427711111</v>
      </c>
      <c r="D20" s="13">
        <f t="shared" ref="D20:E20" si="7">LOG10(D16)</f>
        <v>8.3443814161873444</v>
      </c>
      <c r="E20" s="13">
        <f t="shared" si="7"/>
        <v>4.4771212547196626</v>
      </c>
      <c r="F20" s="13"/>
    </row>
    <row r="21" spans="1:6" x14ac:dyDescent="0.25">
      <c r="B21" s="13"/>
      <c r="C21" s="13">
        <f t="shared" si="5"/>
        <v>7.2855761205271374</v>
      </c>
      <c r="D21" s="13">
        <f t="shared" ref="D21:E21" si="8">LOG10(D17)</f>
        <v>8.4749551919642769</v>
      </c>
      <c r="E21" s="13">
        <f t="shared" si="8"/>
        <v>4.8239043979777847</v>
      </c>
      <c r="F21" s="13"/>
    </row>
    <row r="22" spans="1:6" x14ac:dyDescent="0.25">
      <c r="A22" t="s">
        <v>10</v>
      </c>
      <c r="B22" s="13">
        <f>STDEV(B18:B19)</f>
        <v>5.3542538174144179E-2</v>
      </c>
      <c r="C22" s="13">
        <f>STDEV(C18:C21)</f>
        <v>0.13138097642082641</v>
      </c>
      <c r="D22" s="13">
        <f>STDEV(D18:D21)</f>
        <v>0.46742422840919196</v>
      </c>
      <c r="E22" s="13">
        <f>STDEV(E18:E21)</f>
        <v>0.30704026285068348</v>
      </c>
      <c r="F22" s="13">
        <f>STDEV(F18:F19)</f>
        <v>2.2480221707464977E-2</v>
      </c>
    </row>
    <row r="24" spans="1:6" x14ac:dyDescent="0.25">
      <c r="A24" t="s">
        <v>15</v>
      </c>
      <c r="B24" t="s">
        <v>0</v>
      </c>
      <c r="C24" t="s">
        <v>1</v>
      </c>
      <c r="D24" t="s">
        <v>2</v>
      </c>
      <c r="E24" t="s">
        <v>3</v>
      </c>
      <c r="F24" t="s">
        <v>8</v>
      </c>
    </row>
    <row r="25" spans="1:6" x14ac:dyDescent="0.25">
      <c r="A25" s="21" t="s">
        <v>5</v>
      </c>
      <c r="B25" s="14">
        <v>1736842</v>
      </c>
      <c r="C25" s="14">
        <v>17000000</v>
      </c>
      <c r="D25" s="14">
        <v>35328753</v>
      </c>
      <c r="E25" s="14">
        <v>18180</v>
      </c>
      <c r="F25" s="14">
        <v>28571</v>
      </c>
    </row>
    <row r="26" spans="1:6" x14ac:dyDescent="0.25">
      <c r="B26" s="14">
        <v>1577777</v>
      </c>
      <c r="C26" s="14">
        <v>17902098</v>
      </c>
      <c r="D26" s="14">
        <v>58666666</v>
      </c>
      <c r="E26" s="14">
        <v>20770</v>
      </c>
      <c r="F26" s="14">
        <v>13201</v>
      </c>
    </row>
    <row r="27" spans="1:6" x14ac:dyDescent="0.25">
      <c r="B27" s="13"/>
      <c r="C27" s="13">
        <v>16608700</v>
      </c>
      <c r="D27" s="14">
        <v>134078212</v>
      </c>
      <c r="E27" s="13"/>
      <c r="F27" s="13"/>
    </row>
    <row r="28" spans="1:6" x14ac:dyDescent="0.25">
      <c r="B28" s="13"/>
      <c r="C28" s="13"/>
      <c r="D28" s="13"/>
      <c r="E28" s="13"/>
      <c r="F28" s="13"/>
    </row>
    <row r="29" spans="1:6" x14ac:dyDescent="0.25">
      <c r="A29" t="s">
        <v>16</v>
      </c>
      <c r="B29" s="13">
        <f>LOG10(B25)</f>
        <v>6.2397603126041803</v>
      </c>
      <c r="C29" s="13">
        <f>LOG10(C25)</f>
        <v>7.2304489213782741</v>
      </c>
      <c r="D29" s="13">
        <f t="shared" ref="D29:F29" si="9">LOG10(D25)</f>
        <v>7.5481283084006918</v>
      </c>
      <c r="E29" s="13">
        <f t="shared" si="9"/>
        <v>4.2595938788859486</v>
      </c>
      <c r="F29" s="13">
        <f t="shared" si="9"/>
        <v>4.4559254411836369</v>
      </c>
    </row>
    <row r="30" spans="1:6" x14ac:dyDescent="0.25">
      <c r="B30" s="13">
        <f>LOG10(B26)</f>
        <v>6.1980456208548498</v>
      </c>
      <c r="C30" s="13">
        <f>LOG10(C26)</f>
        <v>7.2529039302218354</v>
      </c>
      <c r="D30" s="13">
        <f t="shared" ref="D30:F31" si="10">LOG10(D26)</f>
        <v>7.7683914081593226</v>
      </c>
      <c r="E30" s="13">
        <f t="shared" si="10"/>
        <v>4.3174364965350991</v>
      </c>
      <c r="F30" s="13">
        <f t="shared" si="10"/>
        <v>4.1206068310567732</v>
      </c>
    </row>
    <row r="31" spans="1:6" x14ac:dyDescent="0.25">
      <c r="B31" s="13"/>
      <c r="C31" s="13">
        <f>LOG10(C27)</f>
        <v>7.2203356405837562</v>
      </c>
      <c r="D31" s="13">
        <f t="shared" si="10"/>
        <v>8.1273582097907422</v>
      </c>
      <c r="E31" s="13"/>
      <c r="F31" s="13"/>
    </row>
    <row r="32" spans="1:6" x14ac:dyDescent="0.25">
      <c r="A32" t="s">
        <v>10</v>
      </c>
      <c r="B32" s="13">
        <f>STDEV(B29:B30)</f>
        <v>2.9496741411058128E-2</v>
      </c>
      <c r="C32" s="13">
        <f>STDEV(C29:C31)</f>
        <v>1.6669329923260267E-2</v>
      </c>
      <c r="D32" s="13">
        <f>STDEV(D29:D31)</f>
        <v>0.29236970786235106</v>
      </c>
      <c r="E32" s="13">
        <f>STDEV(E29:E30)</f>
        <v>4.0900907181294952E-2</v>
      </c>
      <c r="F32" s="13">
        <f>STDEV(F29:F30)</f>
        <v>0.23710606307875345</v>
      </c>
    </row>
    <row r="34" spans="1:9" x14ac:dyDescent="0.25">
      <c r="A34" t="s">
        <v>15</v>
      </c>
      <c r="B34" t="s">
        <v>0</v>
      </c>
      <c r="C34" t="s">
        <v>1</v>
      </c>
      <c r="D34" t="s">
        <v>2</v>
      </c>
      <c r="E34" t="s">
        <v>3</v>
      </c>
      <c r="F34" t="s">
        <v>8</v>
      </c>
    </row>
    <row r="35" spans="1:9" x14ac:dyDescent="0.25">
      <c r="A35" s="21" t="s">
        <v>6</v>
      </c>
      <c r="B35" s="16">
        <v>1300000</v>
      </c>
      <c r="C35" s="16">
        <v>8695652</v>
      </c>
      <c r="D35" s="16">
        <v>42203985</v>
      </c>
      <c r="E35" s="16">
        <v>12232</v>
      </c>
      <c r="F35" s="16">
        <v>33969</v>
      </c>
      <c r="I35" s="13"/>
    </row>
    <row r="36" spans="1:9" x14ac:dyDescent="0.25">
      <c r="B36" s="16">
        <v>1119718</v>
      </c>
      <c r="C36" s="16">
        <v>15714286</v>
      </c>
      <c r="D36" s="16">
        <v>71910112</v>
      </c>
      <c r="E36" s="16">
        <v>48000</v>
      </c>
      <c r="F36" s="17">
        <v>32000</v>
      </c>
    </row>
    <row r="37" spans="1:9" x14ac:dyDescent="0.25">
      <c r="B37" s="17"/>
      <c r="C37" s="13">
        <v>12032592</v>
      </c>
      <c r="D37" s="16">
        <v>15888778</v>
      </c>
      <c r="E37" s="16"/>
      <c r="F37" s="17"/>
    </row>
    <row r="38" spans="1:9" x14ac:dyDescent="0.25">
      <c r="B38" s="13"/>
      <c r="C38" s="17"/>
      <c r="D38" s="13"/>
      <c r="E38" s="13"/>
      <c r="F38" s="13"/>
    </row>
    <row r="39" spans="1:9" x14ac:dyDescent="0.25">
      <c r="A39" t="s">
        <v>16</v>
      </c>
      <c r="B39" s="13">
        <f>LOG10(B35)</f>
        <v>6.1139433523068369</v>
      </c>
      <c r="C39" s="13">
        <f>LOG10(C35)</f>
        <v>6.9393021509604988</v>
      </c>
      <c r="D39" s="13">
        <f>LOG10(D35)</f>
        <v>7.6253534600090944</v>
      </c>
      <c r="E39" s="13">
        <f>LOG10(E35)</f>
        <v>4.0874974724042641</v>
      </c>
      <c r="F39" s="13">
        <f>LOG10(F35)</f>
        <v>4.5310827620341625</v>
      </c>
    </row>
    <row r="40" spans="1:9" x14ac:dyDescent="0.25">
      <c r="B40" s="13">
        <f>LOG10(B36)</f>
        <v>6.0491086597552579</v>
      </c>
      <c r="C40" s="13">
        <f>LOG10(C36)</f>
        <v>7.1962946530402316</v>
      </c>
      <c r="D40" s="13">
        <f t="shared" ref="D40:D41" si="11">LOG10(D36)</f>
        <v>7.8567899651675024</v>
      </c>
      <c r="E40" s="13">
        <f>LOG10(E36)</f>
        <v>4.6812412373755876</v>
      </c>
      <c r="F40" s="13">
        <f>LOG10(F36)</f>
        <v>4.5051499783199063</v>
      </c>
    </row>
    <row r="41" spans="1:9" x14ac:dyDescent="0.25">
      <c r="B41" s="13"/>
      <c r="C41" s="13">
        <f>LOG10(C37)</f>
        <v>7.0803591909344439</v>
      </c>
      <c r="D41" s="13">
        <f t="shared" si="11"/>
        <v>7.2010904970648602</v>
      </c>
      <c r="E41" s="13"/>
      <c r="F41" s="13"/>
    </row>
    <row r="42" spans="1:9" x14ac:dyDescent="0.25">
      <c r="A42" t="s">
        <v>10</v>
      </c>
      <c r="B42" s="13">
        <f>STDEV(B39:B40)</f>
        <v>4.5845050759366478E-2</v>
      </c>
      <c r="C42" s="13">
        <f>STDEV(C39:C41)</f>
        <v>0.12870072909991298</v>
      </c>
      <c r="D42" s="13">
        <f>STDEV(D39:D41)</f>
        <v>0.33254165406162439</v>
      </c>
      <c r="E42" s="13">
        <f>STDEV(E39:E40)</f>
        <v>0.41984024249845459</v>
      </c>
      <c r="F42" s="13">
        <f>STDEV(F39:F40)</f>
        <v>1.8337247219394639E-2</v>
      </c>
    </row>
    <row r="44" spans="1:9" x14ac:dyDescent="0.25">
      <c r="A44" t="s">
        <v>15</v>
      </c>
      <c r="B44" t="s">
        <v>0</v>
      </c>
      <c r="C44" t="s">
        <v>1</v>
      </c>
      <c r="D44" t="s">
        <v>2</v>
      </c>
      <c r="E44" t="s">
        <v>3</v>
      </c>
      <c r="F44" t="s">
        <v>8</v>
      </c>
    </row>
    <row r="45" spans="1:9" x14ac:dyDescent="0.25">
      <c r="A45" s="29" t="s">
        <v>7</v>
      </c>
      <c r="B45" s="16">
        <v>1727272</v>
      </c>
      <c r="C45" s="16">
        <v>8216216</v>
      </c>
      <c r="D45" s="16">
        <v>37390300</v>
      </c>
      <c r="E45" s="16">
        <v>7520</v>
      </c>
      <c r="F45" s="16">
        <v>33613</v>
      </c>
    </row>
    <row r="46" spans="1:9" x14ac:dyDescent="0.25">
      <c r="A46" s="13"/>
      <c r="B46" s="16">
        <v>1709677</v>
      </c>
      <c r="C46" s="16">
        <v>1600000</v>
      </c>
      <c r="D46" s="16">
        <v>44002801</v>
      </c>
      <c r="E46" s="16">
        <v>15484</v>
      </c>
      <c r="F46" s="17">
        <v>30000</v>
      </c>
    </row>
    <row r="47" spans="1:9" x14ac:dyDescent="0.25">
      <c r="A47" s="13"/>
      <c r="B47" s="17"/>
      <c r="C47" s="16">
        <v>8574491</v>
      </c>
      <c r="D47" s="28">
        <v>25720930</v>
      </c>
      <c r="E47" s="13"/>
      <c r="F47" s="13"/>
    </row>
    <row r="48" spans="1:9" x14ac:dyDescent="0.25">
      <c r="A48" s="13" t="s">
        <v>16</v>
      </c>
      <c r="B48" s="13">
        <f>LOG10(B45)</f>
        <v>6.2373607329337313</v>
      </c>
      <c r="C48" s="13">
        <f>LOG10(C45)</f>
        <v>6.9146718481129561</v>
      </c>
      <c r="D48" s="13">
        <f>LOG10(D45)</f>
        <v>7.5727589497175227</v>
      </c>
      <c r="E48" s="13">
        <f>LOG10(E45)</f>
        <v>3.8762178405916421</v>
      </c>
      <c r="F48" s="13">
        <f>LOG10(F45)</f>
        <v>4.5265072754954234</v>
      </c>
    </row>
    <row r="49" spans="1:6" x14ac:dyDescent="0.25">
      <c r="A49" s="13"/>
      <c r="B49" s="13">
        <f>LOG10(B46)</f>
        <v>6.232914069241442</v>
      </c>
      <c r="C49" s="13">
        <f t="shared" ref="C49:C50" si="12">LOG10(C46)</f>
        <v>6.204119982655925</v>
      </c>
      <c r="D49" s="13">
        <f>LOG10(D46)</f>
        <v>7.6434803223981449</v>
      </c>
      <c r="E49" s="13">
        <f>LOG10(E46)</f>
        <v>4.1898831626469173</v>
      </c>
      <c r="F49" s="13">
        <f>LOG10(F46)</f>
        <v>4.4771212547196626</v>
      </c>
    </row>
    <row r="50" spans="1:6" x14ac:dyDescent="0.25">
      <c r="A50" s="13"/>
      <c r="B50" s="13"/>
      <c r="C50" s="13">
        <f t="shared" si="12"/>
        <v>6.9332083488369847</v>
      </c>
      <c r="D50" s="13">
        <f>LOG10(D47)</f>
        <v>7.4102866674623797</v>
      </c>
      <c r="E50" s="13"/>
      <c r="F50" s="13"/>
    </row>
    <row r="51" spans="1:6" x14ac:dyDescent="0.25">
      <c r="A51" s="13" t="s">
        <v>10</v>
      </c>
      <c r="B51" s="13">
        <f>STDEV(B48:B49)</f>
        <v>3.1442660504737746E-3</v>
      </c>
      <c r="C51" s="13">
        <f>STDEV(C48:C50)</f>
        <v>0.41569167281053504</v>
      </c>
      <c r="D51" s="13">
        <f>STDEV(D48:D50)</f>
        <v>0.11956730026594996</v>
      </c>
      <c r="E51" s="13">
        <f>STDEV(E48:E49)</f>
        <v>0.22179487624834743</v>
      </c>
      <c r="F51" s="13">
        <f>STDEV(F48:F49)</f>
        <v>3.4921190186360196E-2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R10" sqref="R10"/>
    </sheetView>
  </sheetViews>
  <sheetFormatPr defaultRowHeight="15" x14ac:dyDescent="0.25"/>
  <cols>
    <col min="1" max="1" width="11" customWidth="1"/>
  </cols>
  <sheetData>
    <row r="1" spans="1:6" x14ac:dyDescent="0.25">
      <c r="A1" s="27" t="s">
        <v>20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8</v>
      </c>
    </row>
    <row r="2" spans="1:6" x14ac:dyDescent="0.25">
      <c r="A2" s="26" t="s">
        <v>4</v>
      </c>
      <c r="B2">
        <f>AVERAGE(B14:B15)</f>
        <v>692857</v>
      </c>
      <c r="C2">
        <f>AVERAGE(C14:C16)</f>
        <v>5013952.666666667</v>
      </c>
      <c r="D2">
        <f>AVERAGE(D14:D16)</f>
        <v>50288.666666666664</v>
      </c>
      <c r="E2">
        <v>0</v>
      </c>
      <c r="F2">
        <v>0</v>
      </c>
    </row>
    <row r="3" spans="1:6" x14ac:dyDescent="0.25">
      <c r="A3" s="26" t="s">
        <v>5</v>
      </c>
      <c r="B3">
        <f>AVERAGE(B25:B26)</f>
        <v>535714</v>
      </c>
      <c r="C3">
        <f>AVERAGE(C25:C27)</f>
        <v>2372376.5</v>
      </c>
      <c r="D3">
        <f>AVERAGE(D25:D26)</f>
        <v>42985.5</v>
      </c>
      <c r="E3">
        <v>0</v>
      </c>
      <c r="F3">
        <v>0</v>
      </c>
    </row>
    <row r="4" spans="1:6" x14ac:dyDescent="0.25">
      <c r="A4" s="26" t="s">
        <v>6</v>
      </c>
      <c r="B4">
        <f>AVERAGE(B36:B37)</f>
        <v>385087.5</v>
      </c>
      <c r="C4" s="13">
        <f>AVERAGE(C36:C38)</f>
        <v>274073.66666666669</v>
      </c>
      <c r="D4">
        <f>AVERAGE(D36:D37)</f>
        <v>43312.5</v>
      </c>
      <c r="E4">
        <v>0</v>
      </c>
      <c r="F4">
        <v>0</v>
      </c>
    </row>
    <row r="5" spans="1:6" x14ac:dyDescent="0.25">
      <c r="A5" s="26" t="s">
        <v>7</v>
      </c>
      <c r="B5">
        <f>AVERAGE(B47:B48)</f>
        <v>253629</v>
      </c>
      <c r="C5">
        <f>AVERAGE(C47:C49)</f>
        <v>300426.33333333331</v>
      </c>
      <c r="D5">
        <f>AVERAGE(D47:D48)</f>
        <v>29287.5</v>
      </c>
      <c r="E5">
        <v>0</v>
      </c>
      <c r="F5">
        <v>0</v>
      </c>
    </row>
    <row r="7" spans="1:6" x14ac:dyDescent="0.25">
      <c r="A7" s="27" t="s">
        <v>18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8</v>
      </c>
    </row>
    <row r="8" spans="1:6" x14ac:dyDescent="0.25">
      <c r="A8" s="26" t="s">
        <v>4</v>
      </c>
      <c r="B8">
        <f>LOG10(B2)</f>
        <v>5.8406436090427434</v>
      </c>
      <c r="C8">
        <f t="shared" ref="C8:E8" si="0">LOG10(C2)</f>
        <v>6.7001802297613064</v>
      </c>
      <c r="D8">
        <f t="shared" si="0"/>
        <v>4.7014701210656353</v>
      </c>
      <c r="E8" t="e">
        <f t="shared" si="0"/>
        <v>#NUM!</v>
      </c>
      <c r="F8" t="e">
        <f>LOG10(F2)</f>
        <v>#NUM!</v>
      </c>
    </row>
    <row r="9" spans="1:6" x14ac:dyDescent="0.25">
      <c r="A9" s="26" t="s">
        <v>5</v>
      </c>
      <c r="B9">
        <f t="shared" ref="B9:F9" si="1">LOG10(B3)</f>
        <v>5.7289329960896769</v>
      </c>
      <c r="C9">
        <f t="shared" si="1"/>
        <v>6.375183613400889</v>
      </c>
      <c r="D9">
        <f t="shared" si="1"/>
        <v>4.6333219827429506</v>
      </c>
      <c r="E9" t="e">
        <f t="shared" si="1"/>
        <v>#NUM!</v>
      </c>
      <c r="F9" t="e">
        <f t="shared" si="1"/>
        <v>#NUM!</v>
      </c>
    </row>
    <row r="10" spans="1:6" x14ac:dyDescent="0.25">
      <c r="A10" s="26" t="s">
        <v>6</v>
      </c>
      <c r="B10">
        <f t="shared" ref="B10:F10" si="2">LOG10(B4)</f>
        <v>5.5855594215852582</v>
      </c>
      <c r="C10">
        <f t="shared" si="2"/>
        <v>5.437867309998631</v>
      </c>
      <c r="D10">
        <f t="shared" si="2"/>
        <v>4.6366132519558816</v>
      </c>
      <c r="E10" t="e">
        <f t="shared" si="2"/>
        <v>#NUM!</v>
      </c>
      <c r="F10" t="e">
        <f t="shared" si="2"/>
        <v>#NUM!</v>
      </c>
    </row>
    <row r="11" spans="1:6" x14ac:dyDescent="0.25">
      <c r="A11" s="26" t="s">
        <v>7</v>
      </c>
      <c r="B11">
        <f t="shared" ref="B11:F11" si="3">LOG10(B5)</f>
        <v>5.4041989093828668</v>
      </c>
      <c r="C11">
        <f t="shared" si="3"/>
        <v>5.4777379973072389</v>
      </c>
      <c r="D11">
        <f t="shared" si="3"/>
        <v>4.4666823016050188</v>
      </c>
      <c r="E11" t="e">
        <f t="shared" si="3"/>
        <v>#NUM!</v>
      </c>
      <c r="F11" t="e">
        <f t="shared" si="3"/>
        <v>#NUM!</v>
      </c>
    </row>
    <row r="13" spans="1:6" x14ac:dyDescent="0.25">
      <c r="A13" t="s">
        <v>15</v>
      </c>
      <c r="B13" t="s">
        <v>0</v>
      </c>
      <c r="C13" t="s">
        <v>1</v>
      </c>
      <c r="D13" t="s">
        <v>2</v>
      </c>
      <c r="E13" t="s">
        <v>3</v>
      </c>
      <c r="F13" t="s">
        <v>8</v>
      </c>
    </row>
    <row r="14" spans="1:6" x14ac:dyDescent="0.25">
      <c r="A14" t="s">
        <v>4</v>
      </c>
      <c r="B14" s="11">
        <v>700000</v>
      </c>
      <c r="C14" s="12">
        <v>7741935</v>
      </c>
      <c r="D14" s="12">
        <v>24435</v>
      </c>
    </row>
    <row r="15" spans="1:6" x14ac:dyDescent="0.25">
      <c r="B15" s="11">
        <v>685714</v>
      </c>
      <c r="C15" s="12">
        <v>1408450</v>
      </c>
      <c r="D15" s="12">
        <v>49261</v>
      </c>
    </row>
    <row r="16" spans="1:6" x14ac:dyDescent="0.25">
      <c r="B16" s="13"/>
      <c r="C16" s="12">
        <v>5891473</v>
      </c>
      <c r="D16" s="12">
        <v>77170</v>
      </c>
    </row>
    <row r="17" spans="1:6" x14ac:dyDescent="0.25">
      <c r="B17" s="13"/>
      <c r="C17" s="12"/>
    </row>
    <row r="18" spans="1:6" x14ac:dyDescent="0.25">
      <c r="A18" t="s">
        <v>16</v>
      </c>
      <c r="B18">
        <f>LOG10(B14)</f>
        <v>5.8450980400142569</v>
      </c>
      <c r="C18">
        <f t="shared" ref="C18:D18" si="4">LOG10(C14)</f>
        <v>6.8888495207339275</v>
      </c>
      <c r="D18">
        <f t="shared" si="4"/>
        <v>4.3880123433641902</v>
      </c>
    </row>
    <row r="19" spans="1:6" x14ac:dyDescent="0.25">
      <c r="B19">
        <f>LOG10(B15)</f>
        <v>5.8361430164052583</v>
      </c>
      <c r="C19">
        <f t="shared" ref="C19:D19" si="5">LOG10(C15)</f>
        <v>6.1487414341336297</v>
      </c>
      <c r="D19">
        <f t="shared" si="5"/>
        <v>4.6925032237855406</v>
      </c>
    </row>
    <row r="20" spans="1:6" x14ac:dyDescent="0.25">
      <c r="C20">
        <f t="shared" ref="C20:D20" si="6">LOG10(C16)</f>
        <v>6.7702238916960242</v>
      </c>
      <c r="D20">
        <f t="shared" si="6"/>
        <v>4.8874485002499535</v>
      </c>
    </row>
    <row r="22" spans="1:6" x14ac:dyDescent="0.25">
      <c r="A22" t="s">
        <v>10</v>
      </c>
      <c r="B22">
        <f>STDEV(B18:B19)</f>
        <v>6.3321579196085262E-3</v>
      </c>
      <c r="C22">
        <f>STDEV(C18:C20)</f>
        <v>0.39750733007362804</v>
      </c>
      <c r="D22">
        <f>STDEV(D18:D21)</f>
        <v>0.251712412579772</v>
      </c>
    </row>
    <row r="24" spans="1:6" x14ac:dyDescent="0.25">
      <c r="A24" t="s">
        <v>15</v>
      </c>
      <c r="B24" t="s">
        <v>0</v>
      </c>
      <c r="C24" t="s">
        <v>1</v>
      </c>
      <c r="D24" t="s">
        <v>2</v>
      </c>
      <c r="E24" t="s">
        <v>3</v>
      </c>
      <c r="F24" t="s">
        <v>8</v>
      </c>
    </row>
    <row r="25" spans="1:6" x14ac:dyDescent="0.25">
      <c r="A25" t="s">
        <v>5</v>
      </c>
      <c r="B25" s="11">
        <v>500000</v>
      </c>
      <c r="C25" s="12">
        <v>1445783</v>
      </c>
      <c r="D25" s="30">
        <v>38000</v>
      </c>
    </row>
    <row r="26" spans="1:6" x14ac:dyDescent="0.25">
      <c r="B26" s="11">
        <v>571428</v>
      </c>
      <c r="C26" s="12">
        <v>3298970</v>
      </c>
      <c r="D26" s="12">
        <v>47971</v>
      </c>
    </row>
    <row r="27" spans="1:6" x14ac:dyDescent="0.25">
      <c r="B27" s="13"/>
      <c r="D27" s="15"/>
    </row>
    <row r="28" spans="1:6" x14ac:dyDescent="0.25">
      <c r="B28" s="13"/>
      <c r="C28" s="13"/>
    </row>
    <row r="29" spans="1:6" x14ac:dyDescent="0.25">
      <c r="A29" t="s">
        <v>17</v>
      </c>
      <c r="B29">
        <f>LOG10(B25)</f>
        <v>5.6989700043360187</v>
      </c>
      <c r="C29">
        <f>LOG10(C25)</f>
        <v>6.1601031138612212</v>
      </c>
      <c r="D29">
        <f t="shared" ref="D29" si="7">LOG10(D25)</f>
        <v>4.5797835966168101</v>
      </c>
    </row>
    <row r="30" spans="1:6" x14ac:dyDescent="0.25">
      <c r="B30">
        <f>LOG10(B26)</f>
        <v>5.7569615170190067</v>
      </c>
      <c r="C30">
        <f>LOG10(C26)</f>
        <v>6.5183783661989674</v>
      </c>
      <c r="D30">
        <f t="shared" ref="D30" si="8">LOG10(D26)</f>
        <v>4.6809787718316516</v>
      </c>
    </row>
    <row r="33" spans="1:6" x14ac:dyDescent="0.25">
      <c r="A33" t="s">
        <v>10</v>
      </c>
      <c r="B33">
        <f>STDEV(B29:B30)</f>
        <v>4.1006191869406468E-2</v>
      </c>
      <c r="C33">
        <f>STDEV(C29:C30)</f>
        <v>0.25333886045934179</v>
      </c>
      <c r="D33">
        <f>STDEV(D29:D30)</f>
        <v>7.155579461777524E-2</v>
      </c>
    </row>
    <row r="35" spans="1:6" x14ac:dyDescent="0.25">
      <c r="A35" t="s">
        <v>15</v>
      </c>
      <c r="B35" t="s">
        <v>0</v>
      </c>
      <c r="C35" t="s">
        <v>1</v>
      </c>
      <c r="D35" t="s">
        <v>2</v>
      </c>
      <c r="E35" t="s">
        <v>3</v>
      </c>
      <c r="F35" t="s">
        <v>8</v>
      </c>
    </row>
    <row r="36" spans="1:6" x14ac:dyDescent="0.25">
      <c r="A36" t="s">
        <v>6</v>
      </c>
      <c r="B36" s="11">
        <v>336842</v>
      </c>
      <c r="C36" s="12">
        <v>282136</v>
      </c>
      <c r="D36" s="12">
        <v>46625</v>
      </c>
    </row>
    <row r="37" spans="1:6" x14ac:dyDescent="0.25">
      <c r="B37" s="11">
        <v>433333</v>
      </c>
      <c r="C37" s="12">
        <v>227548</v>
      </c>
      <c r="D37" s="30">
        <v>40000</v>
      </c>
    </row>
    <row r="38" spans="1:6" x14ac:dyDescent="0.25">
      <c r="B38" s="13"/>
      <c r="C38" s="12">
        <v>312537</v>
      </c>
      <c r="D38" s="15"/>
    </row>
    <row r="39" spans="1:6" x14ac:dyDescent="0.25">
      <c r="B39" s="13"/>
      <c r="C39" s="12"/>
    </row>
    <row r="40" spans="1:6" x14ac:dyDescent="0.25">
      <c r="A40" t="s">
        <v>16</v>
      </c>
      <c r="B40">
        <f>LOG10(B36)</f>
        <v>5.5274262373140113</v>
      </c>
      <c r="C40">
        <f t="shared" ref="C40:D40" si="9">LOG10(C36)</f>
        <v>5.4504585048148266</v>
      </c>
      <c r="D40">
        <f t="shared" si="9"/>
        <v>4.6686188448167441</v>
      </c>
    </row>
    <row r="41" spans="1:6" x14ac:dyDescent="0.25">
      <c r="B41">
        <f>LOG10(B37)</f>
        <v>5.6368217635143676</v>
      </c>
      <c r="C41">
        <f>LOG10(C37)</f>
        <v>5.3570730226911003</v>
      </c>
      <c r="D41">
        <f t="shared" ref="D41" si="10">LOG10(D37)</f>
        <v>4.6020599913279625</v>
      </c>
    </row>
    <row r="42" spans="1:6" x14ac:dyDescent="0.25">
      <c r="C42">
        <f t="shared" ref="C42" si="11">LOG10(C38)</f>
        <v>5.4949014391029003</v>
      </c>
    </row>
    <row r="44" spans="1:6" x14ac:dyDescent="0.25">
      <c r="A44" t="s">
        <v>10</v>
      </c>
      <c r="B44">
        <f>STDEV(B40:B41)</f>
        <v>7.7354318407742567E-2</v>
      </c>
      <c r="C44">
        <f>STDEV(C40:C42)</f>
        <v>7.0347583528978186E-2</v>
      </c>
      <c r="D44">
        <f>STDEV(D40:D41)</f>
        <v>4.7064216649919326E-2</v>
      </c>
    </row>
    <row r="46" spans="1:6" x14ac:dyDescent="0.25">
      <c r="A46" t="s">
        <v>15</v>
      </c>
      <c r="B46" t="s">
        <v>0</v>
      </c>
      <c r="C46" t="s">
        <v>1</v>
      </c>
      <c r="D46" t="s">
        <v>2</v>
      </c>
      <c r="E46" t="s">
        <v>3</v>
      </c>
      <c r="F46" t="s">
        <v>8</v>
      </c>
    </row>
    <row r="47" spans="1:6" x14ac:dyDescent="0.25">
      <c r="A47" t="s">
        <v>7</v>
      </c>
      <c r="B47" s="11">
        <v>275000</v>
      </c>
      <c r="C47" s="12">
        <v>400000</v>
      </c>
      <c r="D47" s="12">
        <v>25042</v>
      </c>
    </row>
    <row r="48" spans="1:6" x14ac:dyDescent="0.25">
      <c r="B48" s="11">
        <v>232258</v>
      </c>
      <c r="C48" s="12">
        <v>220183</v>
      </c>
      <c r="D48" s="12">
        <v>33533</v>
      </c>
    </row>
    <row r="49" spans="1:4" x14ac:dyDescent="0.25">
      <c r="B49" s="13"/>
      <c r="C49" s="12">
        <v>281096</v>
      </c>
      <c r="D49" s="15"/>
    </row>
    <row r="50" spans="1:4" x14ac:dyDescent="0.25">
      <c r="B50" s="13"/>
      <c r="D50" s="13"/>
    </row>
    <row r="51" spans="1:4" x14ac:dyDescent="0.25">
      <c r="A51" t="s">
        <v>16</v>
      </c>
      <c r="B51">
        <f>LOG10(B47)</f>
        <v>5.4393326938302629</v>
      </c>
      <c r="C51">
        <f t="shared" ref="C51:D51" si="12">LOG10(C47)</f>
        <v>5.6020599913279625</v>
      </c>
      <c r="D51">
        <f t="shared" si="12"/>
        <v>4.3986690112108198</v>
      </c>
    </row>
    <row r="52" spans="1:4" x14ac:dyDescent="0.25">
      <c r="B52">
        <f>LOG10(B48)</f>
        <v>5.3659706819596229</v>
      </c>
      <c r="C52">
        <f t="shared" ref="C52" si="13">LOG10(C48)</f>
        <v>5.3427837847029425</v>
      </c>
      <c r="D52">
        <f t="shared" ref="D52" si="14">LOG10(D48)</f>
        <v>4.5254724089362259</v>
      </c>
    </row>
    <row r="53" spans="1:4" x14ac:dyDescent="0.25">
      <c r="C53">
        <f t="shared" ref="C53" si="15">LOG10(C49)</f>
        <v>5.4488546656348769</v>
      </c>
    </row>
    <row r="55" spans="1:4" x14ac:dyDescent="0.25">
      <c r="A55" t="s">
        <v>10</v>
      </c>
      <c r="B55">
        <f>STDEV(B51:B52)</f>
        <v>5.187477607521751E-2</v>
      </c>
      <c r="C55">
        <f>STDEV(C51:C53)</f>
        <v>0.13035020452883914</v>
      </c>
      <c r="D55">
        <f>STDEV(D51:D52)</f>
        <v>8.9663542409129535E-2</v>
      </c>
    </row>
  </sheetData>
  <pageMargins left="0.7" right="0.7" top="0.75" bottom="0.75" header="0.3" footer="0.3"/>
  <pageSetup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90" zoomScaleNormal="90" workbookViewId="0">
      <selection activeCell="M19" sqref="M19"/>
    </sheetView>
  </sheetViews>
  <sheetFormatPr defaultRowHeight="15" x14ac:dyDescent="0.25"/>
  <cols>
    <col min="1" max="1" width="11" customWidth="1"/>
  </cols>
  <sheetData>
    <row r="1" spans="1:6" x14ac:dyDescent="0.25">
      <c r="A1" s="27" t="s">
        <v>20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8</v>
      </c>
    </row>
    <row r="2" spans="1:6" x14ac:dyDescent="0.25">
      <c r="A2" s="26" t="s">
        <v>4</v>
      </c>
      <c r="B2">
        <f>AVERAGE(B14:B15)</f>
        <v>699439.5</v>
      </c>
      <c r="C2">
        <f>AVERAGE(C14:C17)</f>
        <v>935217.5</v>
      </c>
      <c r="D2">
        <f>AVERAGE(D14:D17)</f>
        <v>316226.25</v>
      </c>
      <c r="E2">
        <f>AVERAGE(E14:E16)</f>
        <v>2616.6666666666665</v>
      </c>
      <c r="F2">
        <f>AVERAGE(F14:F16)</f>
        <v>680.33333333333337</v>
      </c>
    </row>
    <row r="3" spans="1:6" x14ac:dyDescent="0.25">
      <c r="A3" s="26" t="s">
        <v>5</v>
      </c>
      <c r="B3">
        <f>AVERAGE(B25:B26)</f>
        <v>633333</v>
      </c>
      <c r="C3">
        <f>AVERAGE(C25:C27)</f>
        <v>643396.33333333337</v>
      </c>
      <c r="D3">
        <f>AVERAGE(D25:D27)</f>
        <v>194366.33333333334</v>
      </c>
      <c r="E3">
        <f>AVERAGE(E25:E26)</f>
        <v>1728.5</v>
      </c>
      <c r="F3">
        <f>AVERAGE(F25:F27)</f>
        <v>910.66666666666663</v>
      </c>
    </row>
    <row r="4" spans="1:6" x14ac:dyDescent="0.25">
      <c r="A4" s="26" t="s">
        <v>6</v>
      </c>
      <c r="B4">
        <f>AVERAGE(B34:B35)</f>
        <v>414615</v>
      </c>
      <c r="C4">
        <f>AVERAGE(C34:C36)</f>
        <v>538343</v>
      </c>
      <c r="D4">
        <f>AVERAGE(D34:D37)</f>
        <v>366007</v>
      </c>
      <c r="E4">
        <f>AVERAGE(E34:E36)</f>
        <v>1391</v>
      </c>
      <c r="F4">
        <f>AVERAGE(F34:F35)</f>
        <v>565</v>
      </c>
    </row>
    <row r="5" spans="1:6" x14ac:dyDescent="0.25">
      <c r="A5" s="26" t="s">
        <v>7</v>
      </c>
      <c r="B5">
        <f>AVERAGE(B45:B46)</f>
        <v>494915</v>
      </c>
      <c r="C5">
        <f>AVERAGE(C45:C47)</f>
        <v>176964</v>
      </c>
      <c r="D5">
        <f>AVERAGE(D45:D47)</f>
        <v>337622</v>
      </c>
      <c r="E5">
        <f>AVERAGE(E45:E46)</f>
        <v>994</v>
      </c>
      <c r="F5">
        <f>AVERAGE(F45:F46)</f>
        <v>1188.5</v>
      </c>
    </row>
    <row r="7" spans="1:6" x14ac:dyDescent="0.25">
      <c r="A7" s="27" t="s">
        <v>18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8</v>
      </c>
    </row>
    <row r="8" spans="1:6" x14ac:dyDescent="0.25">
      <c r="A8" s="26" t="s">
        <v>4</v>
      </c>
      <c r="B8">
        <f>LOG10(B2)</f>
        <v>5.8447501549215142</v>
      </c>
      <c r="C8">
        <f t="shared" ref="C8:F8" si="0">LOG10(C2)</f>
        <v>5.9709126248457478</v>
      </c>
      <c r="D8">
        <f t="shared" si="0"/>
        <v>5.4999979179585221</v>
      </c>
      <c r="E8">
        <f t="shared" si="0"/>
        <v>3.4177484020255902</v>
      </c>
      <c r="F8">
        <f t="shared" si="0"/>
        <v>2.8327217499964079</v>
      </c>
    </row>
    <row r="9" spans="1:6" x14ac:dyDescent="0.25">
      <c r="A9" s="26" t="s">
        <v>5</v>
      </c>
      <c r="B9">
        <f t="shared" ref="B9:F9" si="1">LOG10(B3)</f>
        <v>5.8016321176570633</v>
      </c>
      <c r="C9">
        <f t="shared" si="1"/>
        <v>5.8084785815618512</v>
      </c>
      <c r="D9">
        <f t="shared" si="1"/>
        <v>5.2886210418979962</v>
      </c>
      <c r="E9">
        <f t="shared" si="1"/>
        <v>3.2376693838784254</v>
      </c>
      <c r="F9">
        <f t="shared" si="1"/>
        <v>2.9593594402898327</v>
      </c>
    </row>
    <row r="10" spans="1:6" x14ac:dyDescent="0.25">
      <c r="A10" s="26" t="s">
        <v>6</v>
      </c>
      <c r="B10">
        <f t="shared" ref="B10:E10" si="2">LOG10(B4)</f>
        <v>5.617645010009138</v>
      </c>
      <c r="C10">
        <f t="shared" si="2"/>
        <v>5.7310590703542079</v>
      </c>
      <c r="D10">
        <f t="shared" si="2"/>
        <v>5.5634893914935963</v>
      </c>
      <c r="E10">
        <f t="shared" si="2"/>
        <v>3.1433271299920462</v>
      </c>
      <c r="F10">
        <f>LOG10(F4)</f>
        <v>2.7520484478194387</v>
      </c>
    </row>
    <row r="11" spans="1:6" x14ac:dyDescent="0.25">
      <c r="A11" s="26" t="s">
        <v>7</v>
      </c>
      <c r="B11">
        <f t="shared" ref="B11:F11" si="3">LOG10(B5)</f>
        <v>5.694530616709736</v>
      </c>
      <c r="C11">
        <f t="shared" si="3"/>
        <v>5.2478849262967016</v>
      </c>
      <c r="D11">
        <f t="shared" si="3"/>
        <v>5.5284307382122142</v>
      </c>
      <c r="E11">
        <f t="shared" si="3"/>
        <v>2.9973863843973132</v>
      </c>
      <c r="F11">
        <f t="shared" si="3"/>
        <v>3.0749991860641992</v>
      </c>
    </row>
    <row r="13" spans="1:6" x14ac:dyDescent="0.25">
      <c r="A13" t="s">
        <v>15</v>
      </c>
      <c r="B13" t="s">
        <v>0</v>
      </c>
      <c r="C13" t="s">
        <v>1</v>
      </c>
      <c r="D13" t="s">
        <v>2</v>
      </c>
      <c r="E13" t="s">
        <v>3</v>
      </c>
      <c r="F13" t="s">
        <v>8</v>
      </c>
    </row>
    <row r="14" spans="1:6" x14ac:dyDescent="0.25">
      <c r="A14" t="s">
        <v>4</v>
      </c>
      <c r="B14" s="19">
        <v>771428</v>
      </c>
      <c r="C14" s="19">
        <v>685714</v>
      </c>
      <c r="D14" s="19">
        <v>242424</v>
      </c>
      <c r="E14" s="19">
        <v>1358</v>
      </c>
      <c r="F14" s="19">
        <v>907</v>
      </c>
    </row>
    <row r="15" spans="1:6" x14ac:dyDescent="0.25">
      <c r="B15" s="19">
        <v>627451</v>
      </c>
      <c r="C15" s="19">
        <v>385250</v>
      </c>
      <c r="D15" s="19">
        <v>176470</v>
      </c>
      <c r="E15" s="19">
        <v>2442</v>
      </c>
      <c r="F15" s="19">
        <v>661</v>
      </c>
    </row>
    <row r="16" spans="1:6" x14ac:dyDescent="0.25">
      <c r="B16" s="17"/>
      <c r="C16" s="19">
        <v>1761006</v>
      </c>
      <c r="D16" s="19">
        <v>153098</v>
      </c>
      <c r="E16" s="19">
        <v>4050</v>
      </c>
      <c r="F16" s="17">
        <v>473</v>
      </c>
    </row>
    <row r="17" spans="1:6" x14ac:dyDescent="0.25">
      <c r="B17" s="17"/>
      <c r="C17" s="19">
        <v>908900</v>
      </c>
      <c r="D17" s="19">
        <v>692913</v>
      </c>
      <c r="F17" s="17"/>
    </row>
    <row r="18" spans="1:6" x14ac:dyDescent="0.25">
      <c r="A18" t="s">
        <v>14</v>
      </c>
      <c r="B18">
        <f>LOG10(B14)</f>
        <v>5.887295398108976</v>
      </c>
      <c r="C18">
        <f>LOG10(C14)</f>
        <v>5.8361430164052583</v>
      </c>
      <c r="D18">
        <f>LOG10(D14)</f>
        <v>5.3845756128193569</v>
      </c>
      <c r="E18">
        <f>LOG10(E14)</f>
        <v>3.1328997699444829</v>
      </c>
      <c r="F18">
        <f>LOG10(F14)</f>
        <v>2.9576072870600951</v>
      </c>
    </row>
    <row r="19" spans="1:6" x14ac:dyDescent="0.25">
      <c r="B19">
        <f>LOG10(B15)</f>
        <v>5.7975798157936715</v>
      </c>
      <c r="C19">
        <f t="shared" ref="C19:C21" si="4">LOG10(C15)</f>
        <v>5.5857426473904566</v>
      </c>
      <c r="D19">
        <f t="shared" ref="D19:E21" si="5">LOG10(D15)</f>
        <v>5.2466708856907029</v>
      </c>
      <c r="E19">
        <f t="shared" si="5"/>
        <v>3.3877456596088638</v>
      </c>
      <c r="F19">
        <f>LOG10(F15)</f>
        <v>2.8202014594856402</v>
      </c>
    </row>
    <row r="20" spans="1:6" x14ac:dyDescent="0.25">
      <c r="C20">
        <f t="shared" si="4"/>
        <v>6.2457608356733827</v>
      </c>
      <c r="D20">
        <f t="shared" si="5"/>
        <v>5.1849695173172208</v>
      </c>
      <c r="E20">
        <f t="shared" si="5"/>
        <v>3.6074550232146687</v>
      </c>
      <c r="F20">
        <f>LOG10(F16)</f>
        <v>2.6748611407378116</v>
      </c>
    </row>
    <row r="21" spans="1:6" x14ac:dyDescent="0.25">
      <c r="C21">
        <f t="shared" si="4"/>
        <v>5.9585161034230412</v>
      </c>
      <c r="D21">
        <f t="shared" si="5"/>
        <v>5.8406787093710806</v>
      </c>
    </row>
    <row r="22" spans="1:6" x14ac:dyDescent="0.25">
      <c r="A22" t="s">
        <v>10</v>
      </c>
      <c r="B22">
        <f>STDEV(B18:B19)</f>
        <v>6.3438496633251643E-2</v>
      </c>
      <c r="C22">
        <f>STDEV(C18:C21)</f>
        <v>0.27424986625388847</v>
      </c>
      <c r="D22">
        <f>STDEV(D18:D21)</f>
        <v>0.29629619749594766</v>
      </c>
      <c r="E22">
        <f>STDEV(E18:E20)</f>
        <v>0.2374943228588941</v>
      </c>
      <c r="F22">
        <f>STDEV(F18:F19)</f>
        <v>9.7160592452446612E-2</v>
      </c>
    </row>
    <row r="24" spans="1:6" x14ac:dyDescent="0.25">
      <c r="A24" s="31" t="s">
        <v>15</v>
      </c>
      <c r="B24" s="31" t="s">
        <v>0</v>
      </c>
      <c r="C24" s="31" t="s">
        <v>1</v>
      </c>
      <c r="D24" s="31" t="s">
        <v>2</v>
      </c>
      <c r="E24" s="31" t="s">
        <v>3</v>
      </c>
      <c r="F24" s="31" t="s">
        <v>8</v>
      </c>
    </row>
    <row r="25" spans="1:6" x14ac:dyDescent="0.25">
      <c r="A25" t="s">
        <v>5</v>
      </c>
      <c r="B25" s="19">
        <v>600000</v>
      </c>
      <c r="C25" s="19">
        <v>837286</v>
      </c>
      <c r="D25" s="19">
        <v>146566</v>
      </c>
      <c r="E25" s="19">
        <v>1769</v>
      </c>
      <c r="F25" s="19">
        <v>1633</v>
      </c>
    </row>
    <row r="26" spans="1:6" x14ac:dyDescent="0.25">
      <c r="B26" s="19">
        <v>666666</v>
      </c>
      <c r="C26" s="19">
        <v>453001</v>
      </c>
      <c r="D26" s="19">
        <v>167391</v>
      </c>
      <c r="E26" s="19">
        <v>1688</v>
      </c>
      <c r="F26" s="19">
        <v>339</v>
      </c>
    </row>
    <row r="27" spans="1:6" x14ac:dyDescent="0.25">
      <c r="B27" s="17"/>
      <c r="C27" s="17">
        <v>639902</v>
      </c>
      <c r="D27" s="19">
        <v>269142</v>
      </c>
      <c r="E27" s="17"/>
      <c r="F27" s="17">
        <v>760</v>
      </c>
    </row>
    <row r="28" spans="1:6" x14ac:dyDescent="0.25">
      <c r="A28" t="s">
        <v>16</v>
      </c>
      <c r="B28">
        <f>LOG10(B25)</f>
        <v>5.7781512503836439</v>
      </c>
      <c r="C28">
        <f>LOG10(C25)</f>
        <v>5.92287382956542</v>
      </c>
      <c r="D28">
        <f>LOG10(D25)</f>
        <v>5.1660332354828524</v>
      </c>
      <c r="E28">
        <f>LOG10(E25)</f>
        <v>3.2477278329097232</v>
      </c>
      <c r="F28">
        <f>LOG10(F25)</f>
        <v>3.2129861847366681</v>
      </c>
    </row>
    <row r="29" spans="1:6" x14ac:dyDescent="0.25">
      <c r="B29">
        <f>LOG10(B26)</f>
        <v>5.8239083066496198</v>
      </c>
      <c r="C29">
        <f>LOG10(C26)</f>
        <v>5.656099160719239</v>
      </c>
      <c r="D29">
        <f t="shared" ref="D29:D30" si="6">LOG10(D26)</f>
        <v>5.2237321038638589</v>
      </c>
      <c r="E29">
        <f>LOG10(E26)</f>
        <v>3.2273724422896364</v>
      </c>
      <c r="F29">
        <f>LOG10(F26)</f>
        <v>2.5301996982030821</v>
      </c>
    </row>
    <row r="30" spans="1:6" x14ac:dyDescent="0.25">
      <c r="C30">
        <f>LOG10(C27)</f>
        <v>5.8061134675493165</v>
      </c>
      <c r="D30">
        <f t="shared" si="6"/>
        <v>5.4299814753369535</v>
      </c>
      <c r="F30">
        <f>LOG10(F27)</f>
        <v>2.8808135922807914</v>
      </c>
    </row>
    <row r="31" spans="1:6" x14ac:dyDescent="0.25">
      <c r="A31" t="s">
        <v>10</v>
      </c>
      <c r="B31">
        <f>STDEV(B28:B29)</f>
        <v>3.2355124772805985E-2</v>
      </c>
      <c r="C31">
        <f>STDEV(C28:C30)</f>
        <v>0.13373231866296051</v>
      </c>
      <c r="D31">
        <f>STDEV(D28:D30)</f>
        <v>0.13876637198758049</v>
      </c>
      <c r="E31">
        <f>STDEV(E28:E29)</f>
        <v>1.4393434741164449E-2</v>
      </c>
      <c r="F31">
        <f>STDEV(F28:F30)</f>
        <v>0.34143474732664802</v>
      </c>
    </row>
    <row r="33" spans="1:6" x14ac:dyDescent="0.25">
      <c r="A33" s="13" t="s">
        <v>15</v>
      </c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8</v>
      </c>
    </row>
    <row r="34" spans="1:6" x14ac:dyDescent="0.25">
      <c r="A34" t="s">
        <v>6</v>
      </c>
      <c r="B34" s="19">
        <v>600000</v>
      </c>
      <c r="C34" s="19">
        <v>457272</v>
      </c>
      <c r="D34" s="19">
        <v>427096</v>
      </c>
      <c r="E34" s="19">
        <v>1127</v>
      </c>
      <c r="F34" s="19">
        <v>530</v>
      </c>
    </row>
    <row r="35" spans="1:6" x14ac:dyDescent="0.25">
      <c r="B35" s="19">
        <v>229230</v>
      </c>
      <c r="C35" s="32">
        <v>650370</v>
      </c>
      <c r="D35" s="19">
        <v>386153</v>
      </c>
      <c r="E35" s="19">
        <v>2132</v>
      </c>
      <c r="F35" s="17">
        <v>600</v>
      </c>
    </row>
    <row r="36" spans="1:6" x14ac:dyDescent="0.25">
      <c r="B36" s="17"/>
      <c r="C36" s="19">
        <v>507387</v>
      </c>
      <c r="D36" s="19">
        <v>284772</v>
      </c>
      <c r="E36" s="19">
        <v>914</v>
      </c>
      <c r="F36" s="17"/>
    </row>
    <row r="37" spans="1:6" x14ac:dyDescent="0.25">
      <c r="B37" s="17"/>
      <c r="C37" s="17"/>
      <c r="D37" s="19"/>
      <c r="E37" s="17"/>
      <c r="F37" s="17"/>
    </row>
    <row r="38" spans="1:6" x14ac:dyDescent="0.25">
      <c r="A38" t="s">
        <v>14</v>
      </c>
      <c r="B38">
        <f>LOG10(B34)</f>
        <v>5.7781512503836439</v>
      </c>
      <c r="C38">
        <f>LOG10(C34)</f>
        <v>5.6601746091703431</v>
      </c>
      <c r="D38">
        <f>LOG10(D34)</f>
        <v>5.6305255040279425</v>
      </c>
      <c r="E38">
        <f>LOG10(E34)</f>
        <v>3.0519239160461065</v>
      </c>
      <c r="F38">
        <f>LOG10(F34)</f>
        <v>2.7242758696007892</v>
      </c>
    </row>
    <row r="39" spans="1:6" x14ac:dyDescent="0.25">
      <c r="B39">
        <f>LOG10(B35)</f>
        <v>5.3602714544029402</v>
      </c>
      <c r="C39">
        <f>LOG10(C36)</f>
        <v>5.7053393357659026</v>
      </c>
      <c r="D39">
        <f t="shared" ref="D39:E40" si="7">LOG10(D35)</f>
        <v>5.5867594131958453</v>
      </c>
      <c r="E39">
        <f t="shared" si="7"/>
        <v>3.3287872003545345</v>
      </c>
      <c r="F39">
        <f>LOG10(F35)</f>
        <v>2.7781512503836434</v>
      </c>
    </row>
    <row r="40" spans="1:6" x14ac:dyDescent="0.25">
      <c r="D40">
        <f t="shared" si="7"/>
        <v>5.4544972853745897</v>
      </c>
      <c r="E40">
        <f t="shared" si="7"/>
        <v>2.9609461957338312</v>
      </c>
    </row>
    <row r="42" spans="1:6" x14ac:dyDescent="0.25">
      <c r="A42" t="s">
        <v>10</v>
      </c>
      <c r="B42">
        <f>STDEV(B38:B39)</f>
        <v>0.29548563745880657</v>
      </c>
      <c r="C42">
        <f>STDEV(C38:C39)</f>
        <v>3.1936284446156524E-2</v>
      </c>
      <c r="D42">
        <f>STDEV(D38:D40)</f>
        <v>9.1646671993406426E-2</v>
      </c>
      <c r="E42">
        <f>STDEV(E38:E40)</f>
        <v>0.19158863417560215</v>
      </c>
      <c r="F42">
        <f>STDEV(F38:F39)</f>
        <v>3.809564709056365E-2</v>
      </c>
    </row>
    <row r="44" spans="1:6" x14ac:dyDescent="0.25">
      <c r="A44" t="s">
        <v>15</v>
      </c>
      <c r="B44" t="s">
        <v>0</v>
      </c>
      <c r="C44" t="s">
        <v>1</v>
      </c>
      <c r="D44" t="s">
        <v>2</v>
      </c>
      <c r="E44" t="s">
        <v>3</v>
      </c>
      <c r="F44" t="s">
        <v>8</v>
      </c>
    </row>
    <row r="45" spans="1:6" x14ac:dyDescent="0.25">
      <c r="A45" t="s">
        <v>7</v>
      </c>
      <c r="B45" s="19">
        <v>289830</v>
      </c>
      <c r="C45" s="19">
        <v>180821</v>
      </c>
      <c r="D45" s="19">
        <v>200313</v>
      </c>
      <c r="E45" s="19">
        <v>1105</v>
      </c>
      <c r="F45" s="19">
        <v>1567</v>
      </c>
    </row>
    <row r="46" spans="1:6" x14ac:dyDescent="0.25">
      <c r="B46" s="19">
        <v>700000</v>
      </c>
      <c r="C46" s="19">
        <v>149509</v>
      </c>
      <c r="D46" s="19">
        <v>233333</v>
      </c>
      <c r="E46" s="19">
        <v>883</v>
      </c>
      <c r="F46" s="19">
        <v>810</v>
      </c>
    </row>
    <row r="47" spans="1:6" x14ac:dyDescent="0.25">
      <c r="B47" s="17"/>
      <c r="C47" s="19">
        <v>200562</v>
      </c>
      <c r="D47" s="19">
        <v>579220</v>
      </c>
      <c r="E47" s="17"/>
      <c r="F47" s="17"/>
    </row>
    <row r="48" spans="1:6" x14ac:dyDescent="0.25">
      <c r="A48" t="s">
        <v>16</v>
      </c>
      <c r="B48">
        <f>LOG10(B45)</f>
        <v>5.4621433368291976</v>
      </c>
      <c r="C48" s="19">
        <f>LOG10(C45)</f>
        <v>5.2572488667062931</v>
      </c>
      <c r="D48">
        <f>LOG10(D45)</f>
        <v>5.301709135239947</v>
      </c>
      <c r="E48">
        <f>LOG10(E45)</f>
        <v>3.0433622780211294</v>
      </c>
      <c r="F48">
        <f>LOG10(F45)</f>
        <v>3.1950689964685903</v>
      </c>
    </row>
    <row r="49" spans="1:6" x14ac:dyDescent="0.25">
      <c r="B49">
        <f>LOG10(B46)</f>
        <v>5.8450980400142569</v>
      </c>
      <c r="C49" s="19">
        <f t="shared" ref="C49:D50" si="8">LOG10(C46)</f>
        <v>5.1746673366918206</v>
      </c>
      <c r="D49">
        <f t="shared" si="8"/>
        <v>5.367976164873463</v>
      </c>
      <c r="E49">
        <f>LOG10(E46)</f>
        <v>2.9459607035775686</v>
      </c>
      <c r="F49">
        <f>LOG10(F46)</f>
        <v>2.90848501887865</v>
      </c>
    </row>
    <row r="50" spans="1:6" x14ac:dyDescent="0.25">
      <c r="C50" s="19">
        <f t="shared" si="8"/>
        <v>5.3022486517470941</v>
      </c>
      <c r="D50">
        <f t="shared" si="8"/>
        <v>5.7628435492866004</v>
      </c>
    </row>
    <row r="51" spans="1:6" x14ac:dyDescent="0.25">
      <c r="A51" t="s">
        <v>10</v>
      </c>
      <c r="B51">
        <f>STDEV(B48:B49)</f>
        <v>0.27078986750943701</v>
      </c>
      <c r="C51">
        <f>STDEV(C48:C50)</f>
        <v>6.4706622155287052E-2</v>
      </c>
      <c r="D51">
        <f>STDEV(D48:D50)</f>
        <v>0.24931790893952779</v>
      </c>
      <c r="E51">
        <f>STDEV(E48:E49)</f>
        <v>6.8873313787288157E-2</v>
      </c>
      <c r="F51">
        <f>STDEV(F48:F49)</f>
        <v>0.20264547393326041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SPLEEN</vt:lpstr>
      <vt:lpstr>LIVER</vt:lpstr>
      <vt:lpstr>LUNG </vt:lpstr>
      <vt:lpstr>KIDNEY</vt:lpstr>
      <vt:lpstr>INTESTINE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GchiNP</dc:creator>
  <cp:lastModifiedBy>admin</cp:lastModifiedBy>
  <dcterms:created xsi:type="dcterms:W3CDTF">2014-11-26T08:20:39Z</dcterms:created>
  <dcterms:modified xsi:type="dcterms:W3CDTF">2018-05-07T06:22:04Z</dcterms:modified>
</cp:coreProperties>
</file>