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403\Documents\Genetics\Kelpie\PeerJv2\"/>
    </mc:Choice>
  </mc:AlternateContent>
  <bookViews>
    <workbookView xWindow="0" yWindow="0" windowWidth="15100" windowHeight="9200" firstSheet="1" activeTab="4"/>
  </bookViews>
  <sheets>
    <sheet name="EBI tsv" sheetId="3" r:id="rId1"/>
    <sheet name="EBI tsv usX" sheetId="12" r:id="rId2"/>
    <sheet name="Kelpie OTU counts" sheetId="1" r:id="rId3"/>
    <sheet name="Kelpie OTU pct" sheetId="2" r:id="rId4"/>
    <sheet name="Kelpie counts usX" sheetId="13" r:id="rId5"/>
    <sheet name="Paper table" sheetId="18" r:id="rId6"/>
    <sheet name="Classes" sheetId="15" r:id="rId7"/>
    <sheet name="Orders" sheetId="14" r:id="rId8"/>
    <sheet name="Families" sheetId="17" r:id="rId9"/>
    <sheet name="EBI reads histo" sheetId="16" r:id="rId10"/>
  </sheets>
  <definedNames>
    <definedName name="_xlnm._FilterDatabase" localSheetId="6" hidden="1">Classes!#REF!</definedName>
    <definedName name="_xlnm._FilterDatabase" localSheetId="1" hidden="1">'EBI tsv usX'!$E$1:$E$719</definedName>
    <definedName name="_xlnm._FilterDatabase" localSheetId="8" hidden="1">Families!$C$3:$C$248</definedName>
    <definedName name="_xlnm._FilterDatabase" localSheetId="4" hidden="1">'Kelpie counts usX'!$I$1:$I$276</definedName>
    <definedName name="_xlnm._FilterDatabase" localSheetId="7" hidden="1">Orders!#REF!</definedName>
    <definedName name="_xlnm.Extract" localSheetId="6">Classes!$J$3:$L$3</definedName>
    <definedName name="_xlnm.Extract" localSheetId="8">Families!$M$3:$O$3</definedName>
    <definedName name="_xlnm.Extract" localSheetId="7">Orders!#REF!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2" l="1"/>
  <c r="E2" i="12"/>
  <c r="M4" i="14"/>
  <c r="M3" i="14"/>
  <c r="I1" i="12"/>
  <c r="H1" i="12"/>
  <c r="G1" i="12"/>
  <c r="E1" i="12"/>
  <c r="F1" i="12"/>
  <c r="E5" i="14" l="1"/>
  <c r="F5" i="14"/>
  <c r="E6" i="14"/>
  <c r="F6" i="14"/>
  <c r="E7" i="14"/>
  <c r="F7" i="14"/>
  <c r="E8" i="14"/>
  <c r="F8" i="14"/>
  <c r="E9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18" i="14"/>
  <c r="F18" i="14"/>
  <c r="E19" i="14"/>
  <c r="F19" i="14"/>
  <c r="E20" i="14"/>
  <c r="F20" i="14"/>
  <c r="E21" i="14"/>
  <c r="F21" i="14"/>
  <c r="E22" i="14"/>
  <c r="F22" i="14"/>
  <c r="E23" i="14"/>
  <c r="F23" i="14"/>
  <c r="E24" i="14"/>
  <c r="F24" i="14"/>
  <c r="E25" i="14"/>
  <c r="F25" i="14"/>
  <c r="E26" i="14"/>
  <c r="F26" i="14"/>
  <c r="E27" i="14"/>
  <c r="F27" i="14"/>
  <c r="E28" i="14"/>
  <c r="F28" i="14"/>
  <c r="E29" i="14"/>
  <c r="F29" i="14"/>
  <c r="E30" i="14"/>
  <c r="F30" i="14"/>
  <c r="E31" i="14"/>
  <c r="F31" i="14"/>
  <c r="E32" i="14"/>
  <c r="F32" i="14"/>
  <c r="E33" i="14"/>
  <c r="F33" i="14"/>
  <c r="E34" i="14"/>
  <c r="F34" i="14"/>
  <c r="E35" i="14"/>
  <c r="F35" i="14"/>
  <c r="E36" i="14"/>
  <c r="F36" i="14"/>
  <c r="E37" i="14"/>
  <c r="F37" i="14"/>
  <c r="E38" i="14"/>
  <c r="F38" i="14"/>
  <c r="E39" i="14"/>
  <c r="F39" i="14"/>
  <c r="E40" i="14"/>
  <c r="F40" i="14"/>
  <c r="E41" i="14"/>
  <c r="F41" i="14"/>
  <c r="E42" i="14"/>
  <c r="F42" i="14"/>
  <c r="E43" i="14"/>
  <c r="F43" i="14"/>
  <c r="E44" i="14"/>
  <c r="F44" i="14"/>
  <c r="E45" i="14"/>
  <c r="F45" i="14"/>
  <c r="E46" i="14"/>
  <c r="F46" i="14"/>
  <c r="E47" i="14"/>
  <c r="F47" i="14"/>
  <c r="E48" i="14"/>
  <c r="F48" i="14"/>
  <c r="E49" i="14"/>
  <c r="F49" i="14"/>
  <c r="E50" i="14"/>
  <c r="F50" i="14"/>
  <c r="E51" i="14"/>
  <c r="F51" i="14"/>
  <c r="E52" i="14"/>
  <c r="F52" i="14"/>
  <c r="E53" i="14"/>
  <c r="F53" i="14"/>
  <c r="E54" i="14"/>
  <c r="F54" i="14"/>
  <c r="E55" i="14"/>
  <c r="F55" i="14"/>
  <c r="E56" i="14"/>
  <c r="F56" i="14"/>
  <c r="E57" i="14"/>
  <c r="F57" i="14"/>
  <c r="E58" i="14"/>
  <c r="F58" i="14"/>
  <c r="E59" i="14"/>
  <c r="F59" i="14"/>
  <c r="E60" i="14"/>
  <c r="F60" i="14"/>
  <c r="E61" i="14"/>
  <c r="F61" i="14"/>
  <c r="E62" i="14"/>
  <c r="F62" i="14"/>
  <c r="E63" i="14"/>
  <c r="F63" i="14"/>
  <c r="E64" i="14"/>
  <c r="F64" i="14"/>
  <c r="E65" i="14"/>
  <c r="F65" i="14"/>
  <c r="E66" i="14"/>
  <c r="F66" i="14"/>
  <c r="E67" i="14"/>
  <c r="F67" i="14"/>
  <c r="E68" i="14"/>
  <c r="F68" i="14"/>
  <c r="E69" i="14"/>
  <c r="F69" i="14"/>
  <c r="E70" i="14"/>
  <c r="F70" i="14"/>
  <c r="E71" i="14"/>
  <c r="F71" i="14"/>
  <c r="E72" i="14"/>
  <c r="F72" i="14"/>
  <c r="E73" i="14"/>
  <c r="F73" i="14"/>
  <c r="E74" i="14"/>
  <c r="F74" i="14"/>
  <c r="E75" i="14"/>
  <c r="F75" i="14"/>
  <c r="E76" i="14"/>
  <c r="F76" i="14"/>
  <c r="E77" i="14"/>
  <c r="F77" i="14"/>
  <c r="E78" i="14"/>
  <c r="F78" i="14"/>
  <c r="E79" i="14"/>
  <c r="F79" i="14"/>
  <c r="E80" i="14"/>
  <c r="F80" i="14"/>
  <c r="E81" i="14"/>
  <c r="F81" i="14"/>
  <c r="E82" i="14"/>
  <c r="F82" i="14"/>
  <c r="E83" i="14"/>
  <c r="F83" i="14"/>
  <c r="E84" i="14"/>
  <c r="F84" i="14"/>
  <c r="E85" i="14"/>
  <c r="F85" i="14"/>
  <c r="E86" i="14"/>
  <c r="F86" i="14"/>
  <c r="E87" i="14"/>
  <c r="F87" i="14"/>
  <c r="E88" i="14"/>
  <c r="F88" i="14"/>
  <c r="E89" i="14"/>
  <c r="F89" i="14"/>
  <c r="E90" i="14"/>
  <c r="F90" i="14"/>
  <c r="E91" i="14"/>
  <c r="F91" i="14"/>
  <c r="E92" i="14"/>
  <c r="F92" i="14"/>
  <c r="E93" i="14"/>
  <c r="F93" i="14"/>
  <c r="E94" i="14"/>
  <c r="F94" i="14"/>
  <c r="E95" i="14"/>
  <c r="F95" i="14"/>
  <c r="E96" i="14"/>
  <c r="F96" i="14"/>
  <c r="E97" i="14"/>
  <c r="F97" i="14"/>
  <c r="E98" i="14"/>
  <c r="F98" i="14"/>
  <c r="E99" i="14"/>
  <c r="F99" i="14"/>
  <c r="E100" i="14"/>
  <c r="F100" i="14"/>
  <c r="E101" i="14"/>
  <c r="F101" i="14"/>
  <c r="E102" i="14"/>
  <c r="F102" i="14"/>
  <c r="E103" i="14"/>
  <c r="F103" i="14"/>
  <c r="E104" i="14"/>
  <c r="F104" i="14"/>
  <c r="E105" i="14"/>
  <c r="F105" i="14"/>
  <c r="E106" i="14"/>
  <c r="F106" i="14"/>
  <c r="E107" i="14"/>
  <c r="F107" i="14"/>
  <c r="E108" i="14"/>
  <c r="F108" i="14"/>
  <c r="E109" i="14"/>
  <c r="F109" i="14"/>
  <c r="E110" i="14"/>
  <c r="F110" i="14"/>
  <c r="E111" i="14"/>
  <c r="F111" i="14"/>
  <c r="E112" i="14"/>
  <c r="F112" i="14"/>
  <c r="E113" i="14"/>
  <c r="F113" i="14"/>
  <c r="E114" i="14"/>
  <c r="F114" i="14"/>
  <c r="E115" i="14"/>
  <c r="F115" i="14"/>
  <c r="E116" i="14"/>
  <c r="F116" i="14"/>
  <c r="E117" i="14"/>
  <c r="F117" i="14"/>
  <c r="E118" i="14"/>
  <c r="F118" i="14"/>
  <c r="E119" i="14"/>
  <c r="F119" i="14"/>
  <c r="E120" i="14"/>
  <c r="F120" i="14"/>
  <c r="E121" i="14"/>
  <c r="F121" i="14"/>
  <c r="E122" i="14"/>
  <c r="F122" i="14"/>
  <c r="E123" i="14"/>
  <c r="F123" i="14"/>
  <c r="E124" i="14"/>
  <c r="F124" i="14"/>
  <c r="E125" i="14"/>
  <c r="F125" i="14"/>
  <c r="E126" i="14"/>
  <c r="F126" i="14"/>
  <c r="E127" i="14"/>
  <c r="F127" i="14"/>
  <c r="E128" i="14"/>
  <c r="F128" i="14"/>
  <c r="E129" i="14"/>
  <c r="F129" i="14"/>
  <c r="E130" i="14"/>
  <c r="F130" i="14"/>
  <c r="E131" i="14"/>
  <c r="F131" i="14"/>
  <c r="E132" i="14"/>
  <c r="F132" i="14"/>
  <c r="E133" i="14"/>
  <c r="F133" i="14"/>
  <c r="E134" i="14"/>
  <c r="F134" i="14"/>
  <c r="E135" i="14"/>
  <c r="F135" i="14"/>
  <c r="E136" i="14"/>
  <c r="F136" i="14"/>
  <c r="E137" i="14"/>
  <c r="F137" i="14"/>
  <c r="E138" i="14"/>
  <c r="F138" i="14"/>
  <c r="E139" i="14"/>
  <c r="F139" i="14"/>
  <c r="F4" i="14"/>
  <c r="E4" i="14"/>
  <c r="D5" i="15"/>
  <c r="E5" i="15"/>
  <c r="D6" i="15"/>
  <c r="E6" i="15"/>
  <c r="D7" i="15"/>
  <c r="E7" i="15"/>
  <c r="D8" i="15"/>
  <c r="E8" i="15"/>
  <c r="D9" i="15"/>
  <c r="E9" i="15"/>
  <c r="D10" i="15"/>
  <c r="E10" i="15"/>
  <c r="D11" i="15"/>
  <c r="E11" i="15"/>
  <c r="D12" i="15"/>
  <c r="E12" i="15"/>
  <c r="D13" i="15"/>
  <c r="E13" i="15"/>
  <c r="D14" i="15"/>
  <c r="E14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D40" i="15"/>
  <c r="E40" i="15"/>
  <c r="D41" i="15"/>
  <c r="E41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D48" i="15"/>
  <c r="E48" i="15"/>
  <c r="D49" i="15"/>
  <c r="E49" i="15"/>
  <c r="D50" i="15"/>
  <c r="E50" i="15"/>
  <c r="D51" i="15"/>
  <c r="E51" i="15"/>
  <c r="D52" i="15"/>
  <c r="E52" i="15"/>
  <c r="D53" i="15"/>
  <c r="E53" i="15"/>
  <c r="D54" i="15"/>
  <c r="E54" i="15"/>
  <c r="D55" i="15"/>
  <c r="E55" i="15"/>
  <c r="D56" i="15"/>
  <c r="E56" i="15"/>
  <c r="D57" i="15"/>
  <c r="E57" i="15"/>
  <c r="D58" i="15"/>
  <c r="E58" i="15"/>
  <c r="D59" i="15"/>
  <c r="E59" i="15"/>
  <c r="D60" i="15"/>
  <c r="E60" i="15"/>
  <c r="D61" i="15"/>
  <c r="E61" i="15"/>
  <c r="D62" i="15"/>
  <c r="E62" i="15"/>
  <c r="D63" i="15"/>
  <c r="E63" i="15"/>
  <c r="D64" i="15"/>
  <c r="E64" i="15"/>
  <c r="D65" i="15"/>
  <c r="E65" i="15"/>
  <c r="D66" i="15"/>
  <c r="E66" i="15"/>
  <c r="D67" i="15"/>
  <c r="E67" i="15"/>
  <c r="D68" i="15"/>
  <c r="E68" i="15"/>
  <c r="D69" i="15"/>
  <c r="E69" i="15"/>
  <c r="D70" i="15"/>
  <c r="E70" i="15"/>
  <c r="D71" i="15"/>
  <c r="E71" i="15"/>
  <c r="D72" i="15"/>
  <c r="E72" i="15"/>
  <c r="D73" i="15"/>
  <c r="E73" i="15"/>
  <c r="D4" i="15"/>
  <c r="E4" i="15"/>
  <c r="F5" i="17"/>
  <c r="G5" i="17"/>
  <c r="F7" i="17"/>
  <c r="G7" i="17"/>
  <c r="F6" i="17"/>
  <c r="G6" i="17"/>
  <c r="F9" i="17"/>
  <c r="G9" i="17"/>
  <c r="F59" i="17"/>
  <c r="G59" i="17"/>
  <c r="F13" i="17"/>
  <c r="G13" i="17"/>
  <c r="F12" i="17"/>
  <c r="G12" i="17"/>
  <c r="F15" i="17"/>
  <c r="G15" i="17"/>
  <c r="F11" i="17"/>
  <c r="G11" i="17"/>
  <c r="F20" i="17"/>
  <c r="G20" i="17"/>
  <c r="F25" i="17"/>
  <c r="G25" i="17"/>
  <c r="F8" i="17"/>
  <c r="G8" i="17"/>
  <c r="F21" i="17"/>
  <c r="G21" i="17"/>
  <c r="F23" i="17"/>
  <c r="G23" i="17"/>
  <c r="F32" i="17"/>
  <c r="G32" i="17"/>
  <c r="F22" i="17"/>
  <c r="G22" i="17"/>
  <c r="F26" i="17"/>
  <c r="G26" i="17"/>
  <c r="F31" i="17"/>
  <c r="G31" i="17"/>
  <c r="F36" i="17"/>
  <c r="G36" i="17"/>
  <c r="F38" i="17"/>
  <c r="G38" i="17"/>
  <c r="F43" i="17"/>
  <c r="G43" i="17"/>
  <c r="F30" i="17"/>
  <c r="G30" i="17"/>
  <c r="F39" i="17"/>
  <c r="G39" i="17"/>
  <c r="F46" i="17"/>
  <c r="G46" i="17"/>
  <c r="F52" i="17"/>
  <c r="G52" i="17"/>
  <c r="F50" i="17"/>
  <c r="G50" i="17"/>
  <c r="F54" i="17"/>
  <c r="G54" i="17"/>
  <c r="F35" i="17"/>
  <c r="G35" i="17"/>
  <c r="F60" i="17"/>
  <c r="G60" i="17"/>
  <c r="F62" i="17"/>
  <c r="G62" i="17"/>
  <c r="F68" i="17"/>
  <c r="G68" i="17"/>
  <c r="F58" i="17"/>
  <c r="G58" i="17"/>
  <c r="F76" i="17"/>
  <c r="G76" i="17"/>
  <c r="F74" i="17"/>
  <c r="G74" i="17"/>
  <c r="F79" i="17"/>
  <c r="G79" i="17"/>
  <c r="F55" i="17"/>
  <c r="G55" i="17"/>
  <c r="F77" i="17"/>
  <c r="G77" i="17"/>
  <c r="F78" i="17"/>
  <c r="G78" i="17"/>
  <c r="F64" i="17"/>
  <c r="G64" i="17"/>
  <c r="F56" i="17"/>
  <c r="G56" i="17"/>
  <c r="F83" i="17"/>
  <c r="G83" i="17"/>
  <c r="F84" i="17"/>
  <c r="G84" i="17"/>
  <c r="F87" i="17"/>
  <c r="G87" i="17"/>
  <c r="F82" i="17"/>
  <c r="G82" i="17"/>
  <c r="F72" i="17"/>
  <c r="G72" i="17"/>
  <c r="F86" i="17"/>
  <c r="G86" i="17"/>
  <c r="F90" i="17"/>
  <c r="G90" i="17"/>
  <c r="F71" i="17"/>
  <c r="G71" i="17"/>
  <c r="F24" i="17"/>
  <c r="G24" i="17"/>
  <c r="F75" i="17"/>
  <c r="G75" i="17"/>
  <c r="F91" i="17"/>
  <c r="G91" i="17"/>
  <c r="F93" i="17"/>
  <c r="G93" i="17"/>
  <c r="F27" i="17"/>
  <c r="G27" i="17"/>
  <c r="F98" i="17"/>
  <c r="G98" i="17"/>
  <c r="F92" i="17"/>
  <c r="G92" i="17"/>
  <c r="F97" i="17"/>
  <c r="G97" i="17"/>
  <c r="F89" i="17"/>
  <c r="G89" i="17"/>
  <c r="F81" i="17"/>
  <c r="G81" i="17"/>
  <c r="F69" i="17"/>
  <c r="G69" i="17"/>
  <c r="F80" i="17"/>
  <c r="G80" i="17"/>
  <c r="F41" i="17"/>
  <c r="G41" i="17"/>
  <c r="F73" i="17"/>
  <c r="G73" i="17"/>
  <c r="F103" i="17"/>
  <c r="G103" i="17"/>
  <c r="F66" i="17"/>
  <c r="G66" i="17"/>
  <c r="F100" i="17"/>
  <c r="G100" i="17"/>
  <c r="F105" i="17"/>
  <c r="G105" i="17"/>
  <c r="F96" i="17"/>
  <c r="G96" i="17"/>
  <c r="F106" i="17"/>
  <c r="G106" i="17"/>
  <c r="F94" i="17"/>
  <c r="G94" i="17"/>
  <c r="F114" i="17"/>
  <c r="G114" i="17"/>
  <c r="F70" i="17"/>
  <c r="G70" i="17"/>
  <c r="F101" i="17"/>
  <c r="G101" i="17"/>
  <c r="F112" i="17"/>
  <c r="G112" i="17"/>
  <c r="F107" i="17"/>
  <c r="G107" i="17"/>
  <c r="F104" i="17"/>
  <c r="G104" i="17"/>
  <c r="F113" i="17"/>
  <c r="G113" i="17"/>
  <c r="F119" i="17"/>
  <c r="G119" i="17"/>
  <c r="F110" i="17"/>
  <c r="G110" i="17"/>
  <c r="F108" i="17"/>
  <c r="G108" i="17"/>
  <c r="F51" i="17"/>
  <c r="G51" i="17"/>
  <c r="F61" i="17"/>
  <c r="G61" i="17"/>
  <c r="F123" i="17"/>
  <c r="G123" i="17"/>
  <c r="F88" i="17"/>
  <c r="G88" i="17"/>
  <c r="F85" i="17"/>
  <c r="G85" i="17"/>
  <c r="F99" i="17"/>
  <c r="G99" i="17"/>
  <c r="F115" i="17"/>
  <c r="G115" i="17"/>
  <c r="F109" i="17"/>
  <c r="G109" i="17"/>
  <c r="F116" i="17"/>
  <c r="G116" i="17"/>
  <c r="F120" i="17"/>
  <c r="G120" i="17"/>
  <c r="F126" i="17"/>
  <c r="G126" i="17"/>
  <c r="F95" i="17"/>
  <c r="G95" i="17"/>
  <c r="F33" i="17"/>
  <c r="G33" i="17"/>
  <c r="F129" i="17"/>
  <c r="G129" i="17"/>
  <c r="F135" i="17"/>
  <c r="G135" i="17"/>
  <c r="F125" i="17"/>
  <c r="G125" i="17"/>
  <c r="F29" i="17"/>
  <c r="G29" i="17"/>
  <c r="F111" i="17"/>
  <c r="G111" i="17"/>
  <c r="F117" i="17"/>
  <c r="G117" i="17"/>
  <c r="F137" i="17"/>
  <c r="G137" i="17"/>
  <c r="F118" i="17"/>
  <c r="G118" i="17"/>
  <c r="F124" i="17"/>
  <c r="G124" i="17"/>
  <c r="F128" i="17"/>
  <c r="G128" i="17"/>
  <c r="F140" i="17"/>
  <c r="G140" i="17"/>
  <c r="F131" i="17"/>
  <c r="G131" i="17"/>
  <c r="F142" i="17"/>
  <c r="G142" i="17"/>
  <c r="F122" i="17"/>
  <c r="G122" i="17"/>
  <c r="F148" i="17"/>
  <c r="G148" i="17"/>
  <c r="F136" i="17"/>
  <c r="G136" i="17"/>
  <c r="F149" i="17"/>
  <c r="G149" i="17"/>
  <c r="F133" i="17"/>
  <c r="G133" i="17"/>
  <c r="F143" i="17"/>
  <c r="G143" i="17"/>
  <c r="F152" i="17"/>
  <c r="G152" i="17"/>
  <c r="F153" i="17"/>
  <c r="G153" i="17"/>
  <c r="F138" i="17"/>
  <c r="G138" i="17"/>
  <c r="F130" i="17"/>
  <c r="G130" i="17"/>
  <c r="F158" i="17"/>
  <c r="G158" i="17"/>
  <c r="F162" i="17"/>
  <c r="G162" i="17"/>
  <c r="F144" i="17"/>
  <c r="G144" i="17"/>
  <c r="F163" i="17"/>
  <c r="G163" i="17"/>
  <c r="F159" i="17"/>
  <c r="G159" i="17"/>
  <c r="F132" i="17"/>
  <c r="G132" i="17"/>
  <c r="F127" i="17"/>
  <c r="G127" i="17"/>
  <c r="F164" i="17"/>
  <c r="G164" i="17"/>
  <c r="F154" i="17"/>
  <c r="G154" i="17"/>
  <c r="F160" i="17"/>
  <c r="G160" i="17"/>
  <c r="F165" i="17"/>
  <c r="G165" i="17"/>
  <c r="F161" i="17"/>
  <c r="G161" i="17"/>
  <c r="F146" i="17"/>
  <c r="G146" i="17"/>
  <c r="F141" i="17"/>
  <c r="G141" i="17"/>
  <c r="F169" i="17"/>
  <c r="G169" i="17"/>
  <c r="F155" i="17"/>
  <c r="G155" i="17"/>
  <c r="F170" i="17"/>
  <c r="G170" i="17"/>
  <c r="F166" i="17"/>
  <c r="G166" i="17"/>
  <c r="F139" i="17"/>
  <c r="G139" i="17"/>
  <c r="F171" i="17"/>
  <c r="G171" i="17"/>
  <c r="F167" i="17"/>
  <c r="G167" i="17"/>
  <c r="F173" i="17"/>
  <c r="G173" i="17"/>
  <c r="F168" i="17"/>
  <c r="G168" i="17"/>
  <c r="F145" i="17"/>
  <c r="G145" i="17"/>
  <c r="F176" i="17"/>
  <c r="G176" i="17"/>
  <c r="F177" i="17"/>
  <c r="G177" i="17"/>
  <c r="F151" i="17"/>
  <c r="G151" i="17"/>
  <c r="F150" i="17"/>
  <c r="G150" i="17"/>
  <c r="F178" i="17"/>
  <c r="G178" i="17"/>
  <c r="F174" i="17"/>
  <c r="G174" i="17"/>
  <c r="F180" i="17"/>
  <c r="G180" i="17"/>
  <c r="F147" i="17"/>
  <c r="G147" i="17"/>
  <c r="F156" i="17"/>
  <c r="G156" i="17"/>
  <c r="F175" i="17"/>
  <c r="G175" i="17"/>
  <c r="F42" i="17"/>
  <c r="G42" i="17"/>
  <c r="F157" i="17"/>
  <c r="G157" i="17"/>
  <c r="F181" i="17"/>
  <c r="G181" i="17"/>
  <c r="F182" i="17"/>
  <c r="G182" i="17"/>
  <c r="F183" i="17"/>
  <c r="G183" i="17"/>
  <c r="F184" i="17"/>
  <c r="G184" i="17"/>
  <c r="F187" i="17"/>
  <c r="G187" i="17"/>
  <c r="F188" i="17"/>
  <c r="G188" i="17"/>
  <c r="F134" i="17"/>
  <c r="G134" i="17"/>
  <c r="F189" i="17"/>
  <c r="G189" i="17"/>
  <c r="F196" i="17"/>
  <c r="G196" i="17"/>
  <c r="F197" i="17"/>
  <c r="G197" i="17"/>
  <c r="F198" i="17"/>
  <c r="G198" i="17"/>
  <c r="F199" i="17"/>
  <c r="G199" i="17"/>
  <c r="F200" i="17"/>
  <c r="G200" i="17"/>
  <c r="F63" i="17"/>
  <c r="G63" i="17"/>
  <c r="F190" i="17"/>
  <c r="G190" i="17"/>
  <c r="F207" i="17"/>
  <c r="G207" i="17"/>
  <c r="F208" i="17"/>
  <c r="G208" i="17"/>
  <c r="F209" i="17"/>
  <c r="G209" i="17"/>
  <c r="F210" i="17"/>
  <c r="G210" i="17"/>
  <c r="F211" i="17"/>
  <c r="G211" i="17"/>
  <c r="F201" i="17"/>
  <c r="G201" i="17"/>
  <c r="F212" i="17"/>
  <c r="G212" i="17"/>
  <c r="F213" i="17"/>
  <c r="G213" i="17"/>
  <c r="F217" i="17"/>
  <c r="G217" i="17"/>
  <c r="F218" i="17"/>
  <c r="G218" i="17"/>
  <c r="F219" i="17"/>
  <c r="G219" i="17"/>
  <c r="F220" i="17"/>
  <c r="G220" i="17"/>
  <c r="F221" i="17"/>
  <c r="G221" i="17"/>
  <c r="F214" i="17"/>
  <c r="G214" i="17"/>
  <c r="F222" i="17"/>
  <c r="G222" i="17"/>
  <c r="F223" i="17"/>
  <c r="G223" i="17"/>
  <c r="F202" i="17"/>
  <c r="G202" i="17"/>
  <c r="F47" i="17"/>
  <c r="G47" i="17"/>
  <c r="F203" i="17"/>
  <c r="G203" i="17"/>
  <c r="F224" i="17"/>
  <c r="G224" i="17"/>
  <c r="F225" i="17"/>
  <c r="G225" i="17"/>
  <c r="F226" i="17"/>
  <c r="G226" i="17"/>
  <c r="F172" i="17"/>
  <c r="G172" i="17"/>
  <c r="F227" i="17"/>
  <c r="G227" i="17"/>
  <c r="F228" i="17"/>
  <c r="G228" i="17"/>
  <c r="F229" i="17"/>
  <c r="G229" i="17"/>
  <c r="F230" i="17"/>
  <c r="G230" i="17"/>
  <c r="F57" i="17"/>
  <c r="G57" i="17"/>
  <c r="F231" i="17"/>
  <c r="G231" i="17"/>
  <c r="F191" i="17"/>
  <c r="G191" i="17"/>
  <c r="F232" i="17"/>
  <c r="G232" i="17"/>
  <c r="F215" i="17"/>
  <c r="G215" i="17"/>
  <c r="F233" i="17"/>
  <c r="G233" i="17"/>
  <c r="F179" i="17"/>
  <c r="G179" i="17"/>
  <c r="F234" i="17"/>
  <c r="G234" i="17"/>
  <c r="F235" i="17"/>
  <c r="G235" i="17"/>
  <c r="F236" i="17"/>
  <c r="G236" i="17"/>
  <c r="F193" i="17"/>
  <c r="G193" i="17"/>
  <c r="F237" i="17"/>
  <c r="G237" i="17"/>
  <c r="F238" i="17"/>
  <c r="G238" i="17"/>
  <c r="F48" i="17"/>
  <c r="G48" i="17"/>
  <c r="F194" i="17"/>
  <c r="G194" i="17"/>
  <c r="F239" i="17"/>
  <c r="G239" i="17"/>
  <c r="F240" i="17"/>
  <c r="G240" i="17"/>
  <c r="F185" i="17"/>
  <c r="G185" i="17"/>
  <c r="F241" i="17"/>
  <c r="G241" i="17"/>
  <c r="F204" i="17"/>
  <c r="G204" i="17"/>
  <c r="F195" i="17"/>
  <c r="G195" i="17"/>
  <c r="F242" i="17"/>
  <c r="G242" i="17"/>
  <c r="F205" i="17"/>
  <c r="G205" i="17"/>
  <c r="F243" i="17"/>
  <c r="G243" i="17"/>
  <c r="F244" i="17"/>
  <c r="G244" i="17"/>
  <c r="F245" i="17"/>
  <c r="G245" i="17"/>
  <c r="F206" i="17"/>
  <c r="G206" i="17"/>
  <c r="F246" i="17"/>
  <c r="G246" i="17"/>
  <c r="F186" i="17"/>
  <c r="G186" i="17"/>
  <c r="F247" i="17"/>
  <c r="G247" i="17"/>
  <c r="F248" i="17"/>
  <c r="G248" i="17"/>
  <c r="F192" i="17"/>
  <c r="G192" i="17"/>
  <c r="F17" i="17"/>
  <c r="G17" i="17"/>
  <c r="F44" i="17"/>
  <c r="G44" i="17"/>
  <c r="F37" i="17"/>
  <c r="G37" i="17"/>
  <c r="F216" i="17"/>
  <c r="G216" i="17"/>
  <c r="F102" i="17"/>
  <c r="G102" i="17"/>
  <c r="F49" i="17"/>
  <c r="G49" i="17"/>
  <c r="F10" i="17"/>
  <c r="G10" i="17"/>
  <c r="F19" i="17"/>
  <c r="G19" i="17"/>
  <c r="F53" i="17"/>
  <c r="G53" i="17"/>
  <c r="F34" i="17"/>
  <c r="G34" i="17"/>
  <c r="F28" i="17"/>
  <c r="G28" i="17"/>
  <c r="F14" i="17"/>
  <c r="G14" i="17"/>
  <c r="F18" i="17"/>
  <c r="G18" i="17"/>
  <c r="F16" i="17"/>
  <c r="G16" i="17"/>
  <c r="F45" i="17"/>
  <c r="G45" i="17"/>
  <c r="F67" i="17"/>
  <c r="G67" i="17"/>
  <c r="F40" i="17"/>
  <c r="G40" i="17"/>
  <c r="F65" i="17"/>
  <c r="G65" i="17"/>
  <c r="F121" i="17"/>
  <c r="G121" i="17"/>
  <c r="G4" i="17"/>
  <c r="F4" i="17"/>
  <c r="E1" i="14" l="1"/>
  <c r="G132" i="14" s="1"/>
  <c r="E1" i="15"/>
  <c r="D1" i="15"/>
  <c r="F70" i="15" s="1"/>
  <c r="G1" i="17"/>
  <c r="I16" i="17" s="1"/>
  <c r="F1" i="17"/>
  <c r="H247" i="17" s="1"/>
  <c r="P1" i="13"/>
  <c r="D5" i="16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D29" i="16" s="1"/>
  <c r="D30" i="16" s="1"/>
  <c r="D31" i="16" s="1"/>
  <c r="D32" i="16" s="1"/>
  <c r="D33" i="16" s="1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D67" i="16" s="1"/>
  <c r="D68" i="16" s="1"/>
  <c r="D69" i="16" s="1"/>
  <c r="D70" i="16" s="1"/>
  <c r="D71" i="16" s="1"/>
  <c r="D72" i="16" s="1"/>
  <c r="D73" i="16" s="1"/>
  <c r="D74" i="16" s="1"/>
  <c r="D75" i="16" s="1"/>
  <c r="D76" i="16" s="1"/>
  <c r="D77" i="16" s="1"/>
  <c r="D78" i="16" s="1"/>
  <c r="D79" i="16" s="1"/>
  <c r="D80" i="16" s="1"/>
  <c r="D81" i="16" s="1"/>
  <c r="D82" i="16" s="1"/>
  <c r="D83" i="16" s="1"/>
  <c r="D84" i="16" s="1"/>
  <c r="D85" i="16" s="1"/>
  <c r="D86" i="16" s="1"/>
  <c r="D87" i="16" s="1"/>
  <c r="D88" i="16" s="1"/>
  <c r="D89" i="16" s="1"/>
  <c r="D90" i="16" s="1"/>
  <c r="D91" i="16" s="1"/>
  <c r="D92" i="16" s="1"/>
  <c r="D93" i="16" s="1"/>
  <c r="D94" i="16" s="1"/>
  <c r="D95" i="16" s="1"/>
  <c r="D96" i="16" s="1"/>
  <c r="D97" i="16" s="1"/>
  <c r="D98" i="16" s="1"/>
  <c r="D99" i="16" s="1"/>
  <c r="D100" i="16" s="1"/>
  <c r="D101" i="16" s="1"/>
  <c r="D102" i="16" s="1"/>
  <c r="D103" i="16" s="1"/>
  <c r="D104" i="16" s="1"/>
  <c r="D105" i="16" s="1"/>
  <c r="D106" i="16" s="1"/>
  <c r="D107" i="16" s="1"/>
  <c r="D108" i="16" s="1"/>
  <c r="D109" i="16" s="1"/>
  <c r="D110" i="16" s="1"/>
  <c r="D111" i="16" s="1"/>
  <c r="D112" i="16" s="1"/>
  <c r="D113" i="16" s="1"/>
  <c r="D114" i="16" s="1"/>
  <c r="D115" i="16" s="1"/>
  <c r="D116" i="16" s="1"/>
  <c r="D117" i="16" s="1"/>
  <c r="D118" i="16" s="1"/>
  <c r="D119" i="16" s="1"/>
  <c r="D120" i="16" s="1"/>
  <c r="D121" i="16" s="1"/>
  <c r="D122" i="16" s="1"/>
  <c r="D123" i="16" s="1"/>
  <c r="D124" i="16" s="1"/>
  <c r="D125" i="16" s="1"/>
  <c r="D126" i="16" s="1"/>
  <c r="D127" i="16" s="1"/>
  <c r="D128" i="16" s="1"/>
  <c r="D129" i="16" s="1"/>
  <c r="D130" i="16" s="1"/>
  <c r="D131" i="16" s="1"/>
  <c r="D132" i="16" s="1"/>
  <c r="D133" i="16" s="1"/>
  <c r="D134" i="16" s="1"/>
  <c r="D135" i="16" s="1"/>
  <c r="D136" i="16" s="1"/>
  <c r="D137" i="16" s="1"/>
  <c r="D138" i="16" s="1"/>
  <c r="D139" i="16" s="1"/>
  <c r="D140" i="16" s="1"/>
  <c r="D141" i="16" s="1"/>
  <c r="D142" i="16" s="1"/>
  <c r="D143" i="16" s="1"/>
  <c r="D144" i="16" s="1"/>
  <c r="D145" i="16" s="1"/>
  <c r="D146" i="16" s="1"/>
  <c r="D147" i="16" s="1"/>
  <c r="D148" i="16" s="1"/>
  <c r="D149" i="16" s="1"/>
  <c r="D150" i="16" s="1"/>
  <c r="D151" i="16" s="1"/>
  <c r="D152" i="16" s="1"/>
  <c r="D153" i="16" s="1"/>
  <c r="D154" i="16" s="1"/>
  <c r="D155" i="16" s="1"/>
  <c r="D156" i="16" s="1"/>
  <c r="D157" i="16" s="1"/>
  <c r="D158" i="16" s="1"/>
  <c r="D159" i="16" s="1"/>
  <c r="D160" i="16" s="1"/>
  <c r="D161" i="16" s="1"/>
  <c r="D162" i="16" s="1"/>
  <c r="D163" i="16" s="1"/>
  <c r="D164" i="16" s="1"/>
  <c r="D165" i="16" s="1"/>
  <c r="D166" i="16" s="1"/>
  <c r="D167" i="16" s="1"/>
  <c r="D168" i="16" s="1"/>
  <c r="D169" i="16" s="1"/>
  <c r="D170" i="16" s="1"/>
  <c r="D171" i="16" s="1"/>
  <c r="D172" i="16" s="1"/>
  <c r="D173" i="16" s="1"/>
  <c r="D174" i="16" s="1"/>
  <c r="D175" i="16" s="1"/>
  <c r="D176" i="16" s="1"/>
  <c r="D177" i="16" s="1"/>
  <c r="D178" i="16" s="1"/>
  <c r="D179" i="16" s="1"/>
  <c r="D180" i="16" s="1"/>
  <c r="D181" i="16" s="1"/>
  <c r="D182" i="16" s="1"/>
  <c r="D183" i="16" s="1"/>
  <c r="D184" i="16" s="1"/>
  <c r="D185" i="16" s="1"/>
  <c r="D186" i="16" s="1"/>
  <c r="D187" i="16" s="1"/>
  <c r="D188" i="16" s="1"/>
  <c r="D189" i="16" s="1"/>
  <c r="D190" i="16" s="1"/>
  <c r="D191" i="16" s="1"/>
  <c r="D192" i="16" s="1"/>
  <c r="D193" i="16" s="1"/>
  <c r="D194" i="16" s="1"/>
  <c r="D195" i="16" s="1"/>
  <c r="D196" i="16" s="1"/>
  <c r="D197" i="16" s="1"/>
  <c r="D198" i="16" s="1"/>
  <c r="D199" i="16" s="1"/>
  <c r="D200" i="16" s="1"/>
  <c r="D201" i="16" s="1"/>
  <c r="D202" i="16" s="1"/>
  <c r="D203" i="16" s="1"/>
  <c r="D204" i="16" s="1"/>
  <c r="D205" i="16" s="1"/>
  <c r="D206" i="16" s="1"/>
  <c r="D207" i="16" s="1"/>
  <c r="D208" i="16" s="1"/>
  <c r="D209" i="16" s="1"/>
  <c r="D210" i="16" s="1"/>
  <c r="D211" i="16" s="1"/>
  <c r="D212" i="16" s="1"/>
  <c r="D213" i="16" s="1"/>
  <c r="D214" i="16" s="1"/>
  <c r="D215" i="16" s="1"/>
  <c r="D216" i="16" s="1"/>
  <c r="D217" i="16" s="1"/>
  <c r="D218" i="16" s="1"/>
  <c r="D219" i="16" s="1"/>
  <c r="D220" i="16" s="1"/>
  <c r="D221" i="16" s="1"/>
  <c r="D222" i="16" s="1"/>
  <c r="D223" i="16" s="1"/>
  <c r="D224" i="16" s="1"/>
  <c r="D225" i="16" s="1"/>
  <c r="D226" i="16" s="1"/>
  <c r="D227" i="16" s="1"/>
  <c r="D228" i="16" s="1"/>
  <c r="D229" i="16" s="1"/>
  <c r="D230" i="16" s="1"/>
  <c r="D231" i="16" s="1"/>
  <c r="D232" i="16" s="1"/>
  <c r="D233" i="16" s="1"/>
  <c r="D234" i="16" s="1"/>
  <c r="D235" i="16" s="1"/>
  <c r="D236" i="16" s="1"/>
  <c r="D4" i="16"/>
  <c r="D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3" i="16"/>
  <c r="C1" i="16"/>
  <c r="G49" i="14" l="1"/>
  <c r="G65" i="14"/>
  <c r="G81" i="14"/>
  <c r="G48" i="14"/>
  <c r="G64" i="14"/>
  <c r="G80" i="14"/>
  <c r="G47" i="14"/>
  <c r="G63" i="14"/>
  <c r="G79" i="14"/>
  <c r="G50" i="14"/>
  <c r="G70" i="14"/>
  <c r="G78" i="14"/>
  <c r="G95" i="14"/>
  <c r="G103" i="14"/>
  <c r="G111" i="14"/>
  <c r="G119" i="14"/>
  <c r="G127" i="14"/>
  <c r="G135" i="14"/>
  <c r="G90" i="14"/>
  <c r="G98" i="14"/>
  <c r="G106" i="14"/>
  <c r="G114" i="14"/>
  <c r="G122" i="14"/>
  <c r="G130" i="14"/>
  <c r="G138" i="14"/>
  <c r="G53" i="14"/>
  <c r="G69" i="14"/>
  <c r="G85" i="14"/>
  <c r="G52" i="14"/>
  <c r="G68" i="14"/>
  <c r="G84" i="14"/>
  <c r="G51" i="14"/>
  <c r="G67" i="14"/>
  <c r="G83" i="14"/>
  <c r="G54" i="14"/>
  <c r="G74" i="14"/>
  <c r="G86" i="14"/>
  <c r="G97" i="14"/>
  <c r="G105" i="14"/>
  <c r="G113" i="14"/>
  <c r="G121" i="14"/>
  <c r="G129" i="14"/>
  <c r="G137" i="14"/>
  <c r="G92" i="14"/>
  <c r="G100" i="14"/>
  <c r="G108" i="14"/>
  <c r="G116" i="14"/>
  <c r="G12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73" i="14"/>
  <c r="G89" i="14"/>
  <c r="G56" i="14"/>
  <c r="G72" i="14"/>
  <c r="G88" i="14"/>
  <c r="G55" i="14"/>
  <c r="G71" i="14"/>
  <c r="G87" i="14"/>
  <c r="G58" i="14"/>
  <c r="G82" i="14"/>
  <c r="G91" i="14"/>
  <c r="G99" i="14"/>
  <c r="G107" i="14"/>
  <c r="G115" i="14"/>
  <c r="G123" i="14"/>
  <c r="G131" i="14"/>
  <c r="G139" i="14"/>
  <c r="G94" i="14"/>
  <c r="G102" i="14"/>
  <c r="G110" i="14"/>
  <c r="G118" i="14"/>
  <c r="G126" i="14"/>
  <c r="G134" i="14"/>
  <c r="G57" i="14"/>
  <c r="G45" i="14"/>
  <c r="G61" i="14"/>
  <c r="G77" i="14"/>
  <c r="G44" i="14"/>
  <c r="G60" i="14"/>
  <c r="G76" i="14"/>
  <c r="G43" i="14"/>
  <c r="G59" i="14"/>
  <c r="G75" i="14"/>
  <c r="G46" i="14"/>
  <c r="G62" i="14"/>
  <c r="G66" i="14"/>
  <c r="G93" i="14"/>
  <c r="G101" i="14"/>
  <c r="G109" i="14"/>
  <c r="G117" i="14"/>
  <c r="G125" i="14"/>
  <c r="G133" i="14"/>
  <c r="G96" i="14"/>
  <c r="G104" i="14"/>
  <c r="G112" i="14"/>
  <c r="G120" i="14"/>
  <c r="G128" i="14"/>
  <c r="G136" i="14"/>
  <c r="F53" i="15"/>
  <c r="H53" i="15" s="1"/>
  <c r="F17" i="15"/>
  <c r="F37" i="15"/>
  <c r="F61" i="15"/>
  <c r="F13" i="15"/>
  <c r="F33" i="15"/>
  <c r="F5" i="15"/>
  <c r="F21" i="15"/>
  <c r="H21" i="15" s="1"/>
  <c r="F45" i="15"/>
  <c r="F65" i="15"/>
  <c r="F9" i="15"/>
  <c r="H9" i="15" s="1"/>
  <c r="F29" i="15"/>
  <c r="F49" i="15"/>
  <c r="F69" i="15"/>
  <c r="H69" i="15" s="1"/>
  <c r="G6" i="15"/>
  <c r="G10" i="15"/>
  <c r="G14" i="15"/>
  <c r="G18" i="15"/>
  <c r="G22" i="15"/>
  <c r="G26" i="15"/>
  <c r="G30" i="15"/>
  <c r="G34" i="15"/>
  <c r="G38" i="15"/>
  <c r="G42" i="15"/>
  <c r="G46" i="15"/>
  <c r="G50" i="15"/>
  <c r="G54" i="15"/>
  <c r="G58" i="15"/>
  <c r="G62" i="15"/>
  <c r="G66" i="15"/>
  <c r="G7" i="15"/>
  <c r="G11" i="15"/>
  <c r="G15" i="15"/>
  <c r="G19" i="15"/>
  <c r="G23" i="15"/>
  <c r="G27" i="15"/>
  <c r="G31" i="15"/>
  <c r="G35" i="15"/>
  <c r="G39" i="15"/>
  <c r="G43" i="15"/>
  <c r="G47" i="15"/>
  <c r="G51" i="15"/>
  <c r="G55" i="15"/>
  <c r="G59" i="15"/>
  <c r="G63" i="15"/>
  <c r="G67" i="15"/>
  <c r="G71" i="15"/>
  <c r="G70" i="15"/>
  <c r="H70" i="15" s="1"/>
  <c r="G5" i="15"/>
  <c r="G21" i="15"/>
  <c r="G37" i="15"/>
  <c r="G53" i="15"/>
  <c r="G69" i="15"/>
  <c r="F14" i="15"/>
  <c r="H14" i="15" s="1"/>
  <c r="F30" i="15"/>
  <c r="H30" i="15" s="1"/>
  <c r="F46" i="15"/>
  <c r="H46" i="15" s="1"/>
  <c r="F62" i="15"/>
  <c r="H62" i="15" s="1"/>
  <c r="G12" i="15"/>
  <c r="G28" i="15"/>
  <c r="G44" i="15"/>
  <c r="G60" i="15"/>
  <c r="G9" i="15"/>
  <c r="G25" i="15"/>
  <c r="G41" i="15"/>
  <c r="G57" i="15"/>
  <c r="G73" i="15"/>
  <c r="F18" i="15"/>
  <c r="H18" i="15" s="1"/>
  <c r="F34" i="15"/>
  <c r="H34" i="15" s="1"/>
  <c r="F50" i="15"/>
  <c r="H50" i="15" s="1"/>
  <c r="F66" i="15"/>
  <c r="H66" i="15" s="1"/>
  <c r="G16" i="15"/>
  <c r="G32" i="15"/>
  <c r="G48" i="15"/>
  <c r="G64" i="15"/>
  <c r="H37" i="15"/>
  <c r="G13" i="15"/>
  <c r="G29" i="15"/>
  <c r="G45" i="15"/>
  <c r="G61" i="15"/>
  <c r="F6" i="15"/>
  <c r="H6" i="15" s="1"/>
  <c r="F22" i="15"/>
  <c r="H22" i="15" s="1"/>
  <c r="F38" i="15"/>
  <c r="H38" i="15" s="1"/>
  <c r="F54" i="15"/>
  <c r="H54" i="15" s="1"/>
  <c r="G20" i="15"/>
  <c r="G36" i="15"/>
  <c r="G52" i="15"/>
  <c r="G68" i="15"/>
  <c r="F7" i="15"/>
  <c r="H7" i="15" s="1"/>
  <c r="F15" i="15"/>
  <c r="H15" i="15" s="1"/>
  <c r="F19" i="15"/>
  <c r="H19" i="15" s="1"/>
  <c r="F23" i="15"/>
  <c r="H23" i="15" s="1"/>
  <c r="F27" i="15"/>
  <c r="H27" i="15" s="1"/>
  <c r="F31" i="15"/>
  <c r="H31" i="15" s="1"/>
  <c r="F35" i="15"/>
  <c r="H35" i="15" s="1"/>
  <c r="F39" i="15"/>
  <c r="H39" i="15" s="1"/>
  <c r="F43" i="15"/>
  <c r="H43" i="15" s="1"/>
  <c r="F47" i="15"/>
  <c r="H47" i="15" s="1"/>
  <c r="F51" i="15"/>
  <c r="H51" i="15" s="1"/>
  <c r="F55" i="15"/>
  <c r="H55" i="15" s="1"/>
  <c r="F59" i="15"/>
  <c r="H59" i="15" s="1"/>
  <c r="F63" i="15"/>
  <c r="H63" i="15" s="1"/>
  <c r="F67" i="15"/>
  <c r="H67" i="15" s="1"/>
  <c r="F8" i="15"/>
  <c r="F12" i="15"/>
  <c r="H12" i="15" s="1"/>
  <c r="F16" i="15"/>
  <c r="H16" i="15" s="1"/>
  <c r="F20" i="15"/>
  <c r="H20" i="15" s="1"/>
  <c r="F24" i="15"/>
  <c r="F28" i="15"/>
  <c r="H28" i="15" s="1"/>
  <c r="F32" i="15"/>
  <c r="H32" i="15" s="1"/>
  <c r="F36" i="15"/>
  <c r="H36" i="15" s="1"/>
  <c r="F40" i="15"/>
  <c r="F44" i="15"/>
  <c r="H44" i="15" s="1"/>
  <c r="F48" i="15"/>
  <c r="H48" i="15" s="1"/>
  <c r="F52" i="15"/>
  <c r="H52" i="15" s="1"/>
  <c r="F56" i="15"/>
  <c r="H56" i="15" s="1"/>
  <c r="F60" i="15"/>
  <c r="H60" i="15" s="1"/>
  <c r="F64" i="15"/>
  <c r="H64" i="15" s="1"/>
  <c r="F68" i="15"/>
  <c r="H68" i="15" s="1"/>
  <c r="F72" i="15"/>
  <c r="H72" i="15" s="1"/>
  <c r="F71" i="15"/>
  <c r="H71" i="15" s="1"/>
  <c r="F11" i="15"/>
  <c r="H11" i="15" s="1"/>
  <c r="F25" i="15"/>
  <c r="H25" i="15" s="1"/>
  <c r="F41" i="15"/>
  <c r="H41" i="15" s="1"/>
  <c r="F57" i="15"/>
  <c r="H57" i="15" s="1"/>
  <c r="F73" i="15"/>
  <c r="H73" i="15" s="1"/>
  <c r="G17" i="15"/>
  <c r="G33" i="15"/>
  <c r="G49" i="15"/>
  <c r="G65" i="15"/>
  <c r="F10" i="15"/>
  <c r="H10" i="15" s="1"/>
  <c r="F26" i="15"/>
  <c r="H26" i="15" s="1"/>
  <c r="F42" i="15"/>
  <c r="H42" i="15" s="1"/>
  <c r="F58" i="15"/>
  <c r="H58" i="15" s="1"/>
  <c r="G8" i="15"/>
  <c r="G24" i="15"/>
  <c r="G40" i="15"/>
  <c r="G56" i="15"/>
  <c r="G72" i="15"/>
  <c r="G4" i="15"/>
  <c r="F4" i="15"/>
  <c r="H4" i="15" s="1"/>
  <c r="I90" i="17"/>
  <c r="I215" i="17"/>
  <c r="I143" i="17"/>
  <c r="I43" i="17"/>
  <c r="I151" i="17"/>
  <c r="I137" i="17"/>
  <c r="I39" i="17"/>
  <c r="I190" i="17"/>
  <c r="I18" i="17"/>
  <c r="I108" i="17"/>
  <c r="I223" i="17"/>
  <c r="I194" i="17"/>
  <c r="I76" i="17"/>
  <c r="I125" i="17"/>
  <c r="I134" i="17"/>
  <c r="I227" i="17"/>
  <c r="I96" i="17"/>
  <c r="I205" i="17"/>
  <c r="I4" i="17"/>
  <c r="I31" i="17"/>
  <c r="I50" i="17"/>
  <c r="I103" i="17"/>
  <c r="I161" i="17"/>
  <c r="I213" i="17"/>
  <c r="I238" i="17"/>
  <c r="I155" i="17"/>
  <c r="I49" i="17"/>
  <c r="I13" i="17"/>
  <c r="I58" i="17"/>
  <c r="I56" i="17"/>
  <c r="I66" i="17"/>
  <c r="I126" i="17"/>
  <c r="I159" i="17"/>
  <c r="I189" i="17"/>
  <c r="I164" i="17"/>
  <c r="I233" i="17"/>
  <c r="I6" i="17"/>
  <c r="I52" i="17"/>
  <c r="I24" i="17"/>
  <c r="I61" i="17"/>
  <c r="I153" i="17"/>
  <c r="I178" i="17"/>
  <c r="I208" i="17"/>
  <c r="I47" i="17"/>
  <c r="I229" i="17"/>
  <c r="I179" i="17"/>
  <c r="I5" i="17"/>
  <c r="I72" i="17"/>
  <c r="I119" i="17"/>
  <c r="I149" i="17"/>
  <c r="I176" i="17"/>
  <c r="I240" i="17"/>
  <c r="I244" i="17"/>
  <c r="I192" i="17"/>
  <c r="I19" i="17"/>
  <c r="I45" i="17"/>
  <c r="I8" i="17"/>
  <c r="I54" i="17"/>
  <c r="I84" i="17"/>
  <c r="I105" i="17"/>
  <c r="I29" i="17"/>
  <c r="I127" i="17"/>
  <c r="I197" i="17"/>
  <c r="I145" i="17"/>
  <c r="I236" i="17"/>
  <c r="I12" i="17"/>
  <c r="I64" i="17"/>
  <c r="I109" i="17"/>
  <c r="I163" i="17"/>
  <c r="I198" i="17"/>
  <c r="I224" i="17"/>
  <c r="I59" i="17"/>
  <c r="I88" i="17"/>
  <c r="I130" i="17"/>
  <c r="I180" i="17"/>
  <c r="I241" i="17"/>
  <c r="I44" i="17"/>
  <c r="I53" i="17"/>
  <c r="I40" i="17"/>
  <c r="I7" i="17"/>
  <c r="I23" i="17"/>
  <c r="I30" i="17"/>
  <c r="I55" i="17"/>
  <c r="I86" i="17"/>
  <c r="I97" i="17"/>
  <c r="I114" i="17"/>
  <c r="I115" i="17"/>
  <c r="I117" i="17"/>
  <c r="I152" i="17"/>
  <c r="I146" i="17"/>
  <c r="I175" i="17"/>
  <c r="I209" i="17"/>
  <c r="I228" i="17"/>
  <c r="I95" i="17"/>
  <c r="I27" i="17"/>
  <c r="I204" i="17"/>
  <c r="I75" i="17"/>
  <c r="I110" i="17"/>
  <c r="I122" i="17"/>
  <c r="I168" i="17"/>
  <c r="I222" i="17"/>
  <c r="I166" i="17"/>
  <c r="I247" i="17"/>
  <c r="I21" i="17"/>
  <c r="I79" i="17"/>
  <c r="I100" i="17"/>
  <c r="I111" i="17"/>
  <c r="I141" i="17"/>
  <c r="I196" i="17"/>
  <c r="I218" i="17"/>
  <c r="K247" i="17"/>
  <c r="I15" i="17"/>
  <c r="I38" i="17"/>
  <c r="I74" i="17"/>
  <c r="I98" i="17"/>
  <c r="I51" i="17"/>
  <c r="I133" i="17"/>
  <c r="I177" i="17"/>
  <c r="I202" i="17"/>
  <c r="I162" i="17"/>
  <c r="I17" i="17"/>
  <c r="I32" i="17"/>
  <c r="I92" i="17"/>
  <c r="I70" i="17"/>
  <c r="I140" i="17"/>
  <c r="I171" i="17"/>
  <c r="I42" i="17"/>
  <c r="I210" i="17"/>
  <c r="I220" i="17"/>
  <c r="I57" i="17"/>
  <c r="I235" i="17"/>
  <c r="I91" i="17"/>
  <c r="I206" i="17"/>
  <c r="I11" i="17"/>
  <c r="I26" i="17"/>
  <c r="I60" i="17"/>
  <c r="I83" i="17"/>
  <c r="I89" i="17"/>
  <c r="I112" i="17"/>
  <c r="I120" i="17"/>
  <c r="I142" i="17"/>
  <c r="I132" i="17"/>
  <c r="I173" i="17"/>
  <c r="I181" i="17"/>
  <c r="I200" i="17"/>
  <c r="I201" i="17"/>
  <c r="I214" i="17"/>
  <c r="I226" i="17"/>
  <c r="I191" i="17"/>
  <c r="I193" i="17"/>
  <c r="I36" i="17"/>
  <c r="I41" i="17"/>
  <c r="I129" i="17"/>
  <c r="I160" i="17"/>
  <c r="I187" i="17"/>
  <c r="I195" i="17"/>
  <c r="I186" i="17"/>
  <c r="I216" i="17"/>
  <c r="I28" i="17"/>
  <c r="I121" i="17"/>
  <c r="I9" i="17"/>
  <c r="I20" i="17"/>
  <c r="I22" i="17"/>
  <c r="I46" i="17"/>
  <c r="I62" i="17"/>
  <c r="I78" i="17"/>
  <c r="I71" i="17"/>
  <c r="I81" i="17"/>
  <c r="I107" i="17"/>
  <c r="I116" i="17"/>
  <c r="I128" i="17"/>
  <c r="I144" i="17"/>
  <c r="I169" i="17"/>
  <c r="I157" i="17"/>
  <c r="I212" i="17"/>
  <c r="I230" i="17"/>
  <c r="I35" i="17"/>
  <c r="I242" i="17"/>
  <c r="I34" i="17"/>
  <c r="I139" i="17"/>
  <c r="I150" i="17"/>
  <c r="I182" i="17"/>
  <c r="I63" i="17"/>
  <c r="I217" i="17"/>
  <c r="I203" i="17"/>
  <c r="I234" i="17"/>
  <c r="I104" i="17"/>
  <c r="I148" i="17"/>
  <c r="I99" i="17"/>
  <c r="I25" i="17"/>
  <c r="I48" i="17"/>
  <c r="I245" i="17"/>
  <c r="I37" i="17"/>
  <c r="I14" i="17"/>
  <c r="I73" i="17"/>
  <c r="I101" i="17"/>
  <c r="I123" i="17"/>
  <c r="I135" i="17"/>
  <c r="I131" i="17"/>
  <c r="I138" i="17"/>
  <c r="I165" i="17"/>
  <c r="I167" i="17"/>
  <c r="I174" i="17"/>
  <c r="I188" i="17"/>
  <c r="I207" i="17"/>
  <c r="I219" i="17"/>
  <c r="I172" i="17"/>
  <c r="I237" i="17"/>
  <c r="I68" i="17"/>
  <c r="I156" i="17"/>
  <c r="I94" i="17"/>
  <c r="I65" i="17"/>
  <c r="I185" i="17"/>
  <c r="I246" i="17"/>
  <c r="I102" i="17"/>
  <c r="I67" i="17"/>
  <c r="I82" i="17"/>
  <c r="I93" i="17"/>
  <c r="I80" i="17"/>
  <c r="I106" i="17"/>
  <c r="I113" i="17"/>
  <c r="I85" i="17"/>
  <c r="I33" i="17"/>
  <c r="I118" i="17"/>
  <c r="I136" i="17"/>
  <c r="I158" i="17"/>
  <c r="I154" i="17"/>
  <c r="I170" i="17"/>
  <c r="I147" i="17"/>
  <c r="I184" i="17"/>
  <c r="I199" i="17"/>
  <c r="I211" i="17"/>
  <c r="I221" i="17"/>
  <c r="I225" i="17"/>
  <c r="I232" i="17"/>
  <c r="I69" i="17"/>
  <c r="I183" i="17"/>
  <c r="I87" i="17"/>
  <c r="I124" i="17"/>
  <c r="I77" i="17"/>
  <c r="I231" i="17"/>
  <c r="I239" i="17"/>
  <c r="I243" i="17"/>
  <c r="I248" i="17"/>
  <c r="I10" i="17"/>
  <c r="H77" i="17"/>
  <c r="H66" i="17"/>
  <c r="H27" i="17"/>
  <c r="H39" i="17"/>
  <c r="H94" i="17"/>
  <c r="H188" i="17"/>
  <c r="H32" i="17"/>
  <c r="H29" i="17"/>
  <c r="H6" i="17"/>
  <c r="H60" i="17"/>
  <c r="H62" i="17"/>
  <c r="H12" i="17"/>
  <c r="H36" i="17"/>
  <c r="H76" i="17"/>
  <c r="H72" i="17"/>
  <c r="H41" i="17"/>
  <c r="H119" i="17"/>
  <c r="H38" i="17"/>
  <c r="H71" i="17"/>
  <c r="H113" i="17"/>
  <c r="H170" i="17"/>
  <c r="H230" i="17"/>
  <c r="H28" i="17"/>
  <c r="H101" i="17"/>
  <c r="H174" i="17"/>
  <c r="H210" i="17"/>
  <c r="H131" i="17"/>
  <c r="H222" i="17"/>
  <c r="K222" i="17" s="1"/>
  <c r="H186" i="17"/>
  <c r="H59" i="17"/>
  <c r="H25" i="17"/>
  <c r="H26" i="17"/>
  <c r="H52" i="17"/>
  <c r="H68" i="17"/>
  <c r="H64" i="17"/>
  <c r="H92" i="17"/>
  <c r="H70" i="17"/>
  <c r="H31" i="17"/>
  <c r="H86" i="17"/>
  <c r="H107" i="17"/>
  <c r="H158" i="17"/>
  <c r="H212" i="17"/>
  <c r="H213" i="17"/>
  <c r="H82" i="17"/>
  <c r="H165" i="17"/>
  <c r="H236" i="17"/>
  <c r="H5" i="17"/>
  <c r="H11" i="17"/>
  <c r="H21" i="17"/>
  <c r="H43" i="17"/>
  <c r="H35" i="17"/>
  <c r="H79" i="17"/>
  <c r="K79" i="17" s="1"/>
  <c r="H90" i="17"/>
  <c r="H103" i="17"/>
  <c r="H108" i="17"/>
  <c r="H54" i="17"/>
  <c r="H80" i="17"/>
  <c r="H33" i="17"/>
  <c r="H147" i="17"/>
  <c r="H237" i="17"/>
  <c r="H15" i="17"/>
  <c r="H126" i="17"/>
  <c r="H211" i="17"/>
  <c r="H240" i="17"/>
  <c r="H13" i="17"/>
  <c r="H22" i="17"/>
  <c r="H46" i="17"/>
  <c r="K46" i="17" s="1"/>
  <c r="H84" i="17"/>
  <c r="H81" i="17"/>
  <c r="H106" i="17"/>
  <c r="H116" i="17"/>
  <c r="H133" i="17"/>
  <c r="K133" i="17" s="1"/>
  <c r="H154" i="17"/>
  <c r="H182" i="17"/>
  <c r="H199" i="17"/>
  <c r="H225" i="17"/>
  <c r="H232" i="17"/>
  <c r="H42" i="17"/>
  <c r="K42" i="17" s="1"/>
  <c r="H121" i="17"/>
  <c r="K121" i="17" s="1"/>
  <c r="H8" i="17"/>
  <c r="H55" i="17"/>
  <c r="H97" i="17"/>
  <c r="K97" i="17" s="1"/>
  <c r="H51" i="17"/>
  <c r="K51" i="17" s="1"/>
  <c r="H117" i="17"/>
  <c r="H152" i="17"/>
  <c r="H168" i="17"/>
  <c r="H63" i="17"/>
  <c r="H219" i="17"/>
  <c r="H172" i="17"/>
  <c r="H183" i="17"/>
  <c r="H224" i="17"/>
  <c r="H205" i="17"/>
  <c r="H19" i="17"/>
  <c r="H162" i="17"/>
  <c r="H145" i="17"/>
  <c r="H227" i="17"/>
  <c r="H194" i="17"/>
  <c r="H18" i="17"/>
  <c r="H89" i="17"/>
  <c r="H99" i="17"/>
  <c r="H129" i="17"/>
  <c r="H140" i="17"/>
  <c r="H130" i="17"/>
  <c r="H155" i="17"/>
  <c r="H181" i="17"/>
  <c r="H153" i="17"/>
  <c r="H200" i="17"/>
  <c r="H214" i="17"/>
  <c r="H191" i="17"/>
  <c r="H204" i="17"/>
  <c r="H10" i="17"/>
  <c r="H185" i="17"/>
  <c r="H115" i="17"/>
  <c r="H243" i="17"/>
  <c r="H67" i="17"/>
  <c r="H138" i="17"/>
  <c r="H146" i="17"/>
  <c r="K146" i="17" s="1"/>
  <c r="H150" i="17"/>
  <c r="H184" i="17"/>
  <c r="H207" i="17"/>
  <c r="H228" i="17"/>
  <c r="H234" i="17"/>
  <c r="H190" i="17"/>
  <c r="H49" i="17"/>
  <c r="H7" i="17"/>
  <c r="H50" i="17"/>
  <c r="H56" i="17"/>
  <c r="H73" i="17"/>
  <c r="H85" i="17"/>
  <c r="H118" i="17"/>
  <c r="H127" i="17"/>
  <c r="H177" i="17"/>
  <c r="H209" i="17"/>
  <c r="H221" i="17"/>
  <c r="H233" i="17"/>
  <c r="H198" i="17"/>
  <c r="H238" i="17"/>
  <c r="H206" i="17"/>
  <c r="H53" i="17"/>
  <c r="H132" i="17"/>
  <c r="H176" i="17"/>
  <c r="H57" i="17"/>
  <c r="H241" i="17"/>
  <c r="H45" i="17"/>
  <c r="H96" i="17"/>
  <c r="K96" i="17" s="1"/>
  <c r="H109" i="17"/>
  <c r="H125" i="17"/>
  <c r="H142" i="17"/>
  <c r="H163" i="17"/>
  <c r="H166" i="17"/>
  <c r="H134" i="17"/>
  <c r="H141" i="17"/>
  <c r="H208" i="17"/>
  <c r="H47" i="17"/>
  <c r="H179" i="17"/>
  <c r="H245" i="17"/>
  <c r="H14" i="17"/>
  <c r="H242" i="17"/>
  <c r="H16" i="17"/>
  <c r="K16" i="17" s="1"/>
  <c r="H139" i="17"/>
  <c r="H87" i="17"/>
  <c r="H69" i="17"/>
  <c r="H104" i="17"/>
  <c r="H100" i="17"/>
  <c r="H24" i="17"/>
  <c r="H78" i="17"/>
  <c r="H61" i="17"/>
  <c r="H128" i="17"/>
  <c r="H4" i="17"/>
  <c r="H160" i="17"/>
  <c r="H156" i="17"/>
  <c r="H215" i="17"/>
  <c r="H244" i="17"/>
  <c r="H83" i="17"/>
  <c r="H112" i="17"/>
  <c r="H120" i="17"/>
  <c r="H137" i="17"/>
  <c r="K137" i="17" s="1"/>
  <c r="H148" i="17"/>
  <c r="H164" i="17"/>
  <c r="H173" i="17"/>
  <c r="H44" i="17"/>
  <c r="H178" i="17"/>
  <c r="H201" i="17"/>
  <c r="H226" i="17"/>
  <c r="H193" i="17"/>
  <c r="H248" i="17"/>
  <c r="H65" i="17"/>
  <c r="H246" i="17"/>
  <c r="H98" i="17"/>
  <c r="H175" i="17"/>
  <c r="H102" i="17"/>
  <c r="H9" i="17"/>
  <c r="H23" i="17"/>
  <c r="H30" i="17"/>
  <c r="H74" i="17"/>
  <c r="H93" i="17"/>
  <c r="H105" i="17"/>
  <c r="H123" i="17"/>
  <c r="H122" i="17"/>
  <c r="H159" i="17"/>
  <c r="H167" i="17"/>
  <c r="H157" i="17"/>
  <c r="H189" i="17"/>
  <c r="H202" i="17"/>
  <c r="H231" i="17"/>
  <c r="H223" i="17"/>
  <c r="H40" i="17"/>
  <c r="H20" i="17"/>
  <c r="H58" i="17"/>
  <c r="K58" i="17" s="1"/>
  <c r="H75" i="17"/>
  <c r="H110" i="17"/>
  <c r="H135" i="17"/>
  <c r="H136" i="17"/>
  <c r="H169" i="17"/>
  <c r="H197" i="17"/>
  <c r="H217" i="17"/>
  <c r="H203" i="17"/>
  <c r="H180" i="17"/>
  <c r="H220" i="17"/>
  <c r="H195" i="17"/>
  <c r="H216" i="17"/>
  <c r="H149" i="17"/>
  <c r="H171" i="17"/>
  <c r="H187" i="17"/>
  <c r="H235" i="17"/>
  <c r="H192" i="17"/>
  <c r="H91" i="17"/>
  <c r="H88" i="17"/>
  <c r="H95" i="17"/>
  <c r="K95" i="17" s="1"/>
  <c r="H124" i="17"/>
  <c r="H143" i="17"/>
  <c r="H161" i="17"/>
  <c r="H151" i="17"/>
  <c r="H111" i="17"/>
  <c r="H196" i="17"/>
  <c r="H218" i="17"/>
  <c r="H229" i="17"/>
  <c r="H48" i="17"/>
  <c r="H17" i="17"/>
  <c r="H144" i="17"/>
  <c r="H37" i="17"/>
  <c r="H114" i="17"/>
  <c r="H239" i="17"/>
  <c r="H34" i="17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J1" i="3"/>
  <c r="T1" i="13"/>
  <c r="U1" i="13"/>
  <c r="V1" i="13"/>
  <c r="W1" i="13"/>
  <c r="X1" i="13"/>
  <c r="Y1" i="13"/>
  <c r="Z1" i="13"/>
  <c r="AA1" i="13"/>
  <c r="AB1" i="13"/>
  <c r="AC1" i="13"/>
  <c r="AD1" i="13"/>
  <c r="AE1" i="13"/>
  <c r="AF1" i="13"/>
  <c r="AG1" i="13"/>
  <c r="AH1" i="13"/>
  <c r="AI1" i="13"/>
  <c r="AJ1" i="13"/>
  <c r="AK1" i="13"/>
  <c r="AL1" i="13"/>
  <c r="AM1" i="13"/>
  <c r="AN1" i="13"/>
  <c r="AO1" i="13"/>
  <c r="AP1" i="13"/>
  <c r="AQ1" i="13"/>
  <c r="AR1" i="13"/>
  <c r="AS1" i="13"/>
  <c r="AT1" i="13"/>
  <c r="AU1" i="13"/>
  <c r="AV1" i="13"/>
  <c r="AW1" i="13"/>
  <c r="AX1" i="13"/>
  <c r="AY1" i="13"/>
  <c r="AZ1" i="13"/>
  <c r="BA1" i="13"/>
  <c r="BB1" i="13"/>
  <c r="BC1" i="13"/>
  <c r="BD1" i="13"/>
  <c r="BE1" i="13"/>
  <c r="BF1" i="13"/>
  <c r="S1" i="13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AG1" i="12"/>
  <c r="AH1" i="12"/>
  <c r="AI1" i="12"/>
  <c r="AJ1" i="12"/>
  <c r="AK1" i="12"/>
  <c r="AL1" i="12"/>
  <c r="AM1" i="12"/>
  <c r="AN1" i="12"/>
  <c r="AO1" i="12"/>
  <c r="AP1" i="12"/>
  <c r="AQ1" i="12"/>
  <c r="AR1" i="12"/>
  <c r="AS1" i="12"/>
  <c r="AT1" i="12"/>
  <c r="AU1" i="12"/>
  <c r="AV1" i="12"/>
  <c r="AW1" i="12"/>
  <c r="J1" i="12"/>
  <c r="I428" i="3"/>
  <c r="I90" i="3"/>
  <c r="I475" i="3"/>
  <c r="I476" i="3"/>
  <c r="I233" i="3"/>
  <c r="I549" i="3"/>
  <c r="I550" i="3"/>
  <c r="I551" i="3"/>
  <c r="I429" i="3"/>
  <c r="I395" i="3"/>
  <c r="I552" i="3"/>
  <c r="I359" i="3"/>
  <c r="I553" i="3"/>
  <c r="I360" i="3"/>
  <c r="I396" i="3"/>
  <c r="I430" i="3"/>
  <c r="I431" i="3"/>
  <c r="I554" i="3"/>
  <c r="I137" i="3"/>
  <c r="I351" i="3"/>
  <c r="I555" i="3"/>
  <c r="I556" i="3"/>
  <c r="I557" i="3"/>
  <c r="I558" i="3"/>
  <c r="I207" i="3"/>
  <c r="I477" i="3"/>
  <c r="I559" i="3"/>
  <c r="I259" i="3"/>
  <c r="I478" i="3"/>
  <c r="I560" i="3"/>
  <c r="I337" i="3"/>
  <c r="I288" i="3"/>
  <c r="I561" i="3"/>
  <c r="I562" i="3"/>
  <c r="I338" i="3"/>
  <c r="I296" i="3"/>
  <c r="I563" i="3"/>
  <c r="I479" i="3"/>
  <c r="I564" i="3"/>
  <c r="I480" i="3"/>
  <c r="I373" i="3"/>
  <c r="I374" i="3"/>
  <c r="I319" i="3"/>
  <c r="I481" i="3"/>
  <c r="I375" i="3"/>
  <c r="I397" i="3"/>
  <c r="I325" i="3"/>
  <c r="I482" i="3"/>
  <c r="I432" i="3"/>
  <c r="I565" i="3"/>
  <c r="I566" i="3"/>
  <c r="I398" i="3"/>
  <c r="I483" i="3"/>
  <c r="I107" i="3"/>
  <c r="I352" i="3"/>
  <c r="I46" i="3"/>
  <c r="I51" i="3"/>
  <c r="I260" i="3"/>
  <c r="I133" i="3"/>
  <c r="I289" i="3"/>
  <c r="I59" i="3"/>
  <c r="I224" i="3"/>
  <c r="I484" i="3"/>
  <c r="I433" i="3"/>
  <c r="I567" i="3"/>
  <c r="I79" i="3"/>
  <c r="I145" i="3"/>
  <c r="I326" i="3"/>
  <c r="I568" i="3"/>
  <c r="I190" i="3"/>
  <c r="I93" i="3"/>
  <c r="I56" i="3"/>
  <c r="I157" i="3"/>
  <c r="I276" i="3"/>
  <c r="I485" i="3"/>
  <c r="I177" i="3"/>
  <c r="I569" i="3"/>
  <c r="I128" i="3"/>
  <c r="I361" i="3"/>
  <c r="I237" i="3"/>
  <c r="I570" i="3"/>
  <c r="I571" i="3"/>
  <c r="I486" i="3"/>
  <c r="I362" i="3"/>
  <c r="I30" i="3"/>
  <c r="I272" i="3"/>
  <c r="I339" i="3"/>
  <c r="I78" i="3"/>
  <c r="I153" i="3"/>
  <c r="I284" i="3"/>
  <c r="I5" i="3"/>
  <c r="I94" i="3"/>
  <c r="I182" i="3"/>
  <c r="I66" i="3"/>
  <c r="I67" i="3"/>
  <c r="I201" i="3"/>
  <c r="I64" i="3"/>
  <c r="I80" i="3"/>
  <c r="I487" i="3"/>
  <c r="I28" i="3"/>
  <c r="I99" i="3"/>
  <c r="I13" i="3"/>
  <c r="I572" i="3"/>
  <c r="I126" i="3"/>
  <c r="I363" i="3"/>
  <c r="I74" i="3"/>
  <c r="I147" i="3"/>
  <c r="I48" i="3"/>
  <c r="I120" i="3"/>
  <c r="I16" i="3"/>
  <c r="I21" i="3"/>
  <c r="I116" i="3"/>
  <c r="I143" i="3"/>
  <c r="I225" i="3"/>
  <c r="I109" i="3"/>
  <c r="I148" i="3"/>
  <c r="I19" i="3"/>
  <c r="I7" i="3"/>
  <c r="I54" i="3"/>
  <c r="I106" i="3"/>
  <c r="I434" i="3"/>
  <c r="I36" i="3"/>
  <c r="I220" i="3"/>
  <c r="I22" i="3"/>
  <c r="I340" i="3"/>
  <c r="I154" i="3"/>
  <c r="I169" i="3"/>
  <c r="I110" i="3"/>
  <c r="I183" i="3"/>
  <c r="I138" i="3"/>
  <c r="I45" i="3"/>
  <c r="I163" i="3"/>
  <c r="I488" i="3"/>
  <c r="I35" i="3"/>
  <c r="I320" i="3"/>
  <c r="I52" i="3"/>
  <c r="I38" i="3"/>
  <c r="I129" i="3"/>
  <c r="I124" i="3"/>
  <c r="I29" i="3"/>
  <c r="I193" i="3"/>
  <c r="I34" i="3"/>
  <c r="I309" i="3"/>
  <c r="I573" i="3"/>
  <c r="I574" i="3"/>
  <c r="I575" i="3"/>
  <c r="I227" i="3"/>
  <c r="I279" i="3"/>
  <c r="I364" i="3"/>
  <c r="I173" i="3"/>
  <c r="I399" i="3"/>
  <c r="I489" i="3"/>
  <c r="I221" i="3"/>
  <c r="I576" i="3"/>
  <c r="I435" i="3"/>
  <c r="I436" i="3"/>
  <c r="I490" i="3"/>
  <c r="I491" i="3"/>
  <c r="I577" i="3"/>
  <c r="I492" i="3"/>
  <c r="I353" i="3"/>
  <c r="I578" i="3"/>
  <c r="I354" i="3"/>
  <c r="I579" i="3"/>
  <c r="I365" i="3"/>
  <c r="I580" i="3"/>
  <c r="I437" i="3"/>
  <c r="I355" i="3"/>
  <c r="I581" i="3"/>
  <c r="I68" i="3"/>
  <c r="I582" i="3"/>
  <c r="I583" i="3"/>
  <c r="I204" i="3"/>
  <c r="I376" i="3"/>
  <c r="I493" i="3"/>
  <c r="I584" i="3"/>
  <c r="I585" i="3"/>
  <c r="I586" i="3"/>
  <c r="I587" i="3"/>
  <c r="I300" i="3"/>
  <c r="I142" i="3"/>
  <c r="I588" i="3"/>
  <c r="I589" i="3"/>
  <c r="I123" i="3"/>
  <c r="I494" i="3"/>
  <c r="I206" i="3"/>
  <c r="I377" i="3"/>
  <c r="I261" i="3"/>
  <c r="I400" i="3"/>
  <c r="I262" i="3"/>
  <c r="I321" i="3"/>
  <c r="I378" i="3"/>
  <c r="I495" i="3"/>
  <c r="I310" i="3"/>
  <c r="I305" i="3"/>
  <c r="I209" i="3"/>
  <c r="I590" i="3"/>
  <c r="I267" i="3"/>
  <c r="I591" i="3"/>
  <c r="I366" i="3"/>
  <c r="I496" i="3"/>
  <c r="I592" i="3"/>
  <c r="I497" i="3"/>
  <c r="I498" i="3"/>
  <c r="I499" i="3"/>
  <c r="I593" i="3"/>
  <c r="I195" i="3"/>
  <c r="I311" i="3"/>
  <c r="I500" i="3"/>
  <c r="I594" i="3"/>
  <c r="I595" i="3"/>
  <c r="I241" i="3"/>
  <c r="I172" i="3"/>
  <c r="I253" i="3"/>
  <c r="I501" i="3"/>
  <c r="I285" i="3"/>
  <c r="I596" i="3"/>
  <c r="I438" i="3"/>
  <c r="I273" i="3"/>
  <c r="I439" i="3"/>
  <c r="I191" i="3"/>
  <c r="I401" i="3"/>
  <c r="I327" i="3"/>
  <c r="I139" i="3"/>
  <c r="I502" i="3"/>
  <c r="I597" i="3"/>
  <c r="I503" i="3"/>
  <c r="I440" i="3"/>
  <c r="I504" i="3"/>
  <c r="I146" i="3"/>
  <c r="I505" i="3"/>
  <c r="I402" i="3"/>
  <c r="I341" i="3"/>
  <c r="I121" i="3"/>
  <c r="I379" i="3"/>
  <c r="I598" i="3"/>
  <c r="I322" i="3"/>
  <c r="I380" i="3"/>
  <c r="I506" i="3"/>
  <c r="I238" i="3"/>
  <c r="I197" i="3"/>
  <c r="I44" i="3"/>
  <c r="I356" i="3"/>
  <c r="I268" i="3"/>
  <c r="I217" i="3"/>
  <c r="I226" i="3"/>
  <c r="I328" i="3"/>
  <c r="I599" i="3"/>
  <c r="I85" i="3"/>
  <c r="I263" i="3"/>
  <c r="I10" i="3"/>
  <c r="I250" i="3"/>
  <c r="I53" i="3"/>
  <c r="I329" i="3"/>
  <c r="I203" i="3"/>
  <c r="I42" i="3"/>
  <c r="I403" i="3"/>
  <c r="I404" i="3"/>
  <c r="I312" i="3"/>
  <c r="I600" i="3"/>
  <c r="I601" i="3"/>
  <c r="I37" i="3"/>
  <c r="I441" i="3"/>
  <c r="I278" i="3"/>
  <c r="I210" i="3"/>
  <c r="I602" i="3"/>
  <c r="I342" i="3"/>
  <c r="I323" i="3"/>
  <c r="I256" i="3"/>
  <c r="I442" i="3"/>
  <c r="I603" i="3"/>
  <c r="I176" i="3"/>
  <c r="I604" i="3"/>
  <c r="I443" i="3"/>
  <c r="I507" i="3"/>
  <c r="I605" i="3"/>
  <c r="I606" i="3"/>
  <c r="I607" i="3"/>
  <c r="I608" i="3"/>
  <c r="I40" i="3"/>
  <c r="I330" i="3"/>
  <c r="I609" i="3"/>
  <c r="I405" i="3"/>
  <c r="I214" i="3"/>
  <c r="I367" i="3"/>
  <c r="I301" i="3"/>
  <c r="I610" i="3"/>
  <c r="I406" i="3"/>
  <c r="I331" i="3"/>
  <c r="I313" i="3"/>
  <c r="I611" i="3"/>
  <c r="I407" i="3"/>
  <c r="I612" i="3"/>
  <c r="I6" i="3"/>
  <c r="I43" i="3"/>
  <c r="I14" i="3"/>
  <c r="I91" i="3"/>
  <c r="I47" i="3"/>
  <c r="I92" i="3"/>
  <c r="I444" i="3"/>
  <c r="I297" i="3"/>
  <c r="I215" i="3"/>
  <c r="I17" i="3"/>
  <c r="I229" i="3"/>
  <c r="I55" i="3"/>
  <c r="I27" i="3"/>
  <c r="I75" i="3"/>
  <c r="I242" i="3"/>
  <c r="I381" i="3"/>
  <c r="I100" i="3"/>
  <c r="I11" i="3"/>
  <c r="I58" i="3"/>
  <c r="I196" i="3"/>
  <c r="I170" i="3"/>
  <c r="I508" i="3"/>
  <c r="I188" i="3"/>
  <c r="I218" i="3"/>
  <c r="I270" i="3"/>
  <c r="I20" i="3"/>
  <c r="I49" i="3"/>
  <c r="I613" i="3"/>
  <c r="I87" i="3"/>
  <c r="I95" i="3"/>
  <c r="I174" i="3"/>
  <c r="I76" i="3"/>
  <c r="I32" i="3"/>
  <c r="I131" i="3"/>
  <c r="I164" i="3"/>
  <c r="I509" i="3"/>
  <c r="I408" i="3"/>
  <c r="I324" i="3"/>
  <c r="I382" i="3"/>
  <c r="I614" i="3"/>
  <c r="I615" i="3"/>
  <c r="I178" i="3"/>
  <c r="I445" i="3"/>
  <c r="I269" i="3"/>
  <c r="I69" i="3"/>
  <c r="I368" i="3"/>
  <c r="I446" i="3"/>
  <c r="I302" i="3"/>
  <c r="I383" i="3"/>
  <c r="I447" i="3"/>
  <c r="I343" i="3"/>
  <c r="I303" i="3"/>
  <c r="I132" i="3"/>
  <c r="I9" i="3"/>
  <c r="I86" i="3"/>
  <c r="I216" i="3"/>
  <c r="I616" i="3"/>
  <c r="I617" i="3"/>
  <c r="I618" i="3"/>
  <c r="I115" i="3"/>
  <c r="I175" i="3"/>
  <c r="I448" i="3"/>
  <c r="I8" i="3"/>
  <c r="I23" i="3"/>
  <c r="I181" i="3"/>
  <c r="I510" i="3"/>
  <c r="I18" i="3"/>
  <c r="I168" i="3"/>
  <c r="I117" i="3"/>
  <c r="I212" i="3"/>
  <c r="I83" i="3"/>
  <c r="I449" i="3"/>
  <c r="I619" i="3"/>
  <c r="I72" i="3"/>
  <c r="I620" i="3"/>
  <c r="I254" i="3"/>
  <c r="I202" i="3"/>
  <c r="I24" i="3"/>
  <c r="I25" i="3"/>
  <c r="I152" i="3"/>
  <c r="I50" i="3"/>
  <c r="I82" i="3"/>
  <c r="I208" i="3"/>
  <c r="I31" i="3"/>
  <c r="I621" i="3"/>
  <c r="I314" i="3"/>
  <c r="I622" i="3"/>
  <c r="I140" i="3"/>
  <c r="I119" i="3"/>
  <c r="I290" i="3"/>
  <c r="I409" i="3"/>
  <c r="I77" i="3"/>
  <c r="I112" i="3"/>
  <c r="I125" i="3"/>
  <c r="I130" i="3"/>
  <c r="I511" i="3"/>
  <c r="I155" i="3"/>
  <c r="I315" i="3"/>
  <c r="I98" i="3"/>
  <c r="I332" i="3"/>
  <c r="I114" i="3"/>
  <c r="I512" i="3"/>
  <c r="I384" i="3"/>
  <c r="I450" i="3"/>
  <c r="I623" i="3"/>
  <c r="I513" i="3"/>
  <c r="I230" i="3"/>
  <c r="I205" i="3"/>
  <c r="I255" i="3"/>
  <c r="I239" i="3"/>
  <c r="I624" i="3"/>
  <c r="I369" i="3"/>
  <c r="I134" i="3"/>
  <c r="I625" i="3"/>
  <c r="I514" i="3"/>
  <c r="I626" i="3"/>
  <c r="I149" i="3"/>
  <c r="I627" i="3"/>
  <c r="I243" i="3"/>
  <c r="I410" i="3"/>
  <c r="I628" i="3"/>
  <c r="I629" i="3"/>
  <c r="I451" i="3"/>
  <c r="I33" i="3"/>
  <c r="I189" i="3"/>
  <c r="I179" i="3"/>
  <c r="I370" i="3"/>
  <c r="I515" i="3"/>
  <c r="I71" i="3"/>
  <c r="I248" i="3"/>
  <c r="I234" i="3"/>
  <c r="I344" i="3"/>
  <c r="I101" i="3"/>
  <c r="I141" i="3"/>
  <c r="I161" i="3"/>
  <c r="I630" i="3"/>
  <c r="I516" i="3"/>
  <c r="I264" i="3"/>
  <c r="I222" i="3"/>
  <c r="I274" i="3"/>
  <c r="I39" i="3"/>
  <c r="I103" i="3"/>
  <c r="I84" i="3"/>
  <c r="I127" i="3"/>
  <c r="I452" i="3"/>
  <c r="I275" i="3"/>
  <c r="I411" i="3"/>
  <c r="I385" i="3"/>
  <c r="I412" i="3"/>
  <c r="I517" i="3"/>
  <c r="I150" i="3"/>
  <c r="I249" i="3"/>
  <c r="I453" i="3"/>
  <c r="I631" i="3"/>
  <c r="I386" i="3"/>
  <c r="I387" i="3"/>
  <c r="I632" i="3"/>
  <c r="I518" i="3"/>
  <c r="I633" i="3"/>
  <c r="I41" i="3"/>
  <c r="I634" i="3"/>
  <c r="I519" i="3"/>
  <c r="I162" i="3"/>
  <c r="I298" i="3"/>
  <c r="I635" i="3"/>
  <c r="I636" i="3"/>
  <c r="I637" i="3"/>
  <c r="I638" i="3"/>
  <c r="I639" i="3"/>
  <c r="I640" i="3"/>
  <c r="I187" i="3"/>
  <c r="I271" i="3"/>
  <c r="I185" i="3"/>
  <c r="I135" i="3"/>
  <c r="I641" i="3"/>
  <c r="I213" i="3"/>
  <c r="I520" i="3"/>
  <c r="I642" i="3"/>
  <c r="I15" i="3"/>
  <c r="I231" i="3"/>
  <c r="I388" i="3"/>
  <c r="I200" i="3"/>
  <c r="I643" i="3"/>
  <c r="I644" i="3"/>
  <c r="I102" i="3"/>
  <c r="I454" i="3"/>
  <c r="I521" i="3"/>
  <c r="I522" i="3"/>
  <c r="I345" i="3"/>
  <c r="I280" i="3"/>
  <c r="I245" i="3"/>
  <c r="I198" i="3"/>
  <c r="I240" i="3"/>
  <c r="I645" i="3"/>
  <c r="I646" i="3"/>
  <c r="I371" i="3"/>
  <c r="I647" i="3"/>
  <c r="I122" i="3"/>
  <c r="I648" i="3"/>
  <c r="I389" i="3"/>
  <c r="I649" i="3"/>
  <c r="I455" i="3"/>
  <c r="I291" i="3"/>
  <c r="I316" i="3"/>
  <c r="I523" i="3"/>
  <c r="I650" i="3"/>
  <c r="I299" i="3"/>
  <c r="I286" i="3"/>
  <c r="I281" i="3"/>
  <c r="I192" i="3"/>
  <c r="I282" i="3"/>
  <c r="I292" i="3"/>
  <c r="I306" i="3"/>
  <c r="I456" i="3"/>
  <c r="I651" i="3"/>
  <c r="I457" i="3"/>
  <c r="I652" i="3"/>
  <c r="I653" i="3"/>
  <c r="I235" i="3"/>
  <c r="I246" i="3"/>
  <c r="I247" i="3"/>
  <c r="I654" i="3"/>
  <c r="I236" i="3"/>
  <c r="I655" i="3"/>
  <c r="I372" i="3"/>
  <c r="I390" i="3"/>
  <c r="I656" i="3"/>
  <c r="I657" i="3"/>
  <c r="I413" i="3"/>
  <c r="I658" i="3"/>
  <c r="I158" i="3"/>
  <c r="I180" i="3"/>
  <c r="I251" i="3"/>
  <c r="I659" i="3"/>
  <c r="I524" i="3"/>
  <c r="I660" i="3"/>
  <c r="I186" i="3"/>
  <c r="I65" i="3"/>
  <c r="I89" i="3"/>
  <c r="I525" i="3"/>
  <c r="I414" i="3"/>
  <c r="I661" i="3"/>
  <c r="I277" i="3"/>
  <c r="I662" i="3"/>
  <c r="I663" i="3"/>
  <c r="I664" i="3"/>
  <c r="I665" i="3"/>
  <c r="I666" i="3"/>
  <c r="I667" i="3"/>
  <c r="I391" i="3"/>
  <c r="I526" i="3"/>
  <c r="I527" i="3"/>
  <c r="I668" i="3"/>
  <c r="I333" i="3"/>
  <c r="I194" i="3"/>
  <c r="I63" i="3"/>
  <c r="I293" i="3"/>
  <c r="I257" i="3"/>
  <c r="I211" i="3"/>
  <c r="I528" i="3"/>
  <c r="I669" i="3"/>
  <c r="I670" i="3"/>
  <c r="I671" i="3"/>
  <c r="I357" i="3"/>
  <c r="I184" i="3"/>
  <c r="I458" i="3"/>
  <c r="I672" i="3"/>
  <c r="I529" i="3"/>
  <c r="I459" i="3"/>
  <c r="I530" i="3"/>
  <c r="I673" i="3"/>
  <c r="I460" i="3"/>
  <c r="I674" i="3"/>
  <c r="I160" i="3"/>
  <c r="I675" i="3"/>
  <c r="I159" i="3"/>
  <c r="I392" i="3"/>
  <c r="I531" i="3"/>
  <c r="I12" i="3"/>
  <c r="I676" i="3"/>
  <c r="I144" i="3"/>
  <c r="I677" i="3"/>
  <c r="I678" i="3"/>
  <c r="I97" i="3"/>
  <c r="I104" i="3"/>
  <c r="I57" i="3"/>
  <c r="I393" i="3"/>
  <c r="I415" i="3"/>
  <c r="I461" i="3"/>
  <c r="I228" i="3"/>
  <c r="I416" i="3"/>
  <c r="I462" i="3"/>
  <c r="I532" i="3"/>
  <c r="I252" i="3"/>
  <c r="I151" i="3"/>
  <c r="I417" i="3"/>
  <c r="I533" i="3"/>
  <c r="I679" i="3"/>
  <c r="I244" i="3"/>
  <c r="I680" i="3"/>
  <c r="I73" i="3"/>
  <c r="I463" i="3"/>
  <c r="I118" i="3"/>
  <c r="I464" i="3"/>
  <c r="I418" i="3"/>
  <c r="I681" i="3"/>
  <c r="I223" i="3"/>
  <c r="I682" i="3"/>
  <c r="I61" i="3"/>
  <c r="I26" i="3"/>
  <c r="I60" i="3"/>
  <c r="I419" i="3"/>
  <c r="I534" i="3"/>
  <c r="I465" i="3"/>
  <c r="I346" i="3"/>
  <c r="I683" i="3"/>
  <c r="I111" i="3"/>
  <c r="I466" i="3"/>
  <c r="I467" i="3"/>
  <c r="I468" i="3"/>
  <c r="I684" i="3"/>
  <c r="I347" i="3"/>
  <c r="I420" i="3"/>
  <c r="I317" i="3"/>
  <c r="I62" i="3"/>
  <c r="I88" i="3"/>
  <c r="I685" i="3"/>
  <c r="I113" i="3"/>
  <c r="I535" i="3"/>
  <c r="I156" i="3"/>
  <c r="I136" i="3"/>
  <c r="I283" i="3"/>
  <c r="I232" i="3"/>
  <c r="I686" i="3"/>
  <c r="I536" i="3"/>
  <c r="I687" i="3"/>
  <c r="I688" i="3"/>
  <c r="I318" i="3"/>
  <c r="I199" i="3"/>
  <c r="I537" i="3"/>
  <c r="I689" i="3"/>
  <c r="I690" i="3"/>
  <c r="I691" i="3"/>
  <c r="I692" i="3"/>
  <c r="I693" i="3"/>
  <c r="I538" i="3"/>
  <c r="I421" i="3"/>
  <c r="I166" i="3"/>
  <c r="I294" i="3"/>
  <c r="I265" i="3"/>
  <c r="I219" i="3"/>
  <c r="I539" i="3"/>
  <c r="I694" i="3"/>
  <c r="I695" i="3"/>
  <c r="I540" i="3"/>
  <c r="I108" i="3"/>
  <c r="I696" i="3"/>
  <c r="I697" i="3"/>
  <c r="I105" i="3"/>
  <c r="I394" i="3"/>
  <c r="I266" i="3"/>
  <c r="I698" i="3"/>
  <c r="I304" i="3"/>
  <c r="I171" i="3"/>
  <c r="I699" i="3"/>
  <c r="I700" i="3"/>
  <c r="I334" i="3"/>
  <c r="I96" i="3"/>
  <c r="I541" i="3"/>
  <c r="I701" i="3"/>
  <c r="I702" i="3"/>
  <c r="I703" i="3"/>
  <c r="I704" i="3"/>
  <c r="I422" i="3"/>
  <c r="I258" i="3"/>
  <c r="I542" i="3"/>
  <c r="I167" i="3"/>
  <c r="I469" i="3"/>
  <c r="I423" i="3"/>
  <c r="I705" i="3"/>
  <c r="I165" i="3"/>
  <c r="I335" i="3"/>
  <c r="I424" i="3"/>
  <c r="I706" i="3"/>
  <c r="I425" i="3"/>
  <c r="I470" i="3"/>
  <c r="I336" i="3"/>
  <c r="I307" i="3"/>
  <c r="I707" i="3"/>
  <c r="I708" i="3"/>
  <c r="I709" i="3"/>
  <c r="I710" i="3"/>
  <c r="I711" i="3"/>
  <c r="I358" i="3"/>
  <c r="I712" i="3"/>
  <c r="I713" i="3"/>
  <c r="I471" i="3"/>
  <c r="I543" i="3"/>
  <c r="I287" i="3"/>
  <c r="I426" i="3"/>
  <c r="I427" i="3"/>
  <c r="I472" i="3"/>
  <c r="I714" i="3"/>
  <c r="I544" i="3"/>
  <c r="I473" i="3"/>
  <c r="I348" i="3"/>
  <c r="I474" i="3"/>
  <c r="I349" i="3"/>
  <c r="I545" i="3"/>
  <c r="I715" i="3"/>
  <c r="I81" i="3"/>
  <c r="I350" i="3"/>
  <c r="I546" i="3"/>
  <c r="I295" i="3"/>
  <c r="I308" i="3"/>
  <c r="I70" i="3"/>
  <c r="I716" i="3"/>
  <c r="I717" i="3"/>
  <c r="I547" i="3"/>
  <c r="I548" i="3"/>
  <c r="I718" i="3"/>
  <c r="I719" i="3"/>
  <c r="I4" i="3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A274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A273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A272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B271" i="2"/>
  <c r="A271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B270" i="2"/>
  <c r="A270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B269" i="2"/>
  <c r="A269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B268" i="2"/>
  <c r="A268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A267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B266" i="2"/>
  <c r="A266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A265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A264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A263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B262" i="2"/>
  <c r="A262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A261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A260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B259" i="2"/>
  <c r="A259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B258" i="2"/>
  <c r="A258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A257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B256" i="2"/>
  <c r="A256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B255" i="2"/>
  <c r="A255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A254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A253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B252" i="2"/>
  <c r="A252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A251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A250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B249" i="2"/>
  <c r="A249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A248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A247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A246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A245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A244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A243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A242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B241" i="2"/>
  <c r="A241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B240" i="2"/>
  <c r="A240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B239" i="2"/>
  <c r="A239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B238" i="2"/>
  <c r="A238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B237" i="2"/>
  <c r="A237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B236" i="2"/>
  <c r="A236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B235" i="2"/>
  <c r="A235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B234" i="2"/>
  <c r="A234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B233" i="2"/>
  <c r="A233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B232" i="2"/>
  <c r="A232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A231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A230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A229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B228" i="2"/>
  <c r="A228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A227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A226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B225" i="2"/>
  <c r="A225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A224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A223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B222" i="2"/>
  <c r="A222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221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A220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219" i="2"/>
  <c r="A219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A218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A217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A216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A215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A214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A213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A212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A211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A210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A209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A208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A207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A206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A205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A204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A203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A202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A201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A200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A199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A198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A197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A196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A195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A194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A193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A192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A191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A190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A189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A188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A187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A186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A185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A184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A183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A182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A181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A180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A179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A178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A177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A176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A175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A174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173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A172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A171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A170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A169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A168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167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A166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165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A164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A163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A162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A161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A160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A159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A158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A157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A156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A155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A154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A153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152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A151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A150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A149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A148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147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146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A145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144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A143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142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141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A140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A139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137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136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134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A133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A132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131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130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A129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128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A127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A126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A125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124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123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A122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121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120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119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118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117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116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115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114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113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112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111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110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109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108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107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106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105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04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102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T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AR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BF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AB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AP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AZ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AX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AJ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Z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T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AR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AH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AR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AX19" i="2"/>
  <c r="AH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AJ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BF17" i="2"/>
  <c r="AP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AB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BF15" i="2"/>
  <c r="AP15" i="2"/>
  <c r="Z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AZ14" i="2"/>
  <c r="T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AX13" i="2"/>
  <c r="AH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AR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AX11" i="2"/>
  <c r="AH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AJ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BF9" i="2"/>
  <c r="AP9" i="2"/>
  <c r="Z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AB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BF7" i="2"/>
  <c r="AP7" i="2"/>
  <c r="Z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AZ6" i="2"/>
  <c r="T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AX5" i="2"/>
  <c r="AH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AR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C3" i="2"/>
  <c r="B3" i="2"/>
  <c r="A3" i="2"/>
  <c r="AV1" i="2"/>
  <c r="AF1" i="2"/>
  <c r="BF1" i="1"/>
  <c r="BE1" i="1"/>
  <c r="BE1" i="2" s="1"/>
  <c r="BD1" i="1"/>
  <c r="BD1" i="2" s="1"/>
  <c r="BC1" i="1"/>
  <c r="BB1" i="1"/>
  <c r="BA1" i="1"/>
  <c r="BA55" i="2" s="1"/>
  <c r="AZ1" i="1"/>
  <c r="AZ102" i="2" s="1"/>
  <c r="AY1" i="1"/>
  <c r="AX1" i="1"/>
  <c r="AW1" i="1"/>
  <c r="AW1" i="2" s="1"/>
  <c r="AV1" i="1"/>
  <c r="AU1" i="1"/>
  <c r="AT1" i="1"/>
  <c r="AS1" i="1"/>
  <c r="AR1" i="1"/>
  <c r="AR40" i="2" s="1"/>
  <c r="AQ1" i="1"/>
  <c r="AP1" i="1"/>
  <c r="AO1" i="1"/>
  <c r="AN1" i="1"/>
  <c r="AN1" i="2" s="1"/>
  <c r="AM1" i="1"/>
  <c r="AM72" i="2" s="1"/>
  <c r="AL1" i="1"/>
  <c r="AK1" i="1"/>
  <c r="AK65" i="2" s="1"/>
  <c r="AJ1" i="1"/>
  <c r="AJ46" i="2" s="1"/>
  <c r="AI1" i="1"/>
  <c r="AH1" i="1"/>
  <c r="AG1" i="1"/>
  <c r="AF1" i="1"/>
  <c r="AE1" i="1"/>
  <c r="AD1" i="1"/>
  <c r="AC1" i="1"/>
  <c r="AC51" i="2" s="1"/>
  <c r="AB1" i="1"/>
  <c r="AB20" i="2" s="1"/>
  <c r="AA1" i="1"/>
  <c r="AA112" i="2" s="1"/>
  <c r="Z1" i="1"/>
  <c r="Y1" i="1"/>
  <c r="Y1" i="2" s="1"/>
  <c r="X1" i="1"/>
  <c r="X1" i="2" s="1"/>
  <c r="W1" i="1"/>
  <c r="V1" i="1"/>
  <c r="U1" i="1"/>
  <c r="T1" i="1"/>
  <c r="T91" i="2" s="1"/>
  <c r="S1" i="1"/>
  <c r="H13" i="15" l="1"/>
  <c r="H17" i="15"/>
  <c r="H65" i="15"/>
  <c r="H45" i="15"/>
  <c r="H49" i="15"/>
  <c r="H33" i="15"/>
  <c r="H29" i="15"/>
  <c r="H61" i="15"/>
  <c r="H5" i="15"/>
  <c r="H40" i="15"/>
  <c r="H24" i="15"/>
  <c r="H8" i="15"/>
  <c r="K23" i="17"/>
  <c r="K238" i="17"/>
  <c r="K228" i="17"/>
  <c r="K54" i="17"/>
  <c r="K235" i="17"/>
  <c r="K162" i="17"/>
  <c r="K168" i="17"/>
  <c r="K88" i="17"/>
  <c r="K159" i="17"/>
  <c r="K141" i="17"/>
  <c r="K152" i="17"/>
  <c r="K114" i="17"/>
  <c r="K192" i="17"/>
  <c r="K149" i="17"/>
  <c r="K75" i="17"/>
  <c r="K30" i="17"/>
  <c r="K178" i="17"/>
  <c r="K130" i="17"/>
  <c r="K108" i="17"/>
  <c r="K28" i="17"/>
  <c r="K231" i="17"/>
  <c r="K167" i="17"/>
  <c r="K14" i="17"/>
  <c r="K85" i="17"/>
  <c r="K183" i="17"/>
  <c r="K182" i="17"/>
  <c r="K147" i="17"/>
  <c r="K25" i="17"/>
  <c r="K71" i="17"/>
  <c r="K187" i="17"/>
  <c r="K135" i="17"/>
  <c r="K93" i="17"/>
  <c r="K246" i="17"/>
  <c r="K173" i="17"/>
  <c r="K128" i="17"/>
  <c r="K22" i="17"/>
  <c r="K223" i="17"/>
  <c r="K242" i="17"/>
  <c r="K221" i="17"/>
  <c r="K234" i="17"/>
  <c r="K10" i="17"/>
  <c r="K92" i="17"/>
  <c r="K212" i="17"/>
  <c r="K36" i="17"/>
  <c r="K26" i="17"/>
  <c r="K17" i="17"/>
  <c r="K196" i="17"/>
  <c r="K143" i="17"/>
  <c r="K189" i="17"/>
  <c r="K112" i="17"/>
  <c r="K156" i="17"/>
  <c r="K214" i="17"/>
  <c r="K219" i="17"/>
  <c r="K15" i="17"/>
  <c r="K90" i="17"/>
  <c r="K21" i="17"/>
  <c r="K158" i="17"/>
  <c r="K119" i="17"/>
  <c r="K4" i="17"/>
  <c r="K34" i="17"/>
  <c r="K144" i="17"/>
  <c r="K195" i="17"/>
  <c r="K226" i="17"/>
  <c r="K120" i="17"/>
  <c r="K215" i="17"/>
  <c r="K198" i="17"/>
  <c r="K181" i="17"/>
  <c r="K103" i="17"/>
  <c r="K210" i="17"/>
  <c r="K230" i="17"/>
  <c r="K38" i="17"/>
  <c r="K12" i="17"/>
  <c r="K239" i="17"/>
  <c r="K91" i="17"/>
  <c r="K197" i="17"/>
  <c r="K40" i="17"/>
  <c r="K102" i="17"/>
  <c r="K164" i="17"/>
  <c r="K104" i="17"/>
  <c r="K179" i="17"/>
  <c r="K134" i="17"/>
  <c r="K125" i="17"/>
  <c r="K53" i="17"/>
  <c r="K127" i="17"/>
  <c r="K56" i="17"/>
  <c r="K190" i="17"/>
  <c r="K184" i="17"/>
  <c r="K155" i="17"/>
  <c r="K227" i="17"/>
  <c r="K205" i="17"/>
  <c r="K81" i="17"/>
  <c r="K70" i="17"/>
  <c r="K52" i="17"/>
  <c r="K39" i="17"/>
  <c r="K37" i="17"/>
  <c r="K151" i="17"/>
  <c r="K216" i="17"/>
  <c r="K203" i="17"/>
  <c r="K136" i="17"/>
  <c r="K105" i="17"/>
  <c r="K98" i="17"/>
  <c r="K193" i="17"/>
  <c r="K209" i="17"/>
  <c r="K7" i="17"/>
  <c r="K204" i="17"/>
  <c r="K18" i="17"/>
  <c r="K116" i="17"/>
  <c r="K211" i="17"/>
  <c r="K35" i="17"/>
  <c r="K213" i="17"/>
  <c r="K86" i="17"/>
  <c r="K72" i="17"/>
  <c r="K194" i="17"/>
  <c r="K43" i="17"/>
  <c r="K31" i="17"/>
  <c r="K20" i="17"/>
  <c r="K202" i="17"/>
  <c r="K45" i="17"/>
  <c r="K132" i="17"/>
  <c r="K207" i="17"/>
  <c r="K126" i="17"/>
  <c r="K68" i="17"/>
  <c r="K59" i="17"/>
  <c r="K76" i="17"/>
  <c r="K171" i="17"/>
  <c r="K122" i="17"/>
  <c r="K201" i="17"/>
  <c r="K61" i="17"/>
  <c r="K241" i="17"/>
  <c r="K233" i="17"/>
  <c r="K185" i="17"/>
  <c r="K99" i="17"/>
  <c r="K117" i="17"/>
  <c r="K13" i="17"/>
  <c r="K165" i="17"/>
  <c r="K111" i="17"/>
  <c r="K157" i="17"/>
  <c r="K123" i="17"/>
  <c r="K248" i="17"/>
  <c r="K160" i="17"/>
  <c r="K78" i="17"/>
  <c r="K69" i="17"/>
  <c r="K47" i="17"/>
  <c r="K109" i="17"/>
  <c r="K57" i="17"/>
  <c r="K50" i="17"/>
  <c r="K150" i="17"/>
  <c r="K89" i="17"/>
  <c r="K145" i="17"/>
  <c r="K240" i="17"/>
  <c r="K11" i="17"/>
  <c r="K82" i="17"/>
  <c r="K113" i="17"/>
  <c r="K180" i="17"/>
  <c r="K224" i="17"/>
  <c r="K186" i="17"/>
  <c r="K62" i="17"/>
  <c r="K24" i="17"/>
  <c r="K208" i="17"/>
  <c r="K176" i="17"/>
  <c r="K84" i="17"/>
  <c r="K237" i="17"/>
  <c r="K41" i="17"/>
  <c r="K60" i="17"/>
  <c r="K218" i="17"/>
  <c r="K161" i="17"/>
  <c r="K217" i="17"/>
  <c r="K9" i="17"/>
  <c r="K100" i="17"/>
  <c r="K139" i="17"/>
  <c r="K245" i="17"/>
  <c r="K142" i="17"/>
  <c r="K177" i="17"/>
  <c r="K49" i="17"/>
  <c r="K138" i="17"/>
  <c r="K191" i="17"/>
  <c r="K129" i="17"/>
  <c r="K19" i="17"/>
  <c r="K55" i="17"/>
  <c r="K5" i="17"/>
  <c r="K64" i="17"/>
  <c r="K66" i="17"/>
  <c r="K32" i="17"/>
  <c r="K220" i="17"/>
  <c r="K110" i="17"/>
  <c r="K74" i="17"/>
  <c r="K65" i="17"/>
  <c r="K67" i="17"/>
  <c r="K8" i="17"/>
  <c r="K107" i="17"/>
  <c r="K101" i="17"/>
  <c r="K188" i="17"/>
  <c r="K27" i="17"/>
  <c r="K169" i="17"/>
  <c r="K175" i="17"/>
  <c r="K148" i="17"/>
  <c r="K83" i="17"/>
  <c r="K166" i="17"/>
  <c r="K206" i="17"/>
  <c r="K200" i="17"/>
  <c r="K6" i="17"/>
  <c r="K229" i="17"/>
  <c r="K44" i="17"/>
  <c r="K244" i="17"/>
  <c r="K163" i="17"/>
  <c r="K115" i="17"/>
  <c r="K153" i="17"/>
  <c r="K140" i="17"/>
  <c r="K236" i="17"/>
  <c r="K29" i="17"/>
  <c r="K48" i="17"/>
  <c r="K63" i="17"/>
  <c r="K131" i="17"/>
  <c r="K94" i="17"/>
  <c r="K73" i="17"/>
  <c r="K172" i="17"/>
  <c r="K174" i="17"/>
  <c r="K77" i="17"/>
  <c r="K232" i="17"/>
  <c r="K106" i="17"/>
  <c r="K124" i="17"/>
  <c r="K118" i="17"/>
  <c r="K243" i="17"/>
  <c r="K225" i="17"/>
  <c r="K154" i="17"/>
  <c r="K33" i="17"/>
  <c r="K170" i="17"/>
  <c r="K87" i="17"/>
  <c r="K199" i="17"/>
  <c r="K80" i="17"/>
  <c r="F1" i="14"/>
  <c r="U67" i="2"/>
  <c r="U59" i="2"/>
  <c r="U51" i="2"/>
  <c r="U111" i="2"/>
  <c r="U69" i="2"/>
  <c r="U61" i="2"/>
  <c r="U53" i="2"/>
  <c r="U71" i="2"/>
  <c r="U103" i="2"/>
  <c r="U43" i="2"/>
  <c r="U35" i="2"/>
  <c r="U27" i="2"/>
  <c r="U65" i="2"/>
  <c r="U63" i="2"/>
  <c r="U49" i="2"/>
  <c r="U45" i="2"/>
  <c r="U37" i="2"/>
  <c r="U29" i="2"/>
  <c r="U21" i="2"/>
  <c r="U47" i="2"/>
  <c r="U39" i="2"/>
  <c r="U31" i="2"/>
  <c r="U23" i="2"/>
  <c r="AG97" i="2"/>
  <c r="AG96" i="2"/>
  <c r="AG94" i="2"/>
  <c r="AG92" i="2"/>
  <c r="AG90" i="2"/>
  <c r="AG88" i="2"/>
  <c r="AG86" i="2"/>
  <c r="AG84" i="2"/>
  <c r="AG82" i="2"/>
  <c r="AG80" i="2"/>
  <c r="AG78" i="2"/>
  <c r="AG105" i="2"/>
  <c r="AS71" i="2"/>
  <c r="AS63" i="2"/>
  <c r="AS55" i="2"/>
  <c r="AS65" i="2"/>
  <c r="AS57" i="2"/>
  <c r="AS49" i="2"/>
  <c r="AS69" i="2"/>
  <c r="AS47" i="2"/>
  <c r="AS39" i="2"/>
  <c r="AS31" i="2"/>
  <c r="AS23" i="2"/>
  <c r="AS67" i="2"/>
  <c r="AS61" i="2"/>
  <c r="AS51" i="2"/>
  <c r="AS41" i="2"/>
  <c r="AS33" i="2"/>
  <c r="AS25" i="2"/>
  <c r="AS43" i="2"/>
  <c r="AS35" i="2"/>
  <c r="AS27" i="2"/>
  <c r="BA5" i="2"/>
  <c r="AK13" i="2"/>
  <c r="AS17" i="2"/>
  <c r="AK25" i="2"/>
  <c r="AC29" i="2"/>
  <c r="BA57" i="2"/>
  <c r="V113" i="2"/>
  <c r="V101" i="2"/>
  <c r="V114" i="2"/>
  <c r="V98" i="2"/>
  <c r="V109" i="2"/>
  <c r="V106" i="2"/>
  <c r="Z117" i="2"/>
  <c r="Z112" i="2"/>
  <c r="Z69" i="2"/>
  <c r="Z61" i="2"/>
  <c r="Z53" i="2"/>
  <c r="Z109" i="2"/>
  <c r="Z74" i="2"/>
  <c r="Z71" i="2"/>
  <c r="Z63" i="2"/>
  <c r="Z55" i="2"/>
  <c r="Z104" i="2"/>
  <c r="Z96" i="2"/>
  <c r="Z94" i="2"/>
  <c r="Z92" i="2"/>
  <c r="Z90" i="2"/>
  <c r="Z88" i="2"/>
  <c r="Z86" i="2"/>
  <c r="Z84" i="2"/>
  <c r="Z82" i="2"/>
  <c r="Z80" i="2"/>
  <c r="Z78" i="2"/>
  <c r="Z73" i="2"/>
  <c r="Z67" i="2"/>
  <c r="Z65" i="2"/>
  <c r="Z51" i="2"/>
  <c r="Z49" i="2"/>
  <c r="Z45" i="2"/>
  <c r="Z37" i="2"/>
  <c r="Z29" i="2"/>
  <c r="Z21" i="2"/>
  <c r="Z76" i="2"/>
  <c r="Z47" i="2"/>
  <c r="Z39" i="2"/>
  <c r="Z31" i="2"/>
  <c r="Z23" i="2"/>
  <c r="Z101" i="2"/>
  <c r="Z59" i="2"/>
  <c r="Z57" i="2"/>
  <c r="Z41" i="2"/>
  <c r="Z33" i="2"/>
  <c r="Z25" i="2"/>
  <c r="AD73" i="2"/>
  <c r="AD74" i="2"/>
  <c r="AD76" i="2"/>
  <c r="AH96" i="2"/>
  <c r="AH73" i="2"/>
  <c r="AH65" i="2"/>
  <c r="AH57" i="2"/>
  <c r="AH49" i="2"/>
  <c r="AH67" i="2"/>
  <c r="AH59" i="2"/>
  <c r="AH51" i="2"/>
  <c r="AH69" i="2"/>
  <c r="AH63" i="2"/>
  <c r="AH53" i="2"/>
  <c r="AH41" i="2"/>
  <c r="AH33" i="2"/>
  <c r="AH25" i="2"/>
  <c r="AH43" i="2"/>
  <c r="AH35" i="2"/>
  <c r="AH27" i="2"/>
  <c r="AH71" i="2"/>
  <c r="AH61" i="2"/>
  <c r="AH55" i="2"/>
  <c r="AH45" i="2"/>
  <c r="AH37" i="2"/>
  <c r="AH29" i="2"/>
  <c r="AL116" i="2"/>
  <c r="AL99" i="2"/>
  <c r="AL104" i="2"/>
  <c r="AL107" i="2"/>
  <c r="AL112" i="2"/>
  <c r="AP110" i="2"/>
  <c r="AP115" i="2"/>
  <c r="AP111" i="2"/>
  <c r="AP98" i="2"/>
  <c r="AP96" i="2"/>
  <c r="AP94" i="2"/>
  <c r="AP92" i="2"/>
  <c r="AP90" i="2"/>
  <c r="AP88" i="2"/>
  <c r="AP86" i="2"/>
  <c r="AP84" i="2"/>
  <c r="AP82" i="2"/>
  <c r="AP80" i="2"/>
  <c r="AP78" i="2"/>
  <c r="AP75" i="2"/>
  <c r="AP69" i="2"/>
  <c r="AP61" i="2"/>
  <c r="AP53" i="2"/>
  <c r="AP71" i="2"/>
  <c r="AP63" i="2"/>
  <c r="AP55" i="2"/>
  <c r="AP106" i="2"/>
  <c r="AP103" i="2"/>
  <c r="AP73" i="2"/>
  <c r="AP59" i="2"/>
  <c r="AP57" i="2"/>
  <c r="AP45" i="2"/>
  <c r="AP37" i="2"/>
  <c r="AP29" i="2"/>
  <c r="AP21" i="2"/>
  <c r="AP47" i="2"/>
  <c r="AP39" i="2"/>
  <c r="AP31" i="2"/>
  <c r="AP23" i="2"/>
  <c r="AP67" i="2"/>
  <c r="AP65" i="2"/>
  <c r="AP51" i="2"/>
  <c r="AP49" i="2"/>
  <c r="AP41" i="2"/>
  <c r="AP33" i="2"/>
  <c r="AP25" i="2"/>
  <c r="AT71" i="2"/>
  <c r="AT73" i="2"/>
  <c r="AT75" i="2"/>
  <c r="AX96" i="2"/>
  <c r="AX65" i="2"/>
  <c r="AX57" i="2"/>
  <c r="AX49" i="2"/>
  <c r="AX67" i="2"/>
  <c r="AX59" i="2"/>
  <c r="AX51" i="2"/>
  <c r="AX69" i="2"/>
  <c r="AX61" i="2"/>
  <c r="AX55" i="2"/>
  <c r="AX41" i="2"/>
  <c r="AX33" i="2"/>
  <c r="AX25" i="2"/>
  <c r="AX71" i="2"/>
  <c r="AX43" i="2"/>
  <c r="AX35" i="2"/>
  <c r="AX27" i="2"/>
  <c r="AX63" i="2"/>
  <c r="AX53" i="2"/>
  <c r="AX45" i="2"/>
  <c r="AX37" i="2"/>
  <c r="AX29" i="2"/>
  <c r="AX21" i="2"/>
  <c r="BB109" i="2"/>
  <c r="BB114" i="2"/>
  <c r="BB110" i="2"/>
  <c r="BB105" i="2"/>
  <c r="BB102" i="2"/>
  <c r="BB97" i="2"/>
  <c r="BF113" i="2"/>
  <c r="BF74" i="2"/>
  <c r="BF69" i="2"/>
  <c r="BF61" i="2"/>
  <c r="BF53" i="2"/>
  <c r="BF108" i="2"/>
  <c r="BF97" i="2"/>
  <c r="BF71" i="2"/>
  <c r="BF63" i="2"/>
  <c r="BF55" i="2"/>
  <c r="BF117" i="2"/>
  <c r="BF94" i="2"/>
  <c r="BF92" i="2"/>
  <c r="BF90" i="2"/>
  <c r="BF88" i="2"/>
  <c r="BF86" i="2"/>
  <c r="BF84" i="2"/>
  <c r="BF82" i="2"/>
  <c r="BF80" i="2"/>
  <c r="BF78" i="2"/>
  <c r="BF76" i="2"/>
  <c r="BF67" i="2"/>
  <c r="BF65" i="2"/>
  <c r="BF51" i="2"/>
  <c r="BF49" i="2"/>
  <c r="BF45" i="2"/>
  <c r="BF37" i="2"/>
  <c r="BF29" i="2"/>
  <c r="BF21" i="2"/>
  <c r="BF100" i="2"/>
  <c r="BF47" i="2"/>
  <c r="BF39" i="2"/>
  <c r="BF31" i="2"/>
  <c r="BF23" i="2"/>
  <c r="BF59" i="2"/>
  <c r="BF57" i="2"/>
  <c r="BF41" i="2"/>
  <c r="BF33" i="2"/>
  <c r="BF25" i="2"/>
  <c r="AG1" i="2"/>
  <c r="T4" i="2"/>
  <c r="AZ4" i="2"/>
  <c r="Z5" i="2"/>
  <c r="AP5" i="2"/>
  <c r="BF5" i="2"/>
  <c r="AB6" i="2"/>
  <c r="AC7" i="2"/>
  <c r="AS7" i="2"/>
  <c r="AJ8" i="2"/>
  <c r="AH9" i="2"/>
  <c r="AX9" i="2"/>
  <c r="AR10" i="2"/>
  <c r="U11" i="2"/>
  <c r="AK11" i="2"/>
  <c r="BA11" i="2"/>
  <c r="T12" i="2"/>
  <c r="AZ12" i="2"/>
  <c r="Z13" i="2"/>
  <c r="AP13" i="2"/>
  <c r="BF13" i="2"/>
  <c r="AB14" i="2"/>
  <c r="AC15" i="2"/>
  <c r="AS15" i="2"/>
  <c r="AJ16" i="2"/>
  <c r="AH17" i="2"/>
  <c r="AX17" i="2"/>
  <c r="AR18" i="2"/>
  <c r="U19" i="2"/>
  <c r="AK19" i="2"/>
  <c r="BA19" i="2"/>
  <c r="T20" i="2"/>
  <c r="AZ20" i="2"/>
  <c r="AH21" i="2"/>
  <c r="AJ22" i="2"/>
  <c r="AX23" i="2"/>
  <c r="BA25" i="2"/>
  <c r="AZ26" i="2"/>
  <c r="AP27" i="2"/>
  <c r="AB28" i="2"/>
  <c r="AS29" i="2"/>
  <c r="BF35" i="2"/>
  <c r="U41" i="2"/>
  <c r="AH47" i="2"/>
  <c r="AJ54" i="2"/>
  <c r="AB60" i="2"/>
  <c r="AK63" i="2"/>
  <c r="AZ66" i="2"/>
  <c r="U73" i="2"/>
  <c r="T87" i="2"/>
  <c r="BF105" i="2"/>
  <c r="AC71" i="2"/>
  <c r="AC63" i="2"/>
  <c r="AC55" i="2"/>
  <c r="AC73" i="2"/>
  <c r="AC65" i="2"/>
  <c r="AC57" i="2"/>
  <c r="AC49" i="2"/>
  <c r="AC47" i="2"/>
  <c r="AC39" i="2"/>
  <c r="AC31" i="2"/>
  <c r="AC23" i="2"/>
  <c r="AC69" i="2"/>
  <c r="AC59" i="2"/>
  <c r="AC53" i="2"/>
  <c r="AC41" i="2"/>
  <c r="AC33" i="2"/>
  <c r="AC25" i="2"/>
  <c r="AC43" i="2"/>
  <c r="AC35" i="2"/>
  <c r="AC27" i="2"/>
  <c r="AO76" i="2"/>
  <c r="AO74" i="2"/>
  <c r="BA67" i="2"/>
  <c r="BA59" i="2"/>
  <c r="BA51" i="2"/>
  <c r="BA107" i="2"/>
  <c r="BA69" i="2"/>
  <c r="BA61" i="2"/>
  <c r="BA53" i="2"/>
  <c r="BA71" i="2"/>
  <c r="BA99" i="2"/>
  <c r="BA43" i="2"/>
  <c r="BA35" i="2"/>
  <c r="BA27" i="2"/>
  <c r="BA65" i="2"/>
  <c r="BA63" i="2"/>
  <c r="BA49" i="2"/>
  <c r="BA45" i="2"/>
  <c r="BA37" i="2"/>
  <c r="BA29" i="2"/>
  <c r="BA21" i="2"/>
  <c r="BA47" i="2"/>
  <c r="BA39" i="2"/>
  <c r="BA31" i="2"/>
  <c r="BA23" i="2"/>
  <c r="AK5" i="2"/>
  <c r="AC9" i="2"/>
  <c r="AS9" i="2"/>
  <c r="BA13" i="2"/>
  <c r="AC17" i="2"/>
  <c r="AC21" i="2"/>
  <c r="BA33" i="2"/>
  <c r="AS37" i="2"/>
  <c r="U55" i="2"/>
  <c r="AC61" i="2"/>
  <c r="AC67" i="2"/>
  <c r="AK74" i="2"/>
  <c r="AB4" i="2"/>
  <c r="AC5" i="2"/>
  <c r="AS5" i="2"/>
  <c r="AJ6" i="2"/>
  <c r="AH7" i="2"/>
  <c r="AX7" i="2"/>
  <c r="AR8" i="2"/>
  <c r="U9" i="2"/>
  <c r="AK9" i="2"/>
  <c r="BA9" i="2"/>
  <c r="T10" i="2"/>
  <c r="AZ10" i="2"/>
  <c r="Z11" i="2"/>
  <c r="AP11" i="2"/>
  <c r="BF11" i="2"/>
  <c r="AB12" i="2"/>
  <c r="AC13" i="2"/>
  <c r="AS13" i="2"/>
  <c r="AJ14" i="2"/>
  <c r="AH15" i="2"/>
  <c r="AX15" i="2"/>
  <c r="AR16" i="2"/>
  <c r="U17" i="2"/>
  <c r="AK17" i="2"/>
  <c r="BA17" i="2"/>
  <c r="T18" i="2"/>
  <c r="AZ18" i="2"/>
  <c r="Z19" i="2"/>
  <c r="AP19" i="2"/>
  <c r="BF19" i="2"/>
  <c r="AS21" i="2"/>
  <c r="BF27" i="2"/>
  <c r="U33" i="2"/>
  <c r="AH39" i="2"/>
  <c r="AK41" i="2"/>
  <c r="T42" i="2"/>
  <c r="Z43" i="2"/>
  <c r="AC45" i="2"/>
  <c r="AX47" i="2"/>
  <c r="AZ50" i="2"/>
  <c r="AS53" i="2"/>
  <c r="AS59" i="2"/>
  <c r="AK113" i="2"/>
  <c r="AK67" i="2"/>
  <c r="AK59" i="2"/>
  <c r="AK51" i="2"/>
  <c r="AK105" i="2"/>
  <c r="AK76" i="2"/>
  <c r="AK69" i="2"/>
  <c r="AK61" i="2"/>
  <c r="AK53" i="2"/>
  <c r="AK71" i="2"/>
  <c r="AK43" i="2"/>
  <c r="AK35" i="2"/>
  <c r="AK27" i="2"/>
  <c r="AK97" i="2"/>
  <c r="AK57" i="2"/>
  <c r="AK55" i="2"/>
  <c r="AK45" i="2"/>
  <c r="AK37" i="2"/>
  <c r="AK29" i="2"/>
  <c r="AK21" i="2"/>
  <c r="AK73" i="2"/>
  <c r="AK47" i="2"/>
  <c r="AK39" i="2"/>
  <c r="AK31" i="2"/>
  <c r="AK23" i="2"/>
  <c r="AW103" i="2"/>
  <c r="AW111" i="2"/>
  <c r="AW96" i="2"/>
  <c r="AW92" i="2"/>
  <c r="AW88" i="2"/>
  <c r="AW84" i="2"/>
  <c r="AW80" i="2"/>
  <c r="AW94" i="2"/>
  <c r="AW90" i="2"/>
  <c r="AW86" i="2"/>
  <c r="AW82" i="2"/>
  <c r="AW78" i="2"/>
  <c r="U5" i="2"/>
  <c r="U13" i="2"/>
  <c r="T110" i="2"/>
  <c r="T106" i="2"/>
  <c r="T68" i="2"/>
  <c r="T60" i="2"/>
  <c r="T52" i="2"/>
  <c r="T75" i="2"/>
  <c r="T70" i="2"/>
  <c r="T62" i="2"/>
  <c r="T54" i="2"/>
  <c r="T98" i="2"/>
  <c r="T72" i="2"/>
  <c r="T56" i="2"/>
  <c r="T44" i="2"/>
  <c r="T36" i="2"/>
  <c r="T28" i="2"/>
  <c r="T93" i="2"/>
  <c r="T89" i="2"/>
  <c r="T85" i="2"/>
  <c r="T81" i="2"/>
  <c r="T77" i="2"/>
  <c r="T66" i="2"/>
  <c r="T50" i="2"/>
  <c r="T46" i="2"/>
  <c r="T38" i="2"/>
  <c r="T30" i="2"/>
  <c r="T22" i="2"/>
  <c r="T64" i="2"/>
  <c r="T48" i="2"/>
  <c r="T40" i="2"/>
  <c r="T32" i="2"/>
  <c r="T24" i="2"/>
  <c r="AB95" i="2"/>
  <c r="AB70" i="2"/>
  <c r="AB62" i="2"/>
  <c r="AB54" i="2"/>
  <c r="AB72" i="2"/>
  <c r="AB64" i="2"/>
  <c r="AB56" i="2"/>
  <c r="AB48" i="2"/>
  <c r="AB66" i="2"/>
  <c r="AB50" i="2"/>
  <c r="AB46" i="2"/>
  <c r="AB38" i="2"/>
  <c r="AB30" i="2"/>
  <c r="AB22" i="2"/>
  <c r="AB68" i="2"/>
  <c r="AB52" i="2"/>
  <c r="AB40" i="2"/>
  <c r="AB32" i="2"/>
  <c r="AB24" i="2"/>
  <c r="AB58" i="2"/>
  <c r="AB42" i="2"/>
  <c r="AB34" i="2"/>
  <c r="AB26" i="2"/>
  <c r="AF115" i="2"/>
  <c r="AF99" i="2"/>
  <c r="AF107" i="2"/>
  <c r="AJ75" i="2"/>
  <c r="AJ72" i="2"/>
  <c r="AJ64" i="2"/>
  <c r="AJ56" i="2"/>
  <c r="AJ48" i="2"/>
  <c r="AJ66" i="2"/>
  <c r="AJ58" i="2"/>
  <c r="AJ50" i="2"/>
  <c r="AJ95" i="2"/>
  <c r="AJ93" i="2"/>
  <c r="AJ91" i="2"/>
  <c r="AJ89" i="2"/>
  <c r="AJ87" i="2"/>
  <c r="AJ85" i="2"/>
  <c r="AJ83" i="2"/>
  <c r="AJ81" i="2"/>
  <c r="AJ79" i="2"/>
  <c r="AJ77" i="2"/>
  <c r="AJ68" i="2"/>
  <c r="AJ52" i="2"/>
  <c r="AJ40" i="2"/>
  <c r="AJ32" i="2"/>
  <c r="AJ24" i="2"/>
  <c r="AJ70" i="2"/>
  <c r="AJ62" i="2"/>
  <c r="AJ42" i="2"/>
  <c r="AJ34" i="2"/>
  <c r="AJ26" i="2"/>
  <c r="AJ60" i="2"/>
  <c r="AJ44" i="2"/>
  <c r="AJ36" i="2"/>
  <c r="AJ28" i="2"/>
  <c r="AR105" i="2"/>
  <c r="AR109" i="2"/>
  <c r="AR66" i="2"/>
  <c r="AR58" i="2"/>
  <c r="AR50" i="2"/>
  <c r="AR68" i="2"/>
  <c r="AR60" i="2"/>
  <c r="AR52" i="2"/>
  <c r="AR101" i="2"/>
  <c r="AR70" i="2"/>
  <c r="AR62" i="2"/>
  <c r="AR42" i="2"/>
  <c r="AR34" i="2"/>
  <c r="AR26" i="2"/>
  <c r="AR64" i="2"/>
  <c r="AR48" i="2"/>
  <c r="AR44" i="2"/>
  <c r="AR36" i="2"/>
  <c r="AR28" i="2"/>
  <c r="AR72" i="2"/>
  <c r="AR54" i="2"/>
  <c r="AR46" i="2"/>
  <c r="AR38" i="2"/>
  <c r="AR30" i="2"/>
  <c r="AR22" i="2"/>
  <c r="AV100" i="2"/>
  <c r="AV74" i="2"/>
  <c r="AV108" i="2"/>
  <c r="AV76" i="2"/>
  <c r="AV117" i="2"/>
  <c r="AZ106" i="2"/>
  <c r="AZ73" i="2"/>
  <c r="AZ68" i="2"/>
  <c r="AZ60" i="2"/>
  <c r="AZ52" i="2"/>
  <c r="AZ110" i="2"/>
  <c r="AZ95" i="2"/>
  <c r="AZ93" i="2"/>
  <c r="AZ91" i="2"/>
  <c r="AZ89" i="2"/>
  <c r="AZ87" i="2"/>
  <c r="AZ85" i="2"/>
  <c r="AZ83" i="2"/>
  <c r="AZ81" i="2"/>
  <c r="AZ79" i="2"/>
  <c r="AZ77" i="2"/>
  <c r="AZ70" i="2"/>
  <c r="AZ62" i="2"/>
  <c r="AZ54" i="2"/>
  <c r="AZ75" i="2"/>
  <c r="AZ72" i="2"/>
  <c r="AZ64" i="2"/>
  <c r="AZ48" i="2"/>
  <c r="AZ44" i="2"/>
  <c r="AZ36" i="2"/>
  <c r="AZ28" i="2"/>
  <c r="AZ58" i="2"/>
  <c r="AZ46" i="2"/>
  <c r="AZ38" i="2"/>
  <c r="AZ30" i="2"/>
  <c r="AZ22" i="2"/>
  <c r="AZ56" i="2"/>
  <c r="AZ40" i="2"/>
  <c r="AZ32" i="2"/>
  <c r="AZ24" i="2"/>
  <c r="AO1" i="2"/>
  <c r="AJ4" i="2"/>
  <c r="AR6" i="2"/>
  <c r="U7" i="2"/>
  <c r="AK7" i="2"/>
  <c r="BA7" i="2"/>
  <c r="T8" i="2"/>
  <c r="AZ8" i="2"/>
  <c r="AB10" i="2"/>
  <c r="AC11" i="2"/>
  <c r="AS11" i="2"/>
  <c r="AJ12" i="2"/>
  <c r="AR14" i="2"/>
  <c r="U15" i="2"/>
  <c r="AK15" i="2"/>
  <c r="BA15" i="2"/>
  <c r="T16" i="2"/>
  <c r="AZ16" i="2"/>
  <c r="Z17" i="2"/>
  <c r="AB18" i="2"/>
  <c r="AC19" i="2"/>
  <c r="AS19" i="2"/>
  <c r="AJ20" i="2"/>
  <c r="U25" i="2"/>
  <c r="AH31" i="2"/>
  <c r="AR32" i="2"/>
  <c r="AK33" i="2"/>
  <c r="T34" i="2"/>
  <c r="Z35" i="2"/>
  <c r="AC37" i="2"/>
  <c r="AJ38" i="2"/>
  <c r="AX39" i="2"/>
  <c r="BA41" i="2"/>
  <c r="AZ42" i="2"/>
  <c r="AP43" i="2"/>
  <c r="AB44" i="2"/>
  <c r="AS45" i="2"/>
  <c r="AK49" i="2"/>
  <c r="U57" i="2"/>
  <c r="T58" i="2"/>
  <c r="T79" i="2"/>
  <c r="T95" i="2"/>
  <c r="W273" i="2"/>
  <c r="W271" i="2"/>
  <c r="W265" i="2"/>
  <c r="W274" i="2"/>
  <c r="W272" i="2"/>
  <c r="W270" i="2"/>
  <c r="W269" i="2"/>
  <c r="W268" i="2"/>
  <c r="W267" i="2"/>
  <c r="W266" i="2"/>
  <c r="W264" i="2"/>
  <c r="W263" i="2"/>
  <c r="W261" i="2"/>
  <c r="W259" i="2"/>
  <c r="W257" i="2"/>
  <c r="W254" i="2"/>
  <c r="W252" i="2"/>
  <c r="W250" i="2"/>
  <c r="W256" i="2"/>
  <c r="W262" i="2"/>
  <c r="W260" i="2"/>
  <c r="W258" i="2"/>
  <c r="W255" i="2"/>
  <c r="W253" i="2"/>
  <c r="W251" i="2"/>
  <c r="W249" i="2"/>
  <c r="W243" i="2"/>
  <c r="W241" i="2"/>
  <c r="W239" i="2"/>
  <c r="W237" i="2"/>
  <c r="W236" i="2"/>
  <c r="W235" i="2"/>
  <c r="W234" i="2"/>
  <c r="W232" i="2"/>
  <c r="W230" i="2"/>
  <c r="W228" i="2"/>
  <c r="W226" i="2"/>
  <c r="W224" i="2"/>
  <c r="W222" i="2"/>
  <c r="W220" i="2"/>
  <c r="W218" i="2"/>
  <c r="W216" i="2"/>
  <c r="W214" i="2"/>
  <c r="W212" i="2"/>
  <c r="W233" i="2"/>
  <c r="W231" i="2"/>
  <c r="W229" i="2"/>
  <c r="W227" i="2"/>
  <c r="W225" i="2"/>
  <c r="W223" i="2"/>
  <c r="W221" i="2"/>
  <c r="W219" i="2"/>
  <c r="W217" i="2"/>
  <c r="W215" i="2"/>
  <c r="W213" i="2"/>
  <c r="W211" i="2"/>
  <c r="W248" i="2"/>
  <c r="W246" i="2"/>
  <c r="W210" i="2"/>
  <c r="W208" i="2"/>
  <c r="W206" i="2"/>
  <c r="W244" i="2"/>
  <c r="W242" i="2"/>
  <c r="W240" i="2"/>
  <c r="W238" i="2"/>
  <c r="W247" i="2"/>
  <c r="W245" i="2"/>
  <c r="W205" i="2"/>
  <c r="W207" i="2"/>
  <c r="W204" i="2"/>
  <c r="W203" i="2"/>
  <c r="W201" i="2"/>
  <c r="W199" i="2"/>
  <c r="W197" i="2"/>
  <c r="W195" i="2"/>
  <c r="W193" i="2"/>
  <c r="W191" i="2"/>
  <c r="W189" i="2"/>
  <c r="W187" i="2"/>
  <c r="W185" i="2"/>
  <c r="W183" i="2"/>
  <c r="W181" i="2"/>
  <c r="W179" i="2"/>
  <c r="W177" i="2"/>
  <c r="W175" i="2"/>
  <c r="W173" i="2"/>
  <c r="W202" i="2"/>
  <c r="W200" i="2"/>
  <c r="W198" i="2"/>
  <c r="W196" i="2"/>
  <c r="W194" i="2"/>
  <c r="W192" i="2"/>
  <c r="W190" i="2"/>
  <c r="W188" i="2"/>
  <c r="W186" i="2"/>
  <c r="W184" i="2"/>
  <c r="W182" i="2"/>
  <c r="W180" i="2"/>
  <c r="W209" i="2"/>
  <c r="W147" i="2"/>
  <c r="W145" i="2"/>
  <c r="W143" i="2"/>
  <c r="W141" i="2"/>
  <c r="W139" i="2"/>
  <c r="W137" i="2"/>
  <c r="W135" i="2"/>
  <c r="W133" i="2"/>
  <c r="W131" i="2"/>
  <c r="W129" i="2"/>
  <c r="W127" i="2"/>
  <c r="W125" i="2"/>
  <c r="W123" i="2"/>
  <c r="W121" i="2"/>
  <c r="W119" i="2"/>
  <c r="W117" i="2"/>
  <c r="W115" i="2"/>
  <c r="W113" i="2"/>
  <c r="W111" i="2"/>
  <c r="W109" i="2"/>
  <c r="W107" i="2"/>
  <c r="W105" i="2"/>
  <c r="W103" i="2"/>
  <c r="W101" i="2"/>
  <c r="W99" i="2"/>
  <c r="W97" i="2"/>
  <c r="W178" i="2"/>
  <c r="W172" i="2"/>
  <c r="W170" i="2"/>
  <c r="W168" i="2"/>
  <c r="W166" i="2"/>
  <c r="W164" i="2"/>
  <c r="W162" i="2"/>
  <c r="W160" i="2"/>
  <c r="W158" i="2"/>
  <c r="W156" i="2"/>
  <c r="W176" i="2"/>
  <c r="W153" i="2"/>
  <c r="W152" i="2"/>
  <c r="W149" i="2"/>
  <c r="W148" i="2"/>
  <c r="W146" i="2"/>
  <c r="W144" i="2"/>
  <c r="W142" i="2"/>
  <c r="W140" i="2"/>
  <c r="W138" i="2"/>
  <c r="W136" i="2"/>
  <c r="W134" i="2"/>
  <c r="W132" i="2"/>
  <c r="W130" i="2"/>
  <c r="W128" i="2"/>
  <c r="W126" i="2"/>
  <c r="W124" i="2"/>
  <c r="W122" i="2"/>
  <c r="W120" i="2"/>
  <c r="W118" i="2"/>
  <c r="W116" i="2"/>
  <c r="W114" i="2"/>
  <c r="W112" i="2"/>
  <c r="W110" i="2"/>
  <c r="W108" i="2"/>
  <c r="W106" i="2"/>
  <c r="W104" i="2"/>
  <c r="W102" i="2"/>
  <c r="W100" i="2"/>
  <c r="W98" i="2"/>
  <c r="W96" i="2"/>
  <c r="W94" i="2"/>
  <c r="W92" i="2"/>
  <c r="W90" i="2"/>
  <c r="W88" i="2"/>
  <c r="W86" i="2"/>
  <c r="W84" i="2"/>
  <c r="W82" i="2"/>
  <c r="W80" i="2"/>
  <c r="W78" i="2"/>
  <c r="W76" i="2"/>
  <c r="W74" i="2"/>
  <c r="W75" i="2"/>
  <c r="W1" i="2"/>
  <c r="W169" i="2"/>
  <c r="W165" i="2"/>
  <c r="W161" i="2"/>
  <c r="W157" i="2"/>
  <c r="W155" i="2"/>
  <c r="W150" i="2"/>
  <c r="W95" i="2"/>
  <c r="W93" i="2"/>
  <c r="W91" i="2"/>
  <c r="W89" i="2"/>
  <c r="W87" i="2"/>
  <c r="W85" i="2"/>
  <c r="W83" i="2"/>
  <c r="W81" i="2"/>
  <c r="W79" i="2"/>
  <c r="W77" i="2"/>
  <c r="W73" i="2"/>
  <c r="W71" i="2"/>
  <c r="W69" i="2"/>
  <c r="W67" i="2"/>
  <c r="W65" i="2"/>
  <c r="W63" i="2"/>
  <c r="W61" i="2"/>
  <c r="W59" i="2"/>
  <c r="W57" i="2"/>
  <c r="W55" i="2"/>
  <c r="W53" i="2"/>
  <c r="W51" i="2"/>
  <c r="W49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W7" i="2"/>
  <c r="W5" i="2"/>
  <c r="W174" i="2"/>
  <c r="W171" i="2"/>
  <c r="W167" i="2"/>
  <c r="W163" i="2"/>
  <c r="W159" i="2"/>
  <c r="W154" i="2"/>
  <c r="W151" i="2"/>
  <c r="AE273" i="2"/>
  <c r="AE271" i="2"/>
  <c r="AE270" i="2"/>
  <c r="AE269" i="2"/>
  <c r="AE268" i="2"/>
  <c r="AE267" i="2"/>
  <c r="AE265" i="2"/>
  <c r="AE274" i="2"/>
  <c r="AE272" i="2"/>
  <c r="AE266" i="2"/>
  <c r="AE264" i="2"/>
  <c r="AE263" i="2"/>
  <c r="AE261" i="2"/>
  <c r="AE259" i="2"/>
  <c r="AE257" i="2"/>
  <c r="AE256" i="2"/>
  <c r="AE254" i="2"/>
  <c r="AE252" i="2"/>
  <c r="AE250" i="2"/>
  <c r="AE248" i="2"/>
  <c r="AE247" i="2"/>
  <c r="AE246" i="2"/>
  <c r="AE245" i="2"/>
  <c r="AE244" i="2"/>
  <c r="AE255" i="2"/>
  <c r="AE253" i="2"/>
  <c r="AE251" i="2"/>
  <c r="AE249" i="2"/>
  <c r="AE243" i="2"/>
  <c r="AE241" i="2"/>
  <c r="AE239" i="2"/>
  <c r="AE262" i="2"/>
  <c r="AE260" i="2"/>
  <c r="AE258" i="2"/>
  <c r="AE234" i="2"/>
  <c r="AE232" i="2"/>
  <c r="AE230" i="2"/>
  <c r="AE228" i="2"/>
  <c r="AE226" i="2"/>
  <c r="AE224" i="2"/>
  <c r="AE222" i="2"/>
  <c r="AE220" i="2"/>
  <c r="AE218" i="2"/>
  <c r="AE216" i="2"/>
  <c r="AE214" i="2"/>
  <c r="AE212" i="2"/>
  <c r="AE210" i="2"/>
  <c r="AE242" i="2"/>
  <c r="AE240" i="2"/>
  <c r="AE238" i="2"/>
  <c r="AE233" i="2"/>
  <c r="AE231" i="2"/>
  <c r="AE229" i="2"/>
  <c r="AE227" i="2"/>
  <c r="AE225" i="2"/>
  <c r="AE223" i="2"/>
  <c r="AE237" i="2"/>
  <c r="AE235" i="2"/>
  <c r="AE208" i="2"/>
  <c r="AE206" i="2"/>
  <c r="AE221" i="2"/>
  <c r="AE219" i="2"/>
  <c r="AE217" i="2"/>
  <c r="AE205" i="2"/>
  <c r="AE215" i="2"/>
  <c r="AE213" i="2"/>
  <c r="AE211" i="2"/>
  <c r="AE236" i="2"/>
  <c r="AE201" i="2"/>
  <c r="AE199" i="2"/>
  <c r="AE197" i="2"/>
  <c r="AE195" i="2"/>
  <c r="AE193" i="2"/>
  <c r="AE191" i="2"/>
  <c r="AE189" i="2"/>
  <c r="AE187" i="2"/>
  <c r="AE185" i="2"/>
  <c r="AE183" i="2"/>
  <c r="AE181" i="2"/>
  <c r="AE179" i="2"/>
  <c r="AE177" i="2"/>
  <c r="AE175" i="2"/>
  <c r="AE173" i="2"/>
  <c r="AE209" i="2"/>
  <c r="AE207" i="2"/>
  <c r="AE204" i="2"/>
  <c r="AE203" i="2"/>
  <c r="AE202" i="2"/>
  <c r="AE200" i="2"/>
  <c r="AE198" i="2"/>
  <c r="AE196" i="2"/>
  <c r="AE194" i="2"/>
  <c r="AE192" i="2"/>
  <c r="AE190" i="2"/>
  <c r="AE188" i="2"/>
  <c r="AE186" i="2"/>
  <c r="AE184" i="2"/>
  <c r="AE182" i="2"/>
  <c r="AE180" i="2"/>
  <c r="AE178" i="2"/>
  <c r="AE149" i="2"/>
  <c r="AE148" i="2"/>
  <c r="AE147" i="2"/>
  <c r="AE145" i="2"/>
  <c r="AE143" i="2"/>
  <c r="AE141" i="2"/>
  <c r="AE139" i="2"/>
  <c r="AE137" i="2"/>
  <c r="AE135" i="2"/>
  <c r="AE133" i="2"/>
  <c r="AE131" i="2"/>
  <c r="AE129" i="2"/>
  <c r="AE127" i="2"/>
  <c r="AE125" i="2"/>
  <c r="AE123" i="2"/>
  <c r="AE121" i="2"/>
  <c r="AE119" i="2"/>
  <c r="AE117" i="2"/>
  <c r="AE115" i="2"/>
  <c r="AE113" i="2"/>
  <c r="AE111" i="2"/>
  <c r="AE109" i="2"/>
  <c r="AE107" i="2"/>
  <c r="AE105" i="2"/>
  <c r="AE103" i="2"/>
  <c r="AE101" i="2"/>
  <c r="AE99" i="2"/>
  <c r="AE97" i="2"/>
  <c r="AE176" i="2"/>
  <c r="AE174" i="2"/>
  <c r="AE170" i="2"/>
  <c r="AE168" i="2"/>
  <c r="AE166" i="2"/>
  <c r="AE164" i="2"/>
  <c r="AE162" i="2"/>
  <c r="AE160" i="2"/>
  <c r="AE158" i="2"/>
  <c r="AE156" i="2"/>
  <c r="AE171" i="2"/>
  <c r="AE169" i="2"/>
  <c r="AE167" i="2"/>
  <c r="AE165" i="2"/>
  <c r="AE163" i="2"/>
  <c r="AE161" i="2"/>
  <c r="AE159" i="2"/>
  <c r="AE157" i="2"/>
  <c r="AE153" i="2"/>
  <c r="AE152" i="2"/>
  <c r="AE96" i="2"/>
  <c r="AE94" i="2"/>
  <c r="AE92" i="2"/>
  <c r="AE90" i="2"/>
  <c r="AE88" i="2"/>
  <c r="AE86" i="2"/>
  <c r="AE84" i="2"/>
  <c r="AE82" i="2"/>
  <c r="AE80" i="2"/>
  <c r="AE78" i="2"/>
  <c r="AE76" i="2"/>
  <c r="AE74" i="2"/>
  <c r="AE155" i="2"/>
  <c r="AE150" i="2"/>
  <c r="AE1" i="2"/>
  <c r="AE144" i="2"/>
  <c r="AE140" i="2"/>
  <c r="AE136" i="2"/>
  <c r="AE132" i="2"/>
  <c r="AE128" i="2"/>
  <c r="AE124" i="2"/>
  <c r="AE120" i="2"/>
  <c r="AE116" i="2"/>
  <c r="AE112" i="2"/>
  <c r="AE108" i="2"/>
  <c r="AE104" i="2"/>
  <c r="AE100" i="2"/>
  <c r="AE95" i="2"/>
  <c r="AE93" i="2"/>
  <c r="AE91" i="2"/>
  <c r="AE89" i="2"/>
  <c r="AE87" i="2"/>
  <c r="AE85" i="2"/>
  <c r="AE83" i="2"/>
  <c r="AE81" i="2"/>
  <c r="AE79" i="2"/>
  <c r="AE77" i="2"/>
  <c r="AE73" i="2"/>
  <c r="AE71" i="2"/>
  <c r="AE69" i="2"/>
  <c r="AE67" i="2"/>
  <c r="AE65" i="2"/>
  <c r="AE63" i="2"/>
  <c r="AE61" i="2"/>
  <c r="AE59" i="2"/>
  <c r="AE57" i="2"/>
  <c r="AE55" i="2"/>
  <c r="AE53" i="2"/>
  <c r="AE51" i="2"/>
  <c r="AE49" i="2"/>
  <c r="AE47" i="2"/>
  <c r="AE45" i="2"/>
  <c r="AE43" i="2"/>
  <c r="AE41" i="2"/>
  <c r="AE39" i="2"/>
  <c r="AE37" i="2"/>
  <c r="AE35" i="2"/>
  <c r="AE33" i="2"/>
  <c r="AE31" i="2"/>
  <c r="AE29" i="2"/>
  <c r="AE27" i="2"/>
  <c r="AE25" i="2"/>
  <c r="AE23" i="2"/>
  <c r="AE21" i="2"/>
  <c r="AE19" i="2"/>
  <c r="AE17" i="2"/>
  <c r="AE15" i="2"/>
  <c r="AE13" i="2"/>
  <c r="AE11" i="2"/>
  <c r="AE9" i="2"/>
  <c r="AE7" i="2"/>
  <c r="AE5" i="2"/>
  <c r="AE154" i="2"/>
  <c r="AE151" i="2"/>
  <c r="AE172" i="2"/>
  <c r="AE146" i="2"/>
  <c r="AE142" i="2"/>
  <c r="AE138" i="2"/>
  <c r="AE134" i="2"/>
  <c r="AE130" i="2"/>
  <c r="AE126" i="2"/>
  <c r="AE122" i="2"/>
  <c r="AE118" i="2"/>
  <c r="AE114" i="2"/>
  <c r="AI273" i="2"/>
  <c r="AI271" i="2"/>
  <c r="AI265" i="2"/>
  <c r="AI270" i="2"/>
  <c r="AI269" i="2"/>
  <c r="AI268" i="2"/>
  <c r="AI267" i="2"/>
  <c r="AI266" i="2"/>
  <c r="AI264" i="2"/>
  <c r="AI272" i="2"/>
  <c r="AI263" i="2"/>
  <c r="AI261" i="2"/>
  <c r="AI259" i="2"/>
  <c r="AI257" i="2"/>
  <c r="AI274" i="2"/>
  <c r="AI262" i="2"/>
  <c r="AI260" i="2"/>
  <c r="AI258" i="2"/>
  <c r="AI256" i="2"/>
  <c r="AI254" i="2"/>
  <c r="AI252" i="2"/>
  <c r="AI250" i="2"/>
  <c r="AI248" i="2"/>
  <c r="AI247" i="2"/>
  <c r="AI246" i="2"/>
  <c r="AI245" i="2"/>
  <c r="AI244" i="2"/>
  <c r="AI243" i="2"/>
  <c r="AI241" i="2"/>
  <c r="AI239" i="2"/>
  <c r="AI242" i="2"/>
  <c r="AI240" i="2"/>
  <c r="AI238" i="2"/>
  <c r="AI234" i="2"/>
  <c r="AI232" i="2"/>
  <c r="AI230" i="2"/>
  <c r="AI228" i="2"/>
  <c r="AI226" i="2"/>
  <c r="AI224" i="2"/>
  <c r="AI222" i="2"/>
  <c r="AI220" i="2"/>
  <c r="AI218" i="2"/>
  <c r="AI216" i="2"/>
  <c r="AI214" i="2"/>
  <c r="AI212" i="2"/>
  <c r="AI210" i="2"/>
  <c r="AI237" i="2"/>
  <c r="AI235" i="2"/>
  <c r="AI208" i="2"/>
  <c r="AI206" i="2"/>
  <c r="AI255" i="2"/>
  <c r="AI253" i="2"/>
  <c r="AI251" i="2"/>
  <c r="AI249" i="2"/>
  <c r="AI236" i="2"/>
  <c r="AI233" i="2"/>
  <c r="AI231" i="2"/>
  <c r="AI229" i="2"/>
  <c r="AI227" i="2"/>
  <c r="AI225" i="2"/>
  <c r="AI223" i="2"/>
  <c r="AI209" i="2"/>
  <c r="AI207" i="2"/>
  <c r="AI205" i="2"/>
  <c r="AI221" i="2"/>
  <c r="AI219" i="2"/>
  <c r="AI217" i="2"/>
  <c r="AI201" i="2"/>
  <c r="AI199" i="2"/>
  <c r="AI197" i="2"/>
  <c r="AI195" i="2"/>
  <c r="AI193" i="2"/>
  <c r="AI191" i="2"/>
  <c r="AI189" i="2"/>
  <c r="AI187" i="2"/>
  <c r="AI185" i="2"/>
  <c r="AI183" i="2"/>
  <c r="AI181" i="2"/>
  <c r="AI179" i="2"/>
  <c r="AI177" i="2"/>
  <c r="AI175" i="2"/>
  <c r="AI173" i="2"/>
  <c r="AI215" i="2"/>
  <c r="AI213" i="2"/>
  <c r="AI211" i="2"/>
  <c r="AI202" i="2"/>
  <c r="AI200" i="2"/>
  <c r="AI198" i="2"/>
  <c r="AI196" i="2"/>
  <c r="AI194" i="2"/>
  <c r="AI192" i="2"/>
  <c r="AI190" i="2"/>
  <c r="AI188" i="2"/>
  <c r="AI186" i="2"/>
  <c r="AI184" i="2"/>
  <c r="AI182" i="2"/>
  <c r="AI180" i="2"/>
  <c r="AI203" i="2"/>
  <c r="AI178" i="2"/>
  <c r="AI204" i="2"/>
  <c r="AI172" i="2"/>
  <c r="AI176" i="2"/>
  <c r="AI174" i="2"/>
  <c r="AI147" i="2"/>
  <c r="AI145" i="2"/>
  <c r="AI143" i="2"/>
  <c r="AI141" i="2"/>
  <c r="AI139" i="2"/>
  <c r="AI137" i="2"/>
  <c r="AI135" i="2"/>
  <c r="AI133" i="2"/>
  <c r="AI131" i="2"/>
  <c r="AI129" i="2"/>
  <c r="AI127" i="2"/>
  <c r="AI125" i="2"/>
  <c r="AI123" i="2"/>
  <c r="AI121" i="2"/>
  <c r="AI119" i="2"/>
  <c r="AI117" i="2"/>
  <c r="AI115" i="2"/>
  <c r="AI113" i="2"/>
  <c r="AI111" i="2"/>
  <c r="AI109" i="2"/>
  <c r="AI107" i="2"/>
  <c r="AI105" i="2"/>
  <c r="AI103" i="2"/>
  <c r="AI101" i="2"/>
  <c r="AI99" i="2"/>
  <c r="AI97" i="2"/>
  <c r="AI171" i="2"/>
  <c r="AI169" i="2"/>
  <c r="AI167" i="2"/>
  <c r="AI165" i="2"/>
  <c r="AI163" i="2"/>
  <c r="AI161" i="2"/>
  <c r="AI159" i="2"/>
  <c r="AI157" i="2"/>
  <c r="AI152" i="2"/>
  <c r="AI146" i="2"/>
  <c r="AI144" i="2"/>
  <c r="AI142" i="2"/>
  <c r="AI140" i="2"/>
  <c r="AI138" i="2"/>
  <c r="AI136" i="2"/>
  <c r="AI134" i="2"/>
  <c r="AI132" i="2"/>
  <c r="AI130" i="2"/>
  <c r="AI128" i="2"/>
  <c r="AI126" i="2"/>
  <c r="AI124" i="2"/>
  <c r="AI122" i="2"/>
  <c r="AI120" i="2"/>
  <c r="AI118" i="2"/>
  <c r="AI116" i="2"/>
  <c r="AI114" i="2"/>
  <c r="AI112" i="2"/>
  <c r="AI110" i="2"/>
  <c r="AI108" i="2"/>
  <c r="AI106" i="2"/>
  <c r="AI104" i="2"/>
  <c r="AI102" i="2"/>
  <c r="AI100" i="2"/>
  <c r="AI98" i="2"/>
  <c r="AI155" i="2"/>
  <c r="AI151" i="2"/>
  <c r="AI96" i="2"/>
  <c r="AI94" i="2"/>
  <c r="AI92" i="2"/>
  <c r="AI90" i="2"/>
  <c r="AI88" i="2"/>
  <c r="AI86" i="2"/>
  <c r="AI84" i="2"/>
  <c r="AI82" i="2"/>
  <c r="AI80" i="2"/>
  <c r="AI78" i="2"/>
  <c r="AI76" i="2"/>
  <c r="AI74" i="2"/>
  <c r="AI170" i="2"/>
  <c r="AI166" i="2"/>
  <c r="AI162" i="2"/>
  <c r="AI158" i="2"/>
  <c r="AI148" i="2"/>
  <c r="AI1" i="2"/>
  <c r="AI154" i="2"/>
  <c r="AI73" i="2"/>
  <c r="AI71" i="2"/>
  <c r="AI69" i="2"/>
  <c r="AI67" i="2"/>
  <c r="AI65" i="2"/>
  <c r="AI63" i="2"/>
  <c r="AI61" i="2"/>
  <c r="AI59" i="2"/>
  <c r="AI57" i="2"/>
  <c r="AI55" i="2"/>
  <c r="AI53" i="2"/>
  <c r="AI51" i="2"/>
  <c r="AI49" i="2"/>
  <c r="AI47" i="2"/>
  <c r="AI45" i="2"/>
  <c r="AI43" i="2"/>
  <c r="AI41" i="2"/>
  <c r="AI39" i="2"/>
  <c r="AI37" i="2"/>
  <c r="AI35" i="2"/>
  <c r="AI33" i="2"/>
  <c r="AI31" i="2"/>
  <c r="AI29" i="2"/>
  <c r="AI27" i="2"/>
  <c r="AI25" i="2"/>
  <c r="AI23" i="2"/>
  <c r="AI21" i="2"/>
  <c r="AI19" i="2"/>
  <c r="AI17" i="2"/>
  <c r="AI15" i="2"/>
  <c r="AI13" i="2"/>
  <c r="AI11" i="2"/>
  <c r="AI9" i="2"/>
  <c r="AI7" i="2"/>
  <c r="AI5" i="2"/>
  <c r="AI168" i="2"/>
  <c r="AI164" i="2"/>
  <c r="AI160" i="2"/>
  <c r="AI156" i="2"/>
  <c r="AI149" i="2"/>
  <c r="AI153" i="2"/>
  <c r="AI150" i="2"/>
  <c r="AQ273" i="2"/>
  <c r="AQ271" i="2"/>
  <c r="AQ265" i="2"/>
  <c r="AQ264" i="2"/>
  <c r="AQ268" i="2"/>
  <c r="AQ274" i="2"/>
  <c r="AQ267" i="2"/>
  <c r="AQ263" i="2"/>
  <c r="AQ261" i="2"/>
  <c r="AQ259" i="2"/>
  <c r="AQ257" i="2"/>
  <c r="AQ269" i="2"/>
  <c r="AQ266" i="2"/>
  <c r="AQ262" i="2"/>
  <c r="AQ260" i="2"/>
  <c r="AQ258" i="2"/>
  <c r="AQ254" i="2"/>
  <c r="AQ252" i="2"/>
  <c r="AQ250" i="2"/>
  <c r="AQ272" i="2"/>
  <c r="AQ270" i="2"/>
  <c r="AQ256" i="2"/>
  <c r="AQ243" i="2"/>
  <c r="AQ241" i="2"/>
  <c r="AQ239" i="2"/>
  <c r="AQ255" i="2"/>
  <c r="AQ253" i="2"/>
  <c r="AQ251" i="2"/>
  <c r="AQ249" i="2"/>
  <c r="AQ242" i="2"/>
  <c r="AQ240" i="2"/>
  <c r="AQ238" i="2"/>
  <c r="AQ237" i="2"/>
  <c r="AQ236" i="2"/>
  <c r="AQ235" i="2"/>
  <c r="AQ234" i="2"/>
  <c r="AQ232" i="2"/>
  <c r="AQ230" i="2"/>
  <c r="AQ228" i="2"/>
  <c r="AQ226" i="2"/>
  <c r="AQ224" i="2"/>
  <c r="AQ222" i="2"/>
  <c r="AQ220" i="2"/>
  <c r="AQ218" i="2"/>
  <c r="AQ216" i="2"/>
  <c r="AQ214" i="2"/>
  <c r="AQ212" i="2"/>
  <c r="AQ210" i="2"/>
  <c r="AQ247" i="2"/>
  <c r="AQ245" i="2"/>
  <c r="AQ221" i="2"/>
  <c r="AQ219" i="2"/>
  <c r="AQ217" i="2"/>
  <c r="AQ215" i="2"/>
  <c r="AQ213" i="2"/>
  <c r="AQ211" i="2"/>
  <c r="AQ208" i="2"/>
  <c r="AQ206" i="2"/>
  <c r="AQ248" i="2"/>
  <c r="AQ246" i="2"/>
  <c r="AQ244" i="2"/>
  <c r="AQ233" i="2"/>
  <c r="AQ231" i="2"/>
  <c r="AQ229" i="2"/>
  <c r="AQ227" i="2"/>
  <c r="AQ225" i="2"/>
  <c r="AQ223" i="2"/>
  <c r="AQ209" i="2"/>
  <c r="AQ207" i="2"/>
  <c r="AQ205" i="2"/>
  <c r="AQ201" i="2"/>
  <c r="AQ199" i="2"/>
  <c r="AQ197" i="2"/>
  <c r="AQ195" i="2"/>
  <c r="AQ193" i="2"/>
  <c r="AQ191" i="2"/>
  <c r="AQ189" i="2"/>
  <c r="AQ187" i="2"/>
  <c r="AQ185" i="2"/>
  <c r="AQ183" i="2"/>
  <c r="AQ181" i="2"/>
  <c r="AQ179" i="2"/>
  <c r="AQ177" i="2"/>
  <c r="AQ175" i="2"/>
  <c r="AQ173" i="2"/>
  <c r="AQ204" i="2"/>
  <c r="AQ203" i="2"/>
  <c r="AQ202" i="2"/>
  <c r="AQ200" i="2"/>
  <c r="AQ198" i="2"/>
  <c r="AQ196" i="2"/>
  <c r="AQ194" i="2"/>
  <c r="AQ192" i="2"/>
  <c r="AQ190" i="2"/>
  <c r="AQ188" i="2"/>
  <c r="AQ186" i="2"/>
  <c r="AQ184" i="2"/>
  <c r="AQ182" i="2"/>
  <c r="AQ180" i="2"/>
  <c r="AQ178" i="2"/>
  <c r="AQ147" i="2"/>
  <c r="AQ145" i="2"/>
  <c r="AQ143" i="2"/>
  <c r="AQ141" i="2"/>
  <c r="AQ139" i="2"/>
  <c r="AQ137" i="2"/>
  <c r="AQ135" i="2"/>
  <c r="AQ133" i="2"/>
  <c r="AQ131" i="2"/>
  <c r="AQ129" i="2"/>
  <c r="AQ127" i="2"/>
  <c r="AQ125" i="2"/>
  <c r="AQ123" i="2"/>
  <c r="AQ121" i="2"/>
  <c r="AQ119" i="2"/>
  <c r="AQ117" i="2"/>
  <c r="AQ115" i="2"/>
  <c r="AQ113" i="2"/>
  <c r="AQ111" i="2"/>
  <c r="AQ109" i="2"/>
  <c r="AQ107" i="2"/>
  <c r="AQ105" i="2"/>
  <c r="AQ103" i="2"/>
  <c r="AQ101" i="2"/>
  <c r="AQ99" i="2"/>
  <c r="AQ97" i="2"/>
  <c r="AQ171" i="2"/>
  <c r="AQ169" i="2"/>
  <c r="AQ167" i="2"/>
  <c r="AQ165" i="2"/>
  <c r="AQ163" i="2"/>
  <c r="AQ161" i="2"/>
  <c r="AQ159" i="2"/>
  <c r="AQ157" i="2"/>
  <c r="AQ170" i="2"/>
  <c r="AQ168" i="2"/>
  <c r="AQ166" i="2"/>
  <c r="AQ164" i="2"/>
  <c r="AQ162" i="2"/>
  <c r="AQ160" i="2"/>
  <c r="AQ158" i="2"/>
  <c r="AQ156" i="2"/>
  <c r="AQ153" i="2"/>
  <c r="AQ176" i="2"/>
  <c r="AQ172" i="2"/>
  <c r="AQ152" i="2"/>
  <c r="AQ96" i="2"/>
  <c r="AQ94" i="2"/>
  <c r="AQ92" i="2"/>
  <c r="AQ90" i="2"/>
  <c r="AQ88" i="2"/>
  <c r="AQ86" i="2"/>
  <c r="AQ84" i="2"/>
  <c r="AQ82" i="2"/>
  <c r="AQ80" i="2"/>
  <c r="AQ78" i="2"/>
  <c r="AQ76" i="2"/>
  <c r="AQ74" i="2"/>
  <c r="AQ154" i="2"/>
  <c r="AQ149" i="2"/>
  <c r="AQ144" i="2"/>
  <c r="AQ140" i="2"/>
  <c r="AQ136" i="2"/>
  <c r="AQ132" i="2"/>
  <c r="AQ128" i="2"/>
  <c r="AQ124" i="2"/>
  <c r="AQ120" i="2"/>
  <c r="AQ116" i="2"/>
  <c r="AQ112" i="2"/>
  <c r="AQ108" i="2"/>
  <c r="AQ104" i="2"/>
  <c r="AQ100" i="2"/>
  <c r="AQ1" i="2"/>
  <c r="AQ155" i="2"/>
  <c r="AQ75" i="2"/>
  <c r="AQ73" i="2"/>
  <c r="AQ71" i="2"/>
  <c r="AQ69" i="2"/>
  <c r="AQ67" i="2"/>
  <c r="AQ65" i="2"/>
  <c r="AQ63" i="2"/>
  <c r="AQ61" i="2"/>
  <c r="AQ59" i="2"/>
  <c r="AQ57" i="2"/>
  <c r="AQ55" i="2"/>
  <c r="AQ53" i="2"/>
  <c r="AQ51" i="2"/>
  <c r="AQ49" i="2"/>
  <c r="AQ47" i="2"/>
  <c r="AQ45" i="2"/>
  <c r="AQ43" i="2"/>
  <c r="AQ41" i="2"/>
  <c r="AQ39" i="2"/>
  <c r="AQ37" i="2"/>
  <c r="AQ35" i="2"/>
  <c r="AQ33" i="2"/>
  <c r="AQ31" i="2"/>
  <c r="AQ29" i="2"/>
  <c r="AQ27" i="2"/>
  <c r="AQ25" i="2"/>
  <c r="AQ23" i="2"/>
  <c r="AQ21" i="2"/>
  <c r="AQ19" i="2"/>
  <c r="AQ17" i="2"/>
  <c r="AQ15" i="2"/>
  <c r="AQ13" i="2"/>
  <c r="AQ11" i="2"/>
  <c r="AQ9" i="2"/>
  <c r="AQ7" i="2"/>
  <c r="AQ5" i="2"/>
  <c r="AQ174" i="2"/>
  <c r="AQ150" i="2"/>
  <c r="AQ148" i="2"/>
  <c r="AQ146" i="2"/>
  <c r="AQ142" i="2"/>
  <c r="AQ138" i="2"/>
  <c r="AQ134" i="2"/>
  <c r="AQ130" i="2"/>
  <c r="AQ126" i="2"/>
  <c r="AQ122" i="2"/>
  <c r="AQ118" i="2"/>
  <c r="AQ151" i="2"/>
  <c r="AU273" i="2"/>
  <c r="AU271" i="2"/>
  <c r="AU270" i="2"/>
  <c r="AU269" i="2"/>
  <c r="AU268" i="2"/>
  <c r="AU267" i="2"/>
  <c r="AU266" i="2"/>
  <c r="AU265" i="2"/>
  <c r="AU274" i="2"/>
  <c r="AU272" i="2"/>
  <c r="AU264" i="2"/>
  <c r="AU261" i="2"/>
  <c r="AU259" i="2"/>
  <c r="AU257" i="2"/>
  <c r="AU256" i="2"/>
  <c r="AU254" i="2"/>
  <c r="AU252" i="2"/>
  <c r="AU250" i="2"/>
  <c r="AU248" i="2"/>
  <c r="AU247" i="2"/>
  <c r="AU246" i="2"/>
  <c r="AU245" i="2"/>
  <c r="AU244" i="2"/>
  <c r="AU255" i="2"/>
  <c r="AU253" i="2"/>
  <c r="AU251" i="2"/>
  <c r="AU249" i="2"/>
  <c r="AU243" i="2"/>
  <c r="AU241" i="2"/>
  <c r="AU239" i="2"/>
  <c r="AU263" i="2"/>
  <c r="AU234" i="2"/>
  <c r="AU232" i="2"/>
  <c r="AU230" i="2"/>
  <c r="AU228" i="2"/>
  <c r="AU226" i="2"/>
  <c r="AU224" i="2"/>
  <c r="AU222" i="2"/>
  <c r="AU220" i="2"/>
  <c r="AU218" i="2"/>
  <c r="AU216" i="2"/>
  <c r="AU214" i="2"/>
  <c r="AU212" i="2"/>
  <c r="AU210" i="2"/>
  <c r="AU242" i="2"/>
  <c r="AU240" i="2"/>
  <c r="AU238" i="2"/>
  <c r="AU233" i="2"/>
  <c r="AU231" i="2"/>
  <c r="AU229" i="2"/>
  <c r="AU227" i="2"/>
  <c r="AU225" i="2"/>
  <c r="AU223" i="2"/>
  <c r="AU236" i="2"/>
  <c r="AU208" i="2"/>
  <c r="AU206" i="2"/>
  <c r="AU262" i="2"/>
  <c r="AU260" i="2"/>
  <c r="AU258" i="2"/>
  <c r="AU221" i="2"/>
  <c r="AU219" i="2"/>
  <c r="AU217" i="2"/>
  <c r="AU205" i="2"/>
  <c r="AU215" i="2"/>
  <c r="AU213" i="2"/>
  <c r="AU211" i="2"/>
  <c r="AU237" i="2"/>
  <c r="AU235" i="2"/>
  <c r="AU209" i="2"/>
  <c r="AU201" i="2"/>
  <c r="AU199" i="2"/>
  <c r="AU197" i="2"/>
  <c r="AU195" i="2"/>
  <c r="AU193" i="2"/>
  <c r="AU191" i="2"/>
  <c r="AU189" i="2"/>
  <c r="AU187" i="2"/>
  <c r="AU185" i="2"/>
  <c r="AU183" i="2"/>
  <c r="AU181" i="2"/>
  <c r="AU179" i="2"/>
  <c r="AU177" i="2"/>
  <c r="AU175" i="2"/>
  <c r="AU173" i="2"/>
  <c r="AU207" i="2"/>
  <c r="AU204" i="2"/>
  <c r="AU203" i="2"/>
  <c r="AU202" i="2"/>
  <c r="AU200" i="2"/>
  <c r="AU198" i="2"/>
  <c r="AU196" i="2"/>
  <c r="AU194" i="2"/>
  <c r="AU192" i="2"/>
  <c r="AU190" i="2"/>
  <c r="AU188" i="2"/>
  <c r="AU186" i="2"/>
  <c r="AU184" i="2"/>
  <c r="AU182" i="2"/>
  <c r="AU180" i="2"/>
  <c r="AU149" i="2"/>
  <c r="AU148" i="2"/>
  <c r="AU147" i="2"/>
  <c r="AU145" i="2"/>
  <c r="AU143" i="2"/>
  <c r="AU141" i="2"/>
  <c r="AU139" i="2"/>
  <c r="AU137" i="2"/>
  <c r="AU135" i="2"/>
  <c r="AU133" i="2"/>
  <c r="AU131" i="2"/>
  <c r="AU129" i="2"/>
  <c r="AU127" i="2"/>
  <c r="AU125" i="2"/>
  <c r="AU123" i="2"/>
  <c r="AU121" i="2"/>
  <c r="AU119" i="2"/>
  <c r="AU117" i="2"/>
  <c r="AU115" i="2"/>
  <c r="AU113" i="2"/>
  <c r="AU111" i="2"/>
  <c r="AU109" i="2"/>
  <c r="AU107" i="2"/>
  <c r="AU105" i="2"/>
  <c r="AU103" i="2"/>
  <c r="AU101" i="2"/>
  <c r="AU99" i="2"/>
  <c r="AU97" i="2"/>
  <c r="AU176" i="2"/>
  <c r="AU174" i="2"/>
  <c r="AU172" i="2"/>
  <c r="AU170" i="2"/>
  <c r="AU168" i="2"/>
  <c r="AU166" i="2"/>
  <c r="AU164" i="2"/>
  <c r="AU162" i="2"/>
  <c r="AU160" i="2"/>
  <c r="AU158" i="2"/>
  <c r="AU156" i="2"/>
  <c r="AU178" i="2"/>
  <c r="AU171" i="2"/>
  <c r="AU169" i="2"/>
  <c r="AU167" i="2"/>
  <c r="AU165" i="2"/>
  <c r="AU163" i="2"/>
  <c r="AU161" i="2"/>
  <c r="AU159" i="2"/>
  <c r="AU157" i="2"/>
  <c r="AU155" i="2"/>
  <c r="AU154" i="2"/>
  <c r="AU151" i="2"/>
  <c r="AU150" i="2"/>
  <c r="AU96" i="2"/>
  <c r="AU94" i="2"/>
  <c r="AU92" i="2"/>
  <c r="AU90" i="2"/>
  <c r="AU88" i="2"/>
  <c r="AU86" i="2"/>
  <c r="AU84" i="2"/>
  <c r="AU82" i="2"/>
  <c r="AU80" i="2"/>
  <c r="AU78" i="2"/>
  <c r="AU76" i="2"/>
  <c r="AU74" i="2"/>
  <c r="AU1" i="2"/>
  <c r="AU153" i="2"/>
  <c r="AU152" i="2"/>
  <c r="AU146" i="2"/>
  <c r="AU142" i="2"/>
  <c r="AU138" i="2"/>
  <c r="AU134" i="2"/>
  <c r="AU130" i="2"/>
  <c r="AU126" i="2"/>
  <c r="AU122" i="2"/>
  <c r="AU118" i="2"/>
  <c r="AU114" i="2"/>
  <c r="AU110" i="2"/>
  <c r="AU106" i="2"/>
  <c r="AU102" i="2"/>
  <c r="AU98" i="2"/>
  <c r="AU95" i="2"/>
  <c r="AU93" i="2"/>
  <c r="AU91" i="2"/>
  <c r="AU89" i="2"/>
  <c r="AU87" i="2"/>
  <c r="AU85" i="2"/>
  <c r="AU83" i="2"/>
  <c r="AU81" i="2"/>
  <c r="AU79" i="2"/>
  <c r="AU77" i="2"/>
  <c r="AU71" i="2"/>
  <c r="AU69" i="2"/>
  <c r="AU67" i="2"/>
  <c r="AU65" i="2"/>
  <c r="AU63" i="2"/>
  <c r="AU61" i="2"/>
  <c r="AU59" i="2"/>
  <c r="AU57" i="2"/>
  <c r="AU55" i="2"/>
  <c r="AU53" i="2"/>
  <c r="AU51" i="2"/>
  <c r="AU49" i="2"/>
  <c r="AU47" i="2"/>
  <c r="AU45" i="2"/>
  <c r="AU43" i="2"/>
  <c r="AU41" i="2"/>
  <c r="AU39" i="2"/>
  <c r="AU37" i="2"/>
  <c r="AU35" i="2"/>
  <c r="AU33" i="2"/>
  <c r="AU31" i="2"/>
  <c r="AU29" i="2"/>
  <c r="AU27" i="2"/>
  <c r="AU25" i="2"/>
  <c r="AU23" i="2"/>
  <c r="AU21" i="2"/>
  <c r="AU19" i="2"/>
  <c r="AU17" i="2"/>
  <c r="AU15" i="2"/>
  <c r="AU13" i="2"/>
  <c r="AU11" i="2"/>
  <c r="AU9" i="2"/>
  <c r="AU7" i="2"/>
  <c r="AU5" i="2"/>
  <c r="AU144" i="2"/>
  <c r="AU140" i="2"/>
  <c r="AU136" i="2"/>
  <c r="AU132" i="2"/>
  <c r="AU128" i="2"/>
  <c r="AU124" i="2"/>
  <c r="AU120" i="2"/>
  <c r="AU116" i="2"/>
  <c r="AY273" i="2"/>
  <c r="AY271" i="2"/>
  <c r="AY265" i="2"/>
  <c r="AY270" i="2"/>
  <c r="AY269" i="2"/>
  <c r="AY268" i="2"/>
  <c r="AY267" i="2"/>
  <c r="AY266" i="2"/>
  <c r="AY264" i="2"/>
  <c r="AY274" i="2"/>
  <c r="AY261" i="2"/>
  <c r="AY259" i="2"/>
  <c r="AY257" i="2"/>
  <c r="AY272" i="2"/>
  <c r="AY263" i="2"/>
  <c r="AY262" i="2"/>
  <c r="AY260" i="2"/>
  <c r="AY258" i="2"/>
  <c r="AY256" i="2"/>
  <c r="AY254" i="2"/>
  <c r="AY252" i="2"/>
  <c r="AY250" i="2"/>
  <c r="AY248" i="2"/>
  <c r="AY247" i="2"/>
  <c r="AY246" i="2"/>
  <c r="AY245" i="2"/>
  <c r="AY244" i="2"/>
  <c r="AY243" i="2"/>
  <c r="AY241" i="2"/>
  <c r="AY239" i="2"/>
  <c r="AY237" i="2"/>
  <c r="AY242" i="2"/>
  <c r="AY240" i="2"/>
  <c r="AY238" i="2"/>
  <c r="AY234" i="2"/>
  <c r="AY232" i="2"/>
  <c r="AY230" i="2"/>
  <c r="AY228" i="2"/>
  <c r="AY226" i="2"/>
  <c r="AY224" i="2"/>
  <c r="AY222" i="2"/>
  <c r="AY220" i="2"/>
  <c r="AY218" i="2"/>
  <c r="AY216" i="2"/>
  <c r="AY214" i="2"/>
  <c r="AY212" i="2"/>
  <c r="AY210" i="2"/>
  <c r="AY255" i="2"/>
  <c r="AY253" i="2"/>
  <c r="AY251" i="2"/>
  <c r="AY249" i="2"/>
  <c r="AY236" i="2"/>
  <c r="AY208" i="2"/>
  <c r="AY206" i="2"/>
  <c r="AY235" i="2"/>
  <c r="AY233" i="2"/>
  <c r="AY231" i="2"/>
  <c r="AY229" i="2"/>
  <c r="AY227" i="2"/>
  <c r="AY225" i="2"/>
  <c r="AY223" i="2"/>
  <c r="AY221" i="2"/>
  <c r="AY219" i="2"/>
  <c r="AY217" i="2"/>
  <c r="AY215" i="2"/>
  <c r="AY213" i="2"/>
  <c r="AY211" i="2"/>
  <c r="AY209" i="2"/>
  <c r="AY207" i="2"/>
  <c r="AY205" i="2"/>
  <c r="AY201" i="2"/>
  <c r="AY199" i="2"/>
  <c r="AY197" i="2"/>
  <c r="AY195" i="2"/>
  <c r="AY193" i="2"/>
  <c r="AY191" i="2"/>
  <c r="AY189" i="2"/>
  <c r="AY187" i="2"/>
  <c r="AY185" i="2"/>
  <c r="AY183" i="2"/>
  <c r="AY181" i="2"/>
  <c r="AY179" i="2"/>
  <c r="AY177" i="2"/>
  <c r="AY175" i="2"/>
  <c r="AY173" i="2"/>
  <c r="AY200" i="2"/>
  <c r="AY198" i="2"/>
  <c r="AY196" i="2"/>
  <c r="AY194" i="2"/>
  <c r="AY192" i="2"/>
  <c r="AY190" i="2"/>
  <c r="AY188" i="2"/>
  <c r="AY186" i="2"/>
  <c r="AY184" i="2"/>
  <c r="AY182" i="2"/>
  <c r="AY180" i="2"/>
  <c r="AY203" i="2"/>
  <c r="AY178" i="2"/>
  <c r="AY204" i="2"/>
  <c r="AY202" i="2"/>
  <c r="AY176" i="2"/>
  <c r="AY174" i="2"/>
  <c r="AY172" i="2"/>
  <c r="AY147" i="2"/>
  <c r="AY145" i="2"/>
  <c r="AY143" i="2"/>
  <c r="AY141" i="2"/>
  <c r="AY139" i="2"/>
  <c r="AY137" i="2"/>
  <c r="AY135" i="2"/>
  <c r="AY133" i="2"/>
  <c r="AY131" i="2"/>
  <c r="AY129" i="2"/>
  <c r="AY127" i="2"/>
  <c r="AY125" i="2"/>
  <c r="AY123" i="2"/>
  <c r="AY121" i="2"/>
  <c r="AY119" i="2"/>
  <c r="AY117" i="2"/>
  <c r="AY115" i="2"/>
  <c r="AY113" i="2"/>
  <c r="AY111" i="2"/>
  <c r="AY109" i="2"/>
  <c r="AY107" i="2"/>
  <c r="AY105" i="2"/>
  <c r="AY103" i="2"/>
  <c r="AY101" i="2"/>
  <c r="AY99" i="2"/>
  <c r="AY97" i="2"/>
  <c r="AY171" i="2"/>
  <c r="AY169" i="2"/>
  <c r="AY167" i="2"/>
  <c r="AY165" i="2"/>
  <c r="AY163" i="2"/>
  <c r="AY161" i="2"/>
  <c r="AY159" i="2"/>
  <c r="AY157" i="2"/>
  <c r="AY154" i="2"/>
  <c r="AY150" i="2"/>
  <c r="AY146" i="2"/>
  <c r="AY144" i="2"/>
  <c r="AY142" i="2"/>
  <c r="AY140" i="2"/>
  <c r="AY138" i="2"/>
  <c r="AY136" i="2"/>
  <c r="AY134" i="2"/>
  <c r="AY132" i="2"/>
  <c r="AY130" i="2"/>
  <c r="AY128" i="2"/>
  <c r="AY126" i="2"/>
  <c r="AY124" i="2"/>
  <c r="AY122" i="2"/>
  <c r="AY120" i="2"/>
  <c r="AY118" i="2"/>
  <c r="AY116" i="2"/>
  <c r="AY114" i="2"/>
  <c r="AY112" i="2"/>
  <c r="AY110" i="2"/>
  <c r="AY108" i="2"/>
  <c r="AY106" i="2"/>
  <c r="AY104" i="2"/>
  <c r="AY102" i="2"/>
  <c r="AY100" i="2"/>
  <c r="AY98" i="2"/>
  <c r="AY153" i="2"/>
  <c r="AY149" i="2"/>
  <c r="AY148" i="2"/>
  <c r="AY96" i="2"/>
  <c r="AY94" i="2"/>
  <c r="AY92" i="2"/>
  <c r="AY90" i="2"/>
  <c r="AY88" i="2"/>
  <c r="AY86" i="2"/>
  <c r="AY84" i="2"/>
  <c r="AY82" i="2"/>
  <c r="AY80" i="2"/>
  <c r="AY78" i="2"/>
  <c r="AY76" i="2"/>
  <c r="AY74" i="2"/>
  <c r="AY168" i="2"/>
  <c r="AY164" i="2"/>
  <c r="AY160" i="2"/>
  <c r="AY156" i="2"/>
  <c r="AY155" i="2"/>
  <c r="AY152" i="2"/>
  <c r="AY1" i="2"/>
  <c r="AY71" i="2"/>
  <c r="AY69" i="2"/>
  <c r="AY67" i="2"/>
  <c r="AY65" i="2"/>
  <c r="AY63" i="2"/>
  <c r="AY61" i="2"/>
  <c r="AY59" i="2"/>
  <c r="AY57" i="2"/>
  <c r="AY55" i="2"/>
  <c r="AY53" i="2"/>
  <c r="AY51" i="2"/>
  <c r="AY49" i="2"/>
  <c r="AY47" i="2"/>
  <c r="AY45" i="2"/>
  <c r="AY43" i="2"/>
  <c r="AY41" i="2"/>
  <c r="AY39" i="2"/>
  <c r="AY37" i="2"/>
  <c r="AY35" i="2"/>
  <c r="AY33" i="2"/>
  <c r="AY31" i="2"/>
  <c r="AY29" i="2"/>
  <c r="AY27" i="2"/>
  <c r="AY25" i="2"/>
  <c r="AY23" i="2"/>
  <c r="AY21" i="2"/>
  <c r="AY19" i="2"/>
  <c r="AY17" i="2"/>
  <c r="AY15" i="2"/>
  <c r="AY13" i="2"/>
  <c r="AY11" i="2"/>
  <c r="AY9" i="2"/>
  <c r="AY7" i="2"/>
  <c r="AY5" i="2"/>
  <c r="AY170" i="2"/>
  <c r="AY166" i="2"/>
  <c r="AY162" i="2"/>
  <c r="AY158" i="2"/>
  <c r="AY151" i="2"/>
  <c r="BC273" i="2"/>
  <c r="BC271" i="2"/>
  <c r="BC265" i="2"/>
  <c r="BC274" i="2"/>
  <c r="BC272" i="2"/>
  <c r="BC270" i="2"/>
  <c r="BC269" i="2"/>
  <c r="BC268" i="2"/>
  <c r="BC267" i="2"/>
  <c r="BC266" i="2"/>
  <c r="BC264" i="2"/>
  <c r="BC263" i="2"/>
  <c r="BC261" i="2"/>
  <c r="BC259" i="2"/>
  <c r="BC257" i="2"/>
  <c r="BC254" i="2"/>
  <c r="BC252" i="2"/>
  <c r="BC250" i="2"/>
  <c r="BC248" i="2"/>
  <c r="BC256" i="2"/>
  <c r="BC262" i="2"/>
  <c r="BC260" i="2"/>
  <c r="BC258" i="2"/>
  <c r="BC255" i="2"/>
  <c r="BC253" i="2"/>
  <c r="BC251" i="2"/>
  <c r="BC249" i="2"/>
  <c r="BC243" i="2"/>
  <c r="BC241" i="2"/>
  <c r="BC239" i="2"/>
  <c r="BC237" i="2"/>
  <c r="BC236" i="2"/>
  <c r="BC235" i="2"/>
  <c r="BC234" i="2"/>
  <c r="BC232" i="2"/>
  <c r="BC230" i="2"/>
  <c r="BC228" i="2"/>
  <c r="BC226" i="2"/>
  <c r="BC224" i="2"/>
  <c r="BC222" i="2"/>
  <c r="BC220" i="2"/>
  <c r="BC218" i="2"/>
  <c r="BC216" i="2"/>
  <c r="BC214" i="2"/>
  <c r="BC212" i="2"/>
  <c r="BC210" i="2"/>
  <c r="BC233" i="2"/>
  <c r="BC231" i="2"/>
  <c r="BC229" i="2"/>
  <c r="BC227" i="2"/>
  <c r="BC225" i="2"/>
  <c r="BC223" i="2"/>
  <c r="BC221" i="2"/>
  <c r="BC219" i="2"/>
  <c r="BC217" i="2"/>
  <c r="BC215" i="2"/>
  <c r="BC213" i="2"/>
  <c r="BC211" i="2"/>
  <c r="BC247" i="2"/>
  <c r="BC245" i="2"/>
  <c r="BC208" i="2"/>
  <c r="BC206" i="2"/>
  <c r="BC242" i="2"/>
  <c r="BC240" i="2"/>
  <c r="BC238" i="2"/>
  <c r="BC205" i="2"/>
  <c r="BC246" i="2"/>
  <c r="BC244" i="2"/>
  <c r="BC204" i="2"/>
  <c r="BC203" i="2"/>
  <c r="BC202" i="2"/>
  <c r="BC201" i="2"/>
  <c r="BC199" i="2"/>
  <c r="BC197" i="2"/>
  <c r="BC195" i="2"/>
  <c r="BC193" i="2"/>
  <c r="BC191" i="2"/>
  <c r="BC189" i="2"/>
  <c r="BC187" i="2"/>
  <c r="BC185" i="2"/>
  <c r="BC183" i="2"/>
  <c r="BC181" i="2"/>
  <c r="BC179" i="2"/>
  <c r="BC177" i="2"/>
  <c r="BC175" i="2"/>
  <c r="BC173" i="2"/>
  <c r="BC207" i="2"/>
  <c r="BC200" i="2"/>
  <c r="BC198" i="2"/>
  <c r="BC196" i="2"/>
  <c r="BC194" i="2"/>
  <c r="BC192" i="2"/>
  <c r="BC190" i="2"/>
  <c r="BC188" i="2"/>
  <c r="BC186" i="2"/>
  <c r="BC184" i="2"/>
  <c r="BC182" i="2"/>
  <c r="BC180" i="2"/>
  <c r="BC209" i="2"/>
  <c r="BC147" i="2"/>
  <c r="BC145" i="2"/>
  <c r="BC143" i="2"/>
  <c r="BC141" i="2"/>
  <c r="BC139" i="2"/>
  <c r="BC137" i="2"/>
  <c r="BC135" i="2"/>
  <c r="BC133" i="2"/>
  <c r="BC131" i="2"/>
  <c r="BC129" i="2"/>
  <c r="BC127" i="2"/>
  <c r="BC125" i="2"/>
  <c r="BC123" i="2"/>
  <c r="BC121" i="2"/>
  <c r="BC119" i="2"/>
  <c r="BC117" i="2"/>
  <c r="BC115" i="2"/>
  <c r="BC113" i="2"/>
  <c r="BC111" i="2"/>
  <c r="BC109" i="2"/>
  <c r="BC107" i="2"/>
  <c r="BC105" i="2"/>
  <c r="BC103" i="2"/>
  <c r="BC101" i="2"/>
  <c r="BC99" i="2"/>
  <c r="BC97" i="2"/>
  <c r="BC178" i="2"/>
  <c r="BC170" i="2"/>
  <c r="BC168" i="2"/>
  <c r="BC166" i="2"/>
  <c r="BC164" i="2"/>
  <c r="BC162" i="2"/>
  <c r="BC160" i="2"/>
  <c r="BC158" i="2"/>
  <c r="BC156" i="2"/>
  <c r="BC176" i="2"/>
  <c r="BC172" i="2"/>
  <c r="BC153" i="2"/>
  <c r="BC152" i="2"/>
  <c r="BC149" i="2"/>
  <c r="BC146" i="2"/>
  <c r="BC144" i="2"/>
  <c r="BC142" i="2"/>
  <c r="BC140" i="2"/>
  <c r="BC138" i="2"/>
  <c r="BC136" i="2"/>
  <c r="BC134" i="2"/>
  <c r="BC132" i="2"/>
  <c r="BC130" i="2"/>
  <c r="BC128" i="2"/>
  <c r="BC126" i="2"/>
  <c r="BC124" i="2"/>
  <c r="BC122" i="2"/>
  <c r="BC120" i="2"/>
  <c r="BC118" i="2"/>
  <c r="BC116" i="2"/>
  <c r="BC114" i="2"/>
  <c r="BC112" i="2"/>
  <c r="BC110" i="2"/>
  <c r="BC108" i="2"/>
  <c r="BC106" i="2"/>
  <c r="BC104" i="2"/>
  <c r="BC102" i="2"/>
  <c r="BC100" i="2"/>
  <c r="BC98" i="2"/>
  <c r="BC96" i="2"/>
  <c r="BC94" i="2"/>
  <c r="BC92" i="2"/>
  <c r="BC90" i="2"/>
  <c r="BC88" i="2"/>
  <c r="BC86" i="2"/>
  <c r="BC84" i="2"/>
  <c r="BC82" i="2"/>
  <c r="BC80" i="2"/>
  <c r="BC78" i="2"/>
  <c r="BC76" i="2"/>
  <c r="BC74" i="2"/>
  <c r="BC75" i="2"/>
  <c r="BC73" i="2"/>
  <c r="BC1" i="2"/>
  <c r="BC174" i="2"/>
  <c r="BC169" i="2"/>
  <c r="BC165" i="2"/>
  <c r="BC161" i="2"/>
  <c r="BC157" i="2"/>
  <c r="BC154" i="2"/>
  <c r="BC151" i="2"/>
  <c r="BC95" i="2"/>
  <c r="BC93" i="2"/>
  <c r="BC91" i="2"/>
  <c r="BC89" i="2"/>
  <c r="BC87" i="2"/>
  <c r="BC85" i="2"/>
  <c r="BC83" i="2"/>
  <c r="BC81" i="2"/>
  <c r="BC79" i="2"/>
  <c r="BC77" i="2"/>
  <c r="BC71" i="2"/>
  <c r="BC69" i="2"/>
  <c r="BC67" i="2"/>
  <c r="BC65" i="2"/>
  <c r="BC63" i="2"/>
  <c r="BC61" i="2"/>
  <c r="BC59" i="2"/>
  <c r="BC57" i="2"/>
  <c r="BC55" i="2"/>
  <c r="BC53" i="2"/>
  <c r="BC51" i="2"/>
  <c r="BC49" i="2"/>
  <c r="BC47" i="2"/>
  <c r="BC45" i="2"/>
  <c r="BC43" i="2"/>
  <c r="BC41" i="2"/>
  <c r="BC39" i="2"/>
  <c r="BC37" i="2"/>
  <c r="BC35" i="2"/>
  <c r="BC33" i="2"/>
  <c r="BC31" i="2"/>
  <c r="BC29" i="2"/>
  <c r="BC27" i="2"/>
  <c r="BC25" i="2"/>
  <c r="BC23" i="2"/>
  <c r="BC21" i="2"/>
  <c r="BC19" i="2"/>
  <c r="BC17" i="2"/>
  <c r="BC15" i="2"/>
  <c r="BC13" i="2"/>
  <c r="BC11" i="2"/>
  <c r="BC9" i="2"/>
  <c r="BC7" i="2"/>
  <c r="BC5" i="2"/>
  <c r="BC171" i="2"/>
  <c r="BC167" i="2"/>
  <c r="BC163" i="2"/>
  <c r="BC159" i="2"/>
  <c r="BC155" i="2"/>
  <c r="BC150" i="2"/>
  <c r="BC148" i="2"/>
  <c r="AE75" i="2"/>
  <c r="AA100" i="2"/>
  <c r="AA108" i="2"/>
  <c r="X274" i="2"/>
  <c r="X272" i="2"/>
  <c r="X270" i="2"/>
  <c r="X268" i="2"/>
  <c r="X269" i="2"/>
  <c r="X267" i="2"/>
  <c r="X266" i="2"/>
  <c r="X264" i="2"/>
  <c r="X263" i="2"/>
  <c r="X261" i="2"/>
  <c r="X259" i="2"/>
  <c r="X271" i="2"/>
  <c r="X254" i="2"/>
  <c r="X252" i="2"/>
  <c r="X250" i="2"/>
  <c r="X248" i="2"/>
  <c r="X246" i="2"/>
  <c r="X256" i="2"/>
  <c r="X262" i="2"/>
  <c r="X260" i="2"/>
  <c r="X258" i="2"/>
  <c r="X257" i="2"/>
  <c r="X255" i="2"/>
  <c r="X253" i="2"/>
  <c r="X251" i="2"/>
  <c r="X249" i="2"/>
  <c r="X243" i="2"/>
  <c r="X241" i="2"/>
  <c r="X239" i="2"/>
  <c r="X237" i="2"/>
  <c r="X235" i="2"/>
  <c r="X247" i="2"/>
  <c r="X245" i="2"/>
  <c r="X265" i="2"/>
  <c r="X234" i="2"/>
  <c r="X232" i="2"/>
  <c r="X230" i="2"/>
  <c r="X228" i="2"/>
  <c r="X226" i="2"/>
  <c r="X224" i="2"/>
  <c r="X222" i="2"/>
  <c r="X220" i="2"/>
  <c r="X218" i="2"/>
  <c r="X216" i="2"/>
  <c r="X214" i="2"/>
  <c r="X212" i="2"/>
  <c r="X210" i="2"/>
  <c r="X208" i="2"/>
  <c r="X206" i="2"/>
  <c r="X244" i="2"/>
  <c r="X242" i="2"/>
  <c r="X240" i="2"/>
  <c r="X238" i="2"/>
  <c r="X273" i="2"/>
  <c r="X236" i="2"/>
  <c r="X231" i="2"/>
  <c r="X227" i="2"/>
  <c r="X223" i="2"/>
  <c r="X221" i="2"/>
  <c r="X219" i="2"/>
  <c r="X217" i="2"/>
  <c r="X209" i="2"/>
  <c r="X207" i="2"/>
  <c r="X204" i="2"/>
  <c r="X233" i="2"/>
  <c r="X229" i="2"/>
  <c r="X225" i="2"/>
  <c r="X205" i="2"/>
  <c r="X202" i="2"/>
  <c r="X200" i="2"/>
  <c r="X198" i="2"/>
  <c r="X196" i="2"/>
  <c r="X194" i="2"/>
  <c r="X192" i="2"/>
  <c r="X190" i="2"/>
  <c r="X188" i="2"/>
  <c r="X186" i="2"/>
  <c r="X184" i="2"/>
  <c r="X182" i="2"/>
  <c r="X180" i="2"/>
  <c r="X178" i="2"/>
  <c r="X176" i="2"/>
  <c r="X174" i="2"/>
  <c r="X172" i="2"/>
  <c r="X215" i="2"/>
  <c r="X213" i="2"/>
  <c r="X211" i="2"/>
  <c r="X171" i="2"/>
  <c r="X169" i="2"/>
  <c r="X167" i="2"/>
  <c r="X165" i="2"/>
  <c r="X163" i="2"/>
  <c r="X161" i="2"/>
  <c r="X159" i="2"/>
  <c r="X157" i="2"/>
  <c r="X155" i="2"/>
  <c r="X153" i="2"/>
  <c r="X151" i="2"/>
  <c r="X149" i="2"/>
  <c r="X201" i="2"/>
  <c r="X199" i="2"/>
  <c r="X197" i="2"/>
  <c r="X195" i="2"/>
  <c r="X193" i="2"/>
  <c r="X191" i="2"/>
  <c r="X189" i="2"/>
  <c r="X187" i="2"/>
  <c r="X185" i="2"/>
  <c r="X183" i="2"/>
  <c r="X181" i="2"/>
  <c r="X179" i="2"/>
  <c r="X177" i="2"/>
  <c r="X203" i="2"/>
  <c r="X170" i="2"/>
  <c r="X168" i="2"/>
  <c r="X166" i="2"/>
  <c r="X164" i="2"/>
  <c r="X162" i="2"/>
  <c r="X160" i="2"/>
  <c r="X158" i="2"/>
  <c r="X156" i="2"/>
  <c r="X154" i="2"/>
  <c r="X152" i="2"/>
  <c r="X150" i="2"/>
  <c r="X148" i="2"/>
  <c r="X146" i="2"/>
  <c r="X144" i="2"/>
  <c r="X142" i="2"/>
  <c r="X140" i="2"/>
  <c r="X138" i="2"/>
  <c r="X136" i="2"/>
  <c r="X134" i="2"/>
  <c r="X132" i="2"/>
  <c r="X130" i="2"/>
  <c r="X128" i="2"/>
  <c r="X126" i="2"/>
  <c r="X124" i="2"/>
  <c r="X122" i="2"/>
  <c r="X120" i="2"/>
  <c r="X118" i="2"/>
  <c r="X116" i="2"/>
  <c r="X114" i="2"/>
  <c r="X112" i="2"/>
  <c r="X110" i="2"/>
  <c r="X108" i="2"/>
  <c r="X106" i="2"/>
  <c r="X104" i="2"/>
  <c r="X102" i="2"/>
  <c r="X100" i="2"/>
  <c r="X98" i="2"/>
  <c r="X96" i="2"/>
  <c r="X94" i="2"/>
  <c r="X92" i="2"/>
  <c r="X90" i="2"/>
  <c r="X88" i="2"/>
  <c r="X86" i="2"/>
  <c r="X84" i="2"/>
  <c r="X82" i="2"/>
  <c r="X80" i="2"/>
  <c r="X78" i="2"/>
  <c r="X173" i="2"/>
  <c r="X147" i="2"/>
  <c r="X145" i="2"/>
  <c r="X143" i="2"/>
  <c r="X141" i="2"/>
  <c r="X139" i="2"/>
  <c r="X137" i="2"/>
  <c r="X135" i="2"/>
  <c r="X133" i="2"/>
  <c r="X131" i="2"/>
  <c r="X129" i="2"/>
  <c r="X127" i="2"/>
  <c r="X125" i="2"/>
  <c r="X123" i="2"/>
  <c r="X121" i="2"/>
  <c r="X119" i="2"/>
  <c r="X117" i="2"/>
  <c r="X115" i="2"/>
  <c r="X113" i="2"/>
  <c r="X111" i="2"/>
  <c r="X109" i="2"/>
  <c r="X107" i="2"/>
  <c r="X105" i="2"/>
  <c r="X103" i="2"/>
  <c r="X101" i="2"/>
  <c r="X99" i="2"/>
  <c r="X97" i="2"/>
  <c r="X95" i="2"/>
  <c r="X93" i="2"/>
  <c r="X91" i="2"/>
  <c r="X89" i="2"/>
  <c r="X87" i="2"/>
  <c r="X85" i="2"/>
  <c r="X83" i="2"/>
  <c r="X81" i="2"/>
  <c r="X79" i="2"/>
  <c r="X77" i="2"/>
  <c r="X76" i="2"/>
  <c r="X74" i="2"/>
  <c r="X73" i="2"/>
  <c r="X71" i="2"/>
  <c r="X69" i="2"/>
  <c r="X67" i="2"/>
  <c r="X65" i="2"/>
  <c r="X63" i="2"/>
  <c r="X61" i="2"/>
  <c r="X59" i="2"/>
  <c r="X57" i="2"/>
  <c r="X55" i="2"/>
  <c r="X53" i="2"/>
  <c r="X51" i="2"/>
  <c r="X49" i="2"/>
  <c r="X47" i="2"/>
  <c r="X45" i="2"/>
  <c r="X43" i="2"/>
  <c r="X41" i="2"/>
  <c r="X39" i="2"/>
  <c r="X37" i="2"/>
  <c r="X35" i="2"/>
  <c r="X33" i="2"/>
  <c r="X31" i="2"/>
  <c r="X29" i="2"/>
  <c r="X27" i="2"/>
  <c r="X25" i="2"/>
  <c r="X23" i="2"/>
  <c r="X21" i="2"/>
  <c r="X19" i="2"/>
  <c r="X17" i="2"/>
  <c r="X15" i="2"/>
  <c r="X13" i="2"/>
  <c r="X11" i="2"/>
  <c r="X9" i="2"/>
  <c r="X7" i="2"/>
  <c r="X5" i="2"/>
  <c r="X175" i="2"/>
  <c r="AF274" i="2"/>
  <c r="AF272" i="2"/>
  <c r="AF270" i="2"/>
  <c r="AF268" i="2"/>
  <c r="AF266" i="2"/>
  <c r="AF264" i="2"/>
  <c r="AF271" i="2"/>
  <c r="AF265" i="2"/>
  <c r="AF263" i="2"/>
  <c r="AF261" i="2"/>
  <c r="AF259" i="2"/>
  <c r="AF257" i="2"/>
  <c r="AF269" i="2"/>
  <c r="AF254" i="2"/>
  <c r="AF252" i="2"/>
  <c r="AF250" i="2"/>
  <c r="AF248" i="2"/>
  <c r="AF246" i="2"/>
  <c r="AF244" i="2"/>
  <c r="AF273" i="2"/>
  <c r="AF267" i="2"/>
  <c r="AF255" i="2"/>
  <c r="AF253" i="2"/>
  <c r="AF251" i="2"/>
  <c r="AF249" i="2"/>
  <c r="AF243" i="2"/>
  <c r="AF241" i="2"/>
  <c r="AF239" i="2"/>
  <c r="AF237" i="2"/>
  <c r="AF235" i="2"/>
  <c r="AF256" i="2"/>
  <c r="AF262" i="2"/>
  <c r="AF260" i="2"/>
  <c r="AF258" i="2"/>
  <c r="AF234" i="2"/>
  <c r="AF232" i="2"/>
  <c r="AF230" i="2"/>
  <c r="AF228" i="2"/>
  <c r="AF226" i="2"/>
  <c r="AF224" i="2"/>
  <c r="AF236" i="2"/>
  <c r="AF208" i="2"/>
  <c r="AF206" i="2"/>
  <c r="AF221" i="2"/>
  <c r="AF219" i="2"/>
  <c r="AF217" i="2"/>
  <c r="AF215" i="2"/>
  <c r="AF213" i="2"/>
  <c r="AF211" i="2"/>
  <c r="AF247" i="2"/>
  <c r="AF245" i="2"/>
  <c r="AF222" i="2"/>
  <c r="AF220" i="2"/>
  <c r="AF218" i="2"/>
  <c r="AF216" i="2"/>
  <c r="AF242" i="2"/>
  <c r="AF240" i="2"/>
  <c r="AF238" i="2"/>
  <c r="AF231" i="2"/>
  <c r="AF227" i="2"/>
  <c r="AF223" i="2"/>
  <c r="AF214" i="2"/>
  <c r="AF212" i="2"/>
  <c r="AF210" i="2"/>
  <c r="AF209" i="2"/>
  <c r="AF207" i="2"/>
  <c r="AF204" i="2"/>
  <c r="AF233" i="2"/>
  <c r="AF205" i="2"/>
  <c r="AF203" i="2"/>
  <c r="AF202" i="2"/>
  <c r="AF200" i="2"/>
  <c r="AF198" i="2"/>
  <c r="AF196" i="2"/>
  <c r="AF194" i="2"/>
  <c r="AF192" i="2"/>
  <c r="AF190" i="2"/>
  <c r="AF188" i="2"/>
  <c r="AF186" i="2"/>
  <c r="AF184" i="2"/>
  <c r="AF182" i="2"/>
  <c r="AF180" i="2"/>
  <c r="AF178" i="2"/>
  <c r="AF176" i="2"/>
  <c r="AF174" i="2"/>
  <c r="AF172" i="2"/>
  <c r="AF229" i="2"/>
  <c r="AF225" i="2"/>
  <c r="AF171" i="2"/>
  <c r="AF169" i="2"/>
  <c r="AF167" i="2"/>
  <c r="AF165" i="2"/>
  <c r="AF163" i="2"/>
  <c r="AF161" i="2"/>
  <c r="AF159" i="2"/>
  <c r="AF157" i="2"/>
  <c r="AF155" i="2"/>
  <c r="AF153" i="2"/>
  <c r="AF151" i="2"/>
  <c r="AF149" i="2"/>
  <c r="AF177" i="2"/>
  <c r="AF170" i="2"/>
  <c r="AF168" i="2"/>
  <c r="AF166" i="2"/>
  <c r="AF164" i="2"/>
  <c r="AF162" i="2"/>
  <c r="AF160" i="2"/>
  <c r="AF158" i="2"/>
  <c r="AF156" i="2"/>
  <c r="AF154" i="2"/>
  <c r="AF152" i="2"/>
  <c r="AF150" i="2"/>
  <c r="AF201" i="2"/>
  <c r="AF199" i="2"/>
  <c r="AF197" i="2"/>
  <c r="AF195" i="2"/>
  <c r="AF193" i="2"/>
  <c r="AF191" i="2"/>
  <c r="AF189" i="2"/>
  <c r="AF187" i="2"/>
  <c r="AF185" i="2"/>
  <c r="AF183" i="2"/>
  <c r="AF181" i="2"/>
  <c r="AF179" i="2"/>
  <c r="AF175" i="2"/>
  <c r="AF173" i="2"/>
  <c r="AF148" i="2"/>
  <c r="AF96" i="2"/>
  <c r="AF94" i="2"/>
  <c r="AF92" i="2"/>
  <c r="AF90" i="2"/>
  <c r="AF88" i="2"/>
  <c r="AF86" i="2"/>
  <c r="AF84" i="2"/>
  <c r="AF82" i="2"/>
  <c r="AF80" i="2"/>
  <c r="AF78" i="2"/>
  <c r="AF145" i="2"/>
  <c r="AF144" i="2"/>
  <c r="AF141" i="2"/>
  <c r="AF140" i="2"/>
  <c r="AF137" i="2"/>
  <c r="AF136" i="2"/>
  <c r="AF133" i="2"/>
  <c r="AF132" i="2"/>
  <c r="AF129" i="2"/>
  <c r="AF128" i="2"/>
  <c r="AF125" i="2"/>
  <c r="AF124" i="2"/>
  <c r="AF121" i="2"/>
  <c r="AF120" i="2"/>
  <c r="AF117" i="2"/>
  <c r="AF116" i="2"/>
  <c r="AF113" i="2"/>
  <c r="AF112" i="2"/>
  <c r="AF109" i="2"/>
  <c r="AF108" i="2"/>
  <c r="AF105" i="2"/>
  <c r="AF104" i="2"/>
  <c r="AF101" i="2"/>
  <c r="AF100" i="2"/>
  <c r="AF97" i="2"/>
  <c r="AF95" i="2"/>
  <c r="AF93" i="2"/>
  <c r="AF91" i="2"/>
  <c r="AF89" i="2"/>
  <c r="AF87" i="2"/>
  <c r="AF85" i="2"/>
  <c r="AF83" i="2"/>
  <c r="AF81" i="2"/>
  <c r="AF79" i="2"/>
  <c r="AF77" i="2"/>
  <c r="AF73" i="2"/>
  <c r="AF71" i="2"/>
  <c r="AF69" i="2"/>
  <c r="AF67" i="2"/>
  <c r="AF65" i="2"/>
  <c r="AF63" i="2"/>
  <c r="AF61" i="2"/>
  <c r="AF59" i="2"/>
  <c r="AF57" i="2"/>
  <c r="AF55" i="2"/>
  <c r="AF53" i="2"/>
  <c r="AF51" i="2"/>
  <c r="AF49" i="2"/>
  <c r="AF47" i="2"/>
  <c r="AF45" i="2"/>
  <c r="AF43" i="2"/>
  <c r="AF41" i="2"/>
  <c r="AF39" i="2"/>
  <c r="AF37" i="2"/>
  <c r="AF35" i="2"/>
  <c r="AF33" i="2"/>
  <c r="AF31" i="2"/>
  <c r="AF29" i="2"/>
  <c r="AF27" i="2"/>
  <c r="AF25" i="2"/>
  <c r="AF23" i="2"/>
  <c r="AF21" i="2"/>
  <c r="AF19" i="2"/>
  <c r="AF17" i="2"/>
  <c r="AF15" i="2"/>
  <c r="AF13" i="2"/>
  <c r="AF11" i="2"/>
  <c r="AF9" i="2"/>
  <c r="AF7" i="2"/>
  <c r="AF5" i="2"/>
  <c r="AF75" i="2"/>
  <c r="AF147" i="2"/>
  <c r="AF146" i="2"/>
  <c r="AF143" i="2"/>
  <c r="AF142" i="2"/>
  <c r="AF139" i="2"/>
  <c r="AF138" i="2"/>
  <c r="AF135" i="2"/>
  <c r="AF134" i="2"/>
  <c r="AF131" i="2"/>
  <c r="AF130" i="2"/>
  <c r="AF127" i="2"/>
  <c r="AF126" i="2"/>
  <c r="AF123" i="2"/>
  <c r="AF122" i="2"/>
  <c r="AF119" i="2"/>
  <c r="AF118" i="2"/>
  <c r="AN274" i="2"/>
  <c r="AN272" i="2"/>
  <c r="AN270" i="2"/>
  <c r="AN268" i="2"/>
  <c r="AN266" i="2"/>
  <c r="AN269" i="2"/>
  <c r="AN267" i="2"/>
  <c r="AN264" i="2"/>
  <c r="AN263" i="2"/>
  <c r="AN261" i="2"/>
  <c r="AN259" i="2"/>
  <c r="AN257" i="2"/>
  <c r="AN273" i="2"/>
  <c r="AN265" i="2"/>
  <c r="AN254" i="2"/>
  <c r="AN252" i="2"/>
  <c r="AN250" i="2"/>
  <c r="AN248" i="2"/>
  <c r="AN246" i="2"/>
  <c r="AN244" i="2"/>
  <c r="AN256" i="2"/>
  <c r="AN262" i="2"/>
  <c r="AN260" i="2"/>
  <c r="AN258" i="2"/>
  <c r="AN255" i="2"/>
  <c r="AN253" i="2"/>
  <c r="AN251" i="2"/>
  <c r="AN249" i="2"/>
  <c r="AN243" i="2"/>
  <c r="AN241" i="2"/>
  <c r="AN239" i="2"/>
  <c r="AN237" i="2"/>
  <c r="AN235" i="2"/>
  <c r="AN247" i="2"/>
  <c r="AN245" i="2"/>
  <c r="AN271" i="2"/>
  <c r="AN234" i="2"/>
  <c r="AN232" i="2"/>
  <c r="AN230" i="2"/>
  <c r="AN228" i="2"/>
  <c r="AN226" i="2"/>
  <c r="AN224" i="2"/>
  <c r="AN236" i="2"/>
  <c r="AN222" i="2"/>
  <c r="AN220" i="2"/>
  <c r="AN218" i="2"/>
  <c r="AN216" i="2"/>
  <c r="AN214" i="2"/>
  <c r="AN212" i="2"/>
  <c r="AN210" i="2"/>
  <c r="AN208" i="2"/>
  <c r="AN206" i="2"/>
  <c r="AN242" i="2"/>
  <c r="AN240" i="2"/>
  <c r="AN238" i="2"/>
  <c r="AN215" i="2"/>
  <c r="AN213" i="2"/>
  <c r="AN211" i="2"/>
  <c r="AN233" i="2"/>
  <c r="AN229" i="2"/>
  <c r="AN225" i="2"/>
  <c r="AN209" i="2"/>
  <c r="AN207" i="2"/>
  <c r="AN204" i="2"/>
  <c r="AN231" i="2"/>
  <c r="AN227" i="2"/>
  <c r="AN223" i="2"/>
  <c r="AN205" i="2"/>
  <c r="AN202" i="2"/>
  <c r="AN200" i="2"/>
  <c r="AN198" i="2"/>
  <c r="AN196" i="2"/>
  <c r="AN194" i="2"/>
  <c r="AN192" i="2"/>
  <c r="AN190" i="2"/>
  <c r="AN188" i="2"/>
  <c r="AN186" i="2"/>
  <c r="AN184" i="2"/>
  <c r="AN182" i="2"/>
  <c r="AN180" i="2"/>
  <c r="AN178" i="2"/>
  <c r="AN176" i="2"/>
  <c r="AN174" i="2"/>
  <c r="AN172" i="2"/>
  <c r="AN221" i="2"/>
  <c r="AN219" i="2"/>
  <c r="AN217" i="2"/>
  <c r="AN171" i="2"/>
  <c r="AN169" i="2"/>
  <c r="AN167" i="2"/>
  <c r="AN165" i="2"/>
  <c r="AN163" i="2"/>
  <c r="AN161" i="2"/>
  <c r="AN159" i="2"/>
  <c r="AN157" i="2"/>
  <c r="AN155" i="2"/>
  <c r="AN153" i="2"/>
  <c r="AN151" i="2"/>
  <c r="AN149" i="2"/>
  <c r="AN201" i="2"/>
  <c r="AN199" i="2"/>
  <c r="AN197" i="2"/>
  <c r="AN195" i="2"/>
  <c r="AN193" i="2"/>
  <c r="AN191" i="2"/>
  <c r="AN189" i="2"/>
  <c r="AN187" i="2"/>
  <c r="AN185" i="2"/>
  <c r="AN183" i="2"/>
  <c r="AN181" i="2"/>
  <c r="AN179" i="2"/>
  <c r="AN177" i="2"/>
  <c r="AN170" i="2"/>
  <c r="AN168" i="2"/>
  <c r="AN166" i="2"/>
  <c r="AN164" i="2"/>
  <c r="AN162" i="2"/>
  <c r="AN160" i="2"/>
  <c r="AN158" i="2"/>
  <c r="AN156" i="2"/>
  <c r="AN154" i="2"/>
  <c r="AN152" i="2"/>
  <c r="AN150" i="2"/>
  <c r="AN203" i="2"/>
  <c r="AN146" i="2"/>
  <c r="AN144" i="2"/>
  <c r="AN142" i="2"/>
  <c r="AN140" i="2"/>
  <c r="AN138" i="2"/>
  <c r="AN136" i="2"/>
  <c r="AN134" i="2"/>
  <c r="AN132" i="2"/>
  <c r="AN130" i="2"/>
  <c r="AN128" i="2"/>
  <c r="AN126" i="2"/>
  <c r="AN124" i="2"/>
  <c r="AN122" i="2"/>
  <c r="AN120" i="2"/>
  <c r="AN118" i="2"/>
  <c r="AN116" i="2"/>
  <c r="AN114" i="2"/>
  <c r="AN112" i="2"/>
  <c r="AN110" i="2"/>
  <c r="AN108" i="2"/>
  <c r="AN106" i="2"/>
  <c r="AN104" i="2"/>
  <c r="AN102" i="2"/>
  <c r="AN100" i="2"/>
  <c r="AN98" i="2"/>
  <c r="AN96" i="2"/>
  <c r="AN94" i="2"/>
  <c r="AN92" i="2"/>
  <c r="AN90" i="2"/>
  <c r="AN88" i="2"/>
  <c r="AN86" i="2"/>
  <c r="AN84" i="2"/>
  <c r="AN82" i="2"/>
  <c r="AN80" i="2"/>
  <c r="AN78" i="2"/>
  <c r="AN175" i="2"/>
  <c r="AN147" i="2"/>
  <c r="AN145" i="2"/>
  <c r="AN143" i="2"/>
  <c r="AN141" i="2"/>
  <c r="AN139" i="2"/>
  <c r="AN137" i="2"/>
  <c r="AN135" i="2"/>
  <c r="AN133" i="2"/>
  <c r="AN131" i="2"/>
  <c r="AN129" i="2"/>
  <c r="AN127" i="2"/>
  <c r="AN125" i="2"/>
  <c r="AN123" i="2"/>
  <c r="AN121" i="2"/>
  <c r="AN119" i="2"/>
  <c r="AN117" i="2"/>
  <c r="AN115" i="2"/>
  <c r="AN113" i="2"/>
  <c r="AN111" i="2"/>
  <c r="AN109" i="2"/>
  <c r="AN107" i="2"/>
  <c r="AN105" i="2"/>
  <c r="AN103" i="2"/>
  <c r="AN101" i="2"/>
  <c r="AN99" i="2"/>
  <c r="AN97" i="2"/>
  <c r="AN95" i="2"/>
  <c r="AN93" i="2"/>
  <c r="AN91" i="2"/>
  <c r="AN89" i="2"/>
  <c r="AN87" i="2"/>
  <c r="AN85" i="2"/>
  <c r="AN83" i="2"/>
  <c r="AN81" i="2"/>
  <c r="AN79" i="2"/>
  <c r="AN77" i="2"/>
  <c r="AN76" i="2"/>
  <c r="AN74" i="2"/>
  <c r="AN73" i="2"/>
  <c r="AN71" i="2"/>
  <c r="AN69" i="2"/>
  <c r="AN67" i="2"/>
  <c r="AN65" i="2"/>
  <c r="AN63" i="2"/>
  <c r="AN61" i="2"/>
  <c r="AN59" i="2"/>
  <c r="AN57" i="2"/>
  <c r="AN55" i="2"/>
  <c r="AN53" i="2"/>
  <c r="AN51" i="2"/>
  <c r="AN49" i="2"/>
  <c r="AN47" i="2"/>
  <c r="AN45" i="2"/>
  <c r="AN43" i="2"/>
  <c r="AN41" i="2"/>
  <c r="AN39" i="2"/>
  <c r="AN37" i="2"/>
  <c r="AN35" i="2"/>
  <c r="AN33" i="2"/>
  <c r="AN31" i="2"/>
  <c r="AN29" i="2"/>
  <c r="AN27" i="2"/>
  <c r="AN25" i="2"/>
  <c r="AN23" i="2"/>
  <c r="AN21" i="2"/>
  <c r="AN19" i="2"/>
  <c r="AN17" i="2"/>
  <c r="AN15" i="2"/>
  <c r="AN13" i="2"/>
  <c r="AN11" i="2"/>
  <c r="AN9" i="2"/>
  <c r="AN7" i="2"/>
  <c r="AN5" i="2"/>
  <c r="AN173" i="2"/>
  <c r="AN148" i="2"/>
  <c r="AV274" i="2"/>
  <c r="AV272" i="2"/>
  <c r="AV270" i="2"/>
  <c r="AV268" i="2"/>
  <c r="AV266" i="2"/>
  <c r="AV264" i="2"/>
  <c r="AV273" i="2"/>
  <c r="AV267" i="2"/>
  <c r="AV265" i="2"/>
  <c r="AV261" i="2"/>
  <c r="AV259" i="2"/>
  <c r="AV257" i="2"/>
  <c r="AV263" i="2"/>
  <c r="AV254" i="2"/>
  <c r="AV252" i="2"/>
  <c r="AV250" i="2"/>
  <c r="AV248" i="2"/>
  <c r="AV246" i="2"/>
  <c r="AV244" i="2"/>
  <c r="AV255" i="2"/>
  <c r="AV253" i="2"/>
  <c r="AV251" i="2"/>
  <c r="AV249" i="2"/>
  <c r="AV243" i="2"/>
  <c r="AV241" i="2"/>
  <c r="AV239" i="2"/>
  <c r="AV237" i="2"/>
  <c r="AV235" i="2"/>
  <c r="AV271" i="2"/>
  <c r="AV269" i="2"/>
  <c r="AV234" i="2"/>
  <c r="AV232" i="2"/>
  <c r="AV230" i="2"/>
  <c r="AV228" i="2"/>
  <c r="AV226" i="2"/>
  <c r="AV224" i="2"/>
  <c r="AV247" i="2"/>
  <c r="AV245" i="2"/>
  <c r="AV236" i="2"/>
  <c r="AV208" i="2"/>
  <c r="AV206" i="2"/>
  <c r="AV262" i="2"/>
  <c r="AV260" i="2"/>
  <c r="AV258" i="2"/>
  <c r="AV221" i="2"/>
  <c r="AV219" i="2"/>
  <c r="AV217" i="2"/>
  <c r="AV215" i="2"/>
  <c r="AV213" i="2"/>
  <c r="AV211" i="2"/>
  <c r="AV256" i="2"/>
  <c r="AV222" i="2"/>
  <c r="AV220" i="2"/>
  <c r="AV218" i="2"/>
  <c r="AV216" i="2"/>
  <c r="AV233" i="2"/>
  <c r="AV229" i="2"/>
  <c r="AV225" i="2"/>
  <c r="AV209" i="2"/>
  <c r="AV207" i="2"/>
  <c r="AV204" i="2"/>
  <c r="AV202" i="2"/>
  <c r="AV242" i="2"/>
  <c r="AV240" i="2"/>
  <c r="AV238" i="2"/>
  <c r="AV214" i="2"/>
  <c r="AV212" i="2"/>
  <c r="AV210" i="2"/>
  <c r="AV231" i="2"/>
  <c r="AV227" i="2"/>
  <c r="AV205" i="2"/>
  <c r="AV203" i="2"/>
  <c r="AV200" i="2"/>
  <c r="AV198" i="2"/>
  <c r="AV196" i="2"/>
  <c r="AV194" i="2"/>
  <c r="AV192" i="2"/>
  <c r="AV190" i="2"/>
  <c r="AV188" i="2"/>
  <c r="AV186" i="2"/>
  <c r="AV184" i="2"/>
  <c r="AV182" i="2"/>
  <c r="AV180" i="2"/>
  <c r="AV178" i="2"/>
  <c r="AV176" i="2"/>
  <c r="AV174" i="2"/>
  <c r="AV172" i="2"/>
  <c r="AV223" i="2"/>
  <c r="AV171" i="2"/>
  <c r="AV169" i="2"/>
  <c r="AV167" i="2"/>
  <c r="AV165" i="2"/>
  <c r="AV163" i="2"/>
  <c r="AV161" i="2"/>
  <c r="AV159" i="2"/>
  <c r="AV157" i="2"/>
  <c r="AV155" i="2"/>
  <c r="AV153" i="2"/>
  <c r="AV151" i="2"/>
  <c r="AV149" i="2"/>
  <c r="AV177" i="2"/>
  <c r="AV170" i="2"/>
  <c r="AV168" i="2"/>
  <c r="AV166" i="2"/>
  <c r="AV164" i="2"/>
  <c r="AV162" i="2"/>
  <c r="AV160" i="2"/>
  <c r="AV158" i="2"/>
  <c r="AV156" i="2"/>
  <c r="AV154" i="2"/>
  <c r="AV152" i="2"/>
  <c r="AV150" i="2"/>
  <c r="AV201" i="2"/>
  <c r="AV199" i="2"/>
  <c r="AV197" i="2"/>
  <c r="AV195" i="2"/>
  <c r="AV193" i="2"/>
  <c r="AV191" i="2"/>
  <c r="AV189" i="2"/>
  <c r="AV187" i="2"/>
  <c r="AV185" i="2"/>
  <c r="AV183" i="2"/>
  <c r="AV181" i="2"/>
  <c r="AV179" i="2"/>
  <c r="AV175" i="2"/>
  <c r="AV173" i="2"/>
  <c r="AV96" i="2"/>
  <c r="AV94" i="2"/>
  <c r="AV92" i="2"/>
  <c r="AV90" i="2"/>
  <c r="AV88" i="2"/>
  <c r="AV86" i="2"/>
  <c r="AV84" i="2"/>
  <c r="AV82" i="2"/>
  <c r="AV80" i="2"/>
  <c r="AV78" i="2"/>
  <c r="AV147" i="2"/>
  <c r="AV146" i="2"/>
  <c r="AV143" i="2"/>
  <c r="AV142" i="2"/>
  <c r="AV139" i="2"/>
  <c r="AV138" i="2"/>
  <c r="AV135" i="2"/>
  <c r="AV134" i="2"/>
  <c r="AV131" i="2"/>
  <c r="AV130" i="2"/>
  <c r="AV127" i="2"/>
  <c r="AV126" i="2"/>
  <c r="AV123" i="2"/>
  <c r="AV122" i="2"/>
  <c r="AV119" i="2"/>
  <c r="AV118" i="2"/>
  <c r="AV115" i="2"/>
  <c r="AV114" i="2"/>
  <c r="AV111" i="2"/>
  <c r="AV110" i="2"/>
  <c r="AV107" i="2"/>
  <c r="AV106" i="2"/>
  <c r="AV103" i="2"/>
  <c r="AV102" i="2"/>
  <c r="AV99" i="2"/>
  <c r="AV98" i="2"/>
  <c r="AV95" i="2"/>
  <c r="AV93" i="2"/>
  <c r="AV91" i="2"/>
  <c r="AV89" i="2"/>
  <c r="AV87" i="2"/>
  <c r="AV85" i="2"/>
  <c r="AV83" i="2"/>
  <c r="AV81" i="2"/>
  <c r="AV79" i="2"/>
  <c r="AV77" i="2"/>
  <c r="AV71" i="2"/>
  <c r="AV69" i="2"/>
  <c r="AV67" i="2"/>
  <c r="AV65" i="2"/>
  <c r="AV63" i="2"/>
  <c r="AV61" i="2"/>
  <c r="AV59" i="2"/>
  <c r="AV57" i="2"/>
  <c r="AV55" i="2"/>
  <c r="AV53" i="2"/>
  <c r="AV51" i="2"/>
  <c r="AV49" i="2"/>
  <c r="AV47" i="2"/>
  <c r="AV45" i="2"/>
  <c r="AV43" i="2"/>
  <c r="AV41" i="2"/>
  <c r="AV39" i="2"/>
  <c r="AV37" i="2"/>
  <c r="AV35" i="2"/>
  <c r="AV33" i="2"/>
  <c r="AV31" i="2"/>
  <c r="AV29" i="2"/>
  <c r="AV27" i="2"/>
  <c r="AV25" i="2"/>
  <c r="AV23" i="2"/>
  <c r="AV21" i="2"/>
  <c r="AV19" i="2"/>
  <c r="AV17" i="2"/>
  <c r="AV15" i="2"/>
  <c r="AV13" i="2"/>
  <c r="AV11" i="2"/>
  <c r="AV9" i="2"/>
  <c r="AV7" i="2"/>
  <c r="AV5" i="2"/>
  <c r="AV148" i="2"/>
  <c r="AV75" i="2"/>
  <c r="AV73" i="2"/>
  <c r="AV145" i="2"/>
  <c r="AV144" i="2"/>
  <c r="AV141" i="2"/>
  <c r="AV140" i="2"/>
  <c r="AV137" i="2"/>
  <c r="AV136" i="2"/>
  <c r="AV133" i="2"/>
  <c r="AV132" i="2"/>
  <c r="AV129" i="2"/>
  <c r="AV128" i="2"/>
  <c r="AV125" i="2"/>
  <c r="AV124" i="2"/>
  <c r="AV121" i="2"/>
  <c r="AV120" i="2"/>
  <c r="BD274" i="2"/>
  <c r="BD272" i="2"/>
  <c r="BD270" i="2"/>
  <c r="BD268" i="2"/>
  <c r="BD266" i="2"/>
  <c r="BD269" i="2"/>
  <c r="BD267" i="2"/>
  <c r="BD264" i="2"/>
  <c r="BD261" i="2"/>
  <c r="BD259" i="2"/>
  <c r="BD257" i="2"/>
  <c r="BD271" i="2"/>
  <c r="BD273" i="2"/>
  <c r="BD254" i="2"/>
  <c r="BD252" i="2"/>
  <c r="BD250" i="2"/>
  <c r="BD248" i="2"/>
  <c r="BD246" i="2"/>
  <c r="BD244" i="2"/>
  <c r="BD256" i="2"/>
  <c r="BD265" i="2"/>
  <c r="BD262" i="2"/>
  <c r="BD260" i="2"/>
  <c r="BD258" i="2"/>
  <c r="BD255" i="2"/>
  <c r="BD253" i="2"/>
  <c r="BD251" i="2"/>
  <c r="BD249" i="2"/>
  <c r="BD243" i="2"/>
  <c r="BD241" i="2"/>
  <c r="BD239" i="2"/>
  <c r="BD237" i="2"/>
  <c r="BD235" i="2"/>
  <c r="BD263" i="2"/>
  <c r="BD247" i="2"/>
  <c r="BD245" i="2"/>
  <c r="BD234" i="2"/>
  <c r="BD232" i="2"/>
  <c r="BD230" i="2"/>
  <c r="BD228" i="2"/>
  <c r="BD226" i="2"/>
  <c r="BD224" i="2"/>
  <c r="BD222" i="2"/>
  <c r="BD220" i="2"/>
  <c r="BD218" i="2"/>
  <c r="BD216" i="2"/>
  <c r="BD214" i="2"/>
  <c r="BD212" i="2"/>
  <c r="BD210" i="2"/>
  <c r="BD208" i="2"/>
  <c r="BD206" i="2"/>
  <c r="BD242" i="2"/>
  <c r="BD240" i="2"/>
  <c r="BD238" i="2"/>
  <c r="BD236" i="2"/>
  <c r="BD231" i="2"/>
  <c r="BD227" i="2"/>
  <c r="BD223" i="2"/>
  <c r="BD209" i="2"/>
  <c r="BD207" i="2"/>
  <c r="BD204" i="2"/>
  <c r="BD202" i="2"/>
  <c r="BD233" i="2"/>
  <c r="BD229" i="2"/>
  <c r="BD225" i="2"/>
  <c r="BD221" i="2"/>
  <c r="BD219" i="2"/>
  <c r="BD217" i="2"/>
  <c r="BD205" i="2"/>
  <c r="BD200" i="2"/>
  <c r="BD198" i="2"/>
  <c r="BD196" i="2"/>
  <c r="BD194" i="2"/>
  <c r="BD192" i="2"/>
  <c r="BD190" i="2"/>
  <c r="BD188" i="2"/>
  <c r="BD186" i="2"/>
  <c r="BD184" i="2"/>
  <c r="BD182" i="2"/>
  <c r="BD180" i="2"/>
  <c r="BD178" i="2"/>
  <c r="BD176" i="2"/>
  <c r="BD174" i="2"/>
  <c r="BD172" i="2"/>
  <c r="BD213" i="2"/>
  <c r="BD203" i="2"/>
  <c r="BD171" i="2"/>
  <c r="BD169" i="2"/>
  <c r="BD167" i="2"/>
  <c r="BD165" i="2"/>
  <c r="BD163" i="2"/>
  <c r="BD161" i="2"/>
  <c r="BD159" i="2"/>
  <c r="BD157" i="2"/>
  <c r="BD155" i="2"/>
  <c r="BD153" i="2"/>
  <c r="BD151" i="2"/>
  <c r="BD149" i="2"/>
  <c r="BD201" i="2"/>
  <c r="BD199" i="2"/>
  <c r="BD197" i="2"/>
  <c r="BD195" i="2"/>
  <c r="BD193" i="2"/>
  <c r="BD191" i="2"/>
  <c r="BD189" i="2"/>
  <c r="BD187" i="2"/>
  <c r="BD185" i="2"/>
  <c r="BD183" i="2"/>
  <c r="BD181" i="2"/>
  <c r="BD179" i="2"/>
  <c r="BD177" i="2"/>
  <c r="BD215" i="2"/>
  <c r="BD211" i="2"/>
  <c r="BD170" i="2"/>
  <c r="BD168" i="2"/>
  <c r="BD166" i="2"/>
  <c r="BD164" i="2"/>
  <c r="BD162" i="2"/>
  <c r="BD160" i="2"/>
  <c r="BD158" i="2"/>
  <c r="BD156" i="2"/>
  <c r="BD154" i="2"/>
  <c r="BD152" i="2"/>
  <c r="BD150" i="2"/>
  <c r="BD146" i="2"/>
  <c r="BD144" i="2"/>
  <c r="BD142" i="2"/>
  <c r="BD140" i="2"/>
  <c r="BD138" i="2"/>
  <c r="BD136" i="2"/>
  <c r="BD134" i="2"/>
  <c r="BD132" i="2"/>
  <c r="BD130" i="2"/>
  <c r="BD128" i="2"/>
  <c r="BD126" i="2"/>
  <c r="BD124" i="2"/>
  <c r="BD122" i="2"/>
  <c r="BD120" i="2"/>
  <c r="BD118" i="2"/>
  <c r="BD116" i="2"/>
  <c r="BD114" i="2"/>
  <c r="BD112" i="2"/>
  <c r="BD110" i="2"/>
  <c r="BD108" i="2"/>
  <c r="BD106" i="2"/>
  <c r="BD104" i="2"/>
  <c r="BD102" i="2"/>
  <c r="BD100" i="2"/>
  <c r="BD98" i="2"/>
  <c r="BD96" i="2"/>
  <c r="BD94" i="2"/>
  <c r="BD92" i="2"/>
  <c r="BD90" i="2"/>
  <c r="BD88" i="2"/>
  <c r="BD86" i="2"/>
  <c r="BD84" i="2"/>
  <c r="BD82" i="2"/>
  <c r="BD80" i="2"/>
  <c r="BD78" i="2"/>
  <c r="BD173" i="2"/>
  <c r="BD147" i="2"/>
  <c r="BD145" i="2"/>
  <c r="BD143" i="2"/>
  <c r="BD141" i="2"/>
  <c r="BD139" i="2"/>
  <c r="BD137" i="2"/>
  <c r="BD135" i="2"/>
  <c r="BD133" i="2"/>
  <c r="BD131" i="2"/>
  <c r="BD129" i="2"/>
  <c r="BD127" i="2"/>
  <c r="BD125" i="2"/>
  <c r="BD123" i="2"/>
  <c r="BD121" i="2"/>
  <c r="BD119" i="2"/>
  <c r="BD117" i="2"/>
  <c r="BD115" i="2"/>
  <c r="BD113" i="2"/>
  <c r="BD111" i="2"/>
  <c r="BD109" i="2"/>
  <c r="BD107" i="2"/>
  <c r="BD105" i="2"/>
  <c r="BD103" i="2"/>
  <c r="BD101" i="2"/>
  <c r="BD99" i="2"/>
  <c r="BD97" i="2"/>
  <c r="BD175" i="2"/>
  <c r="BD95" i="2"/>
  <c r="BD93" i="2"/>
  <c r="BD91" i="2"/>
  <c r="BD89" i="2"/>
  <c r="BD87" i="2"/>
  <c r="BD85" i="2"/>
  <c r="BD83" i="2"/>
  <c r="BD81" i="2"/>
  <c r="BD79" i="2"/>
  <c r="BD77" i="2"/>
  <c r="BD76" i="2"/>
  <c r="BD74" i="2"/>
  <c r="BD71" i="2"/>
  <c r="BD69" i="2"/>
  <c r="BD67" i="2"/>
  <c r="BD65" i="2"/>
  <c r="BD63" i="2"/>
  <c r="BD61" i="2"/>
  <c r="BD59" i="2"/>
  <c r="BD57" i="2"/>
  <c r="BD55" i="2"/>
  <c r="BD53" i="2"/>
  <c r="BD51" i="2"/>
  <c r="BD49" i="2"/>
  <c r="BD47" i="2"/>
  <c r="BD45" i="2"/>
  <c r="BD43" i="2"/>
  <c r="BD41" i="2"/>
  <c r="BD39" i="2"/>
  <c r="BD37" i="2"/>
  <c r="BD35" i="2"/>
  <c r="BD33" i="2"/>
  <c r="BD31" i="2"/>
  <c r="BD29" i="2"/>
  <c r="BD27" i="2"/>
  <c r="BD25" i="2"/>
  <c r="BD23" i="2"/>
  <c r="BD21" i="2"/>
  <c r="BD19" i="2"/>
  <c r="BD17" i="2"/>
  <c r="BD15" i="2"/>
  <c r="BD13" i="2"/>
  <c r="BD11" i="2"/>
  <c r="BD9" i="2"/>
  <c r="BD7" i="2"/>
  <c r="BD5" i="2"/>
  <c r="BD148" i="2"/>
  <c r="W4" i="2"/>
  <c r="AM4" i="2"/>
  <c r="AU4" i="2"/>
  <c r="AM6" i="2"/>
  <c r="BC6" i="2"/>
  <c r="AE8" i="2"/>
  <c r="AU8" i="2"/>
  <c r="AE10" i="2"/>
  <c r="AU10" i="2"/>
  <c r="AE12" i="2"/>
  <c r="AU12" i="2"/>
  <c r="AE14" i="2"/>
  <c r="AU14" i="2"/>
  <c r="AE16" i="2"/>
  <c r="BC16" i="2"/>
  <c r="AE18" i="2"/>
  <c r="AU18" i="2"/>
  <c r="AE20" i="2"/>
  <c r="AM20" i="2"/>
  <c r="BC20" i="2"/>
  <c r="W22" i="2"/>
  <c r="AU22" i="2"/>
  <c r="AE24" i="2"/>
  <c r="AU24" i="2"/>
  <c r="W26" i="2"/>
  <c r="AE26" i="2"/>
  <c r="AU26" i="2"/>
  <c r="W28" i="2"/>
  <c r="AU28" i="2"/>
  <c r="AE30" i="2"/>
  <c r="AU30" i="2"/>
  <c r="W32" i="2"/>
  <c r="AM32" i="2"/>
  <c r="BC32" i="2"/>
  <c r="W34" i="2"/>
  <c r="AM34" i="2"/>
  <c r="BC34" i="2"/>
  <c r="AE36" i="2"/>
  <c r="AM36" i="2"/>
  <c r="BC36" i="2"/>
  <c r="W38" i="2"/>
  <c r="AM38" i="2"/>
  <c r="BC38" i="2"/>
  <c r="AM40" i="2"/>
  <c r="BC40" i="2"/>
  <c r="AE42" i="2"/>
  <c r="AU42" i="2"/>
  <c r="W44" i="2"/>
  <c r="AM44" i="2"/>
  <c r="BC44" i="2"/>
  <c r="W46" i="2"/>
  <c r="AM46" i="2"/>
  <c r="BC46" i="2"/>
  <c r="AE48" i="2"/>
  <c r="AU48" i="2"/>
  <c r="AE50" i="2"/>
  <c r="AU50" i="2"/>
  <c r="W52" i="2"/>
  <c r="AM52" i="2"/>
  <c r="BC52" i="2"/>
  <c r="W54" i="2"/>
  <c r="AM54" i="2"/>
  <c r="BC54" i="2"/>
  <c r="AE56" i="2"/>
  <c r="AU56" i="2"/>
  <c r="AM58" i="2"/>
  <c r="BC58" i="2"/>
  <c r="W60" i="2"/>
  <c r="AE60" i="2"/>
  <c r="AU60" i="2"/>
  <c r="AE62" i="2"/>
  <c r="AU62" i="2"/>
  <c r="AE64" i="2"/>
  <c r="AU64" i="2"/>
  <c r="AM66" i="2"/>
  <c r="BC66" i="2"/>
  <c r="AE68" i="2"/>
  <c r="AM68" i="2"/>
  <c r="W70" i="2"/>
  <c r="AM70" i="2"/>
  <c r="AU70" i="2"/>
  <c r="W72" i="2"/>
  <c r="BC72" i="2"/>
  <c r="BD73" i="2"/>
  <c r="T74" i="2"/>
  <c r="X75" i="2"/>
  <c r="AZ76" i="2"/>
  <c r="AQ77" i="2"/>
  <c r="AQ79" i="2"/>
  <c r="AA81" i="2"/>
  <c r="AQ81" i="2"/>
  <c r="AQ85" i="2"/>
  <c r="AQ87" i="2"/>
  <c r="AQ91" i="2"/>
  <c r="AA95" i="2"/>
  <c r="AQ95" i="2"/>
  <c r="AV109" i="2"/>
  <c r="AF110" i="2"/>
  <c r="AB111" i="2"/>
  <c r="AU112" i="2"/>
  <c r="AV113" i="2"/>
  <c r="AA116" i="2"/>
  <c r="U274" i="2"/>
  <c r="U272" i="2"/>
  <c r="U273" i="2"/>
  <c r="U271" i="2"/>
  <c r="U270" i="2"/>
  <c r="U268" i="2"/>
  <c r="U266" i="2"/>
  <c r="U264" i="2"/>
  <c r="U265" i="2"/>
  <c r="U267" i="2"/>
  <c r="U262" i="2"/>
  <c r="U260" i="2"/>
  <c r="U258" i="2"/>
  <c r="U256" i="2"/>
  <c r="U257" i="2"/>
  <c r="U255" i="2"/>
  <c r="U253" i="2"/>
  <c r="U251" i="2"/>
  <c r="U249" i="2"/>
  <c r="U248" i="2"/>
  <c r="U246" i="2"/>
  <c r="U263" i="2"/>
  <c r="U261" i="2"/>
  <c r="U259" i="2"/>
  <c r="U254" i="2"/>
  <c r="U252" i="2"/>
  <c r="U250" i="2"/>
  <c r="U244" i="2"/>
  <c r="U242" i="2"/>
  <c r="U240" i="2"/>
  <c r="U238" i="2"/>
  <c r="U236" i="2"/>
  <c r="U233" i="2"/>
  <c r="U231" i="2"/>
  <c r="U229" i="2"/>
  <c r="U227" i="2"/>
  <c r="U225" i="2"/>
  <c r="U223" i="2"/>
  <c r="U221" i="2"/>
  <c r="U219" i="2"/>
  <c r="U217" i="2"/>
  <c r="U215" i="2"/>
  <c r="U213" i="2"/>
  <c r="U211" i="2"/>
  <c r="U269" i="2"/>
  <c r="U247" i="2"/>
  <c r="U245" i="2"/>
  <c r="U234" i="2"/>
  <c r="U232" i="2"/>
  <c r="U230" i="2"/>
  <c r="U228" i="2"/>
  <c r="U226" i="2"/>
  <c r="U224" i="2"/>
  <c r="U237" i="2"/>
  <c r="U235" i="2"/>
  <c r="U209" i="2"/>
  <c r="U207" i="2"/>
  <c r="U243" i="2"/>
  <c r="U241" i="2"/>
  <c r="U239" i="2"/>
  <c r="U222" i="2"/>
  <c r="U220" i="2"/>
  <c r="U218" i="2"/>
  <c r="U216" i="2"/>
  <c r="U214" i="2"/>
  <c r="U212" i="2"/>
  <c r="U210" i="2"/>
  <c r="U202" i="2"/>
  <c r="U200" i="2"/>
  <c r="U198" i="2"/>
  <c r="U196" i="2"/>
  <c r="U194" i="2"/>
  <c r="U192" i="2"/>
  <c r="U190" i="2"/>
  <c r="U188" i="2"/>
  <c r="U186" i="2"/>
  <c r="U184" i="2"/>
  <c r="U182" i="2"/>
  <c r="U180" i="2"/>
  <c r="U178" i="2"/>
  <c r="U176" i="2"/>
  <c r="U174" i="2"/>
  <c r="U206" i="2"/>
  <c r="U203" i="2"/>
  <c r="U208" i="2"/>
  <c r="U205" i="2"/>
  <c r="U204" i="2"/>
  <c r="U201" i="2"/>
  <c r="U199" i="2"/>
  <c r="U197" i="2"/>
  <c r="U195" i="2"/>
  <c r="U193" i="2"/>
  <c r="U191" i="2"/>
  <c r="U189" i="2"/>
  <c r="U187" i="2"/>
  <c r="U185" i="2"/>
  <c r="U183" i="2"/>
  <c r="U181" i="2"/>
  <c r="U179" i="2"/>
  <c r="U177" i="2"/>
  <c r="U175" i="2"/>
  <c r="U173" i="2"/>
  <c r="U171" i="2"/>
  <c r="U169" i="2"/>
  <c r="U167" i="2"/>
  <c r="U165" i="2"/>
  <c r="U163" i="2"/>
  <c r="U161" i="2"/>
  <c r="U159" i="2"/>
  <c r="U157" i="2"/>
  <c r="U155" i="2"/>
  <c r="U153" i="2"/>
  <c r="U151" i="2"/>
  <c r="U149" i="2"/>
  <c r="U148" i="2"/>
  <c r="U146" i="2"/>
  <c r="U144" i="2"/>
  <c r="U142" i="2"/>
  <c r="U140" i="2"/>
  <c r="U138" i="2"/>
  <c r="U136" i="2"/>
  <c r="U134" i="2"/>
  <c r="U132" i="2"/>
  <c r="U130" i="2"/>
  <c r="U128" i="2"/>
  <c r="U126" i="2"/>
  <c r="U124" i="2"/>
  <c r="U122" i="2"/>
  <c r="U120" i="2"/>
  <c r="U118" i="2"/>
  <c r="U116" i="2"/>
  <c r="U114" i="2"/>
  <c r="U112" i="2"/>
  <c r="U110" i="2"/>
  <c r="U108" i="2"/>
  <c r="U106" i="2"/>
  <c r="U104" i="2"/>
  <c r="U102" i="2"/>
  <c r="U100" i="2"/>
  <c r="U98" i="2"/>
  <c r="U172" i="2"/>
  <c r="U170" i="2"/>
  <c r="U168" i="2"/>
  <c r="U166" i="2"/>
  <c r="U164" i="2"/>
  <c r="U162" i="2"/>
  <c r="U160" i="2"/>
  <c r="U158" i="2"/>
  <c r="U156" i="2"/>
  <c r="U152" i="2"/>
  <c r="U95" i="2"/>
  <c r="U93" i="2"/>
  <c r="U91" i="2"/>
  <c r="U89" i="2"/>
  <c r="U87" i="2"/>
  <c r="U85" i="2"/>
  <c r="U83" i="2"/>
  <c r="U81" i="2"/>
  <c r="U79" i="2"/>
  <c r="U77" i="2"/>
  <c r="U75" i="2"/>
  <c r="U154" i="2"/>
  <c r="U145" i="2"/>
  <c r="U141" i="2"/>
  <c r="U137" i="2"/>
  <c r="U133" i="2"/>
  <c r="U129" i="2"/>
  <c r="U125" i="2"/>
  <c r="U121" i="2"/>
  <c r="U117" i="2"/>
  <c r="U113" i="2"/>
  <c r="U109" i="2"/>
  <c r="U105" i="2"/>
  <c r="U101" i="2"/>
  <c r="U97" i="2"/>
  <c r="U96" i="2"/>
  <c r="U94" i="2"/>
  <c r="U92" i="2"/>
  <c r="U90" i="2"/>
  <c r="U88" i="2"/>
  <c r="U86" i="2"/>
  <c r="U84" i="2"/>
  <c r="U82" i="2"/>
  <c r="U80" i="2"/>
  <c r="U78" i="2"/>
  <c r="U72" i="2"/>
  <c r="U70" i="2"/>
  <c r="U68" i="2"/>
  <c r="U66" i="2"/>
  <c r="U64" i="2"/>
  <c r="U62" i="2"/>
  <c r="U60" i="2"/>
  <c r="U58" i="2"/>
  <c r="U56" i="2"/>
  <c r="U54" i="2"/>
  <c r="U52" i="2"/>
  <c r="U50" i="2"/>
  <c r="U48" i="2"/>
  <c r="U46" i="2"/>
  <c r="U44" i="2"/>
  <c r="U42" i="2"/>
  <c r="U40" i="2"/>
  <c r="U38" i="2"/>
  <c r="U36" i="2"/>
  <c r="U34" i="2"/>
  <c r="U32" i="2"/>
  <c r="U30" i="2"/>
  <c r="U28" i="2"/>
  <c r="U26" i="2"/>
  <c r="U24" i="2"/>
  <c r="U22" i="2"/>
  <c r="U20" i="2"/>
  <c r="U18" i="2"/>
  <c r="U16" i="2"/>
  <c r="U14" i="2"/>
  <c r="U12" i="2"/>
  <c r="U10" i="2"/>
  <c r="U8" i="2"/>
  <c r="U6" i="2"/>
  <c r="U4" i="2"/>
  <c r="U150" i="2"/>
  <c r="U147" i="2"/>
  <c r="U143" i="2"/>
  <c r="U139" i="2"/>
  <c r="U135" i="2"/>
  <c r="U131" i="2"/>
  <c r="U127" i="2"/>
  <c r="U123" i="2"/>
  <c r="U119" i="2"/>
  <c r="Y274" i="2"/>
  <c r="Y272" i="2"/>
  <c r="Y269" i="2"/>
  <c r="Y267" i="2"/>
  <c r="Y266" i="2"/>
  <c r="Y264" i="2"/>
  <c r="Y270" i="2"/>
  <c r="Y268" i="2"/>
  <c r="Y273" i="2"/>
  <c r="Y271" i="2"/>
  <c r="Y265" i="2"/>
  <c r="Y262" i="2"/>
  <c r="Y260" i="2"/>
  <c r="Y258" i="2"/>
  <c r="Y256" i="2"/>
  <c r="Y263" i="2"/>
  <c r="Y261" i="2"/>
  <c r="Y259" i="2"/>
  <c r="Y257" i="2"/>
  <c r="Y255" i="2"/>
  <c r="Y253" i="2"/>
  <c r="Y251" i="2"/>
  <c r="Y249" i="2"/>
  <c r="Y247" i="2"/>
  <c r="Y245" i="2"/>
  <c r="Y248" i="2"/>
  <c r="Y246" i="2"/>
  <c r="Y244" i="2"/>
  <c r="Y242" i="2"/>
  <c r="Y240" i="2"/>
  <c r="Y238" i="2"/>
  <c r="Y243" i="2"/>
  <c r="Y241" i="2"/>
  <c r="Y239" i="2"/>
  <c r="Y233" i="2"/>
  <c r="Y231" i="2"/>
  <c r="Y229" i="2"/>
  <c r="Y227" i="2"/>
  <c r="Y225" i="2"/>
  <c r="Y223" i="2"/>
  <c r="Y221" i="2"/>
  <c r="Y219" i="2"/>
  <c r="Y217" i="2"/>
  <c r="Y215" i="2"/>
  <c r="Y213" i="2"/>
  <c r="Y211" i="2"/>
  <c r="Y254" i="2"/>
  <c r="Y252" i="2"/>
  <c r="Y250" i="2"/>
  <c r="Y237" i="2"/>
  <c r="Y235" i="2"/>
  <c r="Y236" i="2"/>
  <c r="Y209" i="2"/>
  <c r="Y207" i="2"/>
  <c r="Y234" i="2"/>
  <c r="Y232" i="2"/>
  <c r="Y230" i="2"/>
  <c r="Y228" i="2"/>
  <c r="Y226" i="2"/>
  <c r="Y224" i="2"/>
  <c r="Y216" i="2"/>
  <c r="Y214" i="2"/>
  <c r="Y212" i="2"/>
  <c r="Y210" i="2"/>
  <c r="Y208" i="2"/>
  <c r="Y206" i="2"/>
  <c r="Y222" i="2"/>
  <c r="Y220" i="2"/>
  <c r="Y218" i="2"/>
  <c r="Y205" i="2"/>
  <c r="Y202" i="2"/>
  <c r="Y200" i="2"/>
  <c r="Y198" i="2"/>
  <c r="Y196" i="2"/>
  <c r="Y194" i="2"/>
  <c r="Y192" i="2"/>
  <c r="Y190" i="2"/>
  <c r="Y188" i="2"/>
  <c r="Y186" i="2"/>
  <c r="Y184" i="2"/>
  <c r="Y182" i="2"/>
  <c r="Y180" i="2"/>
  <c r="Y178" i="2"/>
  <c r="Y176" i="2"/>
  <c r="Y174" i="2"/>
  <c r="Y203" i="2"/>
  <c r="Y201" i="2"/>
  <c r="Y199" i="2"/>
  <c r="Y197" i="2"/>
  <c r="Y195" i="2"/>
  <c r="Y193" i="2"/>
  <c r="Y191" i="2"/>
  <c r="Y189" i="2"/>
  <c r="Y187" i="2"/>
  <c r="Y185" i="2"/>
  <c r="Y183" i="2"/>
  <c r="Y181" i="2"/>
  <c r="Y179" i="2"/>
  <c r="Y204" i="2"/>
  <c r="Y177" i="2"/>
  <c r="Y175" i="2"/>
  <c r="Y173" i="2"/>
  <c r="Y172" i="2"/>
  <c r="Y170" i="2"/>
  <c r="Y168" i="2"/>
  <c r="Y166" i="2"/>
  <c r="Y164" i="2"/>
  <c r="Y162" i="2"/>
  <c r="Y160" i="2"/>
  <c r="Y158" i="2"/>
  <c r="Y156" i="2"/>
  <c r="Y154" i="2"/>
  <c r="Y152" i="2"/>
  <c r="Y150" i="2"/>
  <c r="Y148" i="2"/>
  <c r="Y146" i="2"/>
  <c r="Y144" i="2"/>
  <c r="Y142" i="2"/>
  <c r="Y140" i="2"/>
  <c r="Y138" i="2"/>
  <c r="Y136" i="2"/>
  <c r="Y134" i="2"/>
  <c r="Y132" i="2"/>
  <c r="Y130" i="2"/>
  <c r="Y128" i="2"/>
  <c r="Y126" i="2"/>
  <c r="Y124" i="2"/>
  <c r="Y122" i="2"/>
  <c r="Y120" i="2"/>
  <c r="Y118" i="2"/>
  <c r="Y116" i="2"/>
  <c r="Y114" i="2"/>
  <c r="Y112" i="2"/>
  <c r="Y110" i="2"/>
  <c r="Y108" i="2"/>
  <c r="Y106" i="2"/>
  <c r="Y104" i="2"/>
  <c r="Y102" i="2"/>
  <c r="Y100" i="2"/>
  <c r="Y98" i="2"/>
  <c r="Y149" i="2"/>
  <c r="Y147" i="2"/>
  <c r="Y145" i="2"/>
  <c r="Y143" i="2"/>
  <c r="Y141" i="2"/>
  <c r="Y139" i="2"/>
  <c r="Y137" i="2"/>
  <c r="Y135" i="2"/>
  <c r="Y133" i="2"/>
  <c r="Y131" i="2"/>
  <c r="Y129" i="2"/>
  <c r="Y127" i="2"/>
  <c r="Y125" i="2"/>
  <c r="Y123" i="2"/>
  <c r="Y121" i="2"/>
  <c r="Y119" i="2"/>
  <c r="Y117" i="2"/>
  <c r="Y115" i="2"/>
  <c r="Y113" i="2"/>
  <c r="Y111" i="2"/>
  <c r="Y109" i="2"/>
  <c r="Y107" i="2"/>
  <c r="Y105" i="2"/>
  <c r="Y103" i="2"/>
  <c r="Y101" i="2"/>
  <c r="Y99" i="2"/>
  <c r="Y97" i="2"/>
  <c r="Y171" i="2"/>
  <c r="Y169" i="2"/>
  <c r="Y167" i="2"/>
  <c r="Y165" i="2"/>
  <c r="Y163" i="2"/>
  <c r="Y161" i="2"/>
  <c r="Y159" i="2"/>
  <c r="Y157" i="2"/>
  <c r="Y155" i="2"/>
  <c r="Y151" i="2"/>
  <c r="Y95" i="2"/>
  <c r="Y93" i="2"/>
  <c r="Y91" i="2"/>
  <c r="Y89" i="2"/>
  <c r="Y87" i="2"/>
  <c r="Y85" i="2"/>
  <c r="Y83" i="2"/>
  <c r="Y81" i="2"/>
  <c r="Y79" i="2"/>
  <c r="Y77" i="2"/>
  <c r="Y75" i="2"/>
  <c r="Y153" i="2"/>
  <c r="Y72" i="2"/>
  <c r="Y70" i="2"/>
  <c r="Y68" i="2"/>
  <c r="Y66" i="2"/>
  <c r="Y64" i="2"/>
  <c r="Y62" i="2"/>
  <c r="Y60" i="2"/>
  <c r="Y58" i="2"/>
  <c r="Y56" i="2"/>
  <c r="Y54" i="2"/>
  <c r="Y52" i="2"/>
  <c r="Y50" i="2"/>
  <c r="Y48" i="2"/>
  <c r="Y46" i="2"/>
  <c r="Y44" i="2"/>
  <c r="Y42" i="2"/>
  <c r="Y40" i="2"/>
  <c r="Y38" i="2"/>
  <c r="Y36" i="2"/>
  <c r="Y34" i="2"/>
  <c r="Y32" i="2"/>
  <c r="Y30" i="2"/>
  <c r="Y28" i="2"/>
  <c r="Y26" i="2"/>
  <c r="Y24" i="2"/>
  <c r="Y22" i="2"/>
  <c r="Y20" i="2"/>
  <c r="Y18" i="2"/>
  <c r="Y16" i="2"/>
  <c r="Y14" i="2"/>
  <c r="Y12" i="2"/>
  <c r="Y10" i="2"/>
  <c r="Y8" i="2"/>
  <c r="Y6" i="2"/>
  <c r="Y4" i="2"/>
  <c r="AC274" i="2"/>
  <c r="AC272" i="2"/>
  <c r="AC273" i="2"/>
  <c r="AC271" i="2"/>
  <c r="AC266" i="2"/>
  <c r="AC264" i="2"/>
  <c r="AC269" i="2"/>
  <c r="AC267" i="2"/>
  <c r="AC270" i="2"/>
  <c r="AC268" i="2"/>
  <c r="AC265" i="2"/>
  <c r="AC262" i="2"/>
  <c r="AC260" i="2"/>
  <c r="AC258" i="2"/>
  <c r="AC256" i="2"/>
  <c r="AC255" i="2"/>
  <c r="AC253" i="2"/>
  <c r="AC251" i="2"/>
  <c r="AC249" i="2"/>
  <c r="AC254" i="2"/>
  <c r="AC252" i="2"/>
  <c r="AC250" i="2"/>
  <c r="AC247" i="2"/>
  <c r="AC245" i="2"/>
  <c r="AC242" i="2"/>
  <c r="AC240" i="2"/>
  <c r="AC238" i="2"/>
  <c r="AC248" i="2"/>
  <c r="AC246" i="2"/>
  <c r="AC244" i="2"/>
  <c r="AC237" i="2"/>
  <c r="AC235" i="2"/>
  <c r="AC233" i="2"/>
  <c r="AC231" i="2"/>
  <c r="AC229" i="2"/>
  <c r="AC227" i="2"/>
  <c r="AC225" i="2"/>
  <c r="AC223" i="2"/>
  <c r="AC221" i="2"/>
  <c r="AC219" i="2"/>
  <c r="AC217" i="2"/>
  <c r="AC215" i="2"/>
  <c r="AC213" i="2"/>
  <c r="AC211" i="2"/>
  <c r="AC243" i="2"/>
  <c r="AC241" i="2"/>
  <c r="AC239" i="2"/>
  <c r="AC236" i="2"/>
  <c r="AC234" i="2"/>
  <c r="AC232" i="2"/>
  <c r="AC230" i="2"/>
  <c r="AC228" i="2"/>
  <c r="AC226" i="2"/>
  <c r="AC224" i="2"/>
  <c r="AC222" i="2"/>
  <c r="AC220" i="2"/>
  <c r="AC218" i="2"/>
  <c r="AC216" i="2"/>
  <c r="AC214" i="2"/>
  <c r="AC212" i="2"/>
  <c r="AC210" i="2"/>
  <c r="AC209" i="2"/>
  <c r="AC207" i="2"/>
  <c r="AC263" i="2"/>
  <c r="AC261" i="2"/>
  <c r="AC259" i="2"/>
  <c r="AC257" i="2"/>
  <c r="AC204" i="2"/>
  <c r="AC202" i="2"/>
  <c r="AC200" i="2"/>
  <c r="AC198" i="2"/>
  <c r="AC196" i="2"/>
  <c r="AC194" i="2"/>
  <c r="AC192" i="2"/>
  <c r="AC190" i="2"/>
  <c r="AC188" i="2"/>
  <c r="AC186" i="2"/>
  <c r="AC184" i="2"/>
  <c r="AC182" i="2"/>
  <c r="AC180" i="2"/>
  <c r="AC178" i="2"/>
  <c r="AC176" i="2"/>
  <c r="AC174" i="2"/>
  <c r="AC208" i="2"/>
  <c r="AC205" i="2"/>
  <c r="AC201" i="2"/>
  <c r="AC199" i="2"/>
  <c r="AC197" i="2"/>
  <c r="AC195" i="2"/>
  <c r="AC193" i="2"/>
  <c r="AC191" i="2"/>
  <c r="AC189" i="2"/>
  <c r="AC187" i="2"/>
  <c r="AC185" i="2"/>
  <c r="AC183" i="2"/>
  <c r="AC181" i="2"/>
  <c r="AC179" i="2"/>
  <c r="AC206" i="2"/>
  <c r="AC203" i="2"/>
  <c r="AC177" i="2"/>
  <c r="AC175" i="2"/>
  <c r="AC173" i="2"/>
  <c r="AC171" i="2"/>
  <c r="AC169" i="2"/>
  <c r="AC167" i="2"/>
  <c r="AC165" i="2"/>
  <c r="AC163" i="2"/>
  <c r="AC161" i="2"/>
  <c r="AC159" i="2"/>
  <c r="AC157" i="2"/>
  <c r="AC155" i="2"/>
  <c r="AC153" i="2"/>
  <c r="AC151" i="2"/>
  <c r="AC146" i="2"/>
  <c r="AC144" i="2"/>
  <c r="AC142" i="2"/>
  <c r="AC140" i="2"/>
  <c r="AC138" i="2"/>
  <c r="AC136" i="2"/>
  <c r="AC134" i="2"/>
  <c r="AC132" i="2"/>
  <c r="AC130" i="2"/>
  <c r="AC128" i="2"/>
  <c r="AC126" i="2"/>
  <c r="AC124" i="2"/>
  <c r="AC122" i="2"/>
  <c r="AC120" i="2"/>
  <c r="AC118" i="2"/>
  <c r="AC116" i="2"/>
  <c r="AC114" i="2"/>
  <c r="AC112" i="2"/>
  <c r="AC110" i="2"/>
  <c r="AC108" i="2"/>
  <c r="AC106" i="2"/>
  <c r="AC104" i="2"/>
  <c r="AC102" i="2"/>
  <c r="AC100" i="2"/>
  <c r="AC98" i="2"/>
  <c r="AC172" i="2"/>
  <c r="AC154" i="2"/>
  <c r="AC150" i="2"/>
  <c r="AC148" i="2"/>
  <c r="AC147" i="2"/>
  <c r="AC145" i="2"/>
  <c r="AC143" i="2"/>
  <c r="AC141" i="2"/>
  <c r="AC139" i="2"/>
  <c r="AC137" i="2"/>
  <c r="AC135" i="2"/>
  <c r="AC133" i="2"/>
  <c r="AC131" i="2"/>
  <c r="AC129" i="2"/>
  <c r="AC127" i="2"/>
  <c r="AC125" i="2"/>
  <c r="AC123" i="2"/>
  <c r="AC121" i="2"/>
  <c r="AC119" i="2"/>
  <c r="AC117" i="2"/>
  <c r="AC115" i="2"/>
  <c r="AC113" i="2"/>
  <c r="AC111" i="2"/>
  <c r="AC109" i="2"/>
  <c r="AC107" i="2"/>
  <c r="AC105" i="2"/>
  <c r="AC103" i="2"/>
  <c r="AC101" i="2"/>
  <c r="AC99" i="2"/>
  <c r="AC97" i="2"/>
  <c r="AC95" i="2"/>
  <c r="AC93" i="2"/>
  <c r="AC91" i="2"/>
  <c r="AC89" i="2"/>
  <c r="AC87" i="2"/>
  <c r="AC85" i="2"/>
  <c r="AC83" i="2"/>
  <c r="AC81" i="2"/>
  <c r="AC79" i="2"/>
  <c r="AC77" i="2"/>
  <c r="AC75" i="2"/>
  <c r="AC152" i="2"/>
  <c r="AC149" i="2"/>
  <c r="AC76" i="2"/>
  <c r="AC74" i="2"/>
  <c r="AC170" i="2"/>
  <c r="AC166" i="2"/>
  <c r="AC162" i="2"/>
  <c r="AC158" i="2"/>
  <c r="AC96" i="2"/>
  <c r="AC94" i="2"/>
  <c r="AC92" i="2"/>
  <c r="AC90" i="2"/>
  <c r="AC88" i="2"/>
  <c r="AC86" i="2"/>
  <c r="AC84" i="2"/>
  <c r="AC82" i="2"/>
  <c r="AC80" i="2"/>
  <c r="AC78" i="2"/>
  <c r="AC72" i="2"/>
  <c r="AC70" i="2"/>
  <c r="AC68" i="2"/>
  <c r="AC66" i="2"/>
  <c r="AC64" i="2"/>
  <c r="AC62" i="2"/>
  <c r="AC60" i="2"/>
  <c r="AC58" i="2"/>
  <c r="AC56" i="2"/>
  <c r="AC54" i="2"/>
  <c r="AC52" i="2"/>
  <c r="AC50" i="2"/>
  <c r="AC48" i="2"/>
  <c r="AC46" i="2"/>
  <c r="AC44" i="2"/>
  <c r="AC42" i="2"/>
  <c r="AC40" i="2"/>
  <c r="AC38" i="2"/>
  <c r="AC36" i="2"/>
  <c r="AC34" i="2"/>
  <c r="AC32" i="2"/>
  <c r="AC30" i="2"/>
  <c r="AC28" i="2"/>
  <c r="AC26" i="2"/>
  <c r="AC24" i="2"/>
  <c r="AC22" i="2"/>
  <c r="AC20" i="2"/>
  <c r="AC18" i="2"/>
  <c r="AC16" i="2"/>
  <c r="AC14" i="2"/>
  <c r="AC12" i="2"/>
  <c r="AC10" i="2"/>
  <c r="AC8" i="2"/>
  <c r="AC6" i="2"/>
  <c r="AC4" i="2"/>
  <c r="AC168" i="2"/>
  <c r="AC164" i="2"/>
  <c r="AC160" i="2"/>
  <c r="AC156" i="2"/>
  <c r="AG274" i="2"/>
  <c r="AG272" i="2"/>
  <c r="AG266" i="2"/>
  <c r="AG264" i="2"/>
  <c r="AG273" i="2"/>
  <c r="AG271" i="2"/>
  <c r="AG269" i="2"/>
  <c r="AG267" i="2"/>
  <c r="AG265" i="2"/>
  <c r="AG270" i="2"/>
  <c r="AG262" i="2"/>
  <c r="AG260" i="2"/>
  <c r="AG258" i="2"/>
  <c r="AG256" i="2"/>
  <c r="AG263" i="2"/>
  <c r="AG261" i="2"/>
  <c r="AG259" i="2"/>
  <c r="AG257" i="2"/>
  <c r="AG255" i="2"/>
  <c r="AG253" i="2"/>
  <c r="AG251" i="2"/>
  <c r="AG249" i="2"/>
  <c r="AG242" i="2"/>
  <c r="AG240" i="2"/>
  <c r="AG238" i="2"/>
  <c r="AG236" i="2"/>
  <c r="AG268" i="2"/>
  <c r="AG254" i="2"/>
  <c r="AG252" i="2"/>
  <c r="AG250" i="2"/>
  <c r="AG243" i="2"/>
  <c r="AG241" i="2"/>
  <c r="AG239" i="2"/>
  <c r="AG237" i="2"/>
  <c r="AG235" i="2"/>
  <c r="AG233" i="2"/>
  <c r="AG231" i="2"/>
  <c r="AG229" i="2"/>
  <c r="AG227" i="2"/>
  <c r="AG225" i="2"/>
  <c r="AG223" i="2"/>
  <c r="AG221" i="2"/>
  <c r="AG219" i="2"/>
  <c r="AG217" i="2"/>
  <c r="AG215" i="2"/>
  <c r="AG213" i="2"/>
  <c r="AG211" i="2"/>
  <c r="AG248" i="2"/>
  <c r="AG246" i="2"/>
  <c r="AG244" i="2"/>
  <c r="AG247" i="2"/>
  <c r="AG245" i="2"/>
  <c r="AG222" i="2"/>
  <c r="AG220" i="2"/>
  <c r="AG218" i="2"/>
  <c r="AG216" i="2"/>
  <c r="AG214" i="2"/>
  <c r="AG212" i="2"/>
  <c r="AG210" i="2"/>
  <c r="AG209" i="2"/>
  <c r="AG207" i="2"/>
  <c r="AG234" i="2"/>
  <c r="AG232" i="2"/>
  <c r="AG230" i="2"/>
  <c r="AG228" i="2"/>
  <c r="AG226" i="2"/>
  <c r="AG224" i="2"/>
  <c r="AG208" i="2"/>
  <c r="AG206" i="2"/>
  <c r="AG205" i="2"/>
  <c r="AG203" i="2"/>
  <c r="AG202" i="2"/>
  <c r="AG200" i="2"/>
  <c r="AG198" i="2"/>
  <c r="AG196" i="2"/>
  <c r="AG194" i="2"/>
  <c r="AG192" i="2"/>
  <c r="AG190" i="2"/>
  <c r="AG188" i="2"/>
  <c r="AG186" i="2"/>
  <c r="AG184" i="2"/>
  <c r="AG182" i="2"/>
  <c r="AG180" i="2"/>
  <c r="AG178" i="2"/>
  <c r="AG176" i="2"/>
  <c r="AG174" i="2"/>
  <c r="AG204" i="2"/>
  <c r="AG201" i="2"/>
  <c r="AG199" i="2"/>
  <c r="AG197" i="2"/>
  <c r="AG195" i="2"/>
  <c r="AG193" i="2"/>
  <c r="AG191" i="2"/>
  <c r="AG189" i="2"/>
  <c r="AG187" i="2"/>
  <c r="AG185" i="2"/>
  <c r="AG183" i="2"/>
  <c r="AG181" i="2"/>
  <c r="AG179" i="2"/>
  <c r="AG177" i="2"/>
  <c r="AG175" i="2"/>
  <c r="AG173" i="2"/>
  <c r="AG172" i="2"/>
  <c r="AG170" i="2"/>
  <c r="AG168" i="2"/>
  <c r="AG166" i="2"/>
  <c r="AG164" i="2"/>
  <c r="AG162" i="2"/>
  <c r="AG160" i="2"/>
  <c r="AG158" i="2"/>
  <c r="AG156" i="2"/>
  <c r="AG154" i="2"/>
  <c r="AG152" i="2"/>
  <c r="AG150" i="2"/>
  <c r="AG146" i="2"/>
  <c r="AG144" i="2"/>
  <c r="AG142" i="2"/>
  <c r="AG140" i="2"/>
  <c r="AG138" i="2"/>
  <c r="AG136" i="2"/>
  <c r="AG134" i="2"/>
  <c r="AG132" i="2"/>
  <c r="AG130" i="2"/>
  <c r="AG128" i="2"/>
  <c r="AG126" i="2"/>
  <c r="AG124" i="2"/>
  <c r="AG122" i="2"/>
  <c r="AG120" i="2"/>
  <c r="AG118" i="2"/>
  <c r="AG116" i="2"/>
  <c r="AG114" i="2"/>
  <c r="AG112" i="2"/>
  <c r="AG110" i="2"/>
  <c r="AG108" i="2"/>
  <c r="AG106" i="2"/>
  <c r="AG104" i="2"/>
  <c r="AG102" i="2"/>
  <c r="AG100" i="2"/>
  <c r="AG98" i="2"/>
  <c r="AG153" i="2"/>
  <c r="AG149" i="2"/>
  <c r="AG95" i="2"/>
  <c r="AG93" i="2"/>
  <c r="AG91" i="2"/>
  <c r="AG89" i="2"/>
  <c r="AG87" i="2"/>
  <c r="AG85" i="2"/>
  <c r="AG83" i="2"/>
  <c r="AG81" i="2"/>
  <c r="AG79" i="2"/>
  <c r="AG77" i="2"/>
  <c r="AG75" i="2"/>
  <c r="AG169" i="2"/>
  <c r="AG165" i="2"/>
  <c r="AG161" i="2"/>
  <c r="AG157" i="2"/>
  <c r="AG151" i="2"/>
  <c r="AG148" i="2"/>
  <c r="AG147" i="2"/>
  <c r="AG143" i="2"/>
  <c r="AG139" i="2"/>
  <c r="AG135" i="2"/>
  <c r="AG131" i="2"/>
  <c r="AG127" i="2"/>
  <c r="AG123" i="2"/>
  <c r="AG119" i="2"/>
  <c r="AG115" i="2"/>
  <c r="AG111" i="2"/>
  <c r="AG107" i="2"/>
  <c r="AG103" i="2"/>
  <c r="AG99" i="2"/>
  <c r="AG76" i="2"/>
  <c r="AG74" i="2"/>
  <c r="AG72" i="2"/>
  <c r="AG70" i="2"/>
  <c r="AG68" i="2"/>
  <c r="AG66" i="2"/>
  <c r="AG64" i="2"/>
  <c r="AG62" i="2"/>
  <c r="AG60" i="2"/>
  <c r="AG58" i="2"/>
  <c r="AG56" i="2"/>
  <c r="AG54" i="2"/>
  <c r="AG52" i="2"/>
  <c r="AG50" i="2"/>
  <c r="AG48" i="2"/>
  <c r="AG46" i="2"/>
  <c r="AG44" i="2"/>
  <c r="AG42" i="2"/>
  <c r="AG40" i="2"/>
  <c r="AG38" i="2"/>
  <c r="AG36" i="2"/>
  <c r="AG34" i="2"/>
  <c r="AG32" i="2"/>
  <c r="AG30" i="2"/>
  <c r="AG28" i="2"/>
  <c r="AG26" i="2"/>
  <c r="AG24" i="2"/>
  <c r="AG22" i="2"/>
  <c r="AG20" i="2"/>
  <c r="AG18" i="2"/>
  <c r="AG16" i="2"/>
  <c r="AG14" i="2"/>
  <c r="AG12" i="2"/>
  <c r="AG10" i="2"/>
  <c r="AG8" i="2"/>
  <c r="AG6" i="2"/>
  <c r="AG4" i="2"/>
  <c r="AG171" i="2"/>
  <c r="AG167" i="2"/>
  <c r="AG163" i="2"/>
  <c r="AG159" i="2"/>
  <c r="AG155" i="2"/>
  <c r="AG145" i="2"/>
  <c r="AG141" i="2"/>
  <c r="AG137" i="2"/>
  <c r="AG133" i="2"/>
  <c r="AG129" i="2"/>
  <c r="AG125" i="2"/>
  <c r="AG121" i="2"/>
  <c r="AG117" i="2"/>
  <c r="AG113" i="2"/>
  <c r="AK274" i="2"/>
  <c r="AK272" i="2"/>
  <c r="AK273" i="2"/>
  <c r="AK271" i="2"/>
  <c r="AK270" i="2"/>
  <c r="AK268" i="2"/>
  <c r="AK266" i="2"/>
  <c r="AK264" i="2"/>
  <c r="AK265" i="2"/>
  <c r="AK269" i="2"/>
  <c r="AK262" i="2"/>
  <c r="AK260" i="2"/>
  <c r="AK258" i="2"/>
  <c r="AK256" i="2"/>
  <c r="AK267" i="2"/>
  <c r="AK255" i="2"/>
  <c r="AK253" i="2"/>
  <c r="AK251" i="2"/>
  <c r="AK249" i="2"/>
  <c r="AK248" i="2"/>
  <c r="AK246" i="2"/>
  <c r="AK244" i="2"/>
  <c r="AK263" i="2"/>
  <c r="AK261" i="2"/>
  <c r="AK259" i="2"/>
  <c r="AK257" i="2"/>
  <c r="AK254" i="2"/>
  <c r="AK252" i="2"/>
  <c r="AK250" i="2"/>
  <c r="AK242" i="2"/>
  <c r="AK240" i="2"/>
  <c r="AK238" i="2"/>
  <c r="AK247" i="2"/>
  <c r="AK245" i="2"/>
  <c r="AK236" i="2"/>
  <c r="AK233" i="2"/>
  <c r="AK231" i="2"/>
  <c r="AK229" i="2"/>
  <c r="AK227" i="2"/>
  <c r="AK225" i="2"/>
  <c r="AK223" i="2"/>
  <c r="AK221" i="2"/>
  <c r="AK219" i="2"/>
  <c r="AK217" i="2"/>
  <c r="AK215" i="2"/>
  <c r="AK213" i="2"/>
  <c r="AK211" i="2"/>
  <c r="AK234" i="2"/>
  <c r="AK232" i="2"/>
  <c r="AK230" i="2"/>
  <c r="AK228" i="2"/>
  <c r="AK226" i="2"/>
  <c r="AK224" i="2"/>
  <c r="AK209" i="2"/>
  <c r="AK207" i="2"/>
  <c r="AK243" i="2"/>
  <c r="AK241" i="2"/>
  <c r="AK239" i="2"/>
  <c r="AK222" i="2"/>
  <c r="AK220" i="2"/>
  <c r="AK218" i="2"/>
  <c r="AK216" i="2"/>
  <c r="AK237" i="2"/>
  <c r="AK235" i="2"/>
  <c r="AK214" i="2"/>
  <c r="AK212" i="2"/>
  <c r="AK210" i="2"/>
  <c r="AK208" i="2"/>
  <c r="AK202" i="2"/>
  <c r="AK200" i="2"/>
  <c r="AK198" i="2"/>
  <c r="AK196" i="2"/>
  <c r="AK194" i="2"/>
  <c r="AK192" i="2"/>
  <c r="AK190" i="2"/>
  <c r="AK188" i="2"/>
  <c r="AK186" i="2"/>
  <c r="AK184" i="2"/>
  <c r="AK182" i="2"/>
  <c r="AK180" i="2"/>
  <c r="AK178" i="2"/>
  <c r="AK176" i="2"/>
  <c r="AK174" i="2"/>
  <c r="AK206" i="2"/>
  <c r="AK203" i="2"/>
  <c r="AK205" i="2"/>
  <c r="AK204" i="2"/>
  <c r="AK201" i="2"/>
  <c r="AK199" i="2"/>
  <c r="AK197" i="2"/>
  <c r="AK195" i="2"/>
  <c r="AK193" i="2"/>
  <c r="AK191" i="2"/>
  <c r="AK189" i="2"/>
  <c r="AK187" i="2"/>
  <c r="AK185" i="2"/>
  <c r="AK183" i="2"/>
  <c r="AK181" i="2"/>
  <c r="AK179" i="2"/>
  <c r="AK177" i="2"/>
  <c r="AK175" i="2"/>
  <c r="AK173" i="2"/>
  <c r="AK172" i="2"/>
  <c r="AK171" i="2"/>
  <c r="AK169" i="2"/>
  <c r="AK167" i="2"/>
  <c r="AK165" i="2"/>
  <c r="AK163" i="2"/>
  <c r="AK161" i="2"/>
  <c r="AK159" i="2"/>
  <c r="AK157" i="2"/>
  <c r="AK155" i="2"/>
  <c r="AK153" i="2"/>
  <c r="AK151" i="2"/>
  <c r="AK149" i="2"/>
  <c r="AK146" i="2"/>
  <c r="AK144" i="2"/>
  <c r="AK142" i="2"/>
  <c r="AK140" i="2"/>
  <c r="AK138" i="2"/>
  <c r="AK136" i="2"/>
  <c r="AK134" i="2"/>
  <c r="AK132" i="2"/>
  <c r="AK130" i="2"/>
  <c r="AK128" i="2"/>
  <c r="AK126" i="2"/>
  <c r="AK124" i="2"/>
  <c r="AK122" i="2"/>
  <c r="AK120" i="2"/>
  <c r="AK118" i="2"/>
  <c r="AK116" i="2"/>
  <c r="AK114" i="2"/>
  <c r="AK112" i="2"/>
  <c r="AK110" i="2"/>
  <c r="AK108" i="2"/>
  <c r="AK106" i="2"/>
  <c r="AK104" i="2"/>
  <c r="AK102" i="2"/>
  <c r="AK100" i="2"/>
  <c r="AK98" i="2"/>
  <c r="AK170" i="2"/>
  <c r="AK168" i="2"/>
  <c r="AK166" i="2"/>
  <c r="AK164" i="2"/>
  <c r="AK162" i="2"/>
  <c r="AK160" i="2"/>
  <c r="AK158" i="2"/>
  <c r="AK156" i="2"/>
  <c r="AK154" i="2"/>
  <c r="AK150" i="2"/>
  <c r="AK148" i="2"/>
  <c r="AK95" i="2"/>
  <c r="AK93" i="2"/>
  <c r="AK91" i="2"/>
  <c r="AK89" i="2"/>
  <c r="AK87" i="2"/>
  <c r="AK85" i="2"/>
  <c r="AK83" i="2"/>
  <c r="AK81" i="2"/>
  <c r="AK79" i="2"/>
  <c r="AK77" i="2"/>
  <c r="AK75" i="2"/>
  <c r="AK147" i="2"/>
  <c r="AK143" i="2"/>
  <c r="AK139" i="2"/>
  <c r="AK135" i="2"/>
  <c r="AK131" i="2"/>
  <c r="AK127" i="2"/>
  <c r="AK123" i="2"/>
  <c r="AK119" i="2"/>
  <c r="AK115" i="2"/>
  <c r="AK111" i="2"/>
  <c r="AK107" i="2"/>
  <c r="AK103" i="2"/>
  <c r="AK99" i="2"/>
  <c r="AK96" i="2"/>
  <c r="AK94" i="2"/>
  <c r="AK92" i="2"/>
  <c r="AK90" i="2"/>
  <c r="AK88" i="2"/>
  <c r="AK86" i="2"/>
  <c r="AK84" i="2"/>
  <c r="AK82" i="2"/>
  <c r="AK80" i="2"/>
  <c r="AK78" i="2"/>
  <c r="AK72" i="2"/>
  <c r="AK70" i="2"/>
  <c r="AK68" i="2"/>
  <c r="AK66" i="2"/>
  <c r="AK64" i="2"/>
  <c r="AK62" i="2"/>
  <c r="AK60" i="2"/>
  <c r="AK58" i="2"/>
  <c r="AK56" i="2"/>
  <c r="AK54" i="2"/>
  <c r="AK52" i="2"/>
  <c r="AK50" i="2"/>
  <c r="AK48" i="2"/>
  <c r="AK46" i="2"/>
  <c r="AK44" i="2"/>
  <c r="AK42" i="2"/>
  <c r="AK40" i="2"/>
  <c r="AK38" i="2"/>
  <c r="AK36" i="2"/>
  <c r="AK34" i="2"/>
  <c r="AK32" i="2"/>
  <c r="AK30" i="2"/>
  <c r="AK28" i="2"/>
  <c r="AK26" i="2"/>
  <c r="AK24" i="2"/>
  <c r="AK22" i="2"/>
  <c r="AK20" i="2"/>
  <c r="AK18" i="2"/>
  <c r="AK16" i="2"/>
  <c r="AK14" i="2"/>
  <c r="AK12" i="2"/>
  <c r="AK10" i="2"/>
  <c r="AK8" i="2"/>
  <c r="AK6" i="2"/>
  <c r="AK4" i="2"/>
  <c r="AK145" i="2"/>
  <c r="AK141" i="2"/>
  <c r="AK137" i="2"/>
  <c r="AK133" i="2"/>
  <c r="AK129" i="2"/>
  <c r="AK125" i="2"/>
  <c r="AK121" i="2"/>
  <c r="AK152" i="2"/>
  <c r="AO274" i="2"/>
  <c r="AO272" i="2"/>
  <c r="AO269" i="2"/>
  <c r="AO267" i="2"/>
  <c r="AO264" i="2"/>
  <c r="AO270" i="2"/>
  <c r="AO268" i="2"/>
  <c r="AO266" i="2"/>
  <c r="AO273" i="2"/>
  <c r="AO271" i="2"/>
  <c r="AO265" i="2"/>
  <c r="AO262" i="2"/>
  <c r="AO260" i="2"/>
  <c r="AO258" i="2"/>
  <c r="AO256" i="2"/>
  <c r="AO263" i="2"/>
  <c r="AO261" i="2"/>
  <c r="AO259" i="2"/>
  <c r="AO257" i="2"/>
  <c r="AO255" i="2"/>
  <c r="AO253" i="2"/>
  <c r="AO251" i="2"/>
  <c r="AO249" i="2"/>
  <c r="AO247" i="2"/>
  <c r="AO245" i="2"/>
  <c r="AO248" i="2"/>
  <c r="AO246" i="2"/>
  <c r="AO244" i="2"/>
  <c r="AO242" i="2"/>
  <c r="AO240" i="2"/>
  <c r="AO238" i="2"/>
  <c r="AO243" i="2"/>
  <c r="AO241" i="2"/>
  <c r="AO239" i="2"/>
  <c r="AO233" i="2"/>
  <c r="AO231" i="2"/>
  <c r="AO229" i="2"/>
  <c r="AO227" i="2"/>
  <c r="AO225" i="2"/>
  <c r="AO223" i="2"/>
  <c r="AO221" i="2"/>
  <c r="AO219" i="2"/>
  <c r="AO217" i="2"/>
  <c r="AO215" i="2"/>
  <c r="AO213" i="2"/>
  <c r="AO211" i="2"/>
  <c r="AO209" i="2"/>
  <c r="AO207" i="2"/>
  <c r="AO254" i="2"/>
  <c r="AO252" i="2"/>
  <c r="AO250" i="2"/>
  <c r="AO237" i="2"/>
  <c r="AO235" i="2"/>
  <c r="AO234" i="2"/>
  <c r="AO232" i="2"/>
  <c r="AO230" i="2"/>
  <c r="AO228" i="2"/>
  <c r="AO226" i="2"/>
  <c r="AO224" i="2"/>
  <c r="AO222" i="2"/>
  <c r="AO220" i="2"/>
  <c r="AO218" i="2"/>
  <c r="AO216" i="2"/>
  <c r="AO208" i="2"/>
  <c r="AO206" i="2"/>
  <c r="AO236" i="2"/>
  <c r="AO205" i="2"/>
  <c r="AO202" i="2"/>
  <c r="AO200" i="2"/>
  <c r="AO198" i="2"/>
  <c r="AO196" i="2"/>
  <c r="AO194" i="2"/>
  <c r="AO192" i="2"/>
  <c r="AO190" i="2"/>
  <c r="AO188" i="2"/>
  <c r="AO186" i="2"/>
  <c r="AO184" i="2"/>
  <c r="AO182" i="2"/>
  <c r="AO180" i="2"/>
  <c r="AO178" i="2"/>
  <c r="AO176" i="2"/>
  <c r="AO174" i="2"/>
  <c r="AO172" i="2"/>
  <c r="AO214" i="2"/>
  <c r="AO212" i="2"/>
  <c r="AO210" i="2"/>
  <c r="AO203" i="2"/>
  <c r="AO201" i="2"/>
  <c r="AO199" i="2"/>
  <c r="AO197" i="2"/>
  <c r="AO195" i="2"/>
  <c r="AO193" i="2"/>
  <c r="AO191" i="2"/>
  <c r="AO189" i="2"/>
  <c r="AO187" i="2"/>
  <c r="AO185" i="2"/>
  <c r="AO183" i="2"/>
  <c r="AO181" i="2"/>
  <c r="AO179" i="2"/>
  <c r="AO177" i="2"/>
  <c r="AO175" i="2"/>
  <c r="AO173" i="2"/>
  <c r="AO204" i="2"/>
  <c r="AO170" i="2"/>
  <c r="AO168" i="2"/>
  <c r="AO166" i="2"/>
  <c r="AO164" i="2"/>
  <c r="AO162" i="2"/>
  <c r="AO160" i="2"/>
  <c r="AO158" i="2"/>
  <c r="AO156" i="2"/>
  <c r="AO154" i="2"/>
  <c r="AO152" i="2"/>
  <c r="AO150" i="2"/>
  <c r="AO148" i="2"/>
  <c r="AO146" i="2"/>
  <c r="AO144" i="2"/>
  <c r="AO142" i="2"/>
  <c r="AO140" i="2"/>
  <c r="AO138" i="2"/>
  <c r="AO136" i="2"/>
  <c r="AO134" i="2"/>
  <c r="AO132" i="2"/>
  <c r="AO130" i="2"/>
  <c r="AO128" i="2"/>
  <c r="AO126" i="2"/>
  <c r="AO124" i="2"/>
  <c r="AO122" i="2"/>
  <c r="AO120" i="2"/>
  <c r="AO118" i="2"/>
  <c r="AO116" i="2"/>
  <c r="AO114" i="2"/>
  <c r="AO112" i="2"/>
  <c r="AO110" i="2"/>
  <c r="AO108" i="2"/>
  <c r="AO106" i="2"/>
  <c r="AO104" i="2"/>
  <c r="AO102" i="2"/>
  <c r="AO100" i="2"/>
  <c r="AO98" i="2"/>
  <c r="AO147" i="2"/>
  <c r="AO145" i="2"/>
  <c r="AO143" i="2"/>
  <c r="AO141" i="2"/>
  <c r="AO139" i="2"/>
  <c r="AO137" i="2"/>
  <c r="AO135" i="2"/>
  <c r="AO133" i="2"/>
  <c r="AO131" i="2"/>
  <c r="AO129" i="2"/>
  <c r="AO127" i="2"/>
  <c r="AO125" i="2"/>
  <c r="AO123" i="2"/>
  <c r="AO121" i="2"/>
  <c r="AO119" i="2"/>
  <c r="AO117" i="2"/>
  <c r="AO115" i="2"/>
  <c r="AO113" i="2"/>
  <c r="AO111" i="2"/>
  <c r="AO109" i="2"/>
  <c r="AO107" i="2"/>
  <c r="AO105" i="2"/>
  <c r="AO103" i="2"/>
  <c r="AO101" i="2"/>
  <c r="AO99" i="2"/>
  <c r="AO97" i="2"/>
  <c r="AO171" i="2"/>
  <c r="AO169" i="2"/>
  <c r="AO167" i="2"/>
  <c r="AO165" i="2"/>
  <c r="AO163" i="2"/>
  <c r="AO161" i="2"/>
  <c r="AO159" i="2"/>
  <c r="AO157" i="2"/>
  <c r="AO153" i="2"/>
  <c r="AO95" i="2"/>
  <c r="AO93" i="2"/>
  <c r="AO91" i="2"/>
  <c r="AO89" i="2"/>
  <c r="AO87" i="2"/>
  <c r="AO85" i="2"/>
  <c r="AO83" i="2"/>
  <c r="AO81" i="2"/>
  <c r="AO79" i="2"/>
  <c r="AO77" i="2"/>
  <c r="AO75" i="2"/>
  <c r="AO151" i="2"/>
  <c r="AO149" i="2"/>
  <c r="AO72" i="2"/>
  <c r="AO70" i="2"/>
  <c r="AO68" i="2"/>
  <c r="AO66" i="2"/>
  <c r="AO64" i="2"/>
  <c r="AO62" i="2"/>
  <c r="AO60" i="2"/>
  <c r="AO58" i="2"/>
  <c r="AO56" i="2"/>
  <c r="AO54" i="2"/>
  <c r="AO52" i="2"/>
  <c r="AO50" i="2"/>
  <c r="AO48" i="2"/>
  <c r="AO46" i="2"/>
  <c r="AO44" i="2"/>
  <c r="AO42" i="2"/>
  <c r="AO40" i="2"/>
  <c r="AO38" i="2"/>
  <c r="AO36" i="2"/>
  <c r="AO34" i="2"/>
  <c r="AO32" i="2"/>
  <c r="AO30" i="2"/>
  <c r="AO28" i="2"/>
  <c r="AO26" i="2"/>
  <c r="AO24" i="2"/>
  <c r="AO22" i="2"/>
  <c r="AO20" i="2"/>
  <c r="AO18" i="2"/>
  <c r="AO16" i="2"/>
  <c r="AO14" i="2"/>
  <c r="AO12" i="2"/>
  <c r="AO10" i="2"/>
  <c r="AO8" i="2"/>
  <c r="AO6" i="2"/>
  <c r="AO4" i="2"/>
  <c r="AO155" i="2"/>
  <c r="AS274" i="2"/>
  <c r="AS272" i="2"/>
  <c r="AS273" i="2"/>
  <c r="AS271" i="2"/>
  <c r="AS264" i="2"/>
  <c r="AS269" i="2"/>
  <c r="AS267" i="2"/>
  <c r="AS270" i="2"/>
  <c r="AS268" i="2"/>
  <c r="AS266" i="2"/>
  <c r="AS265" i="2"/>
  <c r="AS262" i="2"/>
  <c r="AS260" i="2"/>
  <c r="AS258" i="2"/>
  <c r="AS256" i="2"/>
  <c r="AS255" i="2"/>
  <c r="AS253" i="2"/>
  <c r="AS251" i="2"/>
  <c r="AS249" i="2"/>
  <c r="AS254" i="2"/>
  <c r="AS252" i="2"/>
  <c r="AS250" i="2"/>
  <c r="AS247" i="2"/>
  <c r="AS245" i="2"/>
  <c r="AS242" i="2"/>
  <c r="AS240" i="2"/>
  <c r="AS238" i="2"/>
  <c r="AS237" i="2"/>
  <c r="AS235" i="2"/>
  <c r="AS263" i="2"/>
  <c r="AS261" i="2"/>
  <c r="AS259" i="2"/>
  <c r="AS257" i="2"/>
  <c r="AS233" i="2"/>
  <c r="AS231" i="2"/>
  <c r="AS229" i="2"/>
  <c r="AS227" i="2"/>
  <c r="AS225" i="2"/>
  <c r="AS223" i="2"/>
  <c r="AS221" i="2"/>
  <c r="AS219" i="2"/>
  <c r="AS217" i="2"/>
  <c r="AS215" i="2"/>
  <c r="AS213" i="2"/>
  <c r="AS211" i="2"/>
  <c r="AS243" i="2"/>
  <c r="AS241" i="2"/>
  <c r="AS239" i="2"/>
  <c r="AS234" i="2"/>
  <c r="AS232" i="2"/>
  <c r="AS230" i="2"/>
  <c r="AS228" i="2"/>
  <c r="AS226" i="2"/>
  <c r="AS224" i="2"/>
  <c r="AS222" i="2"/>
  <c r="AS220" i="2"/>
  <c r="AS218" i="2"/>
  <c r="AS216" i="2"/>
  <c r="AS214" i="2"/>
  <c r="AS212" i="2"/>
  <c r="AS210" i="2"/>
  <c r="AS248" i="2"/>
  <c r="AS246" i="2"/>
  <c r="AS244" i="2"/>
  <c r="AS209" i="2"/>
  <c r="AS207" i="2"/>
  <c r="AS236" i="2"/>
  <c r="AS204" i="2"/>
  <c r="AS202" i="2"/>
  <c r="AS200" i="2"/>
  <c r="AS198" i="2"/>
  <c r="AS196" i="2"/>
  <c r="AS194" i="2"/>
  <c r="AS192" i="2"/>
  <c r="AS190" i="2"/>
  <c r="AS188" i="2"/>
  <c r="AS186" i="2"/>
  <c r="AS184" i="2"/>
  <c r="AS182" i="2"/>
  <c r="AS180" i="2"/>
  <c r="AS178" i="2"/>
  <c r="AS176" i="2"/>
  <c r="AS174" i="2"/>
  <c r="AS172" i="2"/>
  <c r="AS205" i="2"/>
  <c r="AS201" i="2"/>
  <c r="AS199" i="2"/>
  <c r="AS197" i="2"/>
  <c r="AS195" i="2"/>
  <c r="AS193" i="2"/>
  <c r="AS191" i="2"/>
  <c r="AS189" i="2"/>
  <c r="AS187" i="2"/>
  <c r="AS185" i="2"/>
  <c r="AS183" i="2"/>
  <c r="AS181" i="2"/>
  <c r="AS179" i="2"/>
  <c r="AS208" i="2"/>
  <c r="AS203" i="2"/>
  <c r="AS177" i="2"/>
  <c r="AS175" i="2"/>
  <c r="AS173" i="2"/>
  <c r="AS171" i="2"/>
  <c r="AS169" i="2"/>
  <c r="AS167" i="2"/>
  <c r="AS165" i="2"/>
  <c r="AS163" i="2"/>
  <c r="AS161" i="2"/>
  <c r="AS159" i="2"/>
  <c r="AS157" i="2"/>
  <c r="AS155" i="2"/>
  <c r="AS153" i="2"/>
  <c r="AS151" i="2"/>
  <c r="AS146" i="2"/>
  <c r="AS144" i="2"/>
  <c r="AS142" i="2"/>
  <c r="AS140" i="2"/>
  <c r="AS138" i="2"/>
  <c r="AS136" i="2"/>
  <c r="AS134" i="2"/>
  <c r="AS132" i="2"/>
  <c r="AS130" i="2"/>
  <c r="AS128" i="2"/>
  <c r="AS126" i="2"/>
  <c r="AS124" i="2"/>
  <c r="AS122" i="2"/>
  <c r="AS120" i="2"/>
  <c r="AS118" i="2"/>
  <c r="AS116" i="2"/>
  <c r="AS114" i="2"/>
  <c r="AS112" i="2"/>
  <c r="AS110" i="2"/>
  <c r="AS108" i="2"/>
  <c r="AS106" i="2"/>
  <c r="AS104" i="2"/>
  <c r="AS102" i="2"/>
  <c r="AS100" i="2"/>
  <c r="AS98" i="2"/>
  <c r="AS206" i="2"/>
  <c r="AS152" i="2"/>
  <c r="AS148" i="2"/>
  <c r="AS149" i="2"/>
  <c r="AS147" i="2"/>
  <c r="AS145" i="2"/>
  <c r="AS143" i="2"/>
  <c r="AS141" i="2"/>
  <c r="AS139" i="2"/>
  <c r="AS137" i="2"/>
  <c r="AS135" i="2"/>
  <c r="AS133" i="2"/>
  <c r="AS131" i="2"/>
  <c r="AS129" i="2"/>
  <c r="AS127" i="2"/>
  <c r="AS125" i="2"/>
  <c r="AS123" i="2"/>
  <c r="AS121" i="2"/>
  <c r="AS119" i="2"/>
  <c r="AS117" i="2"/>
  <c r="AS115" i="2"/>
  <c r="AS113" i="2"/>
  <c r="AS111" i="2"/>
  <c r="AS109" i="2"/>
  <c r="AS107" i="2"/>
  <c r="AS105" i="2"/>
  <c r="AS103" i="2"/>
  <c r="AS101" i="2"/>
  <c r="AS99" i="2"/>
  <c r="AS97" i="2"/>
  <c r="AS95" i="2"/>
  <c r="AS93" i="2"/>
  <c r="AS91" i="2"/>
  <c r="AS89" i="2"/>
  <c r="AS87" i="2"/>
  <c r="AS85" i="2"/>
  <c r="AS83" i="2"/>
  <c r="AS81" i="2"/>
  <c r="AS79" i="2"/>
  <c r="AS77" i="2"/>
  <c r="AS75" i="2"/>
  <c r="AS73" i="2"/>
  <c r="AS76" i="2"/>
  <c r="AS74" i="2"/>
  <c r="AS168" i="2"/>
  <c r="AS164" i="2"/>
  <c r="AS160" i="2"/>
  <c r="AS156" i="2"/>
  <c r="AS150" i="2"/>
  <c r="AS96" i="2"/>
  <c r="AS94" i="2"/>
  <c r="AS92" i="2"/>
  <c r="AS90" i="2"/>
  <c r="AS88" i="2"/>
  <c r="AS86" i="2"/>
  <c r="AS84" i="2"/>
  <c r="AS82" i="2"/>
  <c r="AS80" i="2"/>
  <c r="AS78" i="2"/>
  <c r="AS72" i="2"/>
  <c r="AS70" i="2"/>
  <c r="AS68" i="2"/>
  <c r="AS66" i="2"/>
  <c r="AS64" i="2"/>
  <c r="AS62" i="2"/>
  <c r="AS60" i="2"/>
  <c r="AS58" i="2"/>
  <c r="AS56" i="2"/>
  <c r="AS54" i="2"/>
  <c r="AS52" i="2"/>
  <c r="AS50" i="2"/>
  <c r="AS48" i="2"/>
  <c r="AS46" i="2"/>
  <c r="AS44" i="2"/>
  <c r="AS42" i="2"/>
  <c r="AS40" i="2"/>
  <c r="AS38" i="2"/>
  <c r="AS36" i="2"/>
  <c r="AS34" i="2"/>
  <c r="AS32" i="2"/>
  <c r="AS30" i="2"/>
  <c r="AS28" i="2"/>
  <c r="AS26" i="2"/>
  <c r="AS24" i="2"/>
  <c r="AS22" i="2"/>
  <c r="AS20" i="2"/>
  <c r="AS18" i="2"/>
  <c r="AS16" i="2"/>
  <c r="AS14" i="2"/>
  <c r="AS12" i="2"/>
  <c r="AS10" i="2"/>
  <c r="AS8" i="2"/>
  <c r="AS6" i="2"/>
  <c r="AS4" i="2"/>
  <c r="AS170" i="2"/>
  <c r="AS166" i="2"/>
  <c r="AS162" i="2"/>
  <c r="AS158" i="2"/>
  <c r="AS154" i="2"/>
  <c r="AW274" i="2"/>
  <c r="AW272" i="2"/>
  <c r="AW264" i="2"/>
  <c r="AW273" i="2"/>
  <c r="AW271" i="2"/>
  <c r="AW269" i="2"/>
  <c r="AW267" i="2"/>
  <c r="AW265" i="2"/>
  <c r="AW263" i="2"/>
  <c r="AW270" i="2"/>
  <c r="AW266" i="2"/>
  <c r="AW262" i="2"/>
  <c r="AW260" i="2"/>
  <c r="AW258" i="2"/>
  <c r="AW256" i="2"/>
  <c r="AW261" i="2"/>
  <c r="AW259" i="2"/>
  <c r="AW257" i="2"/>
  <c r="AW255" i="2"/>
  <c r="AW253" i="2"/>
  <c r="AW251" i="2"/>
  <c r="AW249" i="2"/>
  <c r="AW268" i="2"/>
  <c r="AW242" i="2"/>
  <c r="AW240" i="2"/>
  <c r="AW238" i="2"/>
  <c r="AW247" i="2"/>
  <c r="AW245" i="2"/>
  <c r="AW236" i="2"/>
  <c r="AW254" i="2"/>
  <c r="AW252" i="2"/>
  <c r="AW250" i="2"/>
  <c r="AW248" i="2"/>
  <c r="AW246" i="2"/>
  <c r="AW244" i="2"/>
  <c r="AW243" i="2"/>
  <c r="AW241" i="2"/>
  <c r="AW239" i="2"/>
  <c r="AW237" i="2"/>
  <c r="AW235" i="2"/>
  <c r="AW233" i="2"/>
  <c r="AW231" i="2"/>
  <c r="AW229" i="2"/>
  <c r="AW227" i="2"/>
  <c r="AW225" i="2"/>
  <c r="AW223" i="2"/>
  <c r="AW221" i="2"/>
  <c r="AW219" i="2"/>
  <c r="AW217" i="2"/>
  <c r="AW215" i="2"/>
  <c r="AW213" i="2"/>
  <c r="AW211" i="2"/>
  <c r="AW222" i="2"/>
  <c r="AW220" i="2"/>
  <c r="AW218" i="2"/>
  <c r="AW216" i="2"/>
  <c r="AW214" i="2"/>
  <c r="AW212" i="2"/>
  <c r="AW210" i="2"/>
  <c r="AW209" i="2"/>
  <c r="AW207" i="2"/>
  <c r="AW234" i="2"/>
  <c r="AW232" i="2"/>
  <c r="AW230" i="2"/>
  <c r="AW228" i="2"/>
  <c r="AW226" i="2"/>
  <c r="AW224" i="2"/>
  <c r="AW208" i="2"/>
  <c r="AW206" i="2"/>
  <c r="AW205" i="2"/>
  <c r="AW203" i="2"/>
  <c r="AW200" i="2"/>
  <c r="AW198" i="2"/>
  <c r="AW196" i="2"/>
  <c r="AW194" i="2"/>
  <c r="AW192" i="2"/>
  <c r="AW190" i="2"/>
  <c r="AW188" i="2"/>
  <c r="AW186" i="2"/>
  <c r="AW184" i="2"/>
  <c r="AW182" i="2"/>
  <c r="AW180" i="2"/>
  <c r="AW178" i="2"/>
  <c r="AW176" i="2"/>
  <c r="AW174" i="2"/>
  <c r="AW172" i="2"/>
  <c r="AW204" i="2"/>
  <c r="AW202" i="2"/>
  <c r="AW201" i="2"/>
  <c r="AW199" i="2"/>
  <c r="AW197" i="2"/>
  <c r="AW195" i="2"/>
  <c r="AW193" i="2"/>
  <c r="AW191" i="2"/>
  <c r="AW189" i="2"/>
  <c r="AW187" i="2"/>
  <c r="AW185" i="2"/>
  <c r="AW183" i="2"/>
  <c r="AW181" i="2"/>
  <c r="AW179" i="2"/>
  <c r="AW177" i="2"/>
  <c r="AW175" i="2"/>
  <c r="AW173" i="2"/>
  <c r="AW170" i="2"/>
  <c r="AW168" i="2"/>
  <c r="AW166" i="2"/>
  <c r="AW164" i="2"/>
  <c r="AW162" i="2"/>
  <c r="AW160" i="2"/>
  <c r="AW158" i="2"/>
  <c r="AW156" i="2"/>
  <c r="AW154" i="2"/>
  <c r="AW152" i="2"/>
  <c r="AW150" i="2"/>
  <c r="AW146" i="2"/>
  <c r="AW144" i="2"/>
  <c r="AW142" i="2"/>
  <c r="AW140" i="2"/>
  <c r="AW138" i="2"/>
  <c r="AW136" i="2"/>
  <c r="AW134" i="2"/>
  <c r="AW132" i="2"/>
  <c r="AW130" i="2"/>
  <c r="AW128" i="2"/>
  <c r="AW126" i="2"/>
  <c r="AW124" i="2"/>
  <c r="AW122" i="2"/>
  <c r="AW120" i="2"/>
  <c r="AW118" i="2"/>
  <c r="AW116" i="2"/>
  <c r="AW114" i="2"/>
  <c r="AW112" i="2"/>
  <c r="AW110" i="2"/>
  <c r="AW108" i="2"/>
  <c r="AW106" i="2"/>
  <c r="AW104" i="2"/>
  <c r="AW102" i="2"/>
  <c r="AW100" i="2"/>
  <c r="AW98" i="2"/>
  <c r="AW155" i="2"/>
  <c r="AW151" i="2"/>
  <c r="AW95" i="2"/>
  <c r="AW93" i="2"/>
  <c r="AW91" i="2"/>
  <c r="AW89" i="2"/>
  <c r="AW87" i="2"/>
  <c r="AW85" i="2"/>
  <c r="AW83" i="2"/>
  <c r="AW81" i="2"/>
  <c r="AW79" i="2"/>
  <c r="AW77" i="2"/>
  <c r="AW75" i="2"/>
  <c r="AW73" i="2"/>
  <c r="AW171" i="2"/>
  <c r="AW167" i="2"/>
  <c r="AW163" i="2"/>
  <c r="AW159" i="2"/>
  <c r="AW153" i="2"/>
  <c r="AW148" i="2"/>
  <c r="AW145" i="2"/>
  <c r="AW141" i="2"/>
  <c r="AW137" i="2"/>
  <c r="AW133" i="2"/>
  <c r="AW129" i="2"/>
  <c r="AW125" i="2"/>
  <c r="AW121" i="2"/>
  <c r="AW117" i="2"/>
  <c r="AW113" i="2"/>
  <c r="AW109" i="2"/>
  <c r="AW105" i="2"/>
  <c r="AW101" i="2"/>
  <c r="AW97" i="2"/>
  <c r="AW76" i="2"/>
  <c r="AW74" i="2"/>
  <c r="AW72" i="2"/>
  <c r="AW70" i="2"/>
  <c r="AW68" i="2"/>
  <c r="AW66" i="2"/>
  <c r="AW64" i="2"/>
  <c r="AW62" i="2"/>
  <c r="AW60" i="2"/>
  <c r="AW58" i="2"/>
  <c r="AW56" i="2"/>
  <c r="AW54" i="2"/>
  <c r="AW52" i="2"/>
  <c r="AW50" i="2"/>
  <c r="AW48" i="2"/>
  <c r="AW46" i="2"/>
  <c r="AW44" i="2"/>
  <c r="AW42" i="2"/>
  <c r="AW40" i="2"/>
  <c r="AW38" i="2"/>
  <c r="AW36" i="2"/>
  <c r="AW34" i="2"/>
  <c r="AW32" i="2"/>
  <c r="AW30" i="2"/>
  <c r="AW28" i="2"/>
  <c r="AW26" i="2"/>
  <c r="AW24" i="2"/>
  <c r="AW22" i="2"/>
  <c r="AW20" i="2"/>
  <c r="AW18" i="2"/>
  <c r="AW16" i="2"/>
  <c r="AW14" i="2"/>
  <c r="AW12" i="2"/>
  <c r="AW10" i="2"/>
  <c r="AW8" i="2"/>
  <c r="AW6" i="2"/>
  <c r="AW4" i="2"/>
  <c r="AW169" i="2"/>
  <c r="AW165" i="2"/>
  <c r="AW161" i="2"/>
  <c r="AW157" i="2"/>
  <c r="AW149" i="2"/>
  <c r="AW147" i="2"/>
  <c r="AW143" i="2"/>
  <c r="AW139" i="2"/>
  <c r="AW135" i="2"/>
  <c r="AW131" i="2"/>
  <c r="AW127" i="2"/>
  <c r="AW123" i="2"/>
  <c r="AW119" i="2"/>
  <c r="AW115" i="2"/>
  <c r="BA274" i="2"/>
  <c r="BA272" i="2"/>
  <c r="BA273" i="2"/>
  <c r="BA271" i="2"/>
  <c r="BA270" i="2"/>
  <c r="BA268" i="2"/>
  <c r="BA266" i="2"/>
  <c r="BA264" i="2"/>
  <c r="BA265" i="2"/>
  <c r="BA269" i="2"/>
  <c r="BA263" i="2"/>
  <c r="BA262" i="2"/>
  <c r="BA260" i="2"/>
  <c r="BA258" i="2"/>
  <c r="BA256" i="2"/>
  <c r="BA255" i="2"/>
  <c r="BA253" i="2"/>
  <c r="BA251" i="2"/>
  <c r="BA249" i="2"/>
  <c r="BA246" i="2"/>
  <c r="BA244" i="2"/>
  <c r="BA267" i="2"/>
  <c r="BA261" i="2"/>
  <c r="BA259" i="2"/>
  <c r="BA257" i="2"/>
  <c r="BA254" i="2"/>
  <c r="BA252" i="2"/>
  <c r="BA250" i="2"/>
  <c r="BA248" i="2"/>
  <c r="BA242" i="2"/>
  <c r="BA240" i="2"/>
  <c r="BA238" i="2"/>
  <c r="BA236" i="2"/>
  <c r="BA233" i="2"/>
  <c r="BA231" i="2"/>
  <c r="BA229" i="2"/>
  <c r="BA227" i="2"/>
  <c r="BA225" i="2"/>
  <c r="BA223" i="2"/>
  <c r="BA221" i="2"/>
  <c r="BA219" i="2"/>
  <c r="BA217" i="2"/>
  <c r="BA215" i="2"/>
  <c r="BA213" i="2"/>
  <c r="BA211" i="2"/>
  <c r="BA234" i="2"/>
  <c r="BA232" i="2"/>
  <c r="BA230" i="2"/>
  <c r="BA228" i="2"/>
  <c r="BA226" i="2"/>
  <c r="BA224" i="2"/>
  <c r="BA235" i="2"/>
  <c r="BA209" i="2"/>
  <c r="BA207" i="2"/>
  <c r="BA247" i="2"/>
  <c r="BA245" i="2"/>
  <c r="BA243" i="2"/>
  <c r="BA241" i="2"/>
  <c r="BA239" i="2"/>
  <c r="BA237" i="2"/>
  <c r="BA222" i="2"/>
  <c r="BA220" i="2"/>
  <c r="BA218" i="2"/>
  <c r="BA216" i="2"/>
  <c r="BA214" i="2"/>
  <c r="BA212" i="2"/>
  <c r="BA210" i="2"/>
  <c r="BA200" i="2"/>
  <c r="BA198" i="2"/>
  <c r="BA196" i="2"/>
  <c r="BA194" i="2"/>
  <c r="BA192" i="2"/>
  <c r="BA190" i="2"/>
  <c r="BA188" i="2"/>
  <c r="BA186" i="2"/>
  <c r="BA184" i="2"/>
  <c r="BA182" i="2"/>
  <c r="BA180" i="2"/>
  <c r="BA178" i="2"/>
  <c r="BA176" i="2"/>
  <c r="BA174" i="2"/>
  <c r="BA172" i="2"/>
  <c r="BA206" i="2"/>
  <c r="BA203" i="2"/>
  <c r="BA208" i="2"/>
  <c r="BA205" i="2"/>
  <c r="BA204" i="2"/>
  <c r="BA202" i="2"/>
  <c r="BA201" i="2"/>
  <c r="BA199" i="2"/>
  <c r="BA197" i="2"/>
  <c r="BA195" i="2"/>
  <c r="BA193" i="2"/>
  <c r="BA191" i="2"/>
  <c r="BA189" i="2"/>
  <c r="BA187" i="2"/>
  <c r="BA185" i="2"/>
  <c r="BA183" i="2"/>
  <c r="BA181" i="2"/>
  <c r="BA179" i="2"/>
  <c r="BA177" i="2"/>
  <c r="BA175" i="2"/>
  <c r="BA173" i="2"/>
  <c r="BA171" i="2"/>
  <c r="BA169" i="2"/>
  <c r="BA167" i="2"/>
  <c r="BA165" i="2"/>
  <c r="BA163" i="2"/>
  <c r="BA161" i="2"/>
  <c r="BA159" i="2"/>
  <c r="BA157" i="2"/>
  <c r="BA155" i="2"/>
  <c r="BA153" i="2"/>
  <c r="BA151" i="2"/>
  <c r="BA149" i="2"/>
  <c r="BA146" i="2"/>
  <c r="BA144" i="2"/>
  <c r="BA142" i="2"/>
  <c r="BA140" i="2"/>
  <c r="BA138" i="2"/>
  <c r="BA136" i="2"/>
  <c r="BA134" i="2"/>
  <c r="BA132" i="2"/>
  <c r="BA130" i="2"/>
  <c r="BA128" i="2"/>
  <c r="BA126" i="2"/>
  <c r="BA124" i="2"/>
  <c r="BA122" i="2"/>
  <c r="BA120" i="2"/>
  <c r="BA118" i="2"/>
  <c r="BA116" i="2"/>
  <c r="BA114" i="2"/>
  <c r="BA112" i="2"/>
  <c r="BA110" i="2"/>
  <c r="BA108" i="2"/>
  <c r="BA106" i="2"/>
  <c r="BA104" i="2"/>
  <c r="BA102" i="2"/>
  <c r="BA100" i="2"/>
  <c r="BA98" i="2"/>
  <c r="BA148" i="2"/>
  <c r="BA170" i="2"/>
  <c r="BA168" i="2"/>
  <c r="BA166" i="2"/>
  <c r="BA164" i="2"/>
  <c r="BA162" i="2"/>
  <c r="BA160" i="2"/>
  <c r="BA158" i="2"/>
  <c r="BA156" i="2"/>
  <c r="BA152" i="2"/>
  <c r="BA95" i="2"/>
  <c r="BA93" i="2"/>
  <c r="BA91" i="2"/>
  <c r="BA89" i="2"/>
  <c r="BA87" i="2"/>
  <c r="BA85" i="2"/>
  <c r="BA83" i="2"/>
  <c r="BA81" i="2"/>
  <c r="BA79" i="2"/>
  <c r="BA77" i="2"/>
  <c r="BA75" i="2"/>
  <c r="BA73" i="2"/>
  <c r="BA150" i="2"/>
  <c r="BA145" i="2"/>
  <c r="BA141" i="2"/>
  <c r="BA137" i="2"/>
  <c r="BA133" i="2"/>
  <c r="BA129" i="2"/>
  <c r="BA125" i="2"/>
  <c r="BA121" i="2"/>
  <c r="BA117" i="2"/>
  <c r="BA113" i="2"/>
  <c r="BA109" i="2"/>
  <c r="BA105" i="2"/>
  <c r="BA101" i="2"/>
  <c r="BA97" i="2"/>
  <c r="BA96" i="2"/>
  <c r="BA94" i="2"/>
  <c r="BA92" i="2"/>
  <c r="BA90" i="2"/>
  <c r="BA88" i="2"/>
  <c r="BA86" i="2"/>
  <c r="BA84" i="2"/>
  <c r="BA82" i="2"/>
  <c r="BA80" i="2"/>
  <c r="BA78" i="2"/>
  <c r="BA72" i="2"/>
  <c r="BA70" i="2"/>
  <c r="BA68" i="2"/>
  <c r="BA66" i="2"/>
  <c r="BA64" i="2"/>
  <c r="BA62" i="2"/>
  <c r="BA60" i="2"/>
  <c r="BA58" i="2"/>
  <c r="BA56" i="2"/>
  <c r="BA54" i="2"/>
  <c r="BA52" i="2"/>
  <c r="BA50" i="2"/>
  <c r="BA48" i="2"/>
  <c r="BA46" i="2"/>
  <c r="BA44" i="2"/>
  <c r="BA42" i="2"/>
  <c r="BA40" i="2"/>
  <c r="BA38" i="2"/>
  <c r="BA36" i="2"/>
  <c r="BA34" i="2"/>
  <c r="BA32" i="2"/>
  <c r="BA30" i="2"/>
  <c r="BA28" i="2"/>
  <c r="BA26" i="2"/>
  <c r="BA24" i="2"/>
  <c r="BA22" i="2"/>
  <c r="BA20" i="2"/>
  <c r="BA18" i="2"/>
  <c r="BA16" i="2"/>
  <c r="BA14" i="2"/>
  <c r="BA12" i="2"/>
  <c r="BA10" i="2"/>
  <c r="BA8" i="2"/>
  <c r="BA6" i="2"/>
  <c r="BA4" i="2"/>
  <c r="BA154" i="2"/>
  <c r="BA147" i="2"/>
  <c r="BA143" i="2"/>
  <c r="BA139" i="2"/>
  <c r="BA135" i="2"/>
  <c r="BA131" i="2"/>
  <c r="BA127" i="2"/>
  <c r="BA123" i="2"/>
  <c r="BA119" i="2"/>
  <c r="BE274" i="2"/>
  <c r="BE272" i="2"/>
  <c r="BE269" i="2"/>
  <c r="BE267" i="2"/>
  <c r="BE264" i="2"/>
  <c r="BE270" i="2"/>
  <c r="BE268" i="2"/>
  <c r="BE266" i="2"/>
  <c r="BE273" i="2"/>
  <c r="BE271" i="2"/>
  <c r="BE265" i="2"/>
  <c r="BE262" i="2"/>
  <c r="BE260" i="2"/>
  <c r="BE258" i="2"/>
  <c r="BE256" i="2"/>
  <c r="BE261" i="2"/>
  <c r="BE259" i="2"/>
  <c r="BE257" i="2"/>
  <c r="BE255" i="2"/>
  <c r="BE253" i="2"/>
  <c r="BE251" i="2"/>
  <c r="BE249" i="2"/>
  <c r="BE263" i="2"/>
  <c r="BE247" i="2"/>
  <c r="BE245" i="2"/>
  <c r="BE246" i="2"/>
  <c r="BE244" i="2"/>
  <c r="BE242" i="2"/>
  <c r="BE240" i="2"/>
  <c r="BE238" i="2"/>
  <c r="BE243" i="2"/>
  <c r="BE241" i="2"/>
  <c r="BE239" i="2"/>
  <c r="BE237" i="2"/>
  <c r="BE233" i="2"/>
  <c r="BE231" i="2"/>
  <c r="BE229" i="2"/>
  <c r="BE227" i="2"/>
  <c r="BE225" i="2"/>
  <c r="BE223" i="2"/>
  <c r="BE221" i="2"/>
  <c r="BE219" i="2"/>
  <c r="BE217" i="2"/>
  <c r="BE215" i="2"/>
  <c r="BE213" i="2"/>
  <c r="BE211" i="2"/>
  <c r="BE254" i="2"/>
  <c r="BE252" i="2"/>
  <c r="BE250" i="2"/>
  <c r="BE248" i="2"/>
  <c r="BE235" i="2"/>
  <c r="BE236" i="2"/>
  <c r="BE209" i="2"/>
  <c r="BE207" i="2"/>
  <c r="BE234" i="2"/>
  <c r="BE232" i="2"/>
  <c r="BE230" i="2"/>
  <c r="BE228" i="2"/>
  <c r="BE226" i="2"/>
  <c r="BE224" i="2"/>
  <c r="BE214" i="2"/>
  <c r="BE212" i="2"/>
  <c r="BE210" i="2"/>
  <c r="BE208" i="2"/>
  <c r="BE206" i="2"/>
  <c r="BE222" i="2"/>
  <c r="BE220" i="2"/>
  <c r="BE218" i="2"/>
  <c r="BE216" i="2"/>
  <c r="BE205" i="2"/>
  <c r="BE200" i="2"/>
  <c r="BE198" i="2"/>
  <c r="BE196" i="2"/>
  <c r="BE194" i="2"/>
  <c r="BE192" i="2"/>
  <c r="BE190" i="2"/>
  <c r="BE188" i="2"/>
  <c r="BE186" i="2"/>
  <c r="BE184" i="2"/>
  <c r="BE182" i="2"/>
  <c r="BE180" i="2"/>
  <c r="BE178" i="2"/>
  <c r="BE176" i="2"/>
  <c r="BE174" i="2"/>
  <c r="BE172" i="2"/>
  <c r="BE203" i="2"/>
  <c r="BE201" i="2"/>
  <c r="BE199" i="2"/>
  <c r="BE197" i="2"/>
  <c r="BE195" i="2"/>
  <c r="BE193" i="2"/>
  <c r="BE191" i="2"/>
  <c r="BE189" i="2"/>
  <c r="BE187" i="2"/>
  <c r="BE185" i="2"/>
  <c r="BE183" i="2"/>
  <c r="BE181" i="2"/>
  <c r="BE179" i="2"/>
  <c r="BE177" i="2"/>
  <c r="BE175" i="2"/>
  <c r="BE173" i="2"/>
  <c r="BE204" i="2"/>
  <c r="BE202" i="2"/>
  <c r="BE170" i="2"/>
  <c r="BE168" i="2"/>
  <c r="BE166" i="2"/>
  <c r="BE164" i="2"/>
  <c r="BE162" i="2"/>
  <c r="BE160" i="2"/>
  <c r="BE158" i="2"/>
  <c r="BE156" i="2"/>
  <c r="BE154" i="2"/>
  <c r="BE152" i="2"/>
  <c r="BE150" i="2"/>
  <c r="BE148" i="2"/>
  <c r="BE146" i="2"/>
  <c r="BE144" i="2"/>
  <c r="BE142" i="2"/>
  <c r="BE140" i="2"/>
  <c r="BE138" i="2"/>
  <c r="BE136" i="2"/>
  <c r="BE134" i="2"/>
  <c r="BE132" i="2"/>
  <c r="BE130" i="2"/>
  <c r="BE128" i="2"/>
  <c r="BE126" i="2"/>
  <c r="BE124" i="2"/>
  <c r="BE122" i="2"/>
  <c r="BE120" i="2"/>
  <c r="BE118" i="2"/>
  <c r="BE116" i="2"/>
  <c r="BE114" i="2"/>
  <c r="BE112" i="2"/>
  <c r="BE110" i="2"/>
  <c r="BE108" i="2"/>
  <c r="BE106" i="2"/>
  <c r="BE104" i="2"/>
  <c r="BE102" i="2"/>
  <c r="BE100" i="2"/>
  <c r="BE98" i="2"/>
  <c r="BE96" i="2"/>
  <c r="BE147" i="2"/>
  <c r="BE145" i="2"/>
  <c r="BE143" i="2"/>
  <c r="BE141" i="2"/>
  <c r="BE139" i="2"/>
  <c r="BE137" i="2"/>
  <c r="BE135" i="2"/>
  <c r="BE133" i="2"/>
  <c r="BE131" i="2"/>
  <c r="BE129" i="2"/>
  <c r="BE127" i="2"/>
  <c r="BE125" i="2"/>
  <c r="BE123" i="2"/>
  <c r="BE121" i="2"/>
  <c r="BE119" i="2"/>
  <c r="BE117" i="2"/>
  <c r="BE115" i="2"/>
  <c r="BE113" i="2"/>
  <c r="BE111" i="2"/>
  <c r="BE109" i="2"/>
  <c r="BE107" i="2"/>
  <c r="BE105" i="2"/>
  <c r="BE103" i="2"/>
  <c r="BE101" i="2"/>
  <c r="BE99" i="2"/>
  <c r="BE97" i="2"/>
  <c r="BE171" i="2"/>
  <c r="BE169" i="2"/>
  <c r="BE167" i="2"/>
  <c r="BE165" i="2"/>
  <c r="BE163" i="2"/>
  <c r="BE161" i="2"/>
  <c r="BE159" i="2"/>
  <c r="BE157" i="2"/>
  <c r="BE155" i="2"/>
  <c r="BE151" i="2"/>
  <c r="BE95" i="2"/>
  <c r="BE93" i="2"/>
  <c r="BE91" i="2"/>
  <c r="BE89" i="2"/>
  <c r="BE87" i="2"/>
  <c r="BE85" i="2"/>
  <c r="BE83" i="2"/>
  <c r="BE81" i="2"/>
  <c r="BE79" i="2"/>
  <c r="BE77" i="2"/>
  <c r="BE75" i="2"/>
  <c r="BE73" i="2"/>
  <c r="BE149" i="2"/>
  <c r="BE72" i="2"/>
  <c r="BE70" i="2"/>
  <c r="BE68" i="2"/>
  <c r="BE66" i="2"/>
  <c r="BE64" i="2"/>
  <c r="BE62" i="2"/>
  <c r="BE60" i="2"/>
  <c r="BE58" i="2"/>
  <c r="BE56" i="2"/>
  <c r="BE54" i="2"/>
  <c r="BE52" i="2"/>
  <c r="BE50" i="2"/>
  <c r="BE48" i="2"/>
  <c r="BE46" i="2"/>
  <c r="BE44" i="2"/>
  <c r="BE42" i="2"/>
  <c r="BE40" i="2"/>
  <c r="BE38" i="2"/>
  <c r="BE36" i="2"/>
  <c r="BE34" i="2"/>
  <c r="BE32" i="2"/>
  <c r="BE30" i="2"/>
  <c r="BE28" i="2"/>
  <c r="BE26" i="2"/>
  <c r="BE24" i="2"/>
  <c r="BE22" i="2"/>
  <c r="BE20" i="2"/>
  <c r="BE18" i="2"/>
  <c r="BE16" i="2"/>
  <c r="BE14" i="2"/>
  <c r="BE12" i="2"/>
  <c r="BE10" i="2"/>
  <c r="BE8" i="2"/>
  <c r="BE6" i="2"/>
  <c r="BE4" i="2"/>
  <c r="BE153" i="2"/>
  <c r="T1" i="2"/>
  <c r="AB1" i="2"/>
  <c r="AJ1" i="2"/>
  <c r="AR1" i="2"/>
  <c r="AZ1" i="2"/>
  <c r="X4" i="2"/>
  <c r="AF4" i="2"/>
  <c r="AN4" i="2"/>
  <c r="AV4" i="2"/>
  <c r="BD4" i="2"/>
  <c r="V5" i="2"/>
  <c r="AD5" i="2"/>
  <c r="AL5" i="2"/>
  <c r="AT5" i="2"/>
  <c r="BB5" i="2"/>
  <c r="X6" i="2"/>
  <c r="AF6" i="2"/>
  <c r="AN6" i="2"/>
  <c r="AV6" i="2"/>
  <c r="BD6" i="2"/>
  <c r="V7" i="2"/>
  <c r="AD7" i="2"/>
  <c r="AL7" i="2"/>
  <c r="AT7" i="2"/>
  <c r="BB7" i="2"/>
  <c r="X8" i="2"/>
  <c r="AF8" i="2"/>
  <c r="AN8" i="2"/>
  <c r="AV8" i="2"/>
  <c r="BD8" i="2"/>
  <c r="V9" i="2"/>
  <c r="AD9" i="2"/>
  <c r="AL9" i="2"/>
  <c r="AT9" i="2"/>
  <c r="BB9" i="2"/>
  <c r="X10" i="2"/>
  <c r="AF10" i="2"/>
  <c r="AN10" i="2"/>
  <c r="AV10" i="2"/>
  <c r="BD10" i="2"/>
  <c r="V11" i="2"/>
  <c r="AD11" i="2"/>
  <c r="AL11" i="2"/>
  <c r="AT11" i="2"/>
  <c r="BB11" i="2"/>
  <c r="X12" i="2"/>
  <c r="AF12" i="2"/>
  <c r="AN12" i="2"/>
  <c r="AV12" i="2"/>
  <c r="BD12" i="2"/>
  <c r="V13" i="2"/>
  <c r="AD13" i="2"/>
  <c r="AL13" i="2"/>
  <c r="AT13" i="2"/>
  <c r="BB13" i="2"/>
  <c r="X14" i="2"/>
  <c r="AF14" i="2"/>
  <c r="AN14" i="2"/>
  <c r="AV14" i="2"/>
  <c r="BD14" i="2"/>
  <c r="V15" i="2"/>
  <c r="AD15" i="2"/>
  <c r="AL15" i="2"/>
  <c r="AT15" i="2"/>
  <c r="BB15" i="2"/>
  <c r="X16" i="2"/>
  <c r="AF16" i="2"/>
  <c r="AN16" i="2"/>
  <c r="AV16" i="2"/>
  <c r="BD16" i="2"/>
  <c r="V17" i="2"/>
  <c r="AD17" i="2"/>
  <c r="AL17" i="2"/>
  <c r="AT17" i="2"/>
  <c r="BB17" i="2"/>
  <c r="X18" i="2"/>
  <c r="AF18" i="2"/>
  <c r="AN18" i="2"/>
  <c r="AV18" i="2"/>
  <c r="BD18" i="2"/>
  <c r="V19" i="2"/>
  <c r="AD19" i="2"/>
  <c r="AL19" i="2"/>
  <c r="AT19" i="2"/>
  <c r="BB19" i="2"/>
  <c r="X20" i="2"/>
  <c r="AF20" i="2"/>
  <c r="AN20" i="2"/>
  <c r="AV20" i="2"/>
  <c r="BD20" i="2"/>
  <c r="V21" i="2"/>
  <c r="AD21" i="2"/>
  <c r="AL21" i="2"/>
  <c r="AT21" i="2"/>
  <c r="BB21" i="2"/>
  <c r="X22" i="2"/>
  <c r="AF22" i="2"/>
  <c r="AN22" i="2"/>
  <c r="AV22" i="2"/>
  <c r="BD22" i="2"/>
  <c r="V23" i="2"/>
  <c r="AD23" i="2"/>
  <c r="AL23" i="2"/>
  <c r="AT23" i="2"/>
  <c r="BB23" i="2"/>
  <c r="X24" i="2"/>
  <c r="AF24" i="2"/>
  <c r="AN24" i="2"/>
  <c r="AV24" i="2"/>
  <c r="BD24" i="2"/>
  <c r="V25" i="2"/>
  <c r="AD25" i="2"/>
  <c r="AL25" i="2"/>
  <c r="AT25" i="2"/>
  <c r="BB25" i="2"/>
  <c r="X26" i="2"/>
  <c r="AF26" i="2"/>
  <c r="AN26" i="2"/>
  <c r="AV26" i="2"/>
  <c r="BD26" i="2"/>
  <c r="V27" i="2"/>
  <c r="AD27" i="2"/>
  <c r="AL27" i="2"/>
  <c r="AT27" i="2"/>
  <c r="BB27" i="2"/>
  <c r="X28" i="2"/>
  <c r="AF28" i="2"/>
  <c r="AN28" i="2"/>
  <c r="AV28" i="2"/>
  <c r="BD28" i="2"/>
  <c r="V29" i="2"/>
  <c r="AD29" i="2"/>
  <c r="AL29" i="2"/>
  <c r="AT29" i="2"/>
  <c r="BB29" i="2"/>
  <c r="X30" i="2"/>
  <c r="AF30" i="2"/>
  <c r="AN30" i="2"/>
  <c r="AV30" i="2"/>
  <c r="BD30" i="2"/>
  <c r="V31" i="2"/>
  <c r="AD31" i="2"/>
  <c r="AL31" i="2"/>
  <c r="AT31" i="2"/>
  <c r="BB31" i="2"/>
  <c r="X32" i="2"/>
  <c r="AF32" i="2"/>
  <c r="AN32" i="2"/>
  <c r="AV32" i="2"/>
  <c r="BD32" i="2"/>
  <c r="V33" i="2"/>
  <c r="AD33" i="2"/>
  <c r="AL33" i="2"/>
  <c r="AT33" i="2"/>
  <c r="BB33" i="2"/>
  <c r="X34" i="2"/>
  <c r="AF34" i="2"/>
  <c r="AN34" i="2"/>
  <c r="AV34" i="2"/>
  <c r="BD34" i="2"/>
  <c r="V35" i="2"/>
  <c r="AD35" i="2"/>
  <c r="AL35" i="2"/>
  <c r="AT35" i="2"/>
  <c r="BB35" i="2"/>
  <c r="X36" i="2"/>
  <c r="AF36" i="2"/>
  <c r="AN36" i="2"/>
  <c r="AV36" i="2"/>
  <c r="BD36" i="2"/>
  <c r="V37" i="2"/>
  <c r="AD37" i="2"/>
  <c r="AL37" i="2"/>
  <c r="AT37" i="2"/>
  <c r="BB37" i="2"/>
  <c r="X38" i="2"/>
  <c r="AF38" i="2"/>
  <c r="AN38" i="2"/>
  <c r="AV38" i="2"/>
  <c r="BD38" i="2"/>
  <c r="V39" i="2"/>
  <c r="AD39" i="2"/>
  <c r="AL39" i="2"/>
  <c r="AT39" i="2"/>
  <c r="BB39" i="2"/>
  <c r="X40" i="2"/>
  <c r="AF40" i="2"/>
  <c r="AN40" i="2"/>
  <c r="AV40" i="2"/>
  <c r="BD40" i="2"/>
  <c r="V41" i="2"/>
  <c r="AD41" i="2"/>
  <c r="AL41" i="2"/>
  <c r="AT41" i="2"/>
  <c r="BB41" i="2"/>
  <c r="X42" i="2"/>
  <c r="AF42" i="2"/>
  <c r="AN42" i="2"/>
  <c r="AV42" i="2"/>
  <c r="BD42" i="2"/>
  <c r="V43" i="2"/>
  <c r="AD43" i="2"/>
  <c r="AL43" i="2"/>
  <c r="AT43" i="2"/>
  <c r="BB43" i="2"/>
  <c r="X44" i="2"/>
  <c r="AF44" i="2"/>
  <c r="AN44" i="2"/>
  <c r="AV44" i="2"/>
  <c r="BD44" i="2"/>
  <c r="V45" i="2"/>
  <c r="AD45" i="2"/>
  <c r="AL45" i="2"/>
  <c r="AT45" i="2"/>
  <c r="BB45" i="2"/>
  <c r="X46" i="2"/>
  <c r="AF46" i="2"/>
  <c r="AN46" i="2"/>
  <c r="AV46" i="2"/>
  <c r="BD46" i="2"/>
  <c r="V47" i="2"/>
  <c r="AD47" i="2"/>
  <c r="AL47" i="2"/>
  <c r="AT47" i="2"/>
  <c r="BB47" i="2"/>
  <c r="X48" i="2"/>
  <c r="AF48" i="2"/>
  <c r="AN48" i="2"/>
  <c r="AV48" i="2"/>
  <c r="BD48" i="2"/>
  <c r="V49" i="2"/>
  <c r="AD49" i="2"/>
  <c r="AL49" i="2"/>
  <c r="AT49" i="2"/>
  <c r="BB49" i="2"/>
  <c r="X50" i="2"/>
  <c r="AF50" i="2"/>
  <c r="AN50" i="2"/>
  <c r="AV50" i="2"/>
  <c r="BD50" i="2"/>
  <c r="V51" i="2"/>
  <c r="AD51" i="2"/>
  <c r="AL51" i="2"/>
  <c r="AT51" i="2"/>
  <c r="BB51" i="2"/>
  <c r="X52" i="2"/>
  <c r="AF52" i="2"/>
  <c r="AN52" i="2"/>
  <c r="AV52" i="2"/>
  <c r="BD52" i="2"/>
  <c r="V53" i="2"/>
  <c r="AD53" i="2"/>
  <c r="AL53" i="2"/>
  <c r="AT53" i="2"/>
  <c r="BB53" i="2"/>
  <c r="X54" i="2"/>
  <c r="AF54" i="2"/>
  <c r="AN54" i="2"/>
  <c r="AV54" i="2"/>
  <c r="BD54" i="2"/>
  <c r="V55" i="2"/>
  <c r="AD55" i="2"/>
  <c r="AL55" i="2"/>
  <c r="AT55" i="2"/>
  <c r="BB55" i="2"/>
  <c r="X56" i="2"/>
  <c r="AF56" i="2"/>
  <c r="AN56" i="2"/>
  <c r="AV56" i="2"/>
  <c r="BD56" i="2"/>
  <c r="V57" i="2"/>
  <c r="AD57" i="2"/>
  <c r="AL57" i="2"/>
  <c r="AT57" i="2"/>
  <c r="BB57" i="2"/>
  <c r="X58" i="2"/>
  <c r="AF58" i="2"/>
  <c r="AN58" i="2"/>
  <c r="AV58" i="2"/>
  <c r="BD58" i="2"/>
  <c r="V59" i="2"/>
  <c r="AD59" i="2"/>
  <c r="AL59" i="2"/>
  <c r="AT59" i="2"/>
  <c r="BB59" i="2"/>
  <c r="X60" i="2"/>
  <c r="AF60" i="2"/>
  <c r="AN60" i="2"/>
  <c r="AV60" i="2"/>
  <c r="BD60" i="2"/>
  <c r="V61" i="2"/>
  <c r="AD61" i="2"/>
  <c r="AL61" i="2"/>
  <c r="AT61" i="2"/>
  <c r="BB61" i="2"/>
  <c r="X62" i="2"/>
  <c r="AF62" i="2"/>
  <c r="AN62" i="2"/>
  <c r="AV62" i="2"/>
  <c r="BD62" i="2"/>
  <c r="V63" i="2"/>
  <c r="AD63" i="2"/>
  <c r="AL63" i="2"/>
  <c r="AT63" i="2"/>
  <c r="BB63" i="2"/>
  <c r="X64" i="2"/>
  <c r="AF64" i="2"/>
  <c r="AN64" i="2"/>
  <c r="AV64" i="2"/>
  <c r="BD64" i="2"/>
  <c r="V65" i="2"/>
  <c r="AD65" i="2"/>
  <c r="AL65" i="2"/>
  <c r="AT65" i="2"/>
  <c r="BB65" i="2"/>
  <c r="X66" i="2"/>
  <c r="AF66" i="2"/>
  <c r="AN66" i="2"/>
  <c r="AV66" i="2"/>
  <c r="BD66" i="2"/>
  <c r="V67" i="2"/>
  <c r="AD67" i="2"/>
  <c r="AL67" i="2"/>
  <c r="AT67" i="2"/>
  <c r="BB67" i="2"/>
  <c r="X68" i="2"/>
  <c r="AF68" i="2"/>
  <c r="AN68" i="2"/>
  <c r="AV68" i="2"/>
  <c r="BD68" i="2"/>
  <c r="V69" i="2"/>
  <c r="AD69" i="2"/>
  <c r="AL69" i="2"/>
  <c r="AT69" i="2"/>
  <c r="BB69" i="2"/>
  <c r="X70" i="2"/>
  <c r="AF70" i="2"/>
  <c r="AN70" i="2"/>
  <c r="AV70" i="2"/>
  <c r="BD70" i="2"/>
  <c r="V71" i="2"/>
  <c r="AD71" i="2"/>
  <c r="AL71" i="2"/>
  <c r="BB71" i="2"/>
  <c r="X72" i="2"/>
  <c r="AF72" i="2"/>
  <c r="AN72" i="2"/>
  <c r="AV72" i="2"/>
  <c r="BD72" i="2"/>
  <c r="V73" i="2"/>
  <c r="AL73" i="2"/>
  <c r="AU73" i="2"/>
  <c r="BF73" i="2"/>
  <c r="U74" i="2"/>
  <c r="AF74" i="2"/>
  <c r="AP74" i="2"/>
  <c r="BA74" i="2"/>
  <c r="Z75" i="2"/>
  <c r="AU75" i="2"/>
  <c r="BF75" i="2"/>
  <c r="U76" i="2"/>
  <c r="AF76" i="2"/>
  <c r="AP76" i="2"/>
  <c r="BA76" i="2"/>
  <c r="AB77" i="2"/>
  <c r="AR77" i="2"/>
  <c r="AH78" i="2"/>
  <c r="AX78" i="2"/>
  <c r="AB79" i="2"/>
  <c r="AR79" i="2"/>
  <c r="AH80" i="2"/>
  <c r="AX80" i="2"/>
  <c r="AB81" i="2"/>
  <c r="AR81" i="2"/>
  <c r="AH82" i="2"/>
  <c r="AX82" i="2"/>
  <c r="AB83" i="2"/>
  <c r="AR83" i="2"/>
  <c r="AH84" i="2"/>
  <c r="AX84" i="2"/>
  <c r="AB85" i="2"/>
  <c r="AR85" i="2"/>
  <c r="AH86" i="2"/>
  <c r="AX86" i="2"/>
  <c r="AB87" i="2"/>
  <c r="AR87" i="2"/>
  <c r="AH88" i="2"/>
  <c r="AX88" i="2"/>
  <c r="AB89" i="2"/>
  <c r="AR89" i="2"/>
  <c r="AH90" i="2"/>
  <c r="AX90" i="2"/>
  <c r="AB91" i="2"/>
  <c r="AR91" i="2"/>
  <c r="AH92" i="2"/>
  <c r="AX92" i="2"/>
  <c r="AB93" i="2"/>
  <c r="AR93" i="2"/>
  <c r="AH94" i="2"/>
  <c r="AX94" i="2"/>
  <c r="AR95" i="2"/>
  <c r="V97" i="2"/>
  <c r="AR97" i="2"/>
  <c r="AE98" i="2"/>
  <c r="AZ98" i="2"/>
  <c r="U99" i="2"/>
  <c r="AP99" i="2"/>
  <c r="AL100" i="2"/>
  <c r="AG101" i="2"/>
  <c r="BB101" i="2"/>
  <c r="T102" i="2"/>
  <c r="AP102" i="2"/>
  <c r="AF103" i="2"/>
  <c r="BA103" i="2"/>
  <c r="AA104" i="2"/>
  <c r="AV104" i="2"/>
  <c r="V105" i="2"/>
  <c r="AE106" i="2"/>
  <c r="U107" i="2"/>
  <c r="AP107" i="2"/>
  <c r="AL108" i="2"/>
  <c r="AG109" i="2"/>
  <c r="AF111" i="2"/>
  <c r="BA111" i="2"/>
  <c r="AV112" i="2"/>
  <c r="AF114" i="2"/>
  <c r="BA115" i="2"/>
  <c r="S273" i="2"/>
  <c r="S271" i="2"/>
  <c r="S265" i="2"/>
  <c r="S270" i="2"/>
  <c r="S269" i="2"/>
  <c r="S268" i="2"/>
  <c r="S267" i="2"/>
  <c r="S266" i="2"/>
  <c r="S264" i="2"/>
  <c r="S274" i="2"/>
  <c r="S263" i="2"/>
  <c r="S261" i="2"/>
  <c r="S259" i="2"/>
  <c r="S257" i="2"/>
  <c r="S262" i="2"/>
  <c r="S260" i="2"/>
  <c r="S258" i="2"/>
  <c r="S256" i="2"/>
  <c r="S254" i="2"/>
  <c r="S252" i="2"/>
  <c r="S250" i="2"/>
  <c r="S248" i="2"/>
  <c r="S247" i="2"/>
  <c r="S246" i="2"/>
  <c r="S245" i="2"/>
  <c r="S243" i="2"/>
  <c r="S241" i="2"/>
  <c r="S239" i="2"/>
  <c r="S272" i="2"/>
  <c r="S244" i="2"/>
  <c r="S242" i="2"/>
  <c r="S240" i="2"/>
  <c r="S238" i="2"/>
  <c r="S234" i="2"/>
  <c r="S232" i="2"/>
  <c r="S230" i="2"/>
  <c r="S228" i="2"/>
  <c r="S226" i="2"/>
  <c r="S224" i="2"/>
  <c r="S222" i="2"/>
  <c r="S220" i="2"/>
  <c r="S218" i="2"/>
  <c r="S216" i="2"/>
  <c r="S214" i="2"/>
  <c r="S212" i="2"/>
  <c r="S255" i="2"/>
  <c r="S253" i="2"/>
  <c r="S251" i="2"/>
  <c r="S249" i="2"/>
  <c r="S236" i="2"/>
  <c r="S210" i="2"/>
  <c r="S208" i="2"/>
  <c r="S206" i="2"/>
  <c r="S237" i="2"/>
  <c r="S235" i="2"/>
  <c r="S233" i="2"/>
  <c r="S231" i="2"/>
  <c r="S229" i="2"/>
  <c r="S227" i="2"/>
  <c r="S225" i="2"/>
  <c r="S215" i="2"/>
  <c r="S213" i="2"/>
  <c r="S211" i="2"/>
  <c r="S209" i="2"/>
  <c r="S207" i="2"/>
  <c r="S205" i="2"/>
  <c r="S201" i="2"/>
  <c r="S199" i="2"/>
  <c r="S197" i="2"/>
  <c r="S195" i="2"/>
  <c r="S193" i="2"/>
  <c r="S191" i="2"/>
  <c r="S189" i="2"/>
  <c r="S187" i="2"/>
  <c r="S185" i="2"/>
  <c r="S183" i="2"/>
  <c r="S181" i="2"/>
  <c r="S179" i="2"/>
  <c r="S177" i="2"/>
  <c r="S175" i="2"/>
  <c r="S173" i="2"/>
  <c r="S202" i="2"/>
  <c r="S200" i="2"/>
  <c r="S198" i="2"/>
  <c r="S196" i="2"/>
  <c r="S194" i="2"/>
  <c r="S192" i="2"/>
  <c r="S190" i="2"/>
  <c r="S188" i="2"/>
  <c r="S186" i="2"/>
  <c r="S184" i="2"/>
  <c r="S182" i="2"/>
  <c r="S180" i="2"/>
  <c r="S221" i="2"/>
  <c r="S217" i="2"/>
  <c r="S204" i="2"/>
  <c r="S178" i="2"/>
  <c r="S223" i="2"/>
  <c r="S219" i="2"/>
  <c r="S176" i="2"/>
  <c r="S174" i="2"/>
  <c r="S147" i="2"/>
  <c r="S145" i="2"/>
  <c r="S143" i="2"/>
  <c r="S141" i="2"/>
  <c r="S139" i="2"/>
  <c r="S137" i="2"/>
  <c r="S135" i="2"/>
  <c r="S133" i="2"/>
  <c r="S131" i="2"/>
  <c r="S129" i="2"/>
  <c r="S127" i="2"/>
  <c r="S125" i="2"/>
  <c r="S123" i="2"/>
  <c r="S121" i="2"/>
  <c r="S119" i="2"/>
  <c r="S117" i="2"/>
  <c r="S115" i="2"/>
  <c r="S113" i="2"/>
  <c r="S111" i="2"/>
  <c r="S109" i="2"/>
  <c r="S107" i="2"/>
  <c r="S105" i="2"/>
  <c r="S103" i="2"/>
  <c r="S101" i="2"/>
  <c r="S99" i="2"/>
  <c r="S97" i="2"/>
  <c r="S203" i="2"/>
  <c r="S171" i="2"/>
  <c r="S169" i="2"/>
  <c r="S167" i="2"/>
  <c r="S165" i="2"/>
  <c r="S163" i="2"/>
  <c r="S161" i="2"/>
  <c r="S159" i="2"/>
  <c r="S157" i="2"/>
  <c r="S154" i="2"/>
  <c r="S150" i="2"/>
  <c r="S148" i="2"/>
  <c r="S146" i="2"/>
  <c r="S144" i="2"/>
  <c r="S142" i="2"/>
  <c r="S140" i="2"/>
  <c r="S138" i="2"/>
  <c r="S136" i="2"/>
  <c r="S134" i="2"/>
  <c r="S132" i="2"/>
  <c r="S130" i="2"/>
  <c r="S128" i="2"/>
  <c r="S126" i="2"/>
  <c r="S124" i="2"/>
  <c r="S122" i="2"/>
  <c r="S120" i="2"/>
  <c r="S118" i="2"/>
  <c r="S116" i="2"/>
  <c r="S114" i="2"/>
  <c r="S112" i="2"/>
  <c r="S110" i="2"/>
  <c r="S108" i="2"/>
  <c r="S106" i="2"/>
  <c r="S104" i="2"/>
  <c r="S102" i="2"/>
  <c r="S100" i="2"/>
  <c r="S98" i="2"/>
  <c r="S153" i="2"/>
  <c r="S96" i="2"/>
  <c r="S94" i="2"/>
  <c r="S92" i="2"/>
  <c r="S90" i="2"/>
  <c r="S88" i="2"/>
  <c r="S86" i="2"/>
  <c r="S84" i="2"/>
  <c r="S82" i="2"/>
  <c r="S80" i="2"/>
  <c r="S78" i="2"/>
  <c r="S76" i="2"/>
  <c r="S74" i="2"/>
  <c r="S172" i="2"/>
  <c r="S168" i="2"/>
  <c r="S164" i="2"/>
  <c r="S160" i="2"/>
  <c r="S156" i="2"/>
  <c r="S151" i="2"/>
  <c r="S1" i="2"/>
  <c r="S73" i="2"/>
  <c r="S71" i="2"/>
  <c r="S69" i="2"/>
  <c r="S67" i="2"/>
  <c r="S65" i="2"/>
  <c r="S63" i="2"/>
  <c r="S61" i="2"/>
  <c r="S59" i="2"/>
  <c r="S57" i="2"/>
  <c r="S55" i="2"/>
  <c r="S53" i="2"/>
  <c r="S51" i="2"/>
  <c r="S49" i="2"/>
  <c r="S47" i="2"/>
  <c r="S45" i="2"/>
  <c r="S43" i="2"/>
  <c r="S41" i="2"/>
  <c r="S39" i="2"/>
  <c r="S37" i="2"/>
  <c r="S35" i="2"/>
  <c r="S33" i="2"/>
  <c r="S31" i="2"/>
  <c r="S29" i="2"/>
  <c r="S27" i="2"/>
  <c r="S25" i="2"/>
  <c r="S23" i="2"/>
  <c r="S21" i="2"/>
  <c r="S19" i="2"/>
  <c r="S17" i="2"/>
  <c r="S15" i="2"/>
  <c r="S13" i="2"/>
  <c r="S11" i="2"/>
  <c r="S9" i="2"/>
  <c r="S7" i="2"/>
  <c r="S5" i="2"/>
  <c r="S170" i="2"/>
  <c r="S166" i="2"/>
  <c r="S162" i="2"/>
  <c r="S158" i="2"/>
  <c r="S155" i="2"/>
  <c r="S152" i="2"/>
  <c r="S149" i="2"/>
  <c r="AA273" i="2"/>
  <c r="AA271" i="2"/>
  <c r="AA265" i="2"/>
  <c r="AA266" i="2"/>
  <c r="AA264" i="2"/>
  <c r="AA267" i="2"/>
  <c r="AA272" i="2"/>
  <c r="AA270" i="2"/>
  <c r="AA263" i="2"/>
  <c r="AA261" i="2"/>
  <c r="AA259" i="2"/>
  <c r="AA257" i="2"/>
  <c r="AA268" i="2"/>
  <c r="AA274" i="2"/>
  <c r="AA269" i="2"/>
  <c r="AA262" i="2"/>
  <c r="AA260" i="2"/>
  <c r="AA258" i="2"/>
  <c r="AA254" i="2"/>
  <c r="AA252" i="2"/>
  <c r="AA250" i="2"/>
  <c r="AA243" i="2"/>
  <c r="AA241" i="2"/>
  <c r="AA239" i="2"/>
  <c r="AA255" i="2"/>
  <c r="AA253" i="2"/>
  <c r="AA251" i="2"/>
  <c r="AA249" i="2"/>
  <c r="AA248" i="2"/>
  <c r="AA247" i="2"/>
  <c r="AA246" i="2"/>
  <c r="AA245" i="2"/>
  <c r="AA244" i="2"/>
  <c r="AA242" i="2"/>
  <c r="AA240" i="2"/>
  <c r="AA238" i="2"/>
  <c r="AA237" i="2"/>
  <c r="AA236" i="2"/>
  <c r="AA235" i="2"/>
  <c r="AA234" i="2"/>
  <c r="AA232" i="2"/>
  <c r="AA230" i="2"/>
  <c r="AA228" i="2"/>
  <c r="AA226" i="2"/>
  <c r="AA224" i="2"/>
  <c r="AA222" i="2"/>
  <c r="AA220" i="2"/>
  <c r="AA218" i="2"/>
  <c r="AA216" i="2"/>
  <c r="AA214" i="2"/>
  <c r="AA212" i="2"/>
  <c r="AA210" i="2"/>
  <c r="AA256" i="2"/>
  <c r="AA221" i="2"/>
  <c r="AA219" i="2"/>
  <c r="AA217" i="2"/>
  <c r="AA215" i="2"/>
  <c r="AA213" i="2"/>
  <c r="AA211" i="2"/>
  <c r="AA208" i="2"/>
  <c r="AA206" i="2"/>
  <c r="AA233" i="2"/>
  <c r="AA231" i="2"/>
  <c r="AA229" i="2"/>
  <c r="AA227" i="2"/>
  <c r="AA225" i="2"/>
  <c r="AA223" i="2"/>
  <c r="AA209" i="2"/>
  <c r="AA207" i="2"/>
  <c r="AA205" i="2"/>
  <c r="AA201" i="2"/>
  <c r="AA199" i="2"/>
  <c r="AA197" i="2"/>
  <c r="AA195" i="2"/>
  <c r="AA193" i="2"/>
  <c r="AA191" i="2"/>
  <c r="AA189" i="2"/>
  <c r="AA187" i="2"/>
  <c r="AA185" i="2"/>
  <c r="AA183" i="2"/>
  <c r="AA181" i="2"/>
  <c r="AA179" i="2"/>
  <c r="AA177" i="2"/>
  <c r="AA175" i="2"/>
  <c r="AA173" i="2"/>
  <c r="AA204" i="2"/>
  <c r="AA203" i="2"/>
  <c r="AA202" i="2"/>
  <c r="AA200" i="2"/>
  <c r="AA198" i="2"/>
  <c r="AA196" i="2"/>
  <c r="AA194" i="2"/>
  <c r="AA192" i="2"/>
  <c r="AA190" i="2"/>
  <c r="AA188" i="2"/>
  <c r="AA186" i="2"/>
  <c r="AA184" i="2"/>
  <c r="AA182" i="2"/>
  <c r="AA180" i="2"/>
  <c r="AA172" i="2"/>
  <c r="AA178" i="2"/>
  <c r="AA147" i="2"/>
  <c r="AA145" i="2"/>
  <c r="AA143" i="2"/>
  <c r="AA141" i="2"/>
  <c r="AA139" i="2"/>
  <c r="AA137" i="2"/>
  <c r="AA135" i="2"/>
  <c r="AA133" i="2"/>
  <c r="AA131" i="2"/>
  <c r="AA129" i="2"/>
  <c r="AA127" i="2"/>
  <c r="AA125" i="2"/>
  <c r="AA123" i="2"/>
  <c r="AA121" i="2"/>
  <c r="AA119" i="2"/>
  <c r="AA117" i="2"/>
  <c r="AA115" i="2"/>
  <c r="AA113" i="2"/>
  <c r="AA111" i="2"/>
  <c r="AA109" i="2"/>
  <c r="AA107" i="2"/>
  <c r="AA105" i="2"/>
  <c r="AA103" i="2"/>
  <c r="AA101" i="2"/>
  <c r="AA99" i="2"/>
  <c r="AA97" i="2"/>
  <c r="AA171" i="2"/>
  <c r="AA169" i="2"/>
  <c r="AA167" i="2"/>
  <c r="AA165" i="2"/>
  <c r="AA163" i="2"/>
  <c r="AA161" i="2"/>
  <c r="AA159" i="2"/>
  <c r="AA157" i="2"/>
  <c r="AA170" i="2"/>
  <c r="AA168" i="2"/>
  <c r="AA166" i="2"/>
  <c r="AA164" i="2"/>
  <c r="AA162" i="2"/>
  <c r="AA160" i="2"/>
  <c r="AA158" i="2"/>
  <c r="AA156" i="2"/>
  <c r="AA155" i="2"/>
  <c r="AA151" i="2"/>
  <c r="AA174" i="2"/>
  <c r="AA154" i="2"/>
  <c r="AA150" i="2"/>
  <c r="AA96" i="2"/>
  <c r="AA94" i="2"/>
  <c r="AA92" i="2"/>
  <c r="AA90" i="2"/>
  <c r="AA88" i="2"/>
  <c r="AA86" i="2"/>
  <c r="AA84" i="2"/>
  <c r="AA82" i="2"/>
  <c r="AA80" i="2"/>
  <c r="AA78" i="2"/>
  <c r="AA76" i="2"/>
  <c r="AA74" i="2"/>
  <c r="AA153" i="2"/>
  <c r="AA146" i="2"/>
  <c r="AA142" i="2"/>
  <c r="AA138" i="2"/>
  <c r="AA134" i="2"/>
  <c r="AA130" i="2"/>
  <c r="AA126" i="2"/>
  <c r="AA122" i="2"/>
  <c r="AA118" i="2"/>
  <c r="AA114" i="2"/>
  <c r="AA110" i="2"/>
  <c r="AA106" i="2"/>
  <c r="AA102" i="2"/>
  <c r="AA98" i="2"/>
  <c r="AA1" i="2"/>
  <c r="AA176" i="2"/>
  <c r="AA152" i="2"/>
  <c r="AA149" i="2"/>
  <c r="AA75" i="2"/>
  <c r="AA73" i="2"/>
  <c r="AA71" i="2"/>
  <c r="AA69" i="2"/>
  <c r="AA67" i="2"/>
  <c r="AA65" i="2"/>
  <c r="AA63" i="2"/>
  <c r="AA61" i="2"/>
  <c r="AA59" i="2"/>
  <c r="AA57" i="2"/>
  <c r="AA55" i="2"/>
  <c r="AA53" i="2"/>
  <c r="AA51" i="2"/>
  <c r="AA49" i="2"/>
  <c r="AA47" i="2"/>
  <c r="AA45" i="2"/>
  <c r="AA43" i="2"/>
  <c r="AA41" i="2"/>
  <c r="AA39" i="2"/>
  <c r="AA37" i="2"/>
  <c r="AA35" i="2"/>
  <c r="AA33" i="2"/>
  <c r="AA31" i="2"/>
  <c r="AA29" i="2"/>
  <c r="AA27" i="2"/>
  <c r="AA25" i="2"/>
  <c r="AA23" i="2"/>
  <c r="AA21" i="2"/>
  <c r="AA19" i="2"/>
  <c r="AA17" i="2"/>
  <c r="AA15" i="2"/>
  <c r="AA13" i="2"/>
  <c r="AA11" i="2"/>
  <c r="AA9" i="2"/>
  <c r="AA7" i="2"/>
  <c r="AA5" i="2"/>
  <c r="AA144" i="2"/>
  <c r="AA140" i="2"/>
  <c r="AA136" i="2"/>
  <c r="AA132" i="2"/>
  <c r="AA128" i="2"/>
  <c r="AA124" i="2"/>
  <c r="AA120" i="2"/>
  <c r="AA148" i="2"/>
  <c r="AM273" i="2"/>
  <c r="AM271" i="2"/>
  <c r="AM265" i="2"/>
  <c r="AM274" i="2"/>
  <c r="AM272" i="2"/>
  <c r="AM270" i="2"/>
  <c r="AM269" i="2"/>
  <c r="AM268" i="2"/>
  <c r="AM267" i="2"/>
  <c r="AM266" i="2"/>
  <c r="AM264" i="2"/>
  <c r="AM263" i="2"/>
  <c r="AM261" i="2"/>
  <c r="AM259" i="2"/>
  <c r="AM257" i="2"/>
  <c r="AM254" i="2"/>
  <c r="AM252" i="2"/>
  <c r="AM250" i="2"/>
  <c r="AM262" i="2"/>
  <c r="AM260" i="2"/>
  <c r="AM258" i="2"/>
  <c r="AM255" i="2"/>
  <c r="AM253" i="2"/>
  <c r="AM251" i="2"/>
  <c r="AM249" i="2"/>
  <c r="AM243" i="2"/>
  <c r="AM241" i="2"/>
  <c r="AM239" i="2"/>
  <c r="AM256" i="2"/>
  <c r="AM248" i="2"/>
  <c r="AM247" i="2"/>
  <c r="AM246" i="2"/>
  <c r="AM245" i="2"/>
  <c r="AM244" i="2"/>
  <c r="AM237" i="2"/>
  <c r="AM236" i="2"/>
  <c r="AM235" i="2"/>
  <c r="AM234" i="2"/>
  <c r="AM232" i="2"/>
  <c r="AM230" i="2"/>
  <c r="AM228" i="2"/>
  <c r="AM226" i="2"/>
  <c r="AM224" i="2"/>
  <c r="AM222" i="2"/>
  <c r="AM220" i="2"/>
  <c r="AM218" i="2"/>
  <c r="AM216" i="2"/>
  <c r="AM214" i="2"/>
  <c r="AM212" i="2"/>
  <c r="AM210" i="2"/>
  <c r="AM233" i="2"/>
  <c r="AM231" i="2"/>
  <c r="AM229" i="2"/>
  <c r="AM227" i="2"/>
  <c r="AM225" i="2"/>
  <c r="AM223" i="2"/>
  <c r="AM221" i="2"/>
  <c r="AM219" i="2"/>
  <c r="AM217" i="2"/>
  <c r="AM215" i="2"/>
  <c r="AM213" i="2"/>
  <c r="AM211" i="2"/>
  <c r="AM208" i="2"/>
  <c r="AM206" i="2"/>
  <c r="AM242" i="2"/>
  <c r="AM240" i="2"/>
  <c r="AM238" i="2"/>
  <c r="AM205" i="2"/>
  <c r="AM207" i="2"/>
  <c r="AM204" i="2"/>
  <c r="AM203" i="2"/>
  <c r="AM201" i="2"/>
  <c r="AM199" i="2"/>
  <c r="AM197" i="2"/>
  <c r="AM195" i="2"/>
  <c r="AM193" i="2"/>
  <c r="AM191" i="2"/>
  <c r="AM189" i="2"/>
  <c r="AM187" i="2"/>
  <c r="AM185" i="2"/>
  <c r="AM183" i="2"/>
  <c r="AM181" i="2"/>
  <c r="AM179" i="2"/>
  <c r="AM177" i="2"/>
  <c r="AM175" i="2"/>
  <c r="AM173" i="2"/>
  <c r="AM209" i="2"/>
  <c r="AM202" i="2"/>
  <c r="AM200" i="2"/>
  <c r="AM198" i="2"/>
  <c r="AM196" i="2"/>
  <c r="AM194" i="2"/>
  <c r="AM192" i="2"/>
  <c r="AM190" i="2"/>
  <c r="AM188" i="2"/>
  <c r="AM186" i="2"/>
  <c r="AM184" i="2"/>
  <c r="AM182" i="2"/>
  <c r="AM180" i="2"/>
  <c r="AM147" i="2"/>
  <c r="AM145" i="2"/>
  <c r="AM143" i="2"/>
  <c r="AM141" i="2"/>
  <c r="AM139" i="2"/>
  <c r="AM137" i="2"/>
  <c r="AM135" i="2"/>
  <c r="AM133" i="2"/>
  <c r="AM131" i="2"/>
  <c r="AM129" i="2"/>
  <c r="AM127" i="2"/>
  <c r="AM125" i="2"/>
  <c r="AM123" i="2"/>
  <c r="AM121" i="2"/>
  <c r="AM119" i="2"/>
  <c r="AM117" i="2"/>
  <c r="AM115" i="2"/>
  <c r="AM113" i="2"/>
  <c r="AM111" i="2"/>
  <c r="AM109" i="2"/>
  <c r="AM107" i="2"/>
  <c r="AM105" i="2"/>
  <c r="AM103" i="2"/>
  <c r="AM101" i="2"/>
  <c r="AM99" i="2"/>
  <c r="AM97" i="2"/>
  <c r="AM170" i="2"/>
  <c r="AM168" i="2"/>
  <c r="AM166" i="2"/>
  <c r="AM164" i="2"/>
  <c r="AM162" i="2"/>
  <c r="AM160" i="2"/>
  <c r="AM158" i="2"/>
  <c r="AM156" i="2"/>
  <c r="AM174" i="2"/>
  <c r="AM155" i="2"/>
  <c r="AM154" i="2"/>
  <c r="AM151" i="2"/>
  <c r="AM150" i="2"/>
  <c r="AM149" i="2"/>
  <c r="AM148" i="2"/>
  <c r="AM178" i="2"/>
  <c r="AM146" i="2"/>
  <c r="AM144" i="2"/>
  <c r="AM142" i="2"/>
  <c r="AM140" i="2"/>
  <c r="AM138" i="2"/>
  <c r="AM136" i="2"/>
  <c r="AM134" i="2"/>
  <c r="AM132" i="2"/>
  <c r="AM130" i="2"/>
  <c r="AM128" i="2"/>
  <c r="AM126" i="2"/>
  <c r="AM124" i="2"/>
  <c r="AM122" i="2"/>
  <c r="AM120" i="2"/>
  <c r="AM118" i="2"/>
  <c r="AM116" i="2"/>
  <c r="AM114" i="2"/>
  <c r="AM112" i="2"/>
  <c r="AM110" i="2"/>
  <c r="AM108" i="2"/>
  <c r="AM106" i="2"/>
  <c r="AM104" i="2"/>
  <c r="AM102" i="2"/>
  <c r="AM100" i="2"/>
  <c r="AM98" i="2"/>
  <c r="AM96" i="2"/>
  <c r="AM94" i="2"/>
  <c r="AM92" i="2"/>
  <c r="AM90" i="2"/>
  <c r="AM88" i="2"/>
  <c r="AM86" i="2"/>
  <c r="AM84" i="2"/>
  <c r="AM82" i="2"/>
  <c r="AM80" i="2"/>
  <c r="AM78" i="2"/>
  <c r="AM76" i="2"/>
  <c r="AM74" i="2"/>
  <c r="AM176" i="2"/>
  <c r="AM75" i="2"/>
  <c r="AM1" i="2"/>
  <c r="AM171" i="2"/>
  <c r="AM167" i="2"/>
  <c r="AM163" i="2"/>
  <c r="AM159" i="2"/>
  <c r="AM95" i="2"/>
  <c r="AM93" i="2"/>
  <c r="AM91" i="2"/>
  <c r="AM89" i="2"/>
  <c r="AM87" i="2"/>
  <c r="AM85" i="2"/>
  <c r="AM83" i="2"/>
  <c r="AM81" i="2"/>
  <c r="AM79" i="2"/>
  <c r="AM77" i="2"/>
  <c r="AM73" i="2"/>
  <c r="AM71" i="2"/>
  <c r="AM69" i="2"/>
  <c r="AM67" i="2"/>
  <c r="AM65" i="2"/>
  <c r="AM63" i="2"/>
  <c r="AM61" i="2"/>
  <c r="AM59" i="2"/>
  <c r="AM57" i="2"/>
  <c r="AM55" i="2"/>
  <c r="AM53" i="2"/>
  <c r="AM51" i="2"/>
  <c r="AM49" i="2"/>
  <c r="AM47" i="2"/>
  <c r="AM45" i="2"/>
  <c r="AM43" i="2"/>
  <c r="AM41" i="2"/>
  <c r="AM39" i="2"/>
  <c r="AM37" i="2"/>
  <c r="AM35" i="2"/>
  <c r="AM33" i="2"/>
  <c r="AM31" i="2"/>
  <c r="AM29" i="2"/>
  <c r="AM27" i="2"/>
  <c r="AM25" i="2"/>
  <c r="AM23" i="2"/>
  <c r="AM21" i="2"/>
  <c r="AM19" i="2"/>
  <c r="AM17" i="2"/>
  <c r="AM15" i="2"/>
  <c r="AM13" i="2"/>
  <c r="AM11" i="2"/>
  <c r="AM9" i="2"/>
  <c r="AM7" i="2"/>
  <c r="AM5" i="2"/>
  <c r="AM172" i="2"/>
  <c r="AM153" i="2"/>
  <c r="AM152" i="2"/>
  <c r="AM169" i="2"/>
  <c r="AM165" i="2"/>
  <c r="AM161" i="2"/>
  <c r="AM157" i="2"/>
  <c r="AE102" i="2"/>
  <c r="AE110" i="2"/>
  <c r="T274" i="2"/>
  <c r="T272" i="2"/>
  <c r="T270" i="2"/>
  <c r="T268" i="2"/>
  <c r="T269" i="2"/>
  <c r="T267" i="2"/>
  <c r="T273" i="2"/>
  <c r="T271" i="2"/>
  <c r="T266" i="2"/>
  <c r="T264" i="2"/>
  <c r="T263" i="2"/>
  <c r="T261" i="2"/>
  <c r="T259" i="2"/>
  <c r="T262" i="2"/>
  <c r="T260" i="2"/>
  <c r="T258" i="2"/>
  <c r="T256" i="2"/>
  <c r="T254" i="2"/>
  <c r="T252" i="2"/>
  <c r="T250" i="2"/>
  <c r="T248" i="2"/>
  <c r="T246" i="2"/>
  <c r="T257" i="2"/>
  <c r="T247" i="2"/>
  <c r="T245" i="2"/>
  <c r="T243" i="2"/>
  <c r="T241" i="2"/>
  <c r="T239" i="2"/>
  <c r="T237" i="2"/>
  <c r="T235" i="2"/>
  <c r="T244" i="2"/>
  <c r="T242" i="2"/>
  <c r="T240" i="2"/>
  <c r="T238" i="2"/>
  <c r="T234" i="2"/>
  <c r="T232" i="2"/>
  <c r="T230" i="2"/>
  <c r="T228" i="2"/>
  <c r="T226" i="2"/>
  <c r="T224" i="2"/>
  <c r="T265" i="2"/>
  <c r="T210" i="2"/>
  <c r="T208" i="2"/>
  <c r="T206" i="2"/>
  <c r="T233" i="2"/>
  <c r="T231" i="2"/>
  <c r="T229" i="2"/>
  <c r="T227" i="2"/>
  <c r="T225" i="2"/>
  <c r="T223" i="2"/>
  <c r="T221" i="2"/>
  <c r="T219" i="2"/>
  <c r="T217" i="2"/>
  <c r="T255" i="2"/>
  <c r="T253" i="2"/>
  <c r="T251" i="2"/>
  <c r="T249" i="2"/>
  <c r="T222" i="2"/>
  <c r="T220" i="2"/>
  <c r="T218" i="2"/>
  <c r="T204" i="2"/>
  <c r="T236" i="2"/>
  <c r="T215" i="2"/>
  <c r="T213" i="2"/>
  <c r="T211" i="2"/>
  <c r="T209" i="2"/>
  <c r="T216" i="2"/>
  <c r="T214" i="2"/>
  <c r="T212" i="2"/>
  <c r="T207" i="2"/>
  <c r="T202" i="2"/>
  <c r="T200" i="2"/>
  <c r="T198" i="2"/>
  <c r="T196" i="2"/>
  <c r="T194" i="2"/>
  <c r="T192" i="2"/>
  <c r="T190" i="2"/>
  <c r="T188" i="2"/>
  <c r="T186" i="2"/>
  <c r="T184" i="2"/>
  <c r="T182" i="2"/>
  <c r="T180" i="2"/>
  <c r="T178" i="2"/>
  <c r="T176" i="2"/>
  <c r="T174" i="2"/>
  <c r="T203" i="2"/>
  <c r="T171" i="2"/>
  <c r="T169" i="2"/>
  <c r="T167" i="2"/>
  <c r="T165" i="2"/>
  <c r="T163" i="2"/>
  <c r="T161" i="2"/>
  <c r="T159" i="2"/>
  <c r="T157" i="2"/>
  <c r="T155" i="2"/>
  <c r="T153" i="2"/>
  <c r="T151" i="2"/>
  <c r="T149" i="2"/>
  <c r="T201" i="2"/>
  <c r="T199" i="2"/>
  <c r="T197" i="2"/>
  <c r="T195" i="2"/>
  <c r="T193" i="2"/>
  <c r="T191" i="2"/>
  <c r="T189" i="2"/>
  <c r="T187" i="2"/>
  <c r="T185" i="2"/>
  <c r="T183" i="2"/>
  <c r="T181" i="2"/>
  <c r="T172" i="2"/>
  <c r="T170" i="2"/>
  <c r="T168" i="2"/>
  <c r="T166" i="2"/>
  <c r="T164" i="2"/>
  <c r="T162" i="2"/>
  <c r="T160" i="2"/>
  <c r="T158" i="2"/>
  <c r="T156" i="2"/>
  <c r="T154" i="2"/>
  <c r="T152" i="2"/>
  <c r="T150" i="2"/>
  <c r="T177" i="2"/>
  <c r="T175" i="2"/>
  <c r="T173" i="2"/>
  <c r="T205" i="2"/>
  <c r="T147" i="2"/>
  <c r="T145" i="2"/>
  <c r="T143" i="2"/>
  <c r="T141" i="2"/>
  <c r="T139" i="2"/>
  <c r="T137" i="2"/>
  <c r="T135" i="2"/>
  <c r="T133" i="2"/>
  <c r="T131" i="2"/>
  <c r="T129" i="2"/>
  <c r="T127" i="2"/>
  <c r="T125" i="2"/>
  <c r="T123" i="2"/>
  <c r="T121" i="2"/>
  <c r="T119" i="2"/>
  <c r="T117" i="2"/>
  <c r="T115" i="2"/>
  <c r="T113" i="2"/>
  <c r="T111" i="2"/>
  <c r="T109" i="2"/>
  <c r="T107" i="2"/>
  <c r="T105" i="2"/>
  <c r="T103" i="2"/>
  <c r="T101" i="2"/>
  <c r="T99" i="2"/>
  <c r="T97" i="2"/>
  <c r="T96" i="2"/>
  <c r="T94" i="2"/>
  <c r="T92" i="2"/>
  <c r="T90" i="2"/>
  <c r="T88" i="2"/>
  <c r="T86" i="2"/>
  <c r="T84" i="2"/>
  <c r="T82" i="2"/>
  <c r="T80" i="2"/>
  <c r="T78" i="2"/>
  <c r="T179" i="2"/>
  <c r="T73" i="2"/>
  <c r="T71" i="2"/>
  <c r="T69" i="2"/>
  <c r="T67" i="2"/>
  <c r="T65" i="2"/>
  <c r="T63" i="2"/>
  <c r="T61" i="2"/>
  <c r="T59" i="2"/>
  <c r="T57" i="2"/>
  <c r="T55" i="2"/>
  <c r="T53" i="2"/>
  <c r="T51" i="2"/>
  <c r="T49" i="2"/>
  <c r="T47" i="2"/>
  <c r="T45" i="2"/>
  <c r="T43" i="2"/>
  <c r="T41" i="2"/>
  <c r="T39" i="2"/>
  <c r="T37" i="2"/>
  <c r="T35" i="2"/>
  <c r="T33" i="2"/>
  <c r="T31" i="2"/>
  <c r="T29" i="2"/>
  <c r="T27" i="2"/>
  <c r="T25" i="2"/>
  <c r="T23" i="2"/>
  <c r="T21" i="2"/>
  <c r="T19" i="2"/>
  <c r="T17" i="2"/>
  <c r="T15" i="2"/>
  <c r="T13" i="2"/>
  <c r="T11" i="2"/>
  <c r="T9" i="2"/>
  <c r="T7" i="2"/>
  <c r="T5" i="2"/>
  <c r="T148" i="2"/>
  <c r="T144" i="2"/>
  <c r="T140" i="2"/>
  <c r="T136" i="2"/>
  <c r="T132" i="2"/>
  <c r="T128" i="2"/>
  <c r="T124" i="2"/>
  <c r="T120" i="2"/>
  <c r="T116" i="2"/>
  <c r="T112" i="2"/>
  <c r="T108" i="2"/>
  <c r="T104" i="2"/>
  <c r="T100" i="2"/>
  <c r="T146" i="2"/>
  <c r="T142" i="2"/>
  <c r="T138" i="2"/>
  <c r="T134" i="2"/>
  <c r="T130" i="2"/>
  <c r="T126" i="2"/>
  <c r="T122" i="2"/>
  <c r="T118" i="2"/>
  <c r="T114" i="2"/>
  <c r="AB274" i="2"/>
  <c r="AB272" i="2"/>
  <c r="AB270" i="2"/>
  <c r="AB268" i="2"/>
  <c r="AB273" i="2"/>
  <c r="AB271" i="2"/>
  <c r="AB266" i="2"/>
  <c r="AB264" i="2"/>
  <c r="AB269" i="2"/>
  <c r="AB267" i="2"/>
  <c r="AB263" i="2"/>
  <c r="AB261" i="2"/>
  <c r="AB259" i="2"/>
  <c r="AB257" i="2"/>
  <c r="AB265" i="2"/>
  <c r="AB262" i="2"/>
  <c r="AB260" i="2"/>
  <c r="AB258" i="2"/>
  <c r="AB254" i="2"/>
  <c r="AB252" i="2"/>
  <c r="AB250" i="2"/>
  <c r="AB248" i="2"/>
  <c r="AB246" i="2"/>
  <c r="AB244" i="2"/>
  <c r="AB243" i="2"/>
  <c r="AB241" i="2"/>
  <c r="AB239" i="2"/>
  <c r="AB237" i="2"/>
  <c r="AB235" i="2"/>
  <c r="AB255" i="2"/>
  <c r="AB253" i="2"/>
  <c r="AB251" i="2"/>
  <c r="AB249" i="2"/>
  <c r="AB247" i="2"/>
  <c r="AB245" i="2"/>
  <c r="AB242" i="2"/>
  <c r="AB240" i="2"/>
  <c r="AB238" i="2"/>
  <c r="AB236" i="2"/>
  <c r="AB234" i="2"/>
  <c r="AB232" i="2"/>
  <c r="AB230" i="2"/>
  <c r="AB228" i="2"/>
  <c r="AB226" i="2"/>
  <c r="AB224" i="2"/>
  <c r="AB221" i="2"/>
  <c r="AB219" i="2"/>
  <c r="AB217" i="2"/>
  <c r="AB215" i="2"/>
  <c r="AB213" i="2"/>
  <c r="AB211" i="2"/>
  <c r="AB208" i="2"/>
  <c r="AB206" i="2"/>
  <c r="AB233" i="2"/>
  <c r="AB231" i="2"/>
  <c r="AB229" i="2"/>
  <c r="AB227" i="2"/>
  <c r="AB225" i="2"/>
  <c r="AB223" i="2"/>
  <c r="AB222" i="2"/>
  <c r="AB220" i="2"/>
  <c r="AB218" i="2"/>
  <c r="AB216" i="2"/>
  <c r="AB214" i="2"/>
  <c r="AB212" i="2"/>
  <c r="AB210" i="2"/>
  <c r="AB256" i="2"/>
  <c r="AB204" i="2"/>
  <c r="AB209" i="2"/>
  <c r="AB203" i="2"/>
  <c r="AB202" i="2"/>
  <c r="AB200" i="2"/>
  <c r="AB198" i="2"/>
  <c r="AB196" i="2"/>
  <c r="AB194" i="2"/>
  <c r="AB192" i="2"/>
  <c r="AB190" i="2"/>
  <c r="AB188" i="2"/>
  <c r="AB186" i="2"/>
  <c r="AB184" i="2"/>
  <c r="AB182" i="2"/>
  <c r="AB180" i="2"/>
  <c r="AB178" i="2"/>
  <c r="AB176" i="2"/>
  <c r="AB174" i="2"/>
  <c r="AB172" i="2"/>
  <c r="AB207" i="2"/>
  <c r="AB201" i="2"/>
  <c r="AB199" i="2"/>
  <c r="AB197" i="2"/>
  <c r="AB195" i="2"/>
  <c r="AB193" i="2"/>
  <c r="AB191" i="2"/>
  <c r="AB189" i="2"/>
  <c r="AB187" i="2"/>
  <c r="AB185" i="2"/>
  <c r="AB183" i="2"/>
  <c r="AB181" i="2"/>
  <c r="AB179" i="2"/>
  <c r="AB171" i="2"/>
  <c r="AB169" i="2"/>
  <c r="AB167" i="2"/>
  <c r="AB165" i="2"/>
  <c r="AB163" i="2"/>
  <c r="AB161" i="2"/>
  <c r="AB159" i="2"/>
  <c r="AB157" i="2"/>
  <c r="AB155" i="2"/>
  <c r="AB153" i="2"/>
  <c r="AB151" i="2"/>
  <c r="AB149" i="2"/>
  <c r="AB205" i="2"/>
  <c r="AB170" i="2"/>
  <c r="AB168" i="2"/>
  <c r="AB166" i="2"/>
  <c r="AB164" i="2"/>
  <c r="AB162" i="2"/>
  <c r="AB160" i="2"/>
  <c r="AB158" i="2"/>
  <c r="AB156" i="2"/>
  <c r="AB154" i="2"/>
  <c r="AB152" i="2"/>
  <c r="AB150" i="2"/>
  <c r="AB173" i="2"/>
  <c r="AB96" i="2"/>
  <c r="AB94" i="2"/>
  <c r="AB92" i="2"/>
  <c r="AB90" i="2"/>
  <c r="AB88" i="2"/>
  <c r="AB86" i="2"/>
  <c r="AB84" i="2"/>
  <c r="AB82" i="2"/>
  <c r="AB80" i="2"/>
  <c r="AB78" i="2"/>
  <c r="AB177" i="2"/>
  <c r="AB146" i="2"/>
  <c r="AB144" i="2"/>
  <c r="AB142" i="2"/>
  <c r="AB140" i="2"/>
  <c r="AB138" i="2"/>
  <c r="AB136" i="2"/>
  <c r="AB134" i="2"/>
  <c r="AB132" i="2"/>
  <c r="AB130" i="2"/>
  <c r="AB128" i="2"/>
  <c r="AB126" i="2"/>
  <c r="AB124" i="2"/>
  <c r="AB122" i="2"/>
  <c r="AB120" i="2"/>
  <c r="AB118" i="2"/>
  <c r="AB116" i="2"/>
  <c r="AB114" i="2"/>
  <c r="AB112" i="2"/>
  <c r="AB110" i="2"/>
  <c r="AB108" i="2"/>
  <c r="AB106" i="2"/>
  <c r="AB104" i="2"/>
  <c r="AB102" i="2"/>
  <c r="AB100" i="2"/>
  <c r="AB98" i="2"/>
  <c r="AB75" i="2"/>
  <c r="AB73" i="2"/>
  <c r="AB71" i="2"/>
  <c r="AB69" i="2"/>
  <c r="AB67" i="2"/>
  <c r="AB65" i="2"/>
  <c r="AB63" i="2"/>
  <c r="AB61" i="2"/>
  <c r="AB59" i="2"/>
  <c r="AB57" i="2"/>
  <c r="AB55" i="2"/>
  <c r="AB53" i="2"/>
  <c r="AB51" i="2"/>
  <c r="AB49" i="2"/>
  <c r="AB47" i="2"/>
  <c r="AB45" i="2"/>
  <c r="AB43" i="2"/>
  <c r="AB41" i="2"/>
  <c r="AB39" i="2"/>
  <c r="AB37" i="2"/>
  <c r="AB35" i="2"/>
  <c r="AB33" i="2"/>
  <c r="AB31" i="2"/>
  <c r="AB29" i="2"/>
  <c r="AB27" i="2"/>
  <c r="AB25" i="2"/>
  <c r="AB23" i="2"/>
  <c r="AB21" i="2"/>
  <c r="AB19" i="2"/>
  <c r="AB17" i="2"/>
  <c r="AB15" i="2"/>
  <c r="AB13" i="2"/>
  <c r="AB11" i="2"/>
  <c r="AB9" i="2"/>
  <c r="AB7" i="2"/>
  <c r="AB5" i="2"/>
  <c r="AB175" i="2"/>
  <c r="AB145" i="2"/>
  <c r="AB141" i="2"/>
  <c r="AB137" i="2"/>
  <c r="AB133" i="2"/>
  <c r="AB129" i="2"/>
  <c r="AB125" i="2"/>
  <c r="AB121" i="2"/>
  <c r="AB117" i="2"/>
  <c r="AB113" i="2"/>
  <c r="AB109" i="2"/>
  <c r="AB105" i="2"/>
  <c r="AB101" i="2"/>
  <c r="AB97" i="2"/>
  <c r="AB76" i="2"/>
  <c r="AB74" i="2"/>
  <c r="AB148" i="2"/>
  <c r="AB147" i="2"/>
  <c r="AB143" i="2"/>
  <c r="AB139" i="2"/>
  <c r="AB135" i="2"/>
  <c r="AB131" i="2"/>
  <c r="AB127" i="2"/>
  <c r="AB123" i="2"/>
  <c r="AB119" i="2"/>
  <c r="AB115" i="2"/>
  <c r="AJ274" i="2"/>
  <c r="AJ272" i="2"/>
  <c r="AJ270" i="2"/>
  <c r="AJ268" i="2"/>
  <c r="AJ269" i="2"/>
  <c r="AJ267" i="2"/>
  <c r="AJ273" i="2"/>
  <c r="AJ271" i="2"/>
  <c r="AJ266" i="2"/>
  <c r="AJ264" i="2"/>
  <c r="AJ263" i="2"/>
  <c r="AJ261" i="2"/>
  <c r="AJ259" i="2"/>
  <c r="AJ257" i="2"/>
  <c r="AJ262" i="2"/>
  <c r="AJ260" i="2"/>
  <c r="AJ258" i="2"/>
  <c r="AJ256" i="2"/>
  <c r="AJ254" i="2"/>
  <c r="AJ252" i="2"/>
  <c r="AJ250" i="2"/>
  <c r="AJ248" i="2"/>
  <c r="AJ246" i="2"/>
  <c r="AJ244" i="2"/>
  <c r="AJ265" i="2"/>
  <c r="AJ247" i="2"/>
  <c r="AJ245" i="2"/>
  <c r="AJ243" i="2"/>
  <c r="AJ241" i="2"/>
  <c r="AJ239" i="2"/>
  <c r="AJ237" i="2"/>
  <c r="AJ235" i="2"/>
  <c r="AJ242" i="2"/>
  <c r="AJ240" i="2"/>
  <c r="AJ238" i="2"/>
  <c r="AJ234" i="2"/>
  <c r="AJ232" i="2"/>
  <c r="AJ230" i="2"/>
  <c r="AJ228" i="2"/>
  <c r="AJ226" i="2"/>
  <c r="AJ224" i="2"/>
  <c r="AJ208" i="2"/>
  <c r="AJ206" i="2"/>
  <c r="AJ255" i="2"/>
  <c r="AJ253" i="2"/>
  <c r="AJ251" i="2"/>
  <c r="AJ249" i="2"/>
  <c r="AJ236" i="2"/>
  <c r="AJ233" i="2"/>
  <c r="AJ231" i="2"/>
  <c r="AJ229" i="2"/>
  <c r="AJ227" i="2"/>
  <c r="AJ225" i="2"/>
  <c r="AJ223" i="2"/>
  <c r="AJ221" i="2"/>
  <c r="AJ219" i="2"/>
  <c r="AJ217" i="2"/>
  <c r="AJ214" i="2"/>
  <c r="AJ212" i="2"/>
  <c r="AJ210" i="2"/>
  <c r="AJ222" i="2"/>
  <c r="AJ220" i="2"/>
  <c r="AJ218" i="2"/>
  <c r="AJ216" i="2"/>
  <c r="AJ215" i="2"/>
  <c r="AJ213" i="2"/>
  <c r="AJ211" i="2"/>
  <c r="AJ204" i="2"/>
  <c r="AJ209" i="2"/>
  <c r="AJ207" i="2"/>
  <c r="AJ202" i="2"/>
  <c r="AJ200" i="2"/>
  <c r="AJ198" i="2"/>
  <c r="AJ196" i="2"/>
  <c r="AJ194" i="2"/>
  <c r="AJ192" i="2"/>
  <c r="AJ190" i="2"/>
  <c r="AJ188" i="2"/>
  <c r="AJ186" i="2"/>
  <c r="AJ184" i="2"/>
  <c r="AJ182" i="2"/>
  <c r="AJ180" i="2"/>
  <c r="AJ178" i="2"/>
  <c r="AJ176" i="2"/>
  <c r="AJ174" i="2"/>
  <c r="AJ172" i="2"/>
  <c r="AJ203" i="2"/>
  <c r="AJ171" i="2"/>
  <c r="AJ169" i="2"/>
  <c r="AJ167" i="2"/>
  <c r="AJ165" i="2"/>
  <c r="AJ163" i="2"/>
  <c r="AJ161" i="2"/>
  <c r="AJ159" i="2"/>
  <c r="AJ157" i="2"/>
  <c r="AJ155" i="2"/>
  <c r="AJ153" i="2"/>
  <c r="AJ151" i="2"/>
  <c r="AJ149" i="2"/>
  <c r="AJ205" i="2"/>
  <c r="AJ201" i="2"/>
  <c r="AJ199" i="2"/>
  <c r="AJ197" i="2"/>
  <c r="AJ195" i="2"/>
  <c r="AJ193" i="2"/>
  <c r="AJ191" i="2"/>
  <c r="AJ189" i="2"/>
  <c r="AJ187" i="2"/>
  <c r="AJ185" i="2"/>
  <c r="AJ183" i="2"/>
  <c r="AJ181" i="2"/>
  <c r="AJ179" i="2"/>
  <c r="AJ170" i="2"/>
  <c r="AJ168" i="2"/>
  <c r="AJ166" i="2"/>
  <c r="AJ164" i="2"/>
  <c r="AJ162" i="2"/>
  <c r="AJ160" i="2"/>
  <c r="AJ158" i="2"/>
  <c r="AJ156" i="2"/>
  <c r="AJ154" i="2"/>
  <c r="AJ152" i="2"/>
  <c r="AJ150" i="2"/>
  <c r="AJ175" i="2"/>
  <c r="AJ173" i="2"/>
  <c r="AJ148" i="2"/>
  <c r="AJ177" i="2"/>
  <c r="AJ147" i="2"/>
  <c r="AJ145" i="2"/>
  <c r="AJ143" i="2"/>
  <c r="AJ141" i="2"/>
  <c r="AJ139" i="2"/>
  <c r="AJ137" i="2"/>
  <c r="AJ135" i="2"/>
  <c r="AJ133" i="2"/>
  <c r="AJ131" i="2"/>
  <c r="AJ129" i="2"/>
  <c r="AJ127" i="2"/>
  <c r="AJ125" i="2"/>
  <c r="AJ123" i="2"/>
  <c r="AJ121" i="2"/>
  <c r="AJ119" i="2"/>
  <c r="AJ117" i="2"/>
  <c r="AJ115" i="2"/>
  <c r="AJ113" i="2"/>
  <c r="AJ111" i="2"/>
  <c r="AJ109" i="2"/>
  <c r="AJ107" i="2"/>
  <c r="AJ105" i="2"/>
  <c r="AJ103" i="2"/>
  <c r="AJ101" i="2"/>
  <c r="AJ99" i="2"/>
  <c r="AJ97" i="2"/>
  <c r="AJ96" i="2"/>
  <c r="AJ94" i="2"/>
  <c r="AJ92" i="2"/>
  <c r="AJ90" i="2"/>
  <c r="AJ88" i="2"/>
  <c r="AJ86" i="2"/>
  <c r="AJ84" i="2"/>
  <c r="AJ82" i="2"/>
  <c r="AJ80" i="2"/>
  <c r="AJ78" i="2"/>
  <c r="AJ73" i="2"/>
  <c r="AJ71" i="2"/>
  <c r="AJ69" i="2"/>
  <c r="AJ67" i="2"/>
  <c r="AJ65" i="2"/>
  <c r="AJ63" i="2"/>
  <c r="AJ61" i="2"/>
  <c r="AJ59" i="2"/>
  <c r="AJ57" i="2"/>
  <c r="AJ55" i="2"/>
  <c r="AJ53" i="2"/>
  <c r="AJ51" i="2"/>
  <c r="AJ49" i="2"/>
  <c r="AJ47" i="2"/>
  <c r="AJ45" i="2"/>
  <c r="AJ43" i="2"/>
  <c r="AJ41" i="2"/>
  <c r="AJ39" i="2"/>
  <c r="AJ37" i="2"/>
  <c r="AJ35" i="2"/>
  <c r="AJ33" i="2"/>
  <c r="AJ31" i="2"/>
  <c r="AJ29" i="2"/>
  <c r="AJ27" i="2"/>
  <c r="AJ25" i="2"/>
  <c r="AJ23" i="2"/>
  <c r="AJ21" i="2"/>
  <c r="AJ19" i="2"/>
  <c r="AJ17" i="2"/>
  <c r="AJ15" i="2"/>
  <c r="AJ13" i="2"/>
  <c r="AJ11" i="2"/>
  <c r="AJ9" i="2"/>
  <c r="AJ7" i="2"/>
  <c r="AJ5" i="2"/>
  <c r="AJ146" i="2"/>
  <c r="AJ142" i="2"/>
  <c r="AJ138" i="2"/>
  <c r="AJ134" i="2"/>
  <c r="AJ130" i="2"/>
  <c r="AJ126" i="2"/>
  <c r="AJ122" i="2"/>
  <c r="AJ118" i="2"/>
  <c r="AJ114" i="2"/>
  <c r="AJ110" i="2"/>
  <c r="AJ106" i="2"/>
  <c r="AJ102" i="2"/>
  <c r="AJ98" i="2"/>
  <c r="AJ144" i="2"/>
  <c r="AJ140" i="2"/>
  <c r="AJ136" i="2"/>
  <c r="AJ132" i="2"/>
  <c r="AJ128" i="2"/>
  <c r="AJ124" i="2"/>
  <c r="AJ120" i="2"/>
  <c r="AJ116" i="2"/>
  <c r="AR274" i="2"/>
  <c r="AR272" i="2"/>
  <c r="AR270" i="2"/>
  <c r="AR268" i="2"/>
  <c r="AR266" i="2"/>
  <c r="AR273" i="2"/>
  <c r="AR271" i="2"/>
  <c r="AR264" i="2"/>
  <c r="AR269" i="2"/>
  <c r="AR267" i="2"/>
  <c r="AR263" i="2"/>
  <c r="AR261" i="2"/>
  <c r="AR259" i="2"/>
  <c r="AR257" i="2"/>
  <c r="AR265" i="2"/>
  <c r="AR262" i="2"/>
  <c r="AR260" i="2"/>
  <c r="AR258" i="2"/>
  <c r="AR254" i="2"/>
  <c r="AR252" i="2"/>
  <c r="AR250" i="2"/>
  <c r="AR248" i="2"/>
  <c r="AR246" i="2"/>
  <c r="AR244" i="2"/>
  <c r="AR256" i="2"/>
  <c r="AR243" i="2"/>
  <c r="AR241" i="2"/>
  <c r="AR239" i="2"/>
  <c r="AR237" i="2"/>
  <c r="AR235" i="2"/>
  <c r="AR255" i="2"/>
  <c r="AR253" i="2"/>
  <c r="AR251" i="2"/>
  <c r="AR249" i="2"/>
  <c r="AR242" i="2"/>
  <c r="AR240" i="2"/>
  <c r="AR238" i="2"/>
  <c r="AR236" i="2"/>
  <c r="AR234" i="2"/>
  <c r="AR232" i="2"/>
  <c r="AR230" i="2"/>
  <c r="AR228" i="2"/>
  <c r="AR226" i="2"/>
  <c r="AR224" i="2"/>
  <c r="AR221" i="2"/>
  <c r="AR219" i="2"/>
  <c r="AR217" i="2"/>
  <c r="AR215" i="2"/>
  <c r="AR213" i="2"/>
  <c r="AR211" i="2"/>
  <c r="AR208" i="2"/>
  <c r="AR206" i="2"/>
  <c r="AR233" i="2"/>
  <c r="AR231" i="2"/>
  <c r="AR229" i="2"/>
  <c r="AR227" i="2"/>
  <c r="AR225" i="2"/>
  <c r="AR223" i="2"/>
  <c r="AR222" i="2"/>
  <c r="AR220" i="2"/>
  <c r="AR218" i="2"/>
  <c r="AR216" i="2"/>
  <c r="AR214" i="2"/>
  <c r="AR212" i="2"/>
  <c r="AR210" i="2"/>
  <c r="AR204" i="2"/>
  <c r="AR247" i="2"/>
  <c r="AR245" i="2"/>
  <c r="AR209" i="2"/>
  <c r="AR203" i="2"/>
  <c r="AR202" i="2"/>
  <c r="AR200" i="2"/>
  <c r="AR198" i="2"/>
  <c r="AR196" i="2"/>
  <c r="AR194" i="2"/>
  <c r="AR192" i="2"/>
  <c r="AR190" i="2"/>
  <c r="AR188" i="2"/>
  <c r="AR186" i="2"/>
  <c r="AR184" i="2"/>
  <c r="AR182" i="2"/>
  <c r="AR180" i="2"/>
  <c r="AR178" i="2"/>
  <c r="AR176" i="2"/>
  <c r="AR174" i="2"/>
  <c r="AR172" i="2"/>
  <c r="AR205" i="2"/>
  <c r="AR201" i="2"/>
  <c r="AR199" i="2"/>
  <c r="AR197" i="2"/>
  <c r="AR195" i="2"/>
  <c r="AR193" i="2"/>
  <c r="AR191" i="2"/>
  <c r="AR189" i="2"/>
  <c r="AR187" i="2"/>
  <c r="AR185" i="2"/>
  <c r="AR183" i="2"/>
  <c r="AR181" i="2"/>
  <c r="AR179" i="2"/>
  <c r="AR171" i="2"/>
  <c r="AR169" i="2"/>
  <c r="AR167" i="2"/>
  <c r="AR165" i="2"/>
  <c r="AR163" i="2"/>
  <c r="AR161" i="2"/>
  <c r="AR159" i="2"/>
  <c r="AR157" i="2"/>
  <c r="AR155" i="2"/>
  <c r="AR153" i="2"/>
  <c r="AR151" i="2"/>
  <c r="AR149" i="2"/>
  <c r="AR170" i="2"/>
  <c r="AR168" i="2"/>
  <c r="AR166" i="2"/>
  <c r="AR164" i="2"/>
  <c r="AR162" i="2"/>
  <c r="AR160" i="2"/>
  <c r="AR158" i="2"/>
  <c r="AR156" i="2"/>
  <c r="AR154" i="2"/>
  <c r="AR152" i="2"/>
  <c r="AR150" i="2"/>
  <c r="AR177" i="2"/>
  <c r="AR207" i="2"/>
  <c r="AR175" i="2"/>
  <c r="AR96" i="2"/>
  <c r="AR94" i="2"/>
  <c r="AR92" i="2"/>
  <c r="AR90" i="2"/>
  <c r="AR88" i="2"/>
  <c r="AR86" i="2"/>
  <c r="AR84" i="2"/>
  <c r="AR82" i="2"/>
  <c r="AR80" i="2"/>
  <c r="AR78" i="2"/>
  <c r="AR148" i="2"/>
  <c r="AR146" i="2"/>
  <c r="AR144" i="2"/>
  <c r="AR142" i="2"/>
  <c r="AR140" i="2"/>
  <c r="AR138" i="2"/>
  <c r="AR136" i="2"/>
  <c r="AR134" i="2"/>
  <c r="AR132" i="2"/>
  <c r="AR130" i="2"/>
  <c r="AR128" i="2"/>
  <c r="AR126" i="2"/>
  <c r="AR124" i="2"/>
  <c r="AR122" i="2"/>
  <c r="AR120" i="2"/>
  <c r="AR118" i="2"/>
  <c r="AR116" i="2"/>
  <c r="AR114" i="2"/>
  <c r="AR112" i="2"/>
  <c r="AR110" i="2"/>
  <c r="AR108" i="2"/>
  <c r="AR106" i="2"/>
  <c r="AR104" i="2"/>
  <c r="AR102" i="2"/>
  <c r="AR100" i="2"/>
  <c r="AR98" i="2"/>
  <c r="AR75" i="2"/>
  <c r="AR73" i="2"/>
  <c r="AR71" i="2"/>
  <c r="AR69" i="2"/>
  <c r="AR67" i="2"/>
  <c r="AR65" i="2"/>
  <c r="AR63" i="2"/>
  <c r="AR61" i="2"/>
  <c r="AR59" i="2"/>
  <c r="AR57" i="2"/>
  <c r="AR55" i="2"/>
  <c r="AR53" i="2"/>
  <c r="AR51" i="2"/>
  <c r="AR49" i="2"/>
  <c r="AR47" i="2"/>
  <c r="AR45" i="2"/>
  <c r="AR43" i="2"/>
  <c r="AR41" i="2"/>
  <c r="AR39" i="2"/>
  <c r="AR37" i="2"/>
  <c r="AR35" i="2"/>
  <c r="AR33" i="2"/>
  <c r="AR31" i="2"/>
  <c r="AR29" i="2"/>
  <c r="AR27" i="2"/>
  <c r="AR25" i="2"/>
  <c r="AR23" i="2"/>
  <c r="AR21" i="2"/>
  <c r="AR19" i="2"/>
  <c r="AR17" i="2"/>
  <c r="AR15" i="2"/>
  <c r="AR13" i="2"/>
  <c r="AR11" i="2"/>
  <c r="AR9" i="2"/>
  <c r="AR7" i="2"/>
  <c r="AR5" i="2"/>
  <c r="AR147" i="2"/>
  <c r="AR143" i="2"/>
  <c r="AR139" i="2"/>
  <c r="AR135" i="2"/>
  <c r="AR131" i="2"/>
  <c r="AR127" i="2"/>
  <c r="AR123" i="2"/>
  <c r="AR119" i="2"/>
  <c r="AR115" i="2"/>
  <c r="AR111" i="2"/>
  <c r="AR107" i="2"/>
  <c r="AR103" i="2"/>
  <c r="AR99" i="2"/>
  <c r="AR76" i="2"/>
  <c r="AR74" i="2"/>
  <c r="AR173" i="2"/>
  <c r="AR145" i="2"/>
  <c r="AR141" i="2"/>
  <c r="AR137" i="2"/>
  <c r="AR133" i="2"/>
  <c r="AR129" i="2"/>
  <c r="AR125" i="2"/>
  <c r="AR121" i="2"/>
  <c r="AR117" i="2"/>
  <c r="AR113" i="2"/>
  <c r="AZ274" i="2"/>
  <c r="AZ272" i="2"/>
  <c r="AZ270" i="2"/>
  <c r="AZ268" i="2"/>
  <c r="AZ266" i="2"/>
  <c r="AZ269" i="2"/>
  <c r="AZ267" i="2"/>
  <c r="AZ273" i="2"/>
  <c r="AZ271" i="2"/>
  <c r="AZ264" i="2"/>
  <c r="AZ261" i="2"/>
  <c r="AZ259" i="2"/>
  <c r="AZ257" i="2"/>
  <c r="AZ263" i="2"/>
  <c r="AZ262" i="2"/>
  <c r="AZ260" i="2"/>
  <c r="AZ258" i="2"/>
  <c r="AZ256" i="2"/>
  <c r="AZ254" i="2"/>
  <c r="AZ252" i="2"/>
  <c r="AZ250" i="2"/>
  <c r="AZ248" i="2"/>
  <c r="AZ246" i="2"/>
  <c r="AZ244" i="2"/>
  <c r="AZ247" i="2"/>
  <c r="AZ245" i="2"/>
  <c r="AZ243" i="2"/>
  <c r="AZ241" i="2"/>
  <c r="AZ239" i="2"/>
  <c r="AZ237" i="2"/>
  <c r="AZ235" i="2"/>
  <c r="AZ265" i="2"/>
  <c r="AZ242" i="2"/>
  <c r="AZ240" i="2"/>
  <c r="AZ238" i="2"/>
  <c r="AZ234" i="2"/>
  <c r="AZ232" i="2"/>
  <c r="AZ230" i="2"/>
  <c r="AZ228" i="2"/>
  <c r="AZ226" i="2"/>
  <c r="AZ224" i="2"/>
  <c r="AZ208" i="2"/>
  <c r="AZ206" i="2"/>
  <c r="AZ233" i="2"/>
  <c r="AZ231" i="2"/>
  <c r="AZ229" i="2"/>
  <c r="AZ227" i="2"/>
  <c r="AZ225" i="2"/>
  <c r="AZ223" i="2"/>
  <c r="AZ221" i="2"/>
  <c r="AZ219" i="2"/>
  <c r="AZ217" i="2"/>
  <c r="AZ236" i="2"/>
  <c r="AZ204" i="2"/>
  <c r="AZ202" i="2"/>
  <c r="AZ255" i="2"/>
  <c r="AZ253" i="2"/>
  <c r="AZ251" i="2"/>
  <c r="AZ249" i="2"/>
  <c r="AZ215" i="2"/>
  <c r="AZ213" i="2"/>
  <c r="AZ211" i="2"/>
  <c r="AZ209" i="2"/>
  <c r="AZ207" i="2"/>
  <c r="AZ214" i="2"/>
  <c r="AZ212" i="2"/>
  <c r="AZ210" i="2"/>
  <c r="AZ200" i="2"/>
  <c r="AZ198" i="2"/>
  <c r="AZ196" i="2"/>
  <c r="AZ194" i="2"/>
  <c r="AZ192" i="2"/>
  <c r="AZ190" i="2"/>
  <c r="AZ188" i="2"/>
  <c r="AZ186" i="2"/>
  <c r="AZ184" i="2"/>
  <c r="AZ182" i="2"/>
  <c r="AZ180" i="2"/>
  <c r="AZ178" i="2"/>
  <c r="AZ176" i="2"/>
  <c r="AZ174" i="2"/>
  <c r="AZ172" i="2"/>
  <c r="AZ222" i="2"/>
  <c r="AZ220" i="2"/>
  <c r="AZ218" i="2"/>
  <c r="AZ216" i="2"/>
  <c r="AZ203" i="2"/>
  <c r="AZ171" i="2"/>
  <c r="AZ169" i="2"/>
  <c r="AZ167" i="2"/>
  <c r="AZ165" i="2"/>
  <c r="AZ163" i="2"/>
  <c r="AZ161" i="2"/>
  <c r="AZ159" i="2"/>
  <c r="AZ157" i="2"/>
  <c r="AZ155" i="2"/>
  <c r="AZ153" i="2"/>
  <c r="AZ151" i="2"/>
  <c r="AZ149" i="2"/>
  <c r="AZ201" i="2"/>
  <c r="AZ199" i="2"/>
  <c r="AZ197" i="2"/>
  <c r="AZ195" i="2"/>
  <c r="AZ193" i="2"/>
  <c r="AZ191" i="2"/>
  <c r="AZ189" i="2"/>
  <c r="AZ187" i="2"/>
  <c r="AZ185" i="2"/>
  <c r="AZ183" i="2"/>
  <c r="AZ181" i="2"/>
  <c r="AZ179" i="2"/>
  <c r="AZ170" i="2"/>
  <c r="AZ168" i="2"/>
  <c r="AZ166" i="2"/>
  <c r="AZ164" i="2"/>
  <c r="AZ162" i="2"/>
  <c r="AZ160" i="2"/>
  <c r="AZ158" i="2"/>
  <c r="AZ156" i="2"/>
  <c r="AZ154" i="2"/>
  <c r="AZ152" i="2"/>
  <c r="AZ150" i="2"/>
  <c r="AZ205" i="2"/>
  <c r="AZ177" i="2"/>
  <c r="AZ175" i="2"/>
  <c r="AZ173" i="2"/>
  <c r="AZ148" i="2"/>
  <c r="AZ147" i="2"/>
  <c r="AZ145" i="2"/>
  <c r="AZ143" i="2"/>
  <c r="AZ141" i="2"/>
  <c r="AZ139" i="2"/>
  <c r="AZ137" i="2"/>
  <c r="AZ135" i="2"/>
  <c r="AZ133" i="2"/>
  <c r="AZ131" i="2"/>
  <c r="AZ129" i="2"/>
  <c r="AZ127" i="2"/>
  <c r="AZ125" i="2"/>
  <c r="AZ123" i="2"/>
  <c r="AZ121" i="2"/>
  <c r="AZ119" i="2"/>
  <c r="AZ117" i="2"/>
  <c r="AZ115" i="2"/>
  <c r="AZ113" i="2"/>
  <c r="AZ111" i="2"/>
  <c r="AZ109" i="2"/>
  <c r="AZ107" i="2"/>
  <c r="AZ105" i="2"/>
  <c r="AZ103" i="2"/>
  <c r="AZ101" i="2"/>
  <c r="AZ99" i="2"/>
  <c r="AZ97" i="2"/>
  <c r="AZ96" i="2"/>
  <c r="AZ94" i="2"/>
  <c r="AZ92" i="2"/>
  <c r="AZ90" i="2"/>
  <c r="AZ88" i="2"/>
  <c r="AZ86" i="2"/>
  <c r="AZ84" i="2"/>
  <c r="AZ82" i="2"/>
  <c r="AZ80" i="2"/>
  <c r="AZ78" i="2"/>
  <c r="AZ71" i="2"/>
  <c r="AZ69" i="2"/>
  <c r="AZ67" i="2"/>
  <c r="AZ65" i="2"/>
  <c r="AZ63" i="2"/>
  <c r="AZ61" i="2"/>
  <c r="AZ59" i="2"/>
  <c r="AZ57" i="2"/>
  <c r="AZ55" i="2"/>
  <c r="AZ53" i="2"/>
  <c r="AZ51" i="2"/>
  <c r="AZ49" i="2"/>
  <c r="AZ47" i="2"/>
  <c r="AZ45" i="2"/>
  <c r="AZ43" i="2"/>
  <c r="AZ41" i="2"/>
  <c r="AZ39" i="2"/>
  <c r="AZ37" i="2"/>
  <c r="AZ35" i="2"/>
  <c r="AZ33" i="2"/>
  <c r="AZ31" i="2"/>
  <c r="AZ29" i="2"/>
  <c r="AZ27" i="2"/>
  <c r="AZ25" i="2"/>
  <c r="AZ23" i="2"/>
  <c r="AZ21" i="2"/>
  <c r="AZ19" i="2"/>
  <c r="AZ17" i="2"/>
  <c r="AZ15" i="2"/>
  <c r="AZ13" i="2"/>
  <c r="AZ11" i="2"/>
  <c r="AZ9" i="2"/>
  <c r="AZ7" i="2"/>
  <c r="AZ5" i="2"/>
  <c r="AZ144" i="2"/>
  <c r="AZ140" i="2"/>
  <c r="AZ136" i="2"/>
  <c r="AZ132" i="2"/>
  <c r="AZ128" i="2"/>
  <c r="AZ124" i="2"/>
  <c r="AZ120" i="2"/>
  <c r="AZ116" i="2"/>
  <c r="AZ112" i="2"/>
  <c r="AZ108" i="2"/>
  <c r="AZ104" i="2"/>
  <c r="AZ100" i="2"/>
  <c r="AZ146" i="2"/>
  <c r="AZ142" i="2"/>
  <c r="AZ138" i="2"/>
  <c r="AZ134" i="2"/>
  <c r="AZ130" i="2"/>
  <c r="AZ126" i="2"/>
  <c r="AZ122" i="2"/>
  <c r="AZ118" i="2"/>
  <c r="AZ114" i="2"/>
  <c r="AE4" i="2"/>
  <c r="BC4" i="2"/>
  <c r="W6" i="2"/>
  <c r="AE6" i="2"/>
  <c r="AU6" i="2"/>
  <c r="W8" i="2"/>
  <c r="AM8" i="2"/>
  <c r="BC8" i="2"/>
  <c r="W10" i="2"/>
  <c r="AM10" i="2"/>
  <c r="BC10" i="2"/>
  <c r="W12" i="2"/>
  <c r="AM12" i="2"/>
  <c r="BC12" i="2"/>
  <c r="W14" i="2"/>
  <c r="AM14" i="2"/>
  <c r="BC14" i="2"/>
  <c r="W16" i="2"/>
  <c r="AM16" i="2"/>
  <c r="AU16" i="2"/>
  <c r="W18" i="2"/>
  <c r="AM18" i="2"/>
  <c r="BC18" i="2"/>
  <c r="W20" i="2"/>
  <c r="AU20" i="2"/>
  <c r="AE22" i="2"/>
  <c r="AM22" i="2"/>
  <c r="BC22" i="2"/>
  <c r="W24" i="2"/>
  <c r="AM24" i="2"/>
  <c r="BC24" i="2"/>
  <c r="AM26" i="2"/>
  <c r="BC26" i="2"/>
  <c r="AE28" i="2"/>
  <c r="AM28" i="2"/>
  <c r="BC28" i="2"/>
  <c r="W30" i="2"/>
  <c r="AM30" i="2"/>
  <c r="BC30" i="2"/>
  <c r="AE32" i="2"/>
  <c r="AU32" i="2"/>
  <c r="AE34" i="2"/>
  <c r="AU34" i="2"/>
  <c r="W36" i="2"/>
  <c r="AU36" i="2"/>
  <c r="AE38" i="2"/>
  <c r="AU38" i="2"/>
  <c r="W40" i="2"/>
  <c r="AE40" i="2"/>
  <c r="AU40" i="2"/>
  <c r="W42" i="2"/>
  <c r="AM42" i="2"/>
  <c r="BC42" i="2"/>
  <c r="AE44" i="2"/>
  <c r="AU44" i="2"/>
  <c r="AE46" i="2"/>
  <c r="AU46" i="2"/>
  <c r="W48" i="2"/>
  <c r="AM48" i="2"/>
  <c r="BC48" i="2"/>
  <c r="W50" i="2"/>
  <c r="AM50" i="2"/>
  <c r="BC50" i="2"/>
  <c r="AE52" i="2"/>
  <c r="AU52" i="2"/>
  <c r="AE54" i="2"/>
  <c r="AU54" i="2"/>
  <c r="W56" i="2"/>
  <c r="AM56" i="2"/>
  <c r="BC56" i="2"/>
  <c r="W58" i="2"/>
  <c r="AE58" i="2"/>
  <c r="AU58" i="2"/>
  <c r="AM60" i="2"/>
  <c r="BC60" i="2"/>
  <c r="W62" i="2"/>
  <c r="AM62" i="2"/>
  <c r="BC62" i="2"/>
  <c r="W64" i="2"/>
  <c r="AM64" i="2"/>
  <c r="BC64" i="2"/>
  <c r="W66" i="2"/>
  <c r="AE66" i="2"/>
  <c r="AU66" i="2"/>
  <c r="W68" i="2"/>
  <c r="AU68" i="2"/>
  <c r="BC68" i="2"/>
  <c r="AE70" i="2"/>
  <c r="BC70" i="2"/>
  <c r="AE72" i="2"/>
  <c r="AU72" i="2"/>
  <c r="AZ74" i="2"/>
  <c r="AI75" i="2"/>
  <c r="BD75" i="2"/>
  <c r="T76" i="2"/>
  <c r="AA77" i="2"/>
  <c r="AA79" i="2"/>
  <c r="AA83" i="2"/>
  <c r="AQ83" i="2"/>
  <c r="AA85" i="2"/>
  <c r="AA87" i="2"/>
  <c r="AA89" i="2"/>
  <c r="AQ89" i="2"/>
  <c r="AA91" i="2"/>
  <c r="AA93" i="2"/>
  <c r="AQ93" i="2"/>
  <c r="AQ98" i="2"/>
  <c r="AJ100" i="2"/>
  <c r="AV101" i="2"/>
  <c r="AF102" i="2"/>
  <c r="AB103" i="2"/>
  <c r="AU104" i="2"/>
  <c r="AQ106" i="2"/>
  <c r="AJ108" i="2"/>
  <c r="V273" i="2"/>
  <c r="V271" i="2"/>
  <c r="V269" i="2"/>
  <c r="V267" i="2"/>
  <c r="V265" i="2"/>
  <c r="V274" i="2"/>
  <c r="V272" i="2"/>
  <c r="V268" i="2"/>
  <c r="V262" i="2"/>
  <c r="V260" i="2"/>
  <c r="V258" i="2"/>
  <c r="V270" i="2"/>
  <c r="V255" i="2"/>
  <c r="V253" i="2"/>
  <c r="V251" i="2"/>
  <c r="V249" i="2"/>
  <c r="V247" i="2"/>
  <c r="V245" i="2"/>
  <c r="V263" i="2"/>
  <c r="V261" i="2"/>
  <c r="V259" i="2"/>
  <c r="V254" i="2"/>
  <c r="V252" i="2"/>
  <c r="V250" i="2"/>
  <c r="V244" i="2"/>
  <c r="V242" i="2"/>
  <c r="V240" i="2"/>
  <c r="V238" i="2"/>
  <c r="V236" i="2"/>
  <c r="V266" i="2"/>
  <c r="V264" i="2"/>
  <c r="V257" i="2"/>
  <c r="V256" i="2"/>
  <c r="V233" i="2"/>
  <c r="V231" i="2"/>
  <c r="V229" i="2"/>
  <c r="V227" i="2"/>
  <c r="V225" i="2"/>
  <c r="V237" i="2"/>
  <c r="V235" i="2"/>
  <c r="V209" i="2"/>
  <c r="V207" i="2"/>
  <c r="V243" i="2"/>
  <c r="V241" i="2"/>
  <c r="V239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48" i="2"/>
  <c r="V246" i="2"/>
  <c r="V234" i="2"/>
  <c r="V230" i="2"/>
  <c r="V226" i="2"/>
  <c r="V210" i="2"/>
  <c r="V208" i="2"/>
  <c r="V206" i="2"/>
  <c r="V205" i="2"/>
  <c r="V203" i="2"/>
  <c r="V232" i="2"/>
  <c r="V204" i="2"/>
  <c r="V201" i="2"/>
  <c r="V199" i="2"/>
  <c r="V197" i="2"/>
  <c r="V195" i="2"/>
  <c r="V193" i="2"/>
  <c r="V191" i="2"/>
  <c r="V189" i="2"/>
  <c r="V187" i="2"/>
  <c r="V185" i="2"/>
  <c r="V183" i="2"/>
  <c r="V181" i="2"/>
  <c r="V179" i="2"/>
  <c r="V177" i="2"/>
  <c r="V175" i="2"/>
  <c r="V173" i="2"/>
  <c r="V228" i="2"/>
  <c r="V178" i="2"/>
  <c r="V176" i="2"/>
  <c r="V174" i="2"/>
  <c r="V172" i="2"/>
  <c r="V170" i="2"/>
  <c r="V168" i="2"/>
  <c r="V166" i="2"/>
  <c r="V164" i="2"/>
  <c r="V162" i="2"/>
  <c r="V160" i="2"/>
  <c r="V158" i="2"/>
  <c r="V156" i="2"/>
  <c r="V154" i="2"/>
  <c r="V152" i="2"/>
  <c r="V150" i="2"/>
  <c r="V202" i="2"/>
  <c r="V200" i="2"/>
  <c r="V198" i="2"/>
  <c r="V196" i="2"/>
  <c r="V194" i="2"/>
  <c r="V192" i="2"/>
  <c r="V190" i="2"/>
  <c r="V188" i="2"/>
  <c r="V186" i="2"/>
  <c r="V184" i="2"/>
  <c r="V182" i="2"/>
  <c r="V180" i="2"/>
  <c r="V171" i="2"/>
  <c r="V169" i="2"/>
  <c r="V167" i="2"/>
  <c r="V165" i="2"/>
  <c r="V163" i="2"/>
  <c r="V161" i="2"/>
  <c r="V159" i="2"/>
  <c r="V157" i="2"/>
  <c r="V155" i="2"/>
  <c r="V153" i="2"/>
  <c r="V151" i="2"/>
  <c r="V224" i="2"/>
  <c r="V95" i="2"/>
  <c r="V93" i="2"/>
  <c r="V91" i="2"/>
  <c r="V89" i="2"/>
  <c r="V87" i="2"/>
  <c r="V85" i="2"/>
  <c r="V83" i="2"/>
  <c r="V81" i="2"/>
  <c r="V79" i="2"/>
  <c r="V77" i="2"/>
  <c r="V148" i="2"/>
  <c r="V144" i="2"/>
  <c r="V140" i="2"/>
  <c r="V136" i="2"/>
  <c r="V132" i="2"/>
  <c r="V128" i="2"/>
  <c r="V124" i="2"/>
  <c r="V120" i="2"/>
  <c r="V116" i="2"/>
  <c r="V112" i="2"/>
  <c r="V108" i="2"/>
  <c r="V104" i="2"/>
  <c r="V100" i="2"/>
  <c r="V96" i="2"/>
  <c r="V94" i="2"/>
  <c r="V92" i="2"/>
  <c r="V90" i="2"/>
  <c r="V88" i="2"/>
  <c r="V86" i="2"/>
  <c r="V84" i="2"/>
  <c r="V82" i="2"/>
  <c r="V80" i="2"/>
  <c r="V78" i="2"/>
  <c r="V72" i="2"/>
  <c r="V70" i="2"/>
  <c r="V68" i="2"/>
  <c r="V66" i="2"/>
  <c r="V64" i="2"/>
  <c r="V62" i="2"/>
  <c r="V60" i="2"/>
  <c r="V58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8" i="2"/>
  <c r="V26" i="2"/>
  <c r="V24" i="2"/>
  <c r="V22" i="2"/>
  <c r="V20" i="2"/>
  <c r="V18" i="2"/>
  <c r="V16" i="2"/>
  <c r="V14" i="2"/>
  <c r="V12" i="2"/>
  <c r="V10" i="2"/>
  <c r="V8" i="2"/>
  <c r="V6" i="2"/>
  <c r="V4" i="2"/>
  <c r="V147" i="2"/>
  <c r="V143" i="2"/>
  <c r="V139" i="2"/>
  <c r="V135" i="2"/>
  <c r="V131" i="2"/>
  <c r="V127" i="2"/>
  <c r="V123" i="2"/>
  <c r="V119" i="2"/>
  <c r="V115" i="2"/>
  <c r="V111" i="2"/>
  <c r="V107" i="2"/>
  <c r="V103" i="2"/>
  <c r="V99" i="2"/>
  <c r="V76" i="2"/>
  <c r="V75" i="2"/>
  <c r="V74" i="2"/>
  <c r="V1" i="2"/>
  <c r="V149" i="2"/>
  <c r="V146" i="2"/>
  <c r="V142" i="2"/>
  <c r="V138" i="2"/>
  <c r="V134" i="2"/>
  <c r="V130" i="2"/>
  <c r="V126" i="2"/>
  <c r="V122" i="2"/>
  <c r="V118" i="2"/>
  <c r="V145" i="2"/>
  <c r="V141" i="2"/>
  <c r="V137" i="2"/>
  <c r="V133" i="2"/>
  <c r="V129" i="2"/>
  <c r="V125" i="2"/>
  <c r="V121" i="2"/>
  <c r="V117" i="2"/>
  <c r="Z273" i="2"/>
  <c r="Z271" i="2"/>
  <c r="Z269" i="2"/>
  <c r="Z267" i="2"/>
  <c r="Z274" i="2"/>
  <c r="Z272" i="2"/>
  <c r="Z270" i="2"/>
  <c r="Z268" i="2"/>
  <c r="Z265" i="2"/>
  <c r="Z262" i="2"/>
  <c r="Z260" i="2"/>
  <c r="Z258" i="2"/>
  <c r="Z263" i="2"/>
  <c r="Z261" i="2"/>
  <c r="Z259" i="2"/>
  <c r="Z257" i="2"/>
  <c r="Z256" i="2"/>
  <c r="Z255" i="2"/>
  <c r="Z253" i="2"/>
  <c r="Z251" i="2"/>
  <c r="Z249" i="2"/>
  <c r="Z247" i="2"/>
  <c r="Z245" i="2"/>
  <c r="Z266" i="2"/>
  <c r="Z264" i="2"/>
  <c r="Z248" i="2"/>
  <c r="Z246" i="2"/>
  <c r="Z244" i="2"/>
  <c r="Z242" i="2"/>
  <c r="Z240" i="2"/>
  <c r="Z238" i="2"/>
  <c r="Z236" i="2"/>
  <c r="Z243" i="2"/>
  <c r="Z241" i="2"/>
  <c r="Z239" i="2"/>
  <c r="Z233" i="2"/>
  <c r="Z231" i="2"/>
  <c r="Z229" i="2"/>
  <c r="Z227" i="2"/>
  <c r="Z225" i="2"/>
  <c r="Z223" i="2"/>
  <c r="Z209" i="2"/>
  <c r="Z207" i="2"/>
  <c r="Z234" i="2"/>
  <c r="Z232" i="2"/>
  <c r="Z230" i="2"/>
  <c r="Z228" i="2"/>
  <c r="Z226" i="2"/>
  <c r="Z224" i="2"/>
  <c r="Z222" i="2"/>
  <c r="Z221" i="2"/>
  <c r="Z220" i="2"/>
  <c r="Z219" i="2"/>
  <c r="Z218" i="2"/>
  <c r="Z217" i="2"/>
  <c r="Z254" i="2"/>
  <c r="Z252" i="2"/>
  <c r="Z250" i="2"/>
  <c r="Z237" i="2"/>
  <c r="Z235" i="2"/>
  <c r="Z215" i="2"/>
  <c r="Z213" i="2"/>
  <c r="Z211" i="2"/>
  <c r="Z205" i="2"/>
  <c r="Z203" i="2"/>
  <c r="Z216" i="2"/>
  <c r="Z214" i="2"/>
  <c r="Z212" i="2"/>
  <c r="Z210" i="2"/>
  <c r="Z208" i="2"/>
  <c r="Z206" i="2"/>
  <c r="Z201" i="2"/>
  <c r="Z199" i="2"/>
  <c r="Z197" i="2"/>
  <c r="Z195" i="2"/>
  <c r="Z193" i="2"/>
  <c r="Z191" i="2"/>
  <c r="Z189" i="2"/>
  <c r="Z187" i="2"/>
  <c r="Z185" i="2"/>
  <c r="Z183" i="2"/>
  <c r="Z181" i="2"/>
  <c r="Z179" i="2"/>
  <c r="Z177" i="2"/>
  <c r="Z175" i="2"/>
  <c r="Z173" i="2"/>
  <c r="Z204" i="2"/>
  <c r="Z170" i="2"/>
  <c r="Z168" i="2"/>
  <c r="Z166" i="2"/>
  <c r="Z164" i="2"/>
  <c r="Z162" i="2"/>
  <c r="Z160" i="2"/>
  <c r="Z158" i="2"/>
  <c r="Z156" i="2"/>
  <c r="Z154" i="2"/>
  <c r="Z152" i="2"/>
  <c r="Z150" i="2"/>
  <c r="Z148" i="2"/>
  <c r="Z202" i="2"/>
  <c r="Z200" i="2"/>
  <c r="Z198" i="2"/>
  <c r="Z196" i="2"/>
  <c r="Z194" i="2"/>
  <c r="Z192" i="2"/>
  <c r="Z190" i="2"/>
  <c r="Z188" i="2"/>
  <c r="Z186" i="2"/>
  <c r="Z184" i="2"/>
  <c r="Z182" i="2"/>
  <c r="Z180" i="2"/>
  <c r="Z178" i="2"/>
  <c r="Z176" i="2"/>
  <c r="Z174" i="2"/>
  <c r="Z171" i="2"/>
  <c r="Z169" i="2"/>
  <c r="Z167" i="2"/>
  <c r="Z165" i="2"/>
  <c r="Z163" i="2"/>
  <c r="Z161" i="2"/>
  <c r="Z159" i="2"/>
  <c r="Z157" i="2"/>
  <c r="Z155" i="2"/>
  <c r="Z153" i="2"/>
  <c r="Z151" i="2"/>
  <c r="Z172" i="2"/>
  <c r="Z149" i="2"/>
  <c r="Z95" i="2"/>
  <c r="Z93" i="2"/>
  <c r="Z91" i="2"/>
  <c r="Z89" i="2"/>
  <c r="Z87" i="2"/>
  <c r="Z85" i="2"/>
  <c r="Z83" i="2"/>
  <c r="Z81" i="2"/>
  <c r="Z79" i="2"/>
  <c r="Z77" i="2"/>
  <c r="Z147" i="2"/>
  <c r="Z143" i="2"/>
  <c r="Z139" i="2"/>
  <c r="Z135" i="2"/>
  <c r="Z131" i="2"/>
  <c r="Z127" i="2"/>
  <c r="Z123" i="2"/>
  <c r="Z119" i="2"/>
  <c r="Z115" i="2"/>
  <c r="Z111" i="2"/>
  <c r="Z107" i="2"/>
  <c r="Z103" i="2"/>
  <c r="Z99" i="2"/>
  <c r="Z72" i="2"/>
  <c r="Z70" i="2"/>
  <c r="Z68" i="2"/>
  <c r="Z66" i="2"/>
  <c r="Z64" i="2"/>
  <c r="Z62" i="2"/>
  <c r="Z60" i="2"/>
  <c r="Z58" i="2"/>
  <c r="Z56" i="2"/>
  <c r="Z54" i="2"/>
  <c r="Z52" i="2"/>
  <c r="Z50" i="2"/>
  <c r="Z48" i="2"/>
  <c r="Z46" i="2"/>
  <c r="Z44" i="2"/>
  <c r="Z42" i="2"/>
  <c r="Z40" i="2"/>
  <c r="Z38" i="2"/>
  <c r="Z36" i="2"/>
  <c r="Z34" i="2"/>
  <c r="Z32" i="2"/>
  <c r="Z30" i="2"/>
  <c r="Z28" i="2"/>
  <c r="Z26" i="2"/>
  <c r="Z24" i="2"/>
  <c r="Z22" i="2"/>
  <c r="Z20" i="2"/>
  <c r="Z18" i="2"/>
  <c r="Z16" i="2"/>
  <c r="Z14" i="2"/>
  <c r="Z12" i="2"/>
  <c r="Z10" i="2"/>
  <c r="Z8" i="2"/>
  <c r="Z6" i="2"/>
  <c r="Z4" i="2"/>
  <c r="Z146" i="2"/>
  <c r="Z142" i="2"/>
  <c r="Z138" i="2"/>
  <c r="Z134" i="2"/>
  <c r="Z130" i="2"/>
  <c r="Z126" i="2"/>
  <c r="Z122" i="2"/>
  <c r="Z118" i="2"/>
  <c r="Z114" i="2"/>
  <c r="Z110" i="2"/>
  <c r="Z106" i="2"/>
  <c r="Z102" i="2"/>
  <c r="Z98" i="2"/>
  <c r="Z1" i="2"/>
  <c r="Z145" i="2"/>
  <c r="Z141" i="2"/>
  <c r="Z137" i="2"/>
  <c r="Z133" i="2"/>
  <c r="Z129" i="2"/>
  <c r="Z125" i="2"/>
  <c r="Z121" i="2"/>
  <c r="Z144" i="2"/>
  <c r="Z140" i="2"/>
  <c r="Z136" i="2"/>
  <c r="Z132" i="2"/>
  <c r="Z128" i="2"/>
  <c r="Z124" i="2"/>
  <c r="Z120" i="2"/>
  <c r="Z116" i="2"/>
  <c r="AD273" i="2"/>
  <c r="AD271" i="2"/>
  <c r="AD269" i="2"/>
  <c r="AD267" i="2"/>
  <c r="AD270" i="2"/>
  <c r="AD268" i="2"/>
  <c r="AD265" i="2"/>
  <c r="AD274" i="2"/>
  <c r="AD272" i="2"/>
  <c r="AD262" i="2"/>
  <c r="AD260" i="2"/>
  <c r="AD258" i="2"/>
  <c r="AD266" i="2"/>
  <c r="AD264" i="2"/>
  <c r="AD255" i="2"/>
  <c r="AD253" i="2"/>
  <c r="AD251" i="2"/>
  <c r="AD249" i="2"/>
  <c r="AD247" i="2"/>
  <c r="AD245" i="2"/>
  <c r="AD256" i="2"/>
  <c r="AD254" i="2"/>
  <c r="AD252" i="2"/>
  <c r="AD250" i="2"/>
  <c r="AD242" i="2"/>
  <c r="AD240" i="2"/>
  <c r="AD238" i="2"/>
  <c r="AD236" i="2"/>
  <c r="AD248" i="2"/>
  <c r="AD246" i="2"/>
  <c r="AD244" i="2"/>
  <c r="AD233" i="2"/>
  <c r="AD231" i="2"/>
  <c r="AD229" i="2"/>
  <c r="AD227" i="2"/>
  <c r="AD225" i="2"/>
  <c r="AD223" i="2"/>
  <c r="AD209" i="2"/>
  <c r="AD207" i="2"/>
  <c r="AD263" i="2"/>
  <c r="AD261" i="2"/>
  <c r="AD259" i="2"/>
  <c r="AD257" i="2"/>
  <c r="AD237" i="2"/>
  <c r="AD235" i="2"/>
  <c r="AD243" i="2"/>
  <c r="AD241" i="2"/>
  <c r="AD239" i="2"/>
  <c r="AD221" i="2"/>
  <c r="AD219" i="2"/>
  <c r="AD217" i="2"/>
  <c r="AD215" i="2"/>
  <c r="AD213" i="2"/>
  <c r="AD211" i="2"/>
  <c r="AD232" i="2"/>
  <c r="AD228" i="2"/>
  <c r="AD224" i="2"/>
  <c r="AD208" i="2"/>
  <c r="AD206" i="2"/>
  <c r="AD205" i="2"/>
  <c r="AD203" i="2"/>
  <c r="AD234" i="2"/>
  <c r="AD230" i="2"/>
  <c r="AD226" i="2"/>
  <c r="AD201" i="2"/>
  <c r="AD199" i="2"/>
  <c r="AD197" i="2"/>
  <c r="AD195" i="2"/>
  <c r="AD193" i="2"/>
  <c r="AD191" i="2"/>
  <c r="AD189" i="2"/>
  <c r="AD187" i="2"/>
  <c r="AD185" i="2"/>
  <c r="AD183" i="2"/>
  <c r="AD181" i="2"/>
  <c r="AD179" i="2"/>
  <c r="AD177" i="2"/>
  <c r="AD175" i="2"/>
  <c r="AD173" i="2"/>
  <c r="AD202" i="2"/>
  <c r="AD200" i="2"/>
  <c r="AD198" i="2"/>
  <c r="AD196" i="2"/>
  <c r="AD194" i="2"/>
  <c r="AD192" i="2"/>
  <c r="AD190" i="2"/>
  <c r="AD188" i="2"/>
  <c r="AD186" i="2"/>
  <c r="AD184" i="2"/>
  <c r="AD182" i="2"/>
  <c r="AD180" i="2"/>
  <c r="AD178" i="2"/>
  <c r="AD176" i="2"/>
  <c r="AD174" i="2"/>
  <c r="AD170" i="2"/>
  <c r="AD168" i="2"/>
  <c r="AD166" i="2"/>
  <c r="AD164" i="2"/>
  <c r="AD162" i="2"/>
  <c r="AD160" i="2"/>
  <c r="AD158" i="2"/>
  <c r="AD156" i="2"/>
  <c r="AD154" i="2"/>
  <c r="AD152" i="2"/>
  <c r="AD150" i="2"/>
  <c r="AD148" i="2"/>
  <c r="AD222" i="2"/>
  <c r="AD218" i="2"/>
  <c r="AD214" i="2"/>
  <c r="AD210" i="2"/>
  <c r="AD172" i="2"/>
  <c r="AD171" i="2"/>
  <c r="AD169" i="2"/>
  <c r="AD167" i="2"/>
  <c r="AD165" i="2"/>
  <c r="AD163" i="2"/>
  <c r="AD161" i="2"/>
  <c r="AD159" i="2"/>
  <c r="AD157" i="2"/>
  <c r="AD155" i="2"/>
  <c r="AD153" i="2"/>
  <c r="AD151" i="2"/>
  <c r="AD220" i="2"/>
  <c r="AD204" i="2"/>
  <c r="AD216" i="2"/>
  <c r="AD147" i="2"/>
  <c r="AD146" i="2"/>
  <c r="AD145" i="2"/>
  <c r="AD144" i="2"/>
  <c r="AD143" i="2"/>
  <c r="AD142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5" i="2"/>
  <c r="AD93" i="2"/>
  <c r="AD91" i="2"/>
  <c r="AD89" i="2"/>
  <c r="AD87" i="2"/>
  <c r="AD85" i="2"/>
  <c r="AD83" i="2"/>
  <c r="AD81" i="2"/>
  <c r="AD79" i="2"/>
  <c r="AD77" i="2"/>
  <c r="AD212" i="2"/>
  <c r="AD149" i="2"/>
  <c r="AD96" i="2"/>
  <c r="AD94" i="2"/>
  <c r="AD92" i="2"/>
  <c r="AD90" i="2"/>
  <c r="AD88" i="2"/>
  <c r="AD86" i="2"/>
  <c r="AD84" i="2"/>
  <c r="AD82" i="2"/>
  <c r="AD80" i="2"/>
  <c r="AD78" i="2"/>
  <c r="AD72" i="2"/>
  <c r="AD70" i="2"/>
  <c r="AD68" i="2"/>
  <c r="AD66" i="2"/>
  <c r="AD64" i="2"/>
  <c r="AD62" i="2"/>
  <c r="AD60" i="2"/>
  <c r="AD58" i="2"/>
  <c r="AD56" i="2"/>
  <c r="AD54" i="2"/>
  <c r="AD52" i="2"/>
  <c r="AD50" i="2"/>
  <c r="AD48" i="2"/>
  <c r="AD46" i="2"/>
  <c r="AD44" i="2"/>
  <c r="AD42" i="2"/>
  <c r="AD40" i="2"/>
  <c r="AD38" i="2"/>
  <c r="AD36" i="2"/>
  <c r="AD34" i="2"/>
  <c r="AD32" i="2"/>
  <c r="AD30" i="2"/>
  <c r="AD28" i="2"/>
  <c r="AD26" i="2"/>
  <c r="AD24" i="2"/>
  <c r="AD22" i="2"/>
  <c r="AD20" i="2"/>
  <c r="AD18" i="2"/>
  <c r="AD16" i="2"/>
  <c r="AD14" i="2"/>
  <c r="AD12" i="2"/>
  <c r="AD10" i="2"/>
  <c r="AD8" i="2"/>
  <c r="AD6" i="2"/>
  <c r="AD4" i="2"/>
  <c r="AD1" i="2"/>
  <c r="AH273" i="2"/>
  <c r="AH271" i="2"/>
  <c r="AH269" i="2"/>
  <c r="AH267" i="2"/>
  <c r="AH274" i="2"/>
  <c r="AH272" i="2"/>
  <c r="AH265" i="2"/>
  <c r="AH270" i="2"/>
  <c r="AH268" i="2"/>
  <c r="AH266" i="2"/>
  <c r="AH264" i="2"/>
  <c r="AH262" i="2"/>
  <c r="AH260" i="2"/>
  <c r="AH258" i="2"/>
  <c r="AH263" i="2"/>
  <c r="AH261" i="2"/>
  <c r="AH259" i="2"/>
  <c r="AH257" i="2"/>
  <c r="AH255" i="2"/>
  <c r="AH253" i="2"/>
  <c r="AH251" i="2"/>
  <c r="AH249" i="2"/>
  <c r="AH247" i="2"/>
  <c r="AH245" i="2"/>
  <c r="AH256" i="2"/>
  <c r="AH242" i="2"/>
  <c r="AH240" i="2"/>
  <c r="AH238" i="2"/>
  <c r="AH236" i="2"/>
  <c r="AH254" i="2"/>
  <c r="AH252" i="2"/>
  <c r="AH250" i="2"/>
  <c r="AH243" i="2"/>
  <c r="AH241" i="2"/>
  <c r="AH239" i="2"/>
  <c r="AH237" i="2"/>
  <c r="AH235" i="2"/>
  <c r="AH233" i="2"/>
  <c r="AH231" i="2"/>
  <c r="AH229" i="2"/>
  <c r="AH227" i="2"/>
  <c r="AH225" i="2"/>
  <c r="AH223" i="2"/>
  <c r="AH222" i="2"/>
  <c r="AH221" i="2"/>
  <c r="AH220" i="2"/>
  <c r="AH219" i="2"/>
  <c r="AH218" i="2"/>
  <c r="AH217" i="2"/>
  <c r="AH216" i="2"/>
  <c r="AH215" i="2"/>
  <c r="AH214" i="2"/>
  <c r="AH213" i="2"/>
  <c r="AH212" i="2"/>
  <c r="AH211" i="2"/>
  <c r="AH210" i="2"/>
  <c r="AH209" i="2"/>
  <c r="AH207" i="2"/>
  <c r="AH234" i="2"/>
  <c r="AH232" i="2"/>
  <c r="AH230" i="2"/>
  <c r="AH228" i="2"/>
  <c r="AH226" i="2"/>
  <c r="AH224" i="2"/>
  <c r="AH248" i="2"/>
  <c r="AH246" i="2"/>
  <c r="AH244" i="2"/>
  <c r="AH205" i="2"/>
  <c r="AH203" i="2"/>
  <c r="AH208" i="2"/>
  <c r="AH204" i="2"/>
  <c r="AH201" i="2"/>
  <c r="AH199" i="2"/>
  <c r="AH197" i="2"/>
  <c r="AH195" i="2"/>
  <c r="AH193" i="2"/>
  <c r="AH191" i="2"/>
  <c r="AH189" i="2"/>
  <c r="AH187" i="2"/>
  <c r="AH185" i="2"/>
  <c r="AH183" i="2"/>
  <c r="AH181" i="2"/>
  <c r="AH179" i="2"/>
  <c r="AH177" i="2"/>
  <c r="AH175" i="2"/>
  <c r="AH173" i="2"/>
  <c r="AH206" i="2"/>
  <c r="AH170" i="2"/>
  <c r="AH168" i="2"/>
  <c r="AH166" i="2"/>
  <c r="AH164" i="2"/>
  <c r="AH162" i="2"/>
  <c r="AH160" i="2"/>
  <c r="AH158" i="2"/>
  <c r="AH156" i="2"/>
  <c r="AH154" i="2"/>
  <c r="AH152" i="2"/>
  <c r="AH150" i="2"/>
  <c r="AH148" i="2"/>
  <c r="AH178" i="2"/>
  <c r="AH176" i="2"/>
  <c r="AH174" i="2"/>
  <c r="AH171" i="2"/>
  <c r="AH169" i="2"/>
  <c r="AH167" i="2"/>
  <c r="AH165" i="2"/>
  <c r="AH163" i="2"/>
  <c r="AH161" i="2"/>
  <c r="AH159" i="2"/>
  <c r="AH157" i="2"/>
  <c r="AH155" i="2"/>
  <c r="AH153" i="2"/>
  <c r="AH151" i="2"/>
  <c r="AH202" i="2"/>
  <c r="AH200" i="2"/>
  <c r="AH198" i="2"/>
  <c r="AH196" i="2"/>
  <c r="AH194" i="2"/>
  <c r="AH192" i="2"/>
  <c r="AH190" i="2"/>
  <c r="AH188" i="2"/>
  <c r="AH186" i="2"/>
  <c r="AH184" i="2"/>
  <c r="AH182" i="2"/>
  <c r="AH180" i="2"/>
  <c r="AH172" i="2"/>
  <c r="AH95" i="2"/>
  <c r="AH93" i="2"/>
  <c r="AH91" i="2"/>
  <c r="AH89" i="2"/>
  <c r="AH87" i="2"/>
  <c r="AH85" i="2"/>
  <c r="AH83" i="2"/>
  <c r="AH81" i="2"/>
  <c r="AH79" i="2"/>
  <c r="AH77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76" i="2"/>
  <c r="AH75" i="2"/>
  <c r="AH74" i="2"/>
  <c r="AH72" i="2"/>
  <c r="AH70" i="2"/>
  <c r="AH68" i="2"/>
  <c r="AH66" i="2"/>
  <c r="AH64" i="2"/>
  <c r="AH62" i="2"/>
  <c r="AH60" i="2"/>
  <c r="AH58" i="2"/>
  <c r="AH56" i="2"/>
  <c r="AH54" i="2"/>
  <c r="AH52" i="2"/>
  <c r="AH50" i="2"/>
  <c r="AH48" i="2"/>
  <c r="AH46" i="2"/>
  <c r="AH44" i="2"/>
  <c r="AH42" i="2"/>
  <c r="AH40" i="2"/>
  <c r="AH38" i="2"/>
  <c r="AH36" i="2"/>
  <c r="AH34" i="2"/>
  <c r="AH32" i="2"/>
  <c r="AH30" i="2"/>
  <c r="AH28" i="2"/>
  <c r="AH26" i="2"/>
  <c r="AH24" i="2"/>
  <c r="AH22" i="2"/>
  <c r="AH20" i="2"/>
  <c r="AH18" i="2"/>
  <c r="AH16" i="2"/>
  <c r="AH14" i="2"/>
  <c r="AH12" i="2"/>
  <c r="AH10" i="2"/>
  <c r="AH8" i="2"/>
  <c r="AH6" i="2"/>
  <c r="AH4" i="2"/>
  <c r="AH1" i="2"/>
  <c r="AH149" i="2"/>
  <c r="AL273" i="2"/>
  <c r="AL271" i="2"/>
  <c r="AL269" i="2"/>
  <c r="AL267" i="2"/>
  <c r="AL265" i="2"/>
  <c r="AL274" i="2"/>
  <c r="AL272" i="2"/>
  <c r="AL262" i="2"/>
  <c r="AL260" i="2"/>
  <c r="AL258" i="2"/>
  <c r="AL268" i="2"/>
  <c r="AL255" i="2"/>
  <c r="AL253" i="2"/>
  <c r="AL251" i="2"/>
  <c r="AL249" i="2"/>
  <c r="AL247" i="2"/>
  <c r="AL245" i="2"/>
  <c r="AL266" i="2"/>
  <c r="AL264" i="2"/>
  <c r="AL263" i="2"/>
  <c r="AL261" i="2"/>
  <c r="AL259" i="2"/>
  <c r="AL257" i="2"/>
  <c r="AL254" i="2"/>
  <c r="AL252" i="2"/>
  <c r="AL250" i="2"/>
  <c r="AL242" i="2"/>
  <c r="AL240" i="2"/>
  <c r="AL238" i="2"/>
  <c r="AL236" i="2"/>
  <c r="AL233" i="2"/>
  <c r="AL231" i="2"/>
  <c r="AL229" i="2"/>
  <c r="AL227" i="2"/>
  <c r="AL225" i="2"/>
  <c r="AL223" i="2"/>
  <c r="AL256" i="2"/>
  <c r="AL248" i="2"/>
  <c r="AL246" i="2"/>
  <c r="AL244" i="2"/>
  <c r="AL237" i="2"/>
  <c r="AL235" i="2"/>
  <c r="AL209" i="2"/>
  <c r="AL207" i="2"/>
  <c r="AL270" i="2"/>
  <c r="AL243" i="2"/>
  <c r="AL241" i="2"/>
  <c r="AL239" i="2"/>
  <c r="AL222" i="2"/>
  <c r="AL221" i="2"/>
  <c r="AL220" i="2"/>
  <c r="AL219" i="2"/>
  <c r="AL218" i="2"/>
  <c r="AL217" i="2"/>
  <c r="AL216" i="2"/>
  <c r="AL215" i="2"/>
  <c r="AL214" i="2"/>
  <c r="AL213" i="2"/>
  <c r="AL212" i="2"/>
  <c r="AL211" i="2"/>
  <c r="AL210" i="2"/>
  <c r="AL232" i="2"/>
  <c r="AL228" i="2"/>
  <c r="AL224" i="2"/>
  <c r="AL208" i="2"/>
  <c r="AL206" i="2"/>
  <c r="AL205" i="2"/>
  <c r="AL203" i="2"/>
  <c r="AL226" i="2"/>
  <c r="AL204" i="2"/>
  <c r="AL201" i="2"/>
  <c r="AL199" i="2"/>
  <c r="AL197" i="2"/>
  <c r="AL195" i="2"/>
  <c r="AL193" i="2"/>
  <c r="AL191" i="2"/>
  <c r="AL189" i="2"/>
  <c r="AL187" i="2"/>
  <c r="AL185" i="2"/>
  <c r="AL183" i="2"/>
  <c r="AL181" i="2"/>
  <c r="AL179" i="2"/>
  <c r="AL177" i="2"/>
  <c r="AL175" i="2"/>
  <c r="AL173" i="2"/>
  <c r="AL234" i="2"/>
  <c r="AL178" i="2"/>
  <c r="AL176" i="2"/>
  <c r="AL174" i="2"/>
  <c r="AL172" i="2"/>
  <c r="AL170" i="2"/>
  <c r="AL168" i="2"/>
  <c r="AL166" i="2"/>
  <c r="AL164" i="2"/>
  <c r="AL162" i="2"/>
  <c r="AL160" i="2"/>
  <c r="AL158" i="2"/>
  <c r="AL156" i="2"/>
  <c r="AL154" i="2"/>
  <c r="AL152" i="2"/>
  <c r="AL150" i="2"/>
  <c r="AL148" i="2"/>
  <c r="AL230" i="2"/>
  <c r="AL202" i="2"/>
  <c r="AL200" i="2"/>
  <c r="AL198" i="2"/>
  <c r="AL196" i="2"/>
  <c r="AL194" i="2"/>
  <c r="AL192" i="2"/>
  <c r="AL190" i="2"/>
  <c r="AL188" i="2"/>
  <c r="AL186" i="2"/>
  <c r="AL184" i="2"/>
  <c r="AL182" i="2"/>
  <c r="AL180" i="2"/>
  <c r="AL171" i="2"/>
  <c r="AL169" i="2"/>
  <c r="AL167" i="2"/>
  <c r="AL165" i="2"/>
  <c r="AL163" i="2"/>
  <c r="AL161" i="2"/>
  <c r="AL159" i="2"/>
  <c r="AL157" i="2"/>
  <c r="AL155" i="2"/>
  <c r="AL153" i="2"/>
  <c r="AL151" i="2"/>
  <c r="AL95" i="2"/>
  <c r="AL93" i="2"/>
  <c r="AL91" i="2"/>
  <c r="AL89" i="2"/>
  <c r="AL87" i="2"/>
  <c r="AL85" i="2"/>
  <c r="AL83" i="2"/>
  <c r="AL81" i="2"/>
  <c r="AL79" i="2"/>
  <c r="AL77" i="2"/>
  <c r="AL149" i="2"/>
  <c r="AL146" i="2"/>
  <c r="AL142" i="2"/>
  <c r="AL138" i="2"/>
  <c r="AL134" i="2"/>
  <c r="AL130" i="2"/>
  <c r="AL126" i="2"/>
  <c r="AL122" i="2"/>
  <c r="AL118" i="2"/>
  <c r="AL114" i="2"/>
  <c r="AL110" i="2"/>
  <c r="AL106" i="2"/>
  <c r="AL102" i="2"/>
  <c r="AL98" i="2"/>
  <c r="AL96" i="2"/>
  <c r="AL94" i="2"/>
  <c r="AL92" i="2"/>
  <c r="AL90" i="2"/>
  <c r="AL88" i="2"/>
  <c r="AL86" i="2"/>
  <c r="AL84" i="2"/>
  <c r="AL82" i="2"/>
  <c r="AL80" i="2"/>
  <c r="AL78" i="2"/>
  <c r="AL72" i="2"/>
  <c r="AL70" i="2"/>
  <c r="AL68" i="2"/>
  <c r="AL66" i="2"/>
  <c r="AL64" i="2"/>
  <c r="AL62" i="2"/>
  <c r="AL60" i="2"/>
  <c r="AL58" i="2"/>
  <c r="AL56" i="2"/>
  <c r="AL54" i="2"/>
  <c r="AL52" i="2"/>
  <c r="AL50" i="2"/>
  <c r="AL48" i="2"/>
  <c r="AL46" i="2"/>
  <c r="AL44" i="2"/>
  <c r="AL42" i="2"/>
  <c r="AL40" i="2"/>
  <c r="AL38" i="2"/>
  <c r="AL36" i="2"/>
  <c r="AL34" i="2"/>
  <c r="AL32" i="2"/>
  <c r="AL30" i="2"/>
  <c r="AL28" i="2"/>
  <c r="AL26" i="2"/>
  <c r="AL24" i="2"/>
  <c r="AL22" i="2"/>
  <c r="AL20" i="2"/>
  <c r="AL18" i="2"/>
  <c r="AL16" i="2"/>
  <c r="AL14" i="2"/>
  <c r="AL12" i="2"/>
  <c r="AL10" i="2"/>
  <c r="AL8" i="2"/>
  <c r="AL6" i="2"/>
  <c r="AL4" i="2"/>
  <c r="AL145" i="2"/>
  <c r="AL141" i="2"/>
  <c r="AL137" i="2"/>
  <c r="AL133" i="2"/>
  <c r="AL129" i="2"/>
  <c r="AL125" i="2"/>
  <c r="AL121" i="2"/>
  <c r="AL117" i="2"/>
  <c r="AL113" i="2"/>
  <c r="AL109" i="2"/>
  <c r="AL105" i="2"/>
  <c r="AL101" i="2"/>
  <c r="AL97" i="2"/>
  <c r="AL76" i="2"/>
  <c r="AL75" i="2"/>
  <c r="AL74" i="2"/>
  <c r="AL1" i="2"/>
  <c r="AL144" i="2"/>
  <c r="AL140" i="2"/>
  <c r="AL136" i="2"/>
  <c r="AL132" i="2"/>
  <c r="AL128" i="2"/>
  <c r="AL124" i="2"/>
  <c r="AL120" i="2"/>
  <c r="AL147" i="2"/>
  <c r="AL143" i="2"/>
  <c r="AL139" i="2"/>
  <c r="AL135" i="2"/>
  <c r="AL131" i="2"/>
  <c r="AL127" i="2"/>
  <c r="AL123" i="2"/>
  <c r="AL119" i="2"/>
  <c r="AL115" i="2"/>
  <c r="AP273" i="2"/>
  <c r="AP271" i="2"/>
  <c r="AP269" i="2"/>
  <c r="AP267" i="2"/>
  <c r="AP274" i="2"/>
  <c r="AP272" i="2"/>
  <c r="AP270" i="2"/>
  <c r="AP268" i="2"/>
  <c r="AP266" i="2"/>
  <c r="AP265" i="2"/>
  <c r="AP262" i="2"/>
  <c r="AP260" i="2"/>
  <c r="AP258" i="2"/>
  <c r="AP264" i="2"/>
  <c r="AP263" i="2"/>
  <c r="AP261" i="2"/>
  <c r="AP259" i="2"/>
  <c r="AP257" i="2"/>
  <c r="AP256" i="2"/>
  <c r="AP255" i="2"/>
  <c r="AP253" i="2"/>
  <c r="AP251" i="2"/>
  <c r="AP249" i="2"/>
  <c r="AP247" i="2"/>
  <c r="AP245" i="2"/>
  <c r="AP248" i="2"/>
  <c r="AP246" i="2"/>
  <c r="AP244" i="2"/>
  <c r="AP242" i="2"/>
  <c r="AP240" i="2"/>
  <c r="AP238" i="2"/>
  <c r="AP236" i="2"/>
  <c r="AP243" i="2"/>
  <c r="AP241" i="2"/>
  <c r="AP239" i="2"/>
  <c r="AP233" i="2"/>
  <c r="AP231" i="2"/>
  <c r="AP229" i="2"/>
  <c r="AP227" i="2"/>
  <c r="AP225" i="2"/>
  <c r="AP223" i="2"/>
  <c r="AP209" i="2"/>
  <c r="AP207" i="2"/>
  <c r="AP254" i="2"/>
  <c r="AP252" i="2"/>
  <c r="AP250" i="2"/>
  <c r="AP237" i="2"/>
  <c r="AP235" i="2"/>
  <c r="AP234" i="2"/>
  <c r="AP232" i="2"/>
  <c r="AP230" i="2"/>
  <c r="AP228" i="2"/>
  <c r="AP226" i="2"/>
  <c r="AP224" i="2"/>
  <c r="AP222" i="2"/>
  <c r="AP221" i="2"/>
  <c r="AP220" i="2"/>
  <c r="AP219" i="2"/>
  <c r="AP218" i="2"/>
  <c r="AP217" i="2"/>
  <c r="AP216" i="2"/>
  <c r="AP214" i="2"/>
  <c r="AP212" i="2"/>
  <c r="AP210" i="2"/>
  <c r="AP205" i="2"/>
  <c r="AP203" i="2"/>
  <c r="AP215" i="2"/>
  <c r="AP213" i="2"/>
  <c r="AP211" i="2"/>
  <c r="AP208" i="2"/>
  <c r="AP206" i="2"/>
  <c r="AP201" i="2"/>
  <c r="AP199" i="2"/>
  <c r="AP197" i="2"/>
  <c r="AP195" i="2"/>
  <c r="AP193" i="2"/>
  <c r="AP191" i="2"/>
  <c r="AP189" i="2"/>
  <c r="AP187" i="2"/>
  <c r="AP185" i="2"/>
  <c r="AP183" i="2"/>
  <c r="AP181" i="2"/>
  <c r="AP179" i="2"/>
  <c r="AP177" i="2"/>
  <c r="AP175" i="2"/>
  <c r="AP173" i="2"/>
  <c r="AP204" i="2"/>
  <c r="AP170" i="2"/>
  <c r="AP168" i="2"/>
  <c r="AP166" i="2"/>
  <c r="AP164" i="2"/>
  <c r="AP162" i="2"/>
  <c r="AP160" i="2"/>
  <c r="AP158" i="2"/>
  <c r="AP156" i="2"/>
  <c r="AP154" i="2"/>
  <c r="AP152" i="2"/>
  <c r="AP150" i="2"/>
  <c r="AP148" i="2"/>
  <c r="AP202" i="2"/>
  <c r="AP200" i="2"/>
  <c r="AP198" i="2"/>
  <c r="AP196" i="2"/>
  <c r="AP194" i="2"/>
  <c r="AP192" i="2"/>
  <c r="AP190" i="2"/>
  <c r="AP188" i="2"/>
  <c r="AP186" i="2"/>
  <c r="AP184" i="2"/>
  <c r="AP182" i="2"/>
  <c r="AP180" i="2"/>
  <c r="AP178" i="2"/>
  <c r="AP176" i="2"/>
  <c r="AP174" i="2"/>
  <c r="AP172" i="2"/>
  <c r="AP171" i="2"/>
  <c r="AP169" i="2"/>
  <c r="AP167" i="2"/>
  <c r="AP165" i="2"/>
  <c r="AP163" i="2"/>
  <c r="AP161" i="2"/>
  <c r="AP159" i="2"/>
  <c r="AP157" i="2"/>
  <c r="AP155" i="2"/>
  <c r="AP153" i="2"/>
  <c r="AP151" i="2"/>
  <c r="AP149" i="2"/>
  <c r="AP95" i="2"/>
  <c r="AP93" i="2"/>
  <c r="AP91" i="2"/>
  <c r="AP89" i="2"/>
  <c r="AP87" i="2"/>
  <c r="AP85" i="2"/>
  <c r="AP83" i="2"/>
  <c r="AP81" i="2"/>
  <c r="AP79" i="2"/>
  <c r="AP77" i="2"/>
  <c r="AP145" i="2"/>
  <c r="AP141" i="2"/>
  <c r="AP137" i="2"/>
  <c r="AP133" i="2"/>
  <c r="AP129" i="2"/>
  <c r="AP125" i="2"/>
  <c r="AP121" i="2"/>
  <c r="AP117" i="2"/>
  <c r="AP113" i="2"/>
  <c r="AP109" i="2"/>
  <c r="AP105" i="2"/>
  <c r="AP101" i="2"/>
  <c r="AP97" i="2"/>
  <c r="AP72" i="2"/>
  <c r="AP70" i="2"/>
  <c r="AP68" i="2"/>
  <c r="AP66" i="2"/>
  <c r="AP64" i="2"/>
  <c r="AP62" i="2"/>
  <c r="AP60" i="2"/>
  <c r="AP58" i="2"/>
  <c r="AP56" i="2"/>
  <c r="AP54" i="2"/>
  <c r="AP52" i="2"/>
  <c r="AP50" i="2"/>
  <c r="AP48" i="2"/>
  <c r="AP46" i="2"/>
  <c r="AP44" i="2"/>
  <c r="AP42" i="2"/>
  <c r="AP40" i="2"/>
  <c r="AP38" i="2"/>
  <c r="AP36" i="2"/>
  <c r="AP34" i="2"/>
  <c r="AP32" i="2"/>
  <c r="AP30" i="2"/>
  <c r="AP28" i="2"/>
  <c r="AP26" i="2"/>
  <c r="AP24" i="2"/>
  <c r="AP22" i="2"/>
  <c r="AP20" i="2"/>
  <c r="AP18" i="2"/>
  <c r="AP16" i="2"/>
  <c r="AP14" i="2"/>
  <c r="AP12" i="2"/>
  <c r="AP10" i="2"/>
  <c r="AP8" i="2"/>
  <c r="AP6" i="2"/>
  <c r="AP4" i="2"/>
  <c r="AP144" i="2"/>
  <c r="AP140" i="2"/>
  <c r="AP136" i="2"/>
  <c r="AP132" i="2"/>
  <c r="AP128" i="2"/>
  <c r="AP124" i="2"/>
  <c r="AP120" i="2"/>
  <c r="AP116" i="2"/>
  <c r="AP112" i="2"/>
  <c r="AP108" i="2"/>
  <c r="AP104" i="2"/>
  <c r="AP100" i="2"/>
  <c r="AP1" i="2"/>
  <c r="AP147" i="2"/>
  <c r="AP143" i="2"/>
  <c r="AP139" i="2"/>
  <c r="AP135" i="2"/>
  <c r="AP131" i="2"/>
  <c r="AP127" i="2"/>
  <c r="AP123" i="2"/>
  <c r="AP119" i="2"/>
  <c r="AP146" i="2"/>
  <c r="AP142" i="2"/>
  <c r="AP138" i="2"/>
  <c r="AP134" i="2"/>
  <c r="AP130" i="2"/>
  <c r="AP126" i="2"/>
  <c r="AP122" i="2"/>
  <c r="AP118" i="2"/>
  <c r="AP114" i="2"/>
  <c r="AT273" i="2"/>
  <c r="AT271" i="2"/>
  <c r="AT269" i="2"/>
  <c r="AT267" i="2"/>
  <c r="AT270" i="2"/>
  <c r="AT268" i="2"/>
  <c r="AT266" i="2"/>
  <c r="AT265" i="2"/>
  <c r="AT263" i="2"/>
  <c r="AT274" i="2"/>
  <c r="AT272" i="2"/>
  <c r="AT262" i="2"/>
  <c r="AT260" i="2"/>
  <c r="AT258" i="2"/>
  <c r="AT264" i="2"/>
  <c r="AT255" i="2"/>
  <c r="AT253" i="2"/>
  <c r="AT251" i="2"/>
  <c r="AT249" i="2"/>
  <c r="AT247" i="2"/>
  <c r="AT245" i="2"/>
  <c r="AT256" i="2"/>
  <c r="AT254" i="2"/>
  <c r="AT252" i="2"/>
  <c r="AT250" i="2"/>
  <c r="AT242" i="2"/>
  <c r="AT240" i="2"/>
  <c r="AT238" i="2"/>
  <c r="AT236" i="2"/>
  <c r="AT248" i="2"/>
  <c r="AT246" i="2"/>
  <c r="AT244" i="2"/>
  <c r="AT261" i="2"/>
  <c r="AT259" i="2"/>
  <c r="AT257" i="2"/>
  <c r="AT233" i="2"/>
  <c r="AT231" i="2"/>
  <c r="AT229" i="2"/>
  <c r="AT227" i="2"/>
  <c r="AT225" i="2"/>
  <c r="AT223" i="2"/>
  <c r="AT237" i="2"/>
  <c r="AT235" i="2"/>
  <c r="AT209" i="2"/>
  <c r="AT207" i="2"/>
  <c r="AT214" i="2"/>
  <c r="AT212" i="2"/>
  <c r="AT210" i="2"/>
  <c r="AT234" i="2"/>
  <c r="AT230" i="2"/>
  <c r="AT226" i="2"/>
  <c r="AT221" i="2"/>
  <c r="AT219" i="2"/>
  <c r="AT217" i="2"/>
  <c r="AT208" i="2"/>
  <c r="AT206" i="2"/>
  <c r="AT205" i="2"/>
  <c r="AT203" i="2"/>
  <c r="AT243" i="2"/>
  <c r="AT241" i="2"/>
  <c r="AT239" i="2"/>
  <c r="AT232" i="2"/>
  <c r="AT228" i="2"/>
  <c r="AT224" i="2"/>
  <c r="AT222" i="2"/>
  <c r="AT220" i="2"/>
  <c r="AT218" i="2"/>
  <c r="AT216" i="2"/>
  <c r="AT215" i="2"/>
  <c r="AT213" i="2"/>
  <c r="AT211" i="2"/>
  <c r="AT201" i="2"/>
  <c r="AT199" i="2"/>
  <c r="AT197" i="2"/>
  <c r="AT195" i="2"/>
  <c r="AT193" i="2"/>
  <c r="AT191" i="2"/>
  <c r="AT189" i="2"/>
  <c r="AT187" i="2"/>
  <c r="AT185" i="2"/>
  <c r="AT183" i="2"/>
  <c r="AT181" i="2"/>
  <c r="AT179" i="2"/>
  <c r="AT177" i="2"/>
  <c r="AT175" i="2"/>
  <c r="AT173" i="2"/>
  <c r="AT204" i="2"/>
  <c r="AT202" i="2"/>
  <c r="AT200" i="2"/>
  <c r="AT198" i="2"/>
  <c r="AT196" i="2"/>
  <c r="AT194" i="2"/>
  <c r="AT192" i="2"/>
  <c r="AT190" i="2"/>
  <c r="AT188" i="2"/>
  <c r="AT186" i="2"/>
  <c r="AT184" i="2"/>
  <c r="AT182" i="2"/>
  <c r="AT180" i="2"/>
  <c r="AT178" i="2"/>
  <c r="AT176" i="2"/>
  <c r="AT174" i="2"/>
  <c r="AT172" i="2"/>
  <c r="AT170" i="2"/>
  <c r="AT168" i="2"/>
  <c r="AT166" i="2"/>
  <c r="AT164" i="2"/>
  <c r="AT162" i="2"/>
  <c r="AT160" i="2"/>
  <c r="AT158" i="2"/>
  <c r="AT156" i="2"/>
  <c r="AT154" i="2"/>
  <c r="AT152" i="2"/>
  <c r="AT150" i="2"/>
  <c r="AT148" i="2"/>
  <c r="AT171" i="2"/>
  <c r="AT169" i="2"/>
  <c r="AT167" i="2"/>
  <c r="AT165" i="2"/>
  <c r="AT163" i="2"/>
  <c r="AT161" i="2"/>
  <c r="AT159" i="2"/>
  <c r="AT157" i="2"/>
  <c r="AT155" i="2"/>
  <c r="AT153" i="2"/>
  <c r="AT151" i="2"/>
  <c r="AT149" i="2"/>
  <c r="AT147" i="2"/>
  <c r="AT146" i="2"/>
  <c r="AT145" i="2"/>
  <c r="AT144" i="2"/>
  <c r="AT143" i="2"/>
  <c r="AT142" i="2"/>
  <c r="AT141" i="2"/>
  <c r="AT140" i="2"/>
  <c r="AT139" i="2"/>
  <c r="AT138" i="2"/>
  <c r="AT137" i="2"/>
  <c r="AT136" i="2"/>
  <c r="AT135" i="2"/>
  <c r="AT134" i="2"/>
  <c r="AT133" i="2"/>
  <c r="AT132" i="2"/>
  <c r="AT131" i="2"/>
  <c r="AT130" i="2"/>
  <c r="AT129" i="2"/>
  <c r="AT128" i="2"/>
  <c r="AT127" i="2"/>
  <c r="AT126" i="2"/>
  <c r="AT125" i="2"/>
  <c r="AT124" i="2"/>
  <c r="AT123" i="2"/>
  <c r="AT122" i="2"/>
  <c r="AT121" i="2"/>
  <c r="AT120" i="2"/>
  <c r="AT119" i="2"/>
  <c r="AT118" i="2"/>
  <c r="AT117" i="2"/>
  <c r="AT116" i="2"/>
  <c r="AT115" i="2"/>
  <c r="AT114" i="2"/>
  <c r="AT113" i="2"/>
  <c r="AT112" i="2"/>
  <c r="AT111" i="2"/>
  <c r="AT110" i="2"/>
  <c r="AT109" i="2"/>
  <c r="AT108" i="2"/>
  <c r="AT107" i="2"/>
  <c r="AT106" i="2"/>
  <c r="AT105" i="2"/>
  <c r="AT104" i="2"/>
  <c r="AT103" i="2"/>
  <c r="AT102" i="2"/>
  <c r="AT101" i="2"/>
  <c r="AT100" i="2"/>
  <c r="AT99" i="2"/>
  <c r="AT98" i="2"/>
  <c r="AT97" i="2"/>
  <c r="AT95" i="2"/>
  <c r="AT93" i="2"/>
  <c r="AT91" i="2"/>
  <c r="AT89" i="2"/>
  <c r="AT87" i="2"/>
  <c r="AT85" i="2"/>
  <c r="AT83" i="2"/>
  <c r="AT81" i="2"/>
  <c r="AT79" i="2"/>
  <c r="AT77" i="2"/>
  <c r="AT96" i="2"/>
  <c r="AT94" i="2"/>
  <c r="AT92" i="2"/>
  <c r="AT90" i="2"/>
  <c r="AT88" i="2"/>
  <c r="AT86" i="2"/>
  <c r="AT84" i="2"/>
  <c r="AT82" i="2"/>
  <c r="AT80" i="2"/>
  <c r="AT78" i="2"/>
  <c r="AT72" i="2"/>
  <c r="AT70" i="2"/>
  <c r="AT68" i="2"/>
  <c r="AT66" i="2"/>
  <c r="AT64" i="2"/>
  <c r="AT62" i="2"/>
  <c r="AT60" i="2"/>
  <c r="AT58" i="2"/>
  <c r="AT56" i="2"/>
  <c r="AT54" i="2"/>
  <c r="AT52" i="2"/>
  <c r="AT50" i="2"/>
  <c r="AT48" i="2"/>
  <c r="AT46" i="2"/>
  <c r="AT44" i="2"/>
  <c r="AT42" i="2"/>
  <c r="AT40" i="2"/>
  <c r="AT38" i="2"/>
  <c r="AT36" i="2"/>
  <c r="AT34" i="2"/>
  <c r="AT32" i="2"/>
  <c r="AT30" i="2"/>
  <c r="AT28" i="2"/>
  <c r="AT26" i="2"/>
  <c r="AT24" i="2"/>
  <c r="AT22" i="2"/>
  <c r="AT20" i="2"/>
  <c r="AT18" i="2"/>
  <c r="AT16" i="2"/>
  <c r="AT14" i="2"/>
  <c r="AT12" i="2"/>
  <c r="AT10" i="2"/>
  <c r="AT8" i="2"/>
  <c r="AT6" i="2"/>
  <c r="AT4" i="2"/>
  <c r="AT1" i="2"/>
  <c r="AX273" i="2"/>
  <c r="AX271" i="2"/>
  <c r="AX269" i="2"/>
  <c r="AX267" i="2"/>
  <c r="AX274" i="2"/>
  <c r="AX272" i="2"/>
  <c r="AX265" i="2"/>
  <c r="AX263" i="2"/>
  <c r="AX270" i="2"/>
  <c r="AX268" i="2"/>
  <c r="AX266" i="2"/>
  <c r="AX264" i="2"/>
  <c r="AX262" i="2"/>
  <c r="AX260" i="2"/>
  <c r="AX258" i="2"/>
  <c r="AX261" i="2"/>
  <c r="AX259" i="2"/>
  <c r="AX257" i="2"/>
  <c r="AX255" i="2"/>
  <c r="AX253" i="2"/>
  <c r="AX251" i="2"/>
  <c r="AX249" i="2"/>
  <c r="AX247" i="2"/>
  <c r="AX245" i="2"/>
  <c r="AX242" i="2"/>
  <c r="AX240" i="2"/>
  <c r="AX238" i="2"/>
  <c r="AX236" i="2"/>
  <c r="AX254" i="2"/>
  <c r="AX252" i="2"/>
  <c r="AX250" i="2"/>
  <c r="AX248" i="2"/>
  <c r="AX246" i="2"/>
  <c r="AX244" i="2"/>
  <c r="AX243" i="2"/>
  <c r="AX241" i="2"/>
  <c r="AX239" i="2"/>
  <c r="AX237" i="2"/>
  <c r="AX235" i="2"/>
  <c r="AX233" i="2"/>
  <c r="AX231" i="2"/>
  <c r="AX229" i="2"/>
  <c r="AX227" i="2"/>
  <c r="AX225" i="2"/>
  <c r="AX223" i="2"/>
  <c r="AX222" i="2"/>
  <c r="AX221" i="2"/>
  <c r="AX220" i="2"/>
  <c r="AX219" i="2"/>
  <c r="AX218" i="2"/>
  <c r="AX217" i="2"/>
  <c r="AX216" i="2"/>
  <c r="AX215" i="2"/>
  <c r="AX214" i="2"/>
  <c r="AX213" i="2"/>
  <c r="AX212" i="2"/>
  <c r="AX211" i="2"/>
  <c r="AX210" i="2"/>
  <c r="AX209" i="2"/>
  <c r="AX207" i="2"/>
  <c r="AX256" i="2"/>
  <c r="AX234" i="2"/>
  <c r="AX232" i="2"/>
  <c r="AX230" i="2"/>
  <c r="AX228" i="2"/>
  <c r="AX226" i="2"/>
  <c r="AX224" i="2"/>
  <c r="AX205" i="2"/>
  <c r="AX203" i="2"/>
  <c r="AX208" i="2"/>
  <c r="AX204" i="2"/>
  <c r="AX202" i="2"/>
  <c r="AX201" i="2"/>
  <c r="AX199" i="2"/>
  <c r="AX197" i="2"/>
  <c r="AX195" i="2"/>
  <c r="AX193" i="2"/>
  <c r="AX191" i="2"/>
  <c r="AX189" i="2"/>
  <c r="AX187" i="2"/>
  <c r="AX185" i="2"/>
  <c r="AX183" i="2"/>
  <c r="AX181" i="2"/>
  <c r="AX179" i="2"/>
  <c r="AX177" i="2"/>
  <c r="AX175" i="2"/>
  <c r="AX173" i="2"/>
  <c r="AX206" i="2"/>
  <c r="AX170" i="2"/>
  <c r="AX168" i="2"/>
  <c r="AX166" i="2"/>
  <c r="AX164" i="2"/>
  <c r="AX162" i="2"/>
  <c r="AX160" i="2"/>
  <c r="AX158" i="2"/>
  <c r="AX156" i="2"/>
  <c r="AX154" i="2"/>
  <c r="AX152" i="2"/>
  <c r="AX150" i="2"/>
  <c r="AX148" i="2"/>
  <c r="AX178" i="2"/>
  <c r="AX176" i="2"/>
  <c r="AX174" i="2"/>
  <c r="AX172" i="2"/>
  <c r="AX171" i="2"/>
  <c r="AX169" i="2"/>
  <c r="AX167" i="2"/>
  <c r="AX165" i="2"/>
  <c r="AX163" i="2"/>
  <c r="AX161" i="2"/>
  <c r="AX159" i="2"/>
  <c r="AX157" i="2"/>
  <c r="AX155" i="2"/>
  <c r="AX153" i="2"/>
  <c r="AX151" i="2"/>
  <c r="AX200" i="2"/>
  <c r="AX198" i="2"/>
  <c r="AX196" i="2"/>
  <c r="AX194" i="2"/>
  <c r="AX192" i="2"/>
  <c r="AX190" i="2"/>
  <c r="AX188" i="2"/>
  <c r="AX186" i="2"/>
  <c r="AX184" i="2"/>
  <c r="AX182" i="2"/>
  <c r="AX180" i="2"/>
  <c r="AX95" i="2"/>
  <c r="AX93" i="2"/>
  <c r="AX91" i="2"/>
  <c r="AX89" i="2"/>
  <c r="AX87" i="2"/>
  <c r="AX85" i="2"/>
  <c r="AX83" i="2"/>
  <c r="AX81" i="2"/>
  <c r="AX79" i="2"/>
  <c r="AX77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X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X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X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X76" i="2"/>
  <c r="AX75" i="2"/>
  <c r="AX74" i="2"/>
  <c r="AX73" i="2"/>
  <c r="AX72" i="2"/>
  <c r="AX70" i="2"/>
  <c r="AX68" i="2"/>
  <c r="AX66" i="2"/>
  <c r="AX64" i="2"/>
  <c r="AX62" i="2"/>
  <c r="AX60" i="2"/>
  <c r="AX58" i="2"/>
  <c r="AX56" i="2"/>
  <c r="AX54" i="2"/>
  <c r="AX52" i="2"/>
  <c r="AX50" i="2"/>
  <c r="AX48" i="2"/>
  <c r="AX46" i="2"/>
  <c r="AX44" i="2"/>
  <c r="AX42" i="2"/>
  <c r="AX40" i="2"/>
  <c r="AX38" i="2"/>
  <c r="AX36" i="2"/>
  <c r="AX34" i="2"/>
  <c r="AX32" i="2"/>
  <c r="AX30" i="2"/>
  <c r="AX28" i="2"/>
  <c r="AX26" i="2"/>
  <c r="AX24" i="2"/>
  <c r="AX22" i="2"/>
  <c r="AX20" i="2"/>
  <c r="AX18" i="2"/>
  <c r="AX16" i="2"/>
  <c r="AX14" i="2"/>
  <c r="AX12" i="2"/>
  <c r="AX10" i="2"/>
  <c r="AX8" i="2"/>
  <c r="AX6" i="2"/>
  <c r="AX4" i="2"/>
  <c r="AX1" i="2"/>
  <c r="AX149" i="2"/>
  <c r="BB273" i="2"/>
  <c r="BB271" i="2"/>
  <c r="BB269" i="2"/>
  <c r="BB267" i="2"/>
  <c r="BB265" i="2"/>
  <c r="BB263" i="2"/>
  <c r="BB274" i="2"/>
  <c r="BB272" i="2"/>
  <c r="BB270" i="2"/>
  <c r="BB266" i="2"/>
  <c r="BB262" i="2"/>
  <c r="BB260" i="2"/>
  <c r="BB258" i="2"/>
  <c r="BB255" i="2"/>
  <c r="BB253" i="2"/>
  <c r="BB251" i="2"/>
  <c r="BB249" i="2"/>
  <c r="BB247" i="2"/>
  <c r="BB245" i="2"/>
  <c r="BB268" i="2"/>
  <c r="BB261" i="2"/>
  <c r="BB259" i="2"/>
  <c r="BB257" i="2"/>
  <c r="BB254" i="2"/>
  <c r="BB252" i="2"/>
  <c r="BB250" i="2"/>
  <c r="BB248" i="2"/>
  <c r="BB242" i="2"/>
  <c r="BB240" i="2"/>
  <c r="BB238" i="2"/>
  <c r="BB236" i="2"/>
  <c r="BB256" i="2"/>
  <c r="BB233" i="2"/>
  <c r="BB231" i="2"/>
  <c r="BB229" i="2"/>
  <c r="BB227" i="2"/>
  <c r="BB225" i="2"/>
  <c r="BB223" i="2"/>
  <c r="BB264" i="2"/>
  <c r="BB235" i="2"/>
  <c r="BB246" i="2"/>
  <c r="BB244" i="2"/>
  <c r="BB209" i="2"/>
  <c r="BB207" i="2"/>
  <c r="BB243" i="2"/>
  <c r="BB241" i="2"/>
  <c r="BB239" i="2"/>
  <c r="BB237" i="2"/>
  <c r="BB222" i="2"/>
  <c r="BB221" i="2"/>
  <c r="BB220" i="2"/>
  <c r="BB219" i="2"/>
  <c r="BB218" i="2"/>
  <c r="BB217" i="2"/>
  <c r="BB216" i="2"/>
  <c r="BB215" i="2"/>
  <c r="BB214" i="2"/>
  <c r="BB213" i="2"/>
  <c r="BB212" i="2"/>
  <c r="BB211" i="2"/>
  <c r="BB210" i="2"/>
  <c r="BB234" i="2"/>
  <c r="BB230" i="2"/>
  <c r="BB226" i="2"/>
  <c r="BB208" i="2"/>
  <c r="BB206" i="2"/>
  <c r="BB205" i="2"/>
  <c r="BB203" i="2"/>
  <c r="BB232" i="2"/>
  <c r="BB228" i="2"/>
  <c r="BB204" i="2"/>
  <c r="BB202" i="2"/>
  <c r="BB201" i="2"/>
  <c r="BB199" i="2"/>
  <c r="BB197" i="2"/>
  <c r="BB195" i="2"/>
  <c r="BB193" i="2"/>
  <c r="BB191" i="2"/>
  <c r="BB189" i="2"/>
  <c r="BB187" i="2"/>
  <c r="BB185" i="2"/>
  <c r="BB183" i="2"/>
  <c r="BB181" i="2"/>
  <c r="BB179" i="2"/>
  <c r="BB177" i="2"/>
  <c r="BB175" i="2"/>
  <c r="BB173" i="2"/>
  <c r="BB224" i="2"/>
  <c r="BB178" i="2"/>
  <c r="BB176" i="2"/>
  <c r="BB174" i="2"/>
  <c r="BB172" i="2"/>
  <c r="BB170" i="2"/>
  <c r="BB168" i="2"/>
  <c r="BB166" i="2"/>
  <c r="BB164" i="2"/>
  <c r="BB162" i="2"/>
  <c r="BB160" i="2"/>
  <c r="BB158" i="2"/>
  <c r="BB156" i="2"/>
  <c r="BB154" i="2"/>
  <c r="BB152" i="2"/>
  <c r="BB150" i="2"/>
  <c r="BB148" i="2"/>
  <c r="BB200" i="2"/>
  <c r="BB198" i="2"/>
  <c r="BB196" i="2"/>
  <c r="BB194" i="2"/>
  <c r="BB192" i="2"/>
  <c r="BB190" i="2"/>
  <c r="BB188" i="2"/>
  <c r="BB186" i="2"/>
  <c r="BB184" i="2"/>
  <c r="BB182" i="2"/>
  <c r="BB180" i="2"/>
  <c r="BB171" i="2"/>
  <c r="BB169" i="2"/>
  <c r="BB167" i="2"/>
  <c r="BB165" i="2"/>
  <c r="BB163" i="2"/>
  <c r="BB161" i="2"/>
  <c r="BB159" i="2"/>
  <c r="BB157" i="2"/>
  <c r="BB155" i="2"/>
  <c r="BB153" i="2"/>
  <c r="BB151" i="2"/>
  <c r="BB149" i="2"/>
  <c r="BB95" i="2"/>
  <c r="BB93" i="2"/>
  <c r="BB91" i="2"/>
  <c r="BB89" i="2"/>
  <c r="BB87" i="2"/>
  <c r="BB85" i="2"/>
  <c r="BB83" i="2"/>
  <c r="BB81" i="2"/>
  <c r="BB79" i="2"/>
  <c r="BB77" i="2"/>
  <c r="BB144" i="2"/>
  <c r="BB140" i="2"/>
  <c r="BB136" i="2"/>
  <c r="BB132" i="2"/>
  <c r="BB128" i="2"/>
  <c r="BB124" i="2"/>
  <c r="BB120" i="2"/>
  <c r="BB116" i="2"/>
  <c r="BB112" i="2"/>
  <c r="BB108" i="2"/>
  <c r="BB104" i="2"/>
  <c r="BB100" i="2"/>
  <c r="BB96" i="2"/>
  <c r="BB94" i="2"/>
  <c r="BB92" i="2"/>
  <c r="BB90" i="2"/>
  <c r="BB88" i="2"/>
  <c r="BB86" i="2"/>
  <c r="BB84" i="2"/>
  <c r="BB82" i="2"/>
  <c r="BB80" i="2"/>
  <c r="BB78" i="2"/>
  <c r="BB72" i="2"/>
  <c r="BB70" i="2"/>
  <c r="BB68" i="2"/>
  <c r="BB66" i="2"/>
  <c r="BB64" i="2"/>
  <c r="BB62" i="2"/>
  <c r="BB60" i="2"/>
  <c r="BB58" i="2"/>
  <c r="BB56" i="2"/>
  <c r="BB54" i="2"/>
  <c r="BB52" i="2"/>
  <c r="BB50" i="2"/>
  <c r="BB48" i="2"/>
  <c r="BB46" i="2"/>
  <c r="BB44" i="2"/>
  <c r="BB42" i="2"/>
  <c r="BB40" i="2"/>
  <c r="BB38" i="2"/>
  <c r="BB36" i="2"/>
  <c r="BB34" i="2"/>
  <c r="BB32" i="2"/>
  <c r="BB30" i="2"/>
  <c r="BB28" i="2"/>
  <c r="BB26" i="2"/>
  <c r="BB24" i="2"/>
  <c r="BB22" i="2"/>
  <c r="BB20" i="2"/>
  <c r="BB18" i="2"/>
  <c r="BB16" i="2"/>
  <c r="BB14" i="2"/>
  <c r="BB12" i="2"/>
  <c r="BB10" i="2"/>
  <c r="BB8" i="2"/>
  <c r="BB6" i="2"/>
  <c r="BB4" i="2"/>
  <c r="BB147" i="2"/>
  <c r="BB143" i="2"/>
  <c r="BB139" i="2"/>
  <c r="BB135" i="2"/>
  <c r="BB131" i="2"/>
  <c r="BB127" i="2"/>
  <c r="BB123" i="2"/>
  <c r="BB119" i="2"/>
  <c r="BB115" i="2"/>
  <c r="BB111" i="2"/>
  <c r="BB107" i="2"/>
  <c r="BB103" i="2"/>
  <c r="BB99" i="2"/>
  <c r="BB76" i="2"/>
  <c r="BB75" i="2"/>
  <c r="BB74" i="2"/>
  <c r="BB73" i="2"/>
  <c r="BB1" i="2"/>
  <c r="BB146" i="2"/>
  <c r="BB142" i="2"/>
  <c r="BB138" i="2"/>
  <c r="BB134" i="2"/>
  <c r="BB130" i="2"/>
  <c r="BB126" i="2"/>
  <c r="BB122" i="2"/>
  <c r="BB118" i="2"/>
  <c r="BB145" i="2"/>
  <c r="BB141" i="2"/>
  <c r="BB137" i="2"/>
  <c r="BB133" i="2"/>
  <c r="BB129" i="2"/>
  <c r="BB125" i="2"/>
  <c r="BB121" i="2"/>
  <c r="BB117" i="2"/>
  <c r="BB113" i="2"/>
  <c r="BF273" i="2"/>
  <c r="BF271" i="2"/>
  <c r="BF269" i="2"/>
  <c r="BF267" i="2"/>
  <c r="BF274" i="2"/>
  <c r="BF272" i="2"/>
  <c r="BF270" i="2"/>
  <c r="BF268" i="2"/>
  <c r="BF266" i="2"/>
  <c r="BF265" i="2"/>
  <c r="BF263" i="2"/>
  <c r="BF262" i="2"/>
  <c r="BF260" i="2"/>
  <c r="BF258" i="2"/>
  <c r="BF261" i="2"/>
  <c r="BF259" i="2"/>
  <c r="BF257" i="2"/>
  <c r="BF256" i="2"/>
  <c r="BF255" i="2"/>
  <c r="BF253" i="2"/>
  <c r="BF251" i="2"/>
  <c r="BF249" i="2"/>
  <c r="BF247" i="2"/>
  <c r="BF245" i="2"/>
  <c r="BF246" i="2"/>
  <c r="BF244" i="2"/>
  <c r="BF242" i="2"/>
  <c r="BF240" i="2"/>
  <c r="BF238" i="2"/>
  <c r="BF236" i="2"/>
  <c r="BF264" i="2"/>
  <c r="BF243" i="2"/>
  <c r="BF241" i="2"/>
  <c r="BF239" i="2"/>
  <c r="BF237" i="2"/>
  <c r="BF233" i="2"/>
  <c r="BF231" i="2"/>
  <c r="BF229" i="2"/>
  <c r="BF227" i="2"/>
  <c r="BF225" i="2"/>
  <c r="BF223" i="2"/>
  <c r="BF209" i="2"/>
  <c r="BF207" i="2"/>
  <c r="BF234" i="2"/>
  <c r="BF232" i="2"/>
  <c r="BF230" i="2"/>
  <c r="BF228" i="2"/>
  <c r="BF226" i="2"/>
  <c r="BF224" i="2"/>
  <c r="BF222" i="2"/>
  <c r="BF221" i="2"/>
  <c r="BF220" i="2"/>
  <c r="BF219" i="2"/>
  <c r="BF218" i="2"/>
  <c r="BF217" i="2"/>
  <c r="BF216" i="2"/>
  <c r="BF215" i="2"/>
  <c r="BF213" i="2"/>
  <c r="BF211" i="2"/>
  <c r="BF205" i="2"/>
  <c r="BF203" i="2"/>
  <c r="BF254" i="2"/>
  <c r="BF252" i="2"/>
  <c r="BF250" i="2"/>
  <c r="BF248" i="2"/>
  <c r="BF214" i="2"/>
  <c r="BF212" i="2"/>
  <c r="BF210" i="2"/>
  <c r="BF208" i="2"/>
  <c r="BF206" i="2"/>
  <c r="BF201" i="2"/>
  <c r="BF199" i="2"/>
  <c r="BF197" i="2"/>
  <c r="BF195" i="2"/>
  <c r="BF193" i="2"/>
  <c r="BF191" i="2"/>
  <c r="BF189" i="2"/>
  <c r="BF187" i="2"/>
  <c r="BF185" i="2"/>
  <c r="BF183" i="2"/>
  <c r="BF181" i="2"/>
  <c r="BF179" i="2"/>
  <c r="BF177" i="2"/>
  <c r="BF175" i="2"/>
  <c r="BF173" i="2"/>
  <c r="BF204" i="2"/>
  <c r="BF202" i="2"/>
  <c r="BF170" i="2"/>
  <c r="BF168" i="2"/>
  <c r="BF166" i="2"/>
  <c r="BF164" i="2"/>
  <c r="BF162" i="2"/>
  <c r="BF160" i="2"/>
  <c r="BF158" i="2"/>
  <c r="BF156" i="2"/>
  <c r="BF154" i="2"/>
  <c r="BF152" i="2"/>
  <c r="BF150" i="2"/>
  <c r="BF148" i="2"/>
  <c r="BF200" i="2"/>
  <c r="BF198" i="2"/>
  <c r="BF196" i="2"/>
  <c r="BF194" i="2"/>
  <c r="BF192" i="2"/>
  <c r="BF190" i="2"/>
  <c r="BF188" i="2"/>
  <c r="BF186" i="2"/>
  <c r="BF184" i="2"/>
  <c r="BF182" i="2"/>
  <c r="BF180" i="2"/>
  <c r="BF235" i="2"/>
  <c r="BF178" i="2"/>
  <c r="BF176" i="2"/>
  <c r="BF174" i="2"/>
  <c r="BF172" i="2"/>
  <c r="BF171" i="2"/>
  <c r="BF169" i="2"/>
  <c r="BF167" i="2"/>
  <c r="BF165" i="2"/>
  <c r="BF163" i="2"/>
  <c r="BF161" i="2"/>
  <c r="BF159" i="2"/>
  <c r="BF157" i="2"/>
  <c r="BF155" i="2"/>
  <c r="BF153" i="2"/>
  <c r="BF151" i="2"/>
  <c r="BF149" i="2"/>
  <c r="BF95" i="2"/>
  <c r="BF93" i="2"/>
  <c r="BF91" i="2"/>
  <c r="BF89" i="2"/>
  <c r="BF87" i="2"/>
  <c r="BF85" i="2"/>
  <c r="BF83" i="2"/>
  <c r="BF81" i="2"/>
  <c r="BF79" i="2"/>
  <c r="BF77" i="2"/>
  <c r="BF147" i="2"/>
  <c r="BF143" i="2"/>
  <c r="BF139" i="2"/>
  <c r="BF135" i="2"/>
  <c r="BF131" i="2"/>
  <c r="BF127" i="2"/>
  <c r="BF123" i="2"/>
  <c r="BF119" i="2"/>
  <c r="BF115" i="2"/>
  <c r="BF111" i="2"/>
  <c r="BF107" i="2"/>
  <c r="BF103" i="2"/>
  <c r="BF99" i="2"/>
  <c r="BF72" i="2"/>
  <c r="BF70" i="2"/>
  <c r="BF68" i="2"/>
  <c r="BF66" i="2"/>
  <c r="BF64" i="2"/>
  <c r="BF62" i="2"/>
  <c r="BF60" i="2"/>
  <c r="BF58" i="2"/>
  <c r="BF56" i="2"/>
  <c r="BF54" i="2"/>
  <c r="BF52" i="2"/>
  <c r="BF50" i="2"/>
  <c r="BF48" i="2"/>
  <c r="BF46" i="2"/>
  <c r="BF44" i="2"/>
  <c r="BF42" i="2"/>
  <c r="BF40" i="2"/>
  <c r="BF38" i="2"/>
  <c r="BF36" i="2"/>
  <c r="BF34" i="2"/>
  <c r="BF32" i="2"/>
  <c r="BF30" i="2"/>
  <c r="BF28" i="2"/>
  <c r="BF26" i="2"/>
  <c r="BF24" i="2"/>
  <c r="BF22" i="2"/>
  <c r="BF20" i="2"/>
  <c r="BF18" i="2"/>
  <c r="BF16" i="2"/>
  <c r="BF14" i="2"/>
  <c r="BF12" i="2"/>
  <c r="BF10" i="2"/>
  <c r="BF8" i="2"/>
  <c r="BF6" i="2"/>
  <c r="BF4" i="2"/>
  <c r="BF146" i="2"/>
  <c r="BF142" i="2"/>
  <c r="BF138" i="2"/>
  <c r="BF134" i="2"/>
  <c r="BF130" i="2"/>
  <c r="BF126" i="2"/>
  <c r="BF122" i="2"/>
  <c r="BF118" i="2"/>
  <c r="BF114" i="2"/>
  <c r="BF110" i="2"/>
  <c r="BF106" i="2"/>
  <c r="BF102" i="2"/>
  <c r="BF98" i="2"/>
  <c r="BF1" i="2"/>
  <c r="BF145" i="2"/>
  <c r="BF141" i="2"/>
  <c r="BF137" i="2"/>
  <c r="BF133" i="2"/>
  <c r="BF129" i="2"/>
  <c r="BF125" i="2"/>
  <c r="BF121" i="2"/>
  <c r="BF144" i="2"/>
  <c r="BF140" i="2"/>
  <c r="BF136" i="2"/>
  <c r="BF132" i="2"/>
  <c r="BF128" i="2"/>
  <c r="BF124" i="2"/>
  <c r="BF120" i="2"/>
  <c r="BF116" i="2"/>
  <c r="U1" i="2"/>
  <c r="AC1" i="2"/>
  <c r="AK1" i="2"/>
  <c r="AS1" i="2"/>
  <c r="BA1" i="2"/>
  <c r="S4" i="2"/>
  <c r="AA4" i="2"/>
  <c r="AI4" i="2"/>
  <c r="AQ4" i="2"/>
  <c r="AY4" i="2"/>
  <c r="Y5" i="2"/>
  <c r="AG5" i="2"/>
  <c r="AO5" i="2"/>
  <c r="AW5" i="2"/>
  <c r="BE5" i="2"/>
  <c r="S6" i="2"/>
  <c r="AA6" i="2"/>
  <c r="AI6" i="2"/>
  <c r="AQ6" i="2"/>
  <c r="AY6" i="2"/>
  <c r="Y7" i="2"/>
  <c r="AG7" i="2"/>
  <c r="AO7" i="2"/>
  <c r="AW7" i="2"/>
  <c r="BE7" i="2"/>
  <c r="S8" i="2"/>
  <c r="AA8" i="2"/>
  <c r="AI8" i="2"/>
  <c r="AQ8" i="2"/>
  <c r="AY8" i="2"/>
  <c r="Y9" i="2"/>
  <c r="AG9" i="2"/>
  <c r="AO9" i="2"/>
  <c r="AW9" i="2"/>
  <c r="BE9" i="2"/>
  <c r="S10" i="2"/>
  <c r="AA10" i="2"/>
  <c r="AI10" i="2"/>
  <c r="AQ10" i="2"/>
  <c r="AY10" i="2"/>
  <c r="Y11" i="2"/>
  <c r="AG11" i="2"/>
  <c r="AO11" i="2"/>
  <c r="AW11" i="2"/>
  <c r="BE11" i="2"/>
  <c r="S12" i="2"/>
  <c r="AA12" i="2"/>
  <c r="AI12" i="2"/>
  <c r="AQ12" i="2"/>
  <c r="AY12" i="2"/>
  <c r="Y13" i="2"/>
  <c r="AG13" i="2"/>
  <c r="AO13" i="2"/>
  <c r="AW13" i="2"/>
  <c r="BE13" i="2"/>
  <c r="S14" i="2"/>
  <c r="AA14" i="2"/>
  <c r="AI14" i="2"/>
  <c r="AQ14" i="2"/>
  <c r="AY14" i="2"/>
  <c r="Y15" i="2"/>
  <c r="AG15" i="2"/>
  <c r="AO15" i="2"/>
  <c r="AW15" i="2"/>
  <c r="BE15" i="2"/>
  <c r="S16" i="2"/>
  <c r="AA16" i="2"/>
  <c r="AI16" i="2"/>
  <c r="AQ16" i="2"/>
  <c r="AY16" i="2"/>
  <c r="Y17" i="2"/>
  <c r="AG17" i="2"/>
  <c r="AO17" i="2"/>
  <c r="AW17" i="2"/>
  <c r="BE17" i="2"/>
  <c r="S18" i="2"/>
  <c r="AA18" i="2"/>
  <c r="AI18" i="2"/>
  <c r="AQ18" i="2"/>
  <c r="AY18" i="2"/>
  <c r="Y19" i="2"/>
  <c r="AG19" i="2"/>
  <c r="AO19" i="2"/>
  <c r="AW19" i="2"/>
  <c r="BE19" i="2"/>
  <c r="S20" i="2"/>
  <c r="AA20" i="2"/>
  <c r="AI20" i="2"/>
  <c r="AQ20" i="2"/>
  <c r="AY20" i="2"/>
  <c r="Y21" i="2"/>
  <c r="AG21" i="2"/>
  <c r="AO21" i="2"/>
  <c r="AW21" i="2"/>
  <c r="BE21" i="2"/>
  <c r="S22" i="2"/>
  <c r="AA22" i="2"/>
  <c r="AI22" i="2"/>
  <c r="AQ22" i="2"/>
  <c r="AY22" i="2"/>
  <c r="Y23" i="2"/>
  <c r="AG23" i="2"/>
  <c r="AO23" i="2"/>
  <c r="AW23" i="2"/>
  <c r="BE23" i="2"/>
  <c r="S24" i="2"/>
  <c r="AA24" i="2"/>
  <c r="AI24" i="2"/>
  <c r="AQ24" i="2"/>
  <c r="AY24" i="2"/>
  <c r="Y25" i="2"/>
  <c r="AG25" i="2"/>
  <c r="AO25" i="2"/>
  <c r="AW25" i="2"/>
  <c r="BE25" i="2"/>
  <c r="S26" i="2"/>
  <c r="AA26" i="2"/>
  <c r="AI26" i="2"/>
  <c r="AQ26" i="2"/>
  <c r="AY26" i="2"/>
  <c r="Y27" i="2"/>
  <c r="AG27" i="2"/>
  <c r="AO27" i="2"/>
  <c r="AW27" i="2"/>
  <c r="BE27" i="2"/>
  <c r="S28" i="2"/>
  <c r="AA28" i="2"/>
  <c r="AI28" i="2"/>
  <c r="AQ28" i="2"/>
  <c r="AY28" i="2"/>
  <c r="Y29" i="2"/>
  <c r="AG29" i="2"/>
  <c r="AO29" i="2"/>
  <c r="AW29" i="2"/>
  <c r="BE29" i="2"/>
  <c r="S30" i="2"/>
  <c r="AA30" i="2"/>
  <c r="AI30" i="2"/>
  <c r="AQ30" i="2"/>
  <c r="AY30" i="2"/>
  <c r="Y31" i="2"/>
  <c r="AG31" i="2"/>
  <c r="AO31" i="2"/>
  <c r="AW31" i="2"/>
  <c r="BE31" i="2"/>
  <c r="S32" i="2"/>
  <c r="AA32" i="2"/>
  <c r="AI32" i="2"/>
  <c r="AQ32" i="2"/>
  <c r="AY32" i="2"/>
  <c r="Y33" i="2"/>
  <c r="AG33" i="2"/>
  <c r="AO33" i="2"/>
  <c r="AW33" i="2"/>
  <c r="BE33" i="2"/>
  <c r="S34" i="2"/>
  <c r="AA34" i="2"/>
  <c r="AI34" i="2"/>
  <c r="AQ34" i="2"/>
  <c r="AY34" i="2"/>
  <c r="Y35" i="2"/>
  <c r="AG35" i="2"/>
  <c r="AO35" i="2"/>
  <c r="AW35" i="2"/>
  <c r="BE35" i="2"/>
  <c r="S36" i="2"/>
  <c r="AA36" i="2"/>
  <c r="AI36" i="2"/>
  <c r="AQ36" i="2"/>
  <c r="AY36" i="2"/>
  <c r="Y37" i="2"/>
  <c r="AG37" i="2"/>
  <c r="AO37" i="2"/>
  <c r="AW37" i="2"/>
  <c r="BE37" i="2"/>
  <c r="S38" i="2"/>
  <c r="AA38" i="2"/>
  <c r="AI38" i="2"/>
  <c r="AQ38" i="2"/>
  <c r="AY38" i="2"/>
  <c r="Y39" i="2"/>
  <c r="AG39" i="2"/>
  <c r="AO39" i="2"/>
  <c r="AW39" i="2"/>
  <c r="BE39" i="2"/>
  <c r="S40" i="2"/>
  <c r="AA40" i="2"/>
  <c r="AI40" i="2"/>
  <c r="AQ40" i="2"/>
  <c r="AY40" i="2"/>
  <c r="Y41" i="2"/>
  <c r="AG41" i="2"/>
  <c r="AO41" i="2"/>
  <c r="AW41" i="2"/>
  <c r="BE41" i="2"/>
  <c r="S42" i="2"/>
  <c r="AA42" i="2"/>
  <c r="AI42" i="2"/>
  <c r="AQ42" i="2"/>
  <c r="AY42" i="2"/>
  <c r="Y43" i="2"/>
  <c r="AG43" i="2"/>
  <c r="AO43" i="2"/>
  <c r="AW43" i="2"/>
  <c r="BE43" i="2"/>
  <c r="S44" i="2"/>
  <c r="AA44" i="2"/>
  <c r="AI44" i="2"/>
  <c r="AQ44" i="2"/>
  <c r="AY44" i="2"/>
  <c r="Y45" i="2"/>
  <c r="AG45" i="2"/>
  <c r="AO45" i="2"/>
  <c r="AW45" i="2"/>
  <c r="BE45" i="2"/>
  <c r="S46" i="2"/>
  <c r="AA46" i="2"/>
  <c r="AI46" i="2"/>
  <c r="AQ46" i="2"/>
  <c r="AY46" i="2"/>
  <c r="Y47" i="2"/>
  <c r="AG47" i="2"/>
  <c r="AO47" i="2"/>
  <c r="AW47" i="2"/>
  <c r="BE47" i="2"/>
  <c r="S48" i="2"/>
  <c r="AA48" i="2"/>
  <c r="AI48" i="2"/>
  <c r="AQ48" i="2"/>
  <c r="AY48" i="2"/>
  <c r="Y49" i="2"/>
  <c r="AG49" i="2"/>
  <c r="AO49" i="2"/>
  <c r="AW49" i="2"/>
  <c r="BE49" i="2"/>
  <c r="S50" i="2"/>
  <c r="AA50" i="2"/>
  <c r="AI50" i="2"/>
  <c r="AQ50" i="2"/>
  <c r="AY50" i="2"/>
  <c r="Y51" i="2"/>
  <c r="AG51" i="2"/>
  <c r="AO51" i="2"/>
  <c r="AW51" i="2"/>
  <c r="BE51" i="2"/>
  <c r="S52" i="2"/>
  <c r="AA52" i="2"/>
  <c r="AI52" i="2"/>
  <c r="AQ52" i="2"/>
  <c r="AY52" i="2"/>
  <c r="Y53" i="2"/>
  <c r="AG53" i="2"/>
  <c r="AO53" i="2"/>
  <c r="AW53" i="2"/>
  <c r="BE53" i="2"/>
  <c r="S54" i="2"/>
  <c r="AA54" i="2"/>
  <c r="AI54" i="2"/>
  <c r="AQ54" i="2"/>
  <c r="AY54" i="2"/>
  <c r="Y55" i="2"/>
  <c r="AG55" i="2"/>
  <c r="AO55" i="2"/>
  <c r="AW55" i="2"/>
  <c r="BE55" i="2"/>
  <c r="S56" i="2"/>
  <c r="AA56" i="2"/>
  <c r="AI56" i="2"/>
  <c r="AQ56" i="2"/>
  <c r="AY56" i="2"/>
  <c r="Y57" i="2"/>
  <c r="AG57" i="2"/>
  <c r="AO57" i="2"/>
  <c r="AW57" i="2"/>
  <c r="BE57" i="2"/>
  <c r="S58" i="2"/>
  <c r="AA58" i="2"/>
  <c r="AI58" i="2"/>
  <c r="AQ58" i="2"/>
  <c r="AY58" i="2"/>
  <c r="Y59" i="2"/>
  <c r="AG59" i="2"/>
  <c r="AO59" i="2"/>
  <c r="AW59" i="2"/>
  <c r="BE59" i="2"/>
  <c r="S60" i="2"/>
  <c r="AA60" i="2"/>
  <c r="AI60" i="2"/>
  <c r="AQ60" i="2"/>
  <c r="AY60" i="2"/>
  <c r="Y61" i="2"/>
  <c r="AG61" i="2"/>
  <c r="AO61" i="2"/>
  <c r="AW61" i="2"/>
  <c r="BE61" i="2"/>
  <c r="S62" i="2"/>
  <c r="AA62" i="2"/>
  <c r="AI62" i="2"/>
  <c r="AQ62" i="2"/>
  <c r="AY62" i="2"/>
  <c r="Y63" i="2"/>
  <c r="AG63" i="2"/>
  <c r="AO63" i="2"/>
  <c r="AW63" i="2"/>
  <c r="BE63" i="2"/>
  <c r="S64" i="2"/>
  <c r="AA64" i="2"/>
  <c r="AI64" i="2"/>
  <c r="AQ64" i="2"/>
  <c r="AY64" i="2"/>
  <c r="Y65" i="2"/>
  <c r="AG65" i="2"/>
  <c r="AO65" i="2"/>
  <c r="AW65" i="2"/>
  <c r="BE65" i="2"/>
  <c r="S66" i="2"/>
  <c r="AA66" i="2"/>
  <c r="AI66" i="2"/>
  <c r="AQ66" i="2"/>
  <c r="AY66" i="2"/>
  <c r="Y67" i="2"/>
  <c r="AG67" i="2"/>
  <c r="AO67" i="2"/>
  <c r="AW67" i="2"/>
  <c r="BE67" i="2"/>
  <c r="S68" i="2"/>
  <c r="AA68" i="2"/>
  <c r="AI68" i="2"/>
  <c r="AQ68" i="2"/>
  <c r="AY68" i="2"/>
  <c r="Y69" i="2"/>
  <c r="AG69" i="2"/>
  <c r="AO69" i="2"/>
  <c r="AW69" i="2"/>
  <c r="BE69" i="2"/>
  <c r="S70" i="2"/>
  <c r="AA70" i="2"/>
  <c r="AI70" i="2"/>
  <c r="AQ70" i="2"/>
  <c r="AY70" i="2"/>
  <c r="Y71" i="2"/>
  <c r="AG71" i="2"/>
  <c r="AO71" i="2"/>
  <c r="AW71" i="2"/>
  <c r="BE71" i="2"/>
  <c r="S72" i="2"/>
  <c r="AA72" i="2"/>
  <c r="AI72" i="2"/>
  <c r="AQ72" i="2"/>
  <c r="AY72" i="2"/>
  <c r="Y73" i="2"/>
  <c r="AG73" i="2"/>
  <c r="AO73" i="2"/>
  <c r="AY73" i="2"/>
  <c r="Y74" i="2"/>
  <c r="AJ74" i="2"/>
  <c r="AT74" i="2"/>
  <c r="BE74" i="2"/>
  <c r="S75" i="2"/>
  <c r="AD75" i="2"/>
  <c r="AN75" i="2"/>
  <c r="AY75" i="2"/>
  <c r="Y76" i="2"/>
  <c r="AJ76" i="2"/>
  <c r="AT76" i="2"/>
  <c r="BE76" i="2"/>
  <c r="S77" i="2"/>
  <c r="AI77" i="2"/>
  <c r="AY77" i="2"/>
  <c r="Y78" i="2"/>
  <c r="AO78" i="2"/>
  <c r="BE78" i="2"/>
  <c r="S79" i="2"/>
  <c r="AI79" i="2"/>
  <c r="AY79" i="2"/>
  <c r="Y80" i="2"/>
  <c r="AO80" i="2"/>
  <c r="BE80" i="2"/>
  <c r="S81" i="2"/>
  <c r="AI81" i="2"/>
  <c r="AY81" i="2"/>
  <c r="Y82" i="2"/>
  <c r="AO82" i="2"/>
  <c r="BE82" i="2"/>
  <c r="S83" i="2"/>
  <c r="AI83" i="2"/>
  <c r="AY83" i="2"/>
  <c r="Y84" i="2"/>
  <c r="AO84" i="2"/>
  <c r="BE84" i="2"/>
  <c r="S85" i="2"/>
  <c r="AI85" i="2"/>
  <c r="AY85" i="2"/>
  <c r="Y86" i="2"/>
  <c r="AO86" i="2"/>
  <c r="BE86" i="2"/>
  <c r="S87" i="2"/>
  <c r="AI87" i="2"/>
  <c r="AY87" i="2"/>
  <c r="Y88" i="2"/>
  <c r="AO88" i="2"/>
  <c r="BE88" i="2"/>
  <c r="S89" i="2"/>
  <c r="AI89" i="2"/>
  <c r="AY89" i="2"/>
  <c r="Y90" i="2"/>
  <c r="AO90" i="2"/>
  <c r="BE90" i="2"/>
  <c r="S91" i="2"/>
  <c r="AI91" i="2"/>
  <c r="AY91" i="2"/>
  <c r="Y92" i="2"/>
  <c r="AO92" i="2"/>
  <c r="BE92" i="2"/>
  <c r="S93" i="2"/>
  <c r="AI93" i="2"/>
  <c r="AY93" i="2"/>
  <c r="Y94" i="2"/>
  <c r="AO94" i="2"/>
  <c r="BE94" i="2"/>
  <c r="S95" i="2"/>
  <c r="AI95" i="2"/>
  <c r="AY95" i="2"/>
  <c r="Y96" i="2"/>
  <c r="AO96" i="2"/>
  <c r="BF96" i="2"/>
  <c r="Z97" i="2"/>
  <c r="AV97" i="2"/>
  <c r="AF98" i="2"/>
  <c r="BB98" i="2"/>
  <c r="AB99" i="2"/>
  <c r="AW99" i="2"/>
  <c r="Z100" i="2"/>
  <c r="AU100" i="2"/>
  <c r="AK101" i="2"/>
  <c r="BF101" i="2"/>
  <c r="V102" i="2"/>
  <c r="AQ102" i="2"/>
  <c r="AL103" i="2"/>
  <c r="AJ104" i="2"/>
  <c r="BF104" i="2"/>
  <c r="Z105" i="2"/>
  <c r="AV105" i="2"/>
  <c r="AF106" i="2"/>
  <c r="BB106" i="2"/>
  <c r="AB107" i="2"/>
  <c r="AW107" i="2"/>
  <c r="Z108" i="2"/>
  <c r="AU108" i="2"/>
  <c r="AK109" i="2"/>
  <c r="BF109" i="2"/>
  <c r="V110" i="2"/>
  <c r="AQ110" i="2"/>
  <c r="AL111" i="2"/>
  <c r="AJ112" i="2"/>
  <c r="BF112" i="2"/>
  <c r="Z113" i="2"/>
  <c r="AQ114" i="2"/>
  <c r="U115" i="2"/>
  <c r="AV116" i="2"/>
  <c r="AK117" i="2"/>
  <c r="H7" i="14" l="1"/>
  <c r="H11" i="14"/>
  <c r="H15" i="14"/>
  <c r="H19" i="14"/>
  <c r="H23" i="14"/>
  <c r="H27" i="14"/>
  <c r="H31" i="14"/>
  <c r="H35" i="14"/>
  <c r="H39" i="14"/>
  <c r="H43" i="14"/>
  <c r="H47" i="14"/>
  <c r="H51" i="14"/>
  <c r="H55" i="14"/>
  <c r="H59" i="14"/>
  <c r="H63" i="14"/>
  <c r="H67" i="14"/>
  <c r="H71" i="14"/>
  <c r="H6" i="14"/>
  <c r="H10" i="14"/>
  <c r="H14" i="14"/>
  <c r="H18" i="14"/>
  <c r="H22" i="14"/>
  <c r="H26" i="14"/>
  <c r="H30" i="14"/>
  <c r="H34" i="14"/>
  <c r="H38" i="14"/>
  <c r="H42" i="14"/>
  <c r="H46" i="14"/>
  <c r="H50" i="14"/>
  <c r="H54" i="14"/>
  <c r="H58" i="14"/>
  <c r="H62" i="14"/>
  <c r="H66" i="14"/>
  <c r="H70" i="14"/>
  <c r="H82" i="14"/>
  <c r="H86" i="14"/>
  <c r="H5" i="14"/>
  <c r="H9" i="14"/>
  <c r="H13" i="14"/>
  <c r="H17" i="14"/>
  <c r="H21" i="14"/>
  <c r="H25" i="14"/>
  <c r="H29" i="14"/>
  <c r="H33" i="14"/>
  <c r="H37" i="14"/>
  <c r="H41" i="14"/>
  <c r="H45" i="14"/>
  <c r="H49" i="14"/>
  <c r="H53" i="14"/>
  <c r="H57" i="14"/>
  <c r="H61" i="14"/>
  <c r="H65" i="14"/>
  <c r="H69" i="14"/>
  <c r="H73" i="14"/>
  <c r="H77" i="14"/>
  <c r="H81" i="14"/>
  <c r="H85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8" i="14"/>
  <c r="H12" i="14"/>
  <c r="I12" i="14" s="1"/>
  <c r="H16" i="14"/>
  <c r="H20" i="14"/>
  <c r="H24" i="14"/>
  <c r="H28" i="14"/>
  <c r="H32" i="14"/>
  <c r="H36" i="14"/>
  <c r="H40" i="14"/>
  <c r="H44" i="14"/>
  <c r="H48" i="14"/>
  <c r="H52" i="14"/>
  <c r="H56" i="14"/>
  <c r="H60" i="14"/>
  <c r="H68" i="14"/>
  <c r="H72" i="14"/>
  <c r="H80" i="14"/>
  <c r="H88" i="14"/>
  <c r="H64" i="14"/>
  <c r="H76" i="14"/>
  <c r="H84" i="14"/>
  <c r="H138" i="14"/>
  <c r="H130" i="14"/>
  <c r="H139" i="14"/>
  <c r="H131" i="14"/>
  <c r="H75" i="14"/>
  <c r="H136" i="14"/>
  <c r="H78" i="14"/>
  <c r="H137" i="14"/>
  <c r="H87" i="14"/>
  <c r="H134" i="14"/>
  <c r="H74" i="14"/>
  <c r="H135" i="14"/>
  <c r="H83" i="14"/>
  <c r="H132" i="14"/>
  <c r="H133" i="14"/>
  <c r="H79" i="14"/>
  <c r="I6" i="14"/>
  <c r="I13" i="14"/>
  <c r="I21" i="14"/>
  <c r="I26" i="14"/>
  <c r="I31" i="14"/>
  <c r="I33" i="14"/>
  <c r="I38" i="14"/>
  <c r="I46" i="14"/>
  <c r="I49" i="14"/>
  <c r="I53" i="14"/>
  <c r="I58" i="14"/>
  <c r="I63" i="14"/>
  <c r="I52" i="14"/>
  <c r="I66" i="14"/>
  <c r="I77" i="14"/>
  <c r="I80" i="14"/>
  <c r="I85" i="14"/>
  <c r="I88" i="14"/>
  <c r="I91" i="14"/>
  <c r="I95" i="14"/>
  <c r="I102" i="14"/>
  <c r="I29" i="14"/>
  <c r="I98" i="14"/>
  <c r="I112" i="14"/>
  <c r="I114" i="14"/>
  <c r="I15" i="14"/>
  <c r="I41" i="14"/>
  <c r="I51" i="14"/>
  <c r="I71" i="14"/>
  <c r="I87" i="14"/>
  <c r="I105" i="14"/>
  <c r="I121" i="14"/>
  <c r="I11" i="14"/>
  <c r="I34" i="14"/>
  <c r="I48" i="14"/>
  <c r="I60" i="14"/>
  <c r="I84" i="14"/>
  <c r="I86" i="14"/>
  <c r="I5" i="14"/>
  <c r="I25" i="14"/>
  <c r="I39" i="14"/>
  <c r="I74" i="14"/>
  <c r="I106" i="14"/>
  <c r="I128" i="14"/>
  <c r="I135" i="14"/>
  <c r="I57" i="14"/>
  <c r="I62" i="14"/>
  <c r="I94" i="14"/>
  <c r="I117" i="14"/>
  <c r="I129" i="14"/>
  <c r="I136" i="14"/>
  <c r="I18" i="14"/>
  <c r="I79" i="14"/>
  <c r="I125" i="14"/>
  <c r="I133" i="14"/>
  <c r="I40" i="14"/>
  <c r="I28" i="14"/>
  <c r="I76" i="14"/>
  <c r="I115" i="14"/>
  <c r="I118" i="14"/>
  <c r="I90" i="14"/>
  <c r="I132" i="14"/>
  <c r="I139" i="14"/>
  <c r="I109" i="14"/>
  <c r="I120" i="14"/>
  <c r="I10" i="14"/>
  <c r="I119" i="14"/>
  <c r="I55" i="14"/>
  <c r="I138" i="14"/>
  <c r="I124" i="14"/>
  <c r="I43" i="14"/>
  <c r="I64" i="14"/>
  <c r="I7" i="14"/>
  <c r="I122" i="14"/>
  <c r="I22" i="14"/>
  <c r="I97" i="14"/>
  <c r="I89" i="14"/>
  <c r="I72" i="14"/>
  <c r="I54" i="14"/>
  <c r="I16" i="14"/>
  <c r="I78" i="14"/>
  <c r="I30" i="14"/>
  <c r="I93" i="14"/>
  <c r="I123" i="14"/>
  <c r="I113" i="14"/>
  <c r="I45" i="14"/>
  <c r="I137" i="14"/>
  <c r="I32" i="14"/>
  <c r="I67" i="14"/>
  <c r="I42" i="14"/>
  <c r="I134" i="14"/>
  <c r="I73" i="14"/>
  <c r="I61" i="14"/>
  <c r="I24" i="14"/>
  <c r="I127" i="14"/>
  <c r="I111" i="14"/>
  <c r="I69" i="14"/>
  <c r="I19" i="14"/>
  <c r="I116" i="14"/>
  <c r="I101" i="14"/>
  <c r="I83" i="14"/>
  <c r="I65" i="14"/>
  <c r="I17" i="14"/>
  <c r="I14" i="14"/>
  <c r="I107" i="14"/>
  <c r="I92" i="14"/>
  <c r="I59" i="14"/>
  <c r="I56" i="14"/>
  <c r="I35" i="14"/>
  <c r="I20" i="14"/>
  <c r="I130" i="14"/>
  <c r="I108" i="14"/>
  <c r="I131" i="14"/>
  <c r="I110" i="14"/>
  <c r="I82" i="14"/>
  <c r="I96" i="14"/>
  <c r="I99" i="14"/>
  <c r="I37" i="14"/>
  <c r="I9" i="14"/>
  <c r="I47" i="14"/>
  <c r="I27" i="14"/>
  <c r="I8" i="14"/>
  <c r="I104" i="14"/>
  <c r="I70" i="14"/>
  <c r="I68" i="14"/>
  <c r="I44" i="14"/>
  <c r="I36" i="14"/>
  <c r="I103" i="14"/>
  <c r="I75" i="14"/>
  <c r="I126" i="14"/>
  <c r="I81" i="14"/>
  <c r="I100" i="14"/>
  <c r="I50" i="14"/>
  <c r="I23" i="14"/>
  <c r="G4" i="14"/>
  <c r="I4" i="14" s="1"/>
  <c r="H4" i="14"/>
</calcChain>
</file>

<file path=xl/sharedStrings.xml><?xml version="1.0" encoding="utf-8"?>
<sst xmlns="http://schemas.openxmlformats.org/spreadsheetml/2006/main" count="26637" uniqueCount="3308">
  <si>
    <t>OTU</t>
  </si>
  <si>
    <t>Size</t>
  </si>
  <si>
    <t>RDP classification</t>
  </si>
  <si>
    <t>Confidence</t>
  </si>
  <si>
    <t>Species</t>
  </si>
  <si>
    <t>Match%</t>
  </si>
  <si>
    <t>Match#</t>
  </si>
  <si>
    <t>ERR695598</t>
  </si>
  <si>
    <t>ERR695599</t>
  </si>
  <si>
    <t>ERR695600</t>
  </si>
  <si>
    <t>ERR695601</t>
  </si>
  <si>
    <t>ERR695602</t>
  </si>
  <si>
    <t>ERR695603</t>
  </si>
  <si>
    <t>ERR695604</t>
  </si>
  <si>
    <t>ERR695605</t>
  </si>
  <si>
    <t>ERR695606</t>
  </si>
  <si>
    <t>ERR695607</t>
  </si>
  <si>
    <t>ERR695608</t>
  </si>
  <si>
    <t>ERR695609</t>
  </si>
  <si>
    <t>ERR695610</t>
  </si>
  <si>
    <t>ERR695611</t>
  </si>
  <si>
    <t>ERR695612</t>
  </si>
  <si>
    <t>ERR695613</t>
  </si>
  <si>
    <t>ERR695614</t>
  </si>
  <si>
    <t>ERR695615</t>
  </si>
  <si>
    <t>ERR695616</t>
  </si>
  <si>
    <t>ERR695617</t>
  </si>
  <si>
    <t>ERR695618</t>
  </si>
  <si>
    <t>ERR695619</t>
  </si>
  <si>
    <t>ERR695620</t>
  </si>
  <si>
    <t>ERR695621</t>
  </si>
  <si>
    <t>ERR695622</t>
  </si>
  <si>
    <t>ERR695623</t>
  </si>
  <si>
    <t>ERR695624</t>
  </si>
  <si>
    <t>ERR695625</t>
  </si>
  <si>
    <t>ERR695626</t>
  </si>
  <si>
    <t>ERR695627</t>
  </si>
  <si>
    <t>ERR695628</t>
  </si>
  <si>
    <t>ERR695629</t>
  </si>
  <si>
    <t>ERR695630</t>
  </si>
  <si>
    <t>ERR695631</t>
  </si>
  <si>
    <t>ERR695632</t>
  </si>
  <si>
    <t>ERR695633</t>
  </si>
  <si>
    <t>ERR695634</t>
  </si>
  <si>
    <t>ERR695635</t>
  </si>
  <si>
    <t>ERR695636</t>
  </si>
  <si>
    <t>ERR695637</t>
  </si>
  <si>
    <t>OTU_1</t>
  </si>
  <si>
    <t>Root</t>
  </si>
  <si>
    <t>Bacteria</t>
  </si>
  <si>
    <t>Bacteroidetes</t>
  </si>
  <si>
    <t>.</t>
  </si>
  <si>
    <t>Bacteroidia</t>
  </si>
  <si>
    <t>Bacteroidales</t>
  </si>
  <si>
    <t>Bacteroidaceae</t>
  </si>
  <si>
    <t>Bacteroides</t>
  </si>
  <si>
    <t>Bacteroides_dorei_(T)_JCM_13471;_175_(AB242142)</t>
  </si>
  <si>
    <t>OTU_4</t>
  </si>
  <si>
    <t>Firmicutes</t>
  </si>
  <si>
    <t>Clostridia</t>
  </si>
  <si>
    <t>Clostridiales</t>
  </si>
  <si>
    <t>Ruminococcaceae</t>
  </si>
  <si>
    <t>Faecalibacterium</t>
  </si>
  <si>
    <t>Faecalibacterium_prausnitzii_(T)_ATCC_27768_(AJ413954)</t>
  </si>
  <si>
    <t>OTU_2</t>
  </si>
  <si>
    <t>Prevotellaceae</t>
  </si>
  <si>
    <t>Prevotella</t>
  </si>
  <si>
    <t>Prevotella_copri_(T)_CB7_(AB064923)</t>
  </si>
  <si>
    <t>OTU_5</t>
  </si>
  <si>
    <t>Lachnospiraceae</t>
  </si>
  <si>
    <t>Roseburia</t>
  </si>
  <si>
    <t>Eubacterium_rectale_(T)_(L34627)</t>
  </si>
  <si>
    <t>OTU_3</t>
  </si>
  <si>
    <t>Proteobacteria</t>
  </si>
  <si>
    <t>Gammaproteobacteria</t>
  </si>
  <si>
    <t>Enterobacteriales</t>
  </si>
  <si>
    <t>Enterobacteriaceae</t>
  </si>
  <si>
    <t>Enterobacter</t>
  </si>
  <si>
    <t>Enterobacter_cancerogenus_(T)_LMG_2693_(Z96078)</t>
  </si>
  <si>
    <t>OTU_9</t>
  </si>
  <si>
    <t>Bacteroides_finegoldii_(T)_JCM_13345;_199T_(AB222699)</t>
  </si>
  <si>
    <t>OTU_12</t>
  </si>
  <si>
    <t>Lachnospiracea_incertae_sedis</t>
  </si>
  <si>
    <t>Eubacterium_eligens_(T)_(L34420)</t>
  </si>
  <si>
    <t>OTU_7</t>
  </si>
  <si>
    <t>Bacteroides_coprocola_(T)_M16_(AB200224)</t>
  </si>
  <si>
    <t>OTU_8</t>
  </si>
  <si>
    <t>Bacteroides_uniformis_(T)_JCM_5828T_(AB050110)</t>
  </si>
  <si>
    <t>OTU_6</t>
  </si>
  <si>
    <t>Lactobacillus_rogosae_strain_ATCC_27753_(NR_104836.1)</t>
  </si>
  <si>
    <t>OTU_13</t>
  </si>
  <si>
    <t>Porphyromonadaceae</t>
  </si>
  <si>
    <t>Parabacteroides</t>
  </si>
  <si>
    <t>Parabacteroides_distasonis_(T)_JCM_5825_(AB238922)</t>
  </si>
  <si>
    <t>OTU_10</t>
  </si>
  <si>
    <t>Betaproteobacteria</t>
  </si>
  <si>
    <t>Burkholderiales</t>
  </si>
  <si>
    <t>Sutterellaceae</t>
  </si>
  <si>
    <t>Sutterella</t>
  </si>
  <si>
    <t>Sutterella_wadsworthensis_(T)_WAL_9799_(GU585669)</t>
  </si>
  <si>
    <t>OTU_11</t>
  </si>
  <si>
    <t>Prevotella_stercorea_(T)_CB35_(AB244774)</t>
  </si>
  <si>
    <t>OTU_15</t>
  </si>
  <si>
    <t>Anaerostipes</t>
  </si>
  <si>
    <t>Anaerostipes_sp._5_1_63FAA_(JF412658)</t>
  </si>
  <si>
    <t>OTU_14</t>
  </si>
  <si>
    <t>Blautia</t>
  </si>
  <si>
    <t>Blautia_luti_strain_DSM_14534_(NR_114315.1)</t>
  </si>
  <si>
    <t>OTU_17</t>
  </si>
  <si>
    <t>Fusicatenibacter</t>
  </si>
  <si>
    <t>Fusicatenibacter_saccharivorans_HT03-11_(AB698910)</t>
  </si>
  <si>
    <t>OTU_16</t>
  </si>
  <si>
    <t>Negativicutes</t>
  </si>
  <si>
    <t>Selenomonadales</t>
  </si>
  <si>
    <t>Veillonellaceae</t>
  </si>
  <si>
    <t>Megamonas</t>
  </si>
  <si>
    <t>Megamonas_funiformis_(T)_YIT_11815_(=_JCM_14723,_=_DSM_19343)_(AB300988)</t>
  </si>
  <si>
    <t>OTU_21</t>
  </si>
  <si>
    <t>Parabacteroides_goldsteinii_(T)_WAL_12034_(AY974070)</t>
  </si>
  <si>
    <t>OTU_20</t>
  </si>
  <si>
    <t>Roseburia_inulinivorans_(T)_type_strain:_A2-194_(AJ270473)</t>
  </si>
  <si>
    <t>OTU_18</t>
  </si>
  <si>
    <t>Bacteroides_massiliensis_(T)_B84634_(AY126616)</t>
  </si>
  <si>
    <t>OTU_25</t>
  </si>
  <si>
    <t>Clostridium XlVa</t>
  </si>
  <si>
    <t>Clostridium_algidixylanolyticum_(T)_SPL73_(AF092549)</t>
  </si>
  <si>
    <t>OTU_19</t>
  </si>
  <si>
    <t>Coprococcus</t>
  </si>
  <si>
    <t>Coprococcus_comes_(T)_ATCC_27758_(EF031542)</t>
  </si>
  <si>
    <t>OTU_27</t>
  </si>
  <si>
    <t>Gemmiger</t>
  </si>
  <si>
    <t>Gemmiger_formicilis_(T)_ATCC_27749;_X2-56_(GU562446)</t>
  </si>
  <si>
    <t>OTU_46</t>
  </si>
  <si>
    <t>Actinobacteria</t>
  </si>
  <si>
    <t>Actinobacteridae</t>
  </si>
  <si>
    <t>Bifidobacteriales</t>
  </si>
  <si>
    <t>Bifidobacteriaceae</t>
  </si>
  <si>
    <t>Bifidobacterium</t>
  </si>
  <si>
    <t>Bifidobacterium_stercoris_(T)_Eg1_(FJ611793)</t>
  </si>
  <si>
    <t>OTU_24</t>
  </si>
  <si>
    <t>Acidaminococcaceae</t>
  </si>
  <si>
    <t>Phascolarctobacterium</t>
  </si>
  <si>
    <t>Phascolarctobacterium_faecium_(T)_(X72865)</t>
  </si>
  <si>
    <t>OTU_23</t>
  </si>
  <si>
    <t>Bacteroides_stercoris_(T)_type_strain:_ATCC_43183_(X83953)</t>
  </si>
  <si>
    <t>OTU_22</t>
  </si>
  <si>
    <t>Rikenellaceae</t>
  </si>
  <si>
    <t>Alistipes</t>
  </si>
  <si>
    <t>Alistipes_putredinis_(T)_(L16497)</t>
  </si>
  <si>
    <t>OTU_38</t>
  </si>
  <si>
    <t>Alistipes_onderdonkii_(T)_WAL_8169_(AY974071)</t>
  </si>
  <si>
    <t>OTU_76</t>
  </si>
  <si>
    <t>Parabacteroides_johnsonii_(T)_JCM_13406;_M-165_(AB261128)</t>
  </si>
  <si>
    <t>OTU_31</t>
  </si>
  <si>
    <t>Alloprevotella</t>
  </si>
  <si>
    <t>Prevotellamassilia_timonensis_strain_Marseille-P2831_(NR_144750.1)</t>
  </si>
  <si>
    <t>OTU_28</t>
  </si>
  <si>
    <t>Clostridium_sphenoides_(T)_ATCC_19403_(AB075772)</t>
  </si>
  <si>
    <t>OTU_26</t>
  </si>
  <si>
    <t>Clostridium_cellobioparum_(T)_DSM_1351_(X71856)</t>
  </si>
  <si>
    <t>OTU_29</t>
  </si>
  <si>
    <t>Odoribacter</t>
  </si>
  <si>
    <t>Odoribacter_splanchnicus_strain_NCTC_10825_(L16496)</t>
  </si>
  <si>
    <t>OTU_32</t>
  </si>
  <si>
    <t>Dialister</t>
  </si>
  <si>
    <t>Dialister_invisus_(T)_E7.25_(AY162469)</t>
  </si>
  <si>
    <t>OTU_30</t>
  </si>
  <si>
    <t>Paraprevotella</t>
  </si>
  <si>
    <t>Paraprevotella_clara_(T)_YIT_11840_(=_JCM_14859,_=_DSM_19731)_(AB331896)</t>
  </si>
  <si>
    <t>OTU_44</t>
  </si>
  <si>
    <t>Ruminococcus2</t>
  </si>
  <si>
    <t>Ruminococcus_faecis_(T)_Eg2_(FJ611794)</t>
  </si>
  <si>
    <t>OTU_69</t>
  </si>
  <si>
    <t>Erysipelotrichia</t>
  </si>
  <si>
    <t>Erysipelotrichales</t>
  </si>
  <si>
    <t>Erysipelotrichaceae</t>
  </si>
  <si>
    <t>Holdemanella</t>
  </si>
  <si>
    <t>[Eubacterium]_biforme_DSM_3989_(M59230)</t>
  </si>
  <si>
    <t>OTU_33</t>
  </si>
  <si>
    <t>Papillibacter_cinnamivorans_(T)_CIN1;_DSM12816_(AF167711)</t>
  </si>
  <si>
    <t>OTU_35</t>
  </si>
  <si>
    <t>Blautia_luti_(T)_bln9_(AJ133124)</t>
  </si>
  <si>
    <t>OTU_34</t>
  </si>
  <si>
    <t>Gracilibacter_thermotolerans_(T)_JW/YJL-S1_(DQ117465)</t>
  </si>
  <si>
    <t>OTU_51</t>
  </si>
  <si>
    <t>Clostridium IV</t>
  </si>
  <si>
    <t>Eubacterium_siraeum_strain_ATCC_29066_(L34625)</t>
  </si>
  <si>
    <t>OTU_73</t>
  </si>
  <si>
    <t>Eubacterium_ramulus_ATCC_29099_(L34623)</t>
  </si>
  <si>
    <t>OTU_36</t>
  </si>
  <si>
    <t>Ruminococcus</t>
  </si>
  <si>
    <t>Ruminococcus_champanellensis_18P13_type_strain:_18P13_(AJ515913)</t>
  </si>
  <si>
    <t>OTU_84</t>
  </si>
  <si>
    <t>Oscillibacter</t>
  </si>
  <si>
    <t>Oscillibacter_valericigenes_(T)_Sjm18-20_(=_NBRC_101213)_(AB238598)</t>
  </si>
  <si>
    <t>OTU_58</t>
  </si>
  <si>
    <t>Lachnoclostridium_pacaense_strain_Marseille-P3100_(NR_147396.1)</t>
  </si>
  <si>
    <t>OTU_37</t>
  </si>
  <si>
    <t>Clostridium XVIII</t>
  </si>
  <si>
    <t>Clostridium_saccharogumia_(T)_SDG-Mt85-3Db_(DQ100445)</t>
  </si>
  <si>
    <t>OTU_82</t>
  </si>
  <si>
    <t>Barnesiella</t>
  </si>
  <si>
    <t>Barnesiella_intestinihominis_(T)_YIT_11860_(AB370251)</t>
  </si>
  <si>
    <t>OTU_39</t>
  </si>
  <si>
    <t>Anaerobium_acetethylicum_strain_GluBS11_(NR_137405.1)</t>
  </si>
  <si>
    <t>OTU_59</t>
  </si>
  <si>
    <t>Eubacterium_coprostanoligenes_(T)_HL_(HM037995)</t>
  </si>
  <si>
    <t>OTU_40</t>
  </si>
  <si>
    <t>OTU_49</t>
  </si>
  <si>
    <t>Bacteroides_cellulosilyticus_strain_JCM_15632_(NR_112933.1)</t>
  </si>
  <si>
    <t>OTU_42</t>
  </si>
  <si>
    <t>Peptostreptococcaceae</t>
  </si>
  <si>
    <t>Romboutsia</t>
  </si>
  <si>
    <t>Romboutsia_timonensis_strain_DR1_(NR_144740.1)</t>
  </si>
  <si>
    <t>OTU_41</t>
  </si>
  <si>
    <t>*</t>
  </si>
  <si>
    <t>OTU_61</t>
  </si>
  <si>
    <t>Lachnospira_pectinoschiza_strain_150-1_(NR_118667.1)</t>
  </si>
  <si>
    <t>OTU_43</t>
  </si>
  <si>
    <t>Prevotella_oris_strain_ATCC_33573_(L16474)</t>
  </si>
  <si>
    <t>OTU_54</t>
  </si>
  <si>
    <t>Ruminococcus_bromii_(T)_ATCC_27255_(L76600)</t>
  </si>
  <si>
    <t>OTU_91</t>
  </si>
  <si>
    <t>Bacteroides_eggerthii_(T)_DSM_20697T_(AB050107)</t>
  </si>
  <si>
    <t>OTU_48</t>
  </si>
  <si>
    <t>Dorea</t>
  </si>
  <si>
    <t>Dorea_longicatena_(T)_III-35_(AJ132842)</t>
  </si>
  <si>
    <t>OTU_89</t>
  </si>
  <si>
    <t>OTU_78</t>
  </si>
  <si>
    <t>Coprococcus_eutactus_(T)_ATCC_27759_(EF031543)</t>
  </si>
  <si>
    <t>OTU_50</t>
  </si>
  <si>
    <t>Bacteroides_nordii_(T)_WAL_11050_(AY608697)</t>
  </si>
  <si>
    <t>OTU_45</t>
  </si>
  <si>
    <t>Massiliprevotella_massiliensis_strain_Marseille-P2439_(NR_147404.1)</t>
  </si>
  <si>
    <t>OTU_57</t>
  </si>
  <si>
    <t>Sporobacter_termitidis_(T)_SYR_(Z49863)</t>
  </si>
  <si>
    <t>OTU_66</t>
  </si>
  <si>
    <t>Clostridium_herbivorans_(T)_54408_(L34418)</t>
  </si>
  <si>
    <t>OTU_47</t>
  </si>
  <si>
    <t>Coriobacteridae</t>
  </si>
  <si>
    <t>Coriobacteriales</t>
  </si>
  <si>
    <t>Coriobacterineae</t>
  </si>
  <si>
    <t>Coriobacteriaceae</t>
  </si>
  <si>
    <t>Collinsella</t>
  </si>
  <si>
    <t>Collinsella_aerofaciens_strain_JCM_10188_(NR_113316.1)</t>
  </si>
  <si>
    <t>OTU_87</t>
  </si>
  <si>
    <t>Duodenibacillus_massiliensis_strain_Marseille-P2968_(NR_147381.1)</t>
  </si>
  <si>
    <t>OTU_83</t>
  </si>
  <si>
    <t>Oscillibacter_sp._GH1_(JF750939)</t>
  </si>
  <si>
    <t>OTU_53</t>
  </si>
  <si>
    <t>Bacteroides_coprophilus_(T)_CB42_(=_JCM_13818,_=_DSM_18228)_(AB260026)</t>
  </si>
  <si>
    <t>OTU_52</t>
  </si>
  <si>
    <t>OTU_55</t>
  </si>
  <si>
    <t>Clostridium_stercorarium_(T)_DSM_8532T_(AJ310082)</t>
  </si>
  <si>
    <t>OTU_74</t>
  </si>
  <si>
    <t>OTU_60</t>
  </si>
  <si>
    <t>Clostridium_sp._UB-B.2_(HE603919)</t>
  </si>
  <si>
    <t>OTU_71</t>
  </si>
  <si>
    <t>Bacilli</t>
  </si>
  <si>
    <t>Lactobacillales</t>
  </si>
  <si>
    <t>Streptococcaceae</t>
  </si>
  <si>
    <t>Streptococcus</t>
  </si>
  <si>
    <t>Streptococcus_salivarius_(T)_ATCC_7073_(AY188352)</t>
  </si>
  <si>
    <t>OTU_56</t>
  </si>
  <si>
    <t>Ruminococcus_lactaris_(T)_ATCC_29176_(L76602)</t>
  </si>
  <si>
    <t>OTU_62</t>
  </si>
  <si>
    <t>Eubacterium_ventriosum_strain_ATCC_27560_(L34421)</t>
  </si>
  <si>
    <t>OTU_72</t>
  </si>
  <si>
    <t>Eubacterium_hallii_strain_ATCC_27751_(L34621)</t>
  </si>
  <si>
    <t>OTU_191</t>
  </si>
  <si>
    <t>Bacteroides_ovatus_strain_JCM5824_(NR_116181.1)</t>
  </si>
  <si>
    <t>OTU_64</t>
  </si>
  <si>
    <t>Coprococcus_catus_(T)_VPI-C6-61_(AB038359)</t>
  </si>
  <si>
    <t>OTU_63</t>
  </si>
  <si>
    <t>Clostridium_saccharolyticum_(T)_DSM_2544_(Y18185)</t>
  </si>
  <si>
    <t>OTU_67</t>
  </si>
  <si>
    <t>Blautia_faecis_(T)_M25_(HM626178)</t>
  </si>
  <si>
    <t>OTU_65</t>
  </si>
  <si>
    <t>OTU_68</t>
  </si>
  <si>
    <t>Dialister_pneumosintes_(T)_ATCC_33048_(X82500)</t>
  </si>
  <si>
    <t>OTU_75</t>
  </si>
  <si>
    <t>Acetivibrio_ethanolgignens_type_strain:_DSM_3005_(FR749897)</t>
  </si>
  <si>
    <t>OTU_79</t>
  </si>
  <si>
    <t>Sutterella_massiliensis_strain_Marseille-P2435_(NR_147401.1)</t>
  </si>
  <si>
    <t>OTU_140</t>
  </si>
  <si>
    <t>OTU_70</t>
  </si>
  <si>
    <t>Megasphaera</t>
  </si>
  <si>
    <t>Megasphaera_elsdenii_strain_DSM_20460_(NR_102980.1)</t>
  </si>
  <si>
    <t>OTU_97</t>
  </si>
  <si>
    <t>Butyricimonas</t>
  </si>
  <si>
    <t>Butyricimonas_paravirosa_214-4_(AB916502)</t>
  </si>
  <si>
    <t>OTU_90</t>
  </si>
  <si>
    <t>Intestinibacter</t>
  </si>
  <si>
    <t>Clostridium_bartlettii_(T)_WAL_16138_(AY438672)</t>
  </si>
  <si>
    <t>OTU_77</t>
  </si>
  <si>
    <t>Alphaproteobacteria</t>
  </si>
  <si>
    <t>Rhodospirillales</t>
  </si>
  <si>
    <t>Rhodospirillaceae</t>
  </si>
  <si>
    <t>Kiloniella_litopenaei_strain_P1-1_(NR_148331.1)</t>
  </si>
  <si>
    <t>OTU_80</t>
  </si>
  <si>
    <t>Catenibacterium</t>
  </si>
  <si>
    <t>Catenibacterium_mitsuokai_(T)_JCM_10609_(AB030224)</t>
  </si>
  <si>
    <t>OTU_81</t>
  </si>
  <si>
    <t>Butyricicoccus</t>
  </si>
  <si>
    <t>Eubacterium_desmolans_strain_ATCC_43058_(L34618)</t>
  </si>
  <si>
    <t>OTU_108</t>
  </si>
  <si>
    <t>Blautia_stercoris_GAM6-1_(HM626177)</t>
  </si>
  <si>
    <t>OTU_154</t>
  </si>
  <si>
    <t>Eubacterium_xylanophilum_strain_ATCC_35991_(L34628)</t>
  </si>
  <si>
    <t>OTU_86</t>
  </si>
  <si>
    <t>OTU_237</t>
  </si>
  <si>
    <t>OTU_94</t>
  </si>
  <si>
    <t>Intestinimonas</t>
  </si>
  <si>
    <t>Intestinimonas_butyriciproducens_SRB-521-5-I_(KC311367)</t>
  </si>
  <si>
    <t>OTU_85</t>
  </si>
  <si>
    <t>Eubacterium_ruminantium_(T)_GA195_(AB008552)</t>
  </si>
  <si>
    <t>OTU_116</t>
  </si>
  <si>
    <t>OTU_99</t>
  </si>
  <si>
    <t>Deltaproteobacteria</t>
  </si>
  <si>
    <t>Desulfovibrionales</t>
  </si>
  <si>
    <t>Desulfovibrionaceae</t>
  </si>
  <si>
    <t>Bilophila</t>
  </si>
  <si>
    <t>Bilophila_wadsworthia_(T)_7959_(AJ867049)</t>
  </si>
  <si>
    <t>OTU_96</t>
  </si>
  <si>
    <t>Clostridium_methoxybenzovorans_(T)_SR3;_DSM_12182_(AF067965)</t>
  </si>
  <si>
    <t>OTU_92</t>
  </si>
  <si>
    <t>OTU_88</t>
  </si>
  <si>
    <t>OTU_193</t>
  </si>
  <si>
    <t>OTU_95</t>
  </si>
  <si>
    <t>OTU_101</t>
  </si>
  <si>
    <t>Sporobacter</t>
  </si>
  <si>
    <t>Flintibacter_butyricus_strain_BLS21_(NR_144611.1)</t>
  </si>
  <si>
    <t>OTU_93</t>
  </si>
  <si>
    <t>Veillonella</t>
  </si>
  <si>
    <t>Veillonella_ratti_strain_JCM_6512_(NR_113377.1)</t>
  </si>
  <si>
    <t>OTU_123</t>
  </si>
  <si>
    <t>Clostridium_jejuense_(T)_HY-35-12_(AY494606)</t>
  </si>
  <si>
    <t>OTU_114</t>
  </si>
  <si>
    <t>Bacteroides_mediterraneensis_strain_Marseille-P2644_(NR_144744.1)</t>
  </si>
  <si>
    <t>OTU_100</t>
  </si>
  <si>
    <t>Parasutterella</t>
  </si>
  <si>
    <t>Parasutterella_excrementihominis_(T)_YIT_11859_(=_JCM_15078,_=_DSM_21040)_(AB370250)</t>
  </si>
  <si>
    <t>OTU_104</t>
  </si>
  <si>
    <t>Flavonifractor</t>
  </si>
  <si>
    <t>Flavonifractor_plautii_(T)_CCUG_28093;_ATCC_29863_(AY724678)</t>
  </si>
  <si>
    <t>OTU_109</t>
  </si>
  <si>
    <t>Clostridium XlVb</t>
  </si>
  <si>
    <t>Clostridium_lactatifermentans_(T)_G17_(AY033434)</t>
  </si>
  <si>
    <t>OTU_165</t>
  </si>
  <si>
    <t>Clostridium_lavalense_(T)_CCRI-9842_(EF564277)</t>
  </si>
  <si>
    <t>OTU_105</t>
  </si>
  <si>
    <t>Blautia_obeum_(T)_(X85101)</t>
  </si>
  <si>
    <t>OTU_98</t>
  </si>
  <si>
    <t>Verrucomicrobia</t>
  </si>
  <si>
    <t>Verrucomicrobiae</t>
  </si>
  <si>
    <t>Verrucomicrobiales</t>
  </si>
  <si>
    <t>Verrucomicrobiaceae</t>
  </si>
  <si>
    <t>Akkermansia</t>
  </si>
  <si>
    <t>Akkermansia_muciniphila_(T)_Muc_(AY271254)</t>
  </si>
  <si>
    <t>OTU_103</t>
  </si>
  <si>
    <t>OTU_243</t>
  </si>
  <si>
    <t>Blautia_caecimuris_strain_SJ18_(NR_144607.1)</t>
  </si>
  <si>
    <t>OTU_124</t>
  </si>
  <si>
    <t>Drancourtella_massiliensis_strain_GD1_(NR_144722.1)</t>
  </si>
  <si>
    <t>OTU_106</t>
  </si>
  <si>
    <t>OTU_102</t>
  </si>
  <si>
    <t>Blautia_schinkii_(T)_Bie_41_(X94964)</t>
  </si>
  <si>
    <t>OTU_107</t>
  </si>
  <si>
    <t>Vallitalea_pronyensis_FatNI3_(KC876639)</t>
  </si>
  <si>
    <t>OTU_111</t>
  </si>
  <si>
    <t>OTU_110</t>
  </si>
  <si>
    <t>Turicibacter</t>
  </si>
  <si>
    <t>Turicibacter_sanguinis_(T)_(AF349724)</t>
  </si>
  <si>
    <t>OTU_112</t>
  </si>
  <si>
    <t>Alistipes_obesi_strain_ph8_(NR_133025.1)</t>
  </si>
  <si>
    <t>OTU_265</t>
  </si>
  <si>
    <t>OTU_118</t>
  </si>
  <si>
    <t>Anaerobacterium_chartisolvens_T-1-35_(AB793710)</t>
  </si>
  <si>
    <t>OTU_134</t>
  </si>
  <si>
    <t>OTU_259</t>
  </si>
  <si>
    <t>Clostridium_bolteae_(T)_type_strain:_16351_(AJ508452)</t>
  </si>
  <si>
    <t>OTU_157</t>
  </si>
  <si>
    <t>Clostridium_thermocellum_(T)_ATCC_27405_(CP000568)</t>
  </si>
  <si>
    <t>OTU_113</t>
  </si>
  <si>
    <t>Muribaculum_intestinale_strain_YL27_(NR_144616.1)</t>
  </si>
  <si>
    <t>OTU_115</t>
  </si>
  <si>
    <t>Archaea</t>
  </si>
  <si>
    <t>Euryarchaeota</t>
  </si>
  <si>
    <t>Methanobacteria</t>
  </si>
  <si>
    <t>Methanobacteriales</t>
  </si>
  <si>
    <t>Methanobacteriaceae</t>
  </si>
  <si>
    <t>Methanobrevibacter</t>
  </si>
  <si>
    <t>Methanobrevibacter_smithii_strain_PS_(NR_074235.1)</t>
  </si>
  <si>
    <t>OTU_117</t>
  </si>
  <si>
    <t>OTU_122</t>
  </si>
  <si>
    <t>Alloprevotella_rava_(T)_81/4-12_(JQ039189)</t>
  </si>
  <si>
    <t>OTU_158</t>
  </si>
  <si>
    <t>Pseudoflavonifractor</t>
  </si>
  <si>
    <t>Pseudoflavonifractor_phocaeensis_strain_Marseille-P3064_(NR_147370.1)</t>
  </si>
  <si>
    <t>OTU_143</t>
  </si>
  <si>
    <t>Ruminococcus_callidus_(T)_ATCC_27760_(L76596)</t>
  </si>
  <si>
    <t>OTU_121</t>
  </si>
  <si>
    <t>OTU_119</t>
  </si>
  <si>
    <t>Thermoactinomycetaceae_bacterium_R4S8_(KJ206288)</t>
  </si>
  <si>
    <t>OTU_120</t>
  </si>
  <si>
    <t>Anaerostipes_caccae_(T)_L1-92_(AJ270487)</t>
  </si>
  <si>
    <t>OTU_136</t>
  </si>
  <si>
    <t>Clostridium_methylpentosum_(T)_DSM_5476_(Y18181)</t>
  </si>
  <si>
    <t>OTU_128</t>
  </si>
  <si>
    <t>OTU_126</t>
  </si>
  <si>
    <t>Escherichia/Shigella</t>
  </si>
  <si>
    <t>Shigella_sonnei_type_strain:_CECT_4887_(FR870445)</t>
  </si>
  <si>
    <t>OTU_125</t>
  </si>
  <si>
    <t>Clostridiaceae 1</t>
  </si>
  <si>
    <t>Clostridium sensu stricto</t>
  </si>
  <si>
    <t>Clostridium_saudiense_strain_JCC_(NR_144696.1)</t>
  </si>
  <si>
    <t>OTU_129</t>
  </si>
  <si>
    <t>OTU_187</t>
  </si>
  <si>
    <t>OTU_127</t>
  </si>
  <si>
    <t>Clostridium_nexile_(T)_DSM_1787_(X73443)</t>
  </si>
  <si>
    <t>OTU_139</t>
  </si>
  <si>
    <t>Alkalibacter_saccharofermentans_(T)_Z-79820_(AY312403)</t>
  </si>
  <si>
    <t>OTU_132</t>
  </si>
  <si>
    <t>OTU_131</t>
  </si>
  <si>
    <t>Eubacterium_uniforme_(T)_X3C39_(GU269550)</t>
  </si>
  <si>
    <t>OTU_130</t>
  </si>
  <si>
    <t>OTU_135</t>
  </si>
  <si>
    <t>Clostridium_aerotolerans_(T)_DSM_5434_(X76163)</t>
  </si>
  <si>
    <t>OTU_155</t>
  </si>
  <si>
    <t>Dorea_formicigenerans_strain_ATCC_27755_(L34619)</t>
  </si>
  <si>
    <t>OTU_133</t>
  </si>
  <si>
    <t>OTU_137</t>
  </si>
  <si>
    <t>OTU_146</t>
  </si>
  <si>
    <t>OTU_138</t>
  </si>
  <si>
    <t>OTU_144</t>
  </si>
  <si>
    <t>Clostridium_putrificum_(T)_DSM_1734_(X73442)</t>
  </si>
  <si>
    <t>OTU_141</t>
  </si>
  <si>
    <t>Macellibacteroides</t>
  </si>
  <si>
    <t>OTU_156</t>
  </si>
  <si>
    <t>OTU_194</t>
  </si>
  <si>
    <t>OTU_142</t>
  </si>
  <si>
    <t>Erysipelotrichaceae_incertae_sedis</t>
  </si>
  <si>
    <t>[Clostridium]_innocuum_strain_B-3_(NR_029164.1)</t>
  </si>
  <si>
    <t>OTU_163</t>
  </si>
  <si>
    <t>Syntrophococcus_sucromutans_(T)_S195_(AF202264)</t>
  </si>
  <si>
    <t>OTU_147</t>
  </si>
  <si>
    <t>Anaerofilum</t>
  </si>
  <si>
    <t>Anaerofilum_pentosovorans_(T)_Fae;_DSM_7168_(X97852)</t>
  </si>
  <si>
    <t>OTU_151</t>
  </si>
  <si>
    <t>Bdellovibrionales</t>
  </si>
  <si>
    <t>Bdellovibrionaceae</t>
  </si>
  <si>
    <t>Vampirovibrio</t>
  </si>
  <si>
    <t>OTU_184</t>
  </si>
  <si>
    <t>Mordavella_massiliensis_strain_Marseille-P3246_(NR_147406.1)</t>
  </si>
  <si>
    <t>OTU_148</t>
  </si>
  <si>
    <t>Ruminococcus_gnavus_(T)_ATCC_29149_(X94967)</t>
  </si>
  <si>
    <t>OTU_145</t>
  </si>
  <si>
    <t>OTU_149</t>
  </si>
  <si>
    <t>Lactobacillaceae</t>
  </si>
  <si>
    <t>Lactobacillus</t>
  </si>
  <si>
    <t>Lactobacillus_mucosae_(T)_CCUG_43179_(T);_S32;_DSM_13345_(AF126738)</t>
  </si>
  <si>
    <t>OTU_150</t>
  </si>
  <si>
    <t>Anaerostipes_butyraticus_(T)_35-7_(FJ947528)</t>
  </si>
  <si>
    <t>OTU_164</t>
  </si>
  <si>
    <t>OTU_152</t>
  </si>
  <si>
    <t>Pasteurellales</t>
  </si>
  <si>
    <t>Pasteurellaceae</t>
  </si>
  <si>
    <t>Haemophilus</t>
  </si>
  <si>
    <t>Haemophilus_parainfluenzae_(T)_CCUG_12836_(AY362908)</t>
  </si>
  <si>
    <t>OTU_153</t>
  </si>
  <si>
    <t>Caecibacter_massiliensis_strain_Marseille-P2974_(NR_147376.1)</t>
  </si>
  <si>
    <t>OTU_168</t>
  </si>
  <si>
    <t>OTU_181</t>
  </si>
  <si>
    <t>Desulfovibrio</t>
  </si>
  <si>
    <t>Desulfovibrio_piger_(T)_ATCC29098_(AF192152)</t>
  </si>
  <si>
    <t>OTU_185</t>
  </si>
  <si>
    <t>Veillonella_dispar_(T)_ATCC_17748_(AF439639)</t>
  </si>
  <si>
    <t>OTU_160</t>
  </si>
  <si>
    <t>Vampirovibrio_chlorellavorus_(T)_ICPB_3707_(HM038000)</t>
  </si>
  <si>
    <t>OTU_159</t>
  </si>
  <si>
    <t>OTU_161</t>
  </si>
  <si>
    <t>Desulfotomaculum_varum_RH04-3_(GU126374)</t>
  </si>
  <si>
    <t>OTU_162</t>
  </si>
  <si>
    <t>Lactobacillus_rossiae_(T)_CS1_(AJ564009)</t>
  </si>
  <si>
    <t>OTU_266</t>
  </si>
  <si>
    <t>OTU_170</t>
  </si>
  <si>
    <t>OTU_166</t>
  </si>
  <si>
    <t>Clostridium_cadaveris_(T)_JCM_1392_(AB542932)</t>
  </si>
  <si>
    <t>OTU_167</t>
  </si>
  <si>
    <t>OTU_195</t>
  </si>
  <si>
    <t>Cuneatibacter_caecimuris_strain_BARN-424-CC-10_(NR_144608.1)</t>
  </si>
  <si>
    <t>OTU_188</t>
  </si>
  <si>
    <t>OTU_179</t>
  </si>
  <si>
    <t>OTU_169</t>
  </si>
  <si>
    <t>Breznakia_pachnodae_strain_Pei061_(NR_146687.1)</t>
  </si>
  <si>
    <t>OTU_202</t>
  </si>
  <si>
    <t>OTU_171</t>
  </si>
  <si>
    <t>Coprobacter</t>
  </si>
  <si>
    <t>Coprobacter_fastidiosus_NSB1_(JN703378)</t>
  </si>
  <si>
    <t>OTU_173</t>
  </si>
  <si>
    <t>OTU_177</t>
  </si>
  <si>
    <t>OTU_174</t>
  </si>
  <si>
    <t>Clostridium_tyrobutyricum_strain_ATCC_25755_(M59113)</t>
  </si>
  <si>
    <t>OTU_222</t>
  </si>
  <si>
    <t>OTU_189</t>
  </si>
  <si>
    <t>Yersinia</t>
  </si>
  <si>
    <t>Rahnella_victoriana_strain_FRB_225_(NR_146847.1)</t>
  </si>
  <si>
    <t>OTU_218</t>
  </si>
  <si>
    <t>OTU_172</t>
  </si>
  <si>
    <t>OTU_190</t>
  </si>
  <si>
    <t>Anaerosporobacter</t>
  </si>
  <si>
    <t>OTU_176</t>
  </si>
  <si>
    <t>Clostridiales_Incertae Sedis XIII</t>
  </si>
  <si>
    <t>Mogibacterium</t>
  </si>
  <si>
    <t>Ihubacter_massiliensis_strain_Marseille-P2843_(NR_144749.1)</t>
  </si>
  <si>
    <t>OTU_175</t>
  </si>
  <si>
    <t>OTU_183</t>
  </si>
  <si>
    <t>Clostridium_ramosum_(T)_DSM_1402_(X73440)</t>
  </si>
  <si>
    <t>OTU_178</t>
  </si>
  <si>
    <t>Mogibacterium_neglectum_(T)_ATCC_700924_(=P9a-h)_(AB037875)</t>
  </si>
  <si>
    <t>OTU_180</t>
  </si>
  <si>
    <t>OTU_205</t>
  </si>
  <si>
    <t>OTU_182</t>
  </si>
  <si>
    <t>Aestuariispira</t>
  </si>
  <si>
    <t>OTU_231</t>
  </si>
  <si>
    <t>OTU_199</t>
  </si>
  <si>
    <t>Rikenella</t>
  </si>
  <si>
    <t>Rikenella_microfusus_(T)_(L16498)</t>
  </si>
  <si>
    <t>OTU_186</t>
  </si>
  <si>
    <t>Collinsella_intestinalis_strain_JCM_10643_(NR_113165.1)</t>
  </si>
  <si>
    <t>OTU_251</t>
  </si>
  <si>
    <t>Roseburia_hominis_(T)_type_strain:_A2-183_(AJ270482)</t>
  </si>
  <si>
    <t>OTU_192</t>
  </si>
  <si>
    <t>OTU_203</t>
  </si>
  <si>
    <t>OTU_198</t>
  </si>
  <si>
    <t>Pseudoflavonifractor_capillosus_(T)_ATCC_29799_(AY136666)</t>
  </si>
  <si>
    <t>OTU_197</t>
  </si>
  <si>
    <t>OTU_208</t>
  </si>
  <si>
    <t>OTU_219</t>
  </si>
  <si>
    <t>Clostridium_symbiosum_strain_ATCC_14940_(M59112)</t>
  </si>
  <si>
    <t>OTU_201</t>
  </si>
  <si>
    <t>Colidextribacter_massiliensis_strain_Marseille-P3083_(NR_147375.1)</t>
  </si>
  <si>
    <t>OTU_196</t>
  </si>
  <si>
    <t>OTU_214</t>
  </si>
  <si>
    <t>Clostridium_colinum_(T)_type_strain:_DSM_6011_(X76748)</t>
  </si>
  <si>
    <t>OTU_210</t>
  </si>
  <si>
    <t>Caproiciproducens_galactitolivorans_strain_BS-1_(NR_145929.1)</t>
  </si>
  <si>
    <t>OTU_207</t>
  </si>
  <si>
    <t>Vallitalea_guaymasensis_type_strain:_Ra1766G1_(HE805640)</t>
  </si>
  <si>
    <t>OTU_234</t>
  </si>
  <si>
    <t>Bacteroides_clarus_(T)_YIT_12056_(AB490801)</t>
  </si>
  <si>
    <t>OTU_211</t>
  </si>
  <si>
    <t>OTU_215</t>
  </si>
  <si>
    <t>OTU_200</t>
  </si>
  <si>
    <t>OTU_213</t>
  </si>
  <si>
    <t>Geosporobacter_subterraneus_(T)_VNs68_(DQ643978)</t>
  </si>
  <si>
    <t>OTU_223</t>
  </si>
  <si>
    <t>OTU_242</t>
  </si>
  <si>
    <t>Emergencia_timonensis_strain_SN18_(NR_144737.1)</t>
  </si>
  <si>
    <t>OTU_227</t>
  </si>
  <si>
    <t>OTU_206</t>
  </si>
  <si>
    <t>Acholeplasma_vituli_(T)_FC-097_(AF031479)</t>
  </si>
  <si>
    <t>OTU_204</t>
  </si>
  <si>
    <t>Raoultibacter_massiliensis_strain_Marseille-P2849_(NR_144751.1)</t>
  </si>
  <si>
    <t>OTU_220</t>
  </si>
  <si>
    <t>OTU_209</t>
  </si>
  <si>
    <t>Faecalicoccus</t>
  </si>
  <si>
    <t>Faecalicoccus_acidiformans_37-2a_(HQ452864)</t>
  </si>
  <si>
    <t>OTU_244</t>
  </si>
  <si>
    <t>Alistipes_indistinctus_(T)_YIT_12060_(AB490804)</t>
  </si>
  <si>
    <t>OTU_229</t>
  </si>
  <si>
    <t>Clostridium_termitidis_(T)_type_strain:_DSM5398_(FR733680)</t>
  </si>
  <si>
    <t>OTU_216</t>
  </si>
  <si>
    <t>Slackia</t>
  </si>
  <si>
    <t>Slackia_isoflavoniconvertens_(T)_HE8_(EU826403)</t>
  </si>
  <si>
    <t>OTU_257</t>
  </si>
  <si>
    <t>OTU_212</t>
  </si>
  <si>
    <t>Alistipes_inops_strain_627_(NR_145882.1)</t>
  </si>
  <si>
    <t>OTU_232</t>
  </si>
  <si>
    <t>OTU_262</t>
  </si>
  <si>
    <t>OTU_217</t>
  </si>
  <si>
    <t>Clostridium_alkalicellulosi_(T)_Z-7026_(AY959944)</t>
  </si>
  <si>
    <t>OTU_226</t>
  </si>
  <si>
    <t>Lachnobacterium_bovis_(T)_LRC_5382;_ATCC_BAA-151_(AF298663)</t>
  </si>
  <si>
    <t>OTU_224</t>
  </si>
  <si>
    <t>Dielma_fastidiosa_strain_JC13_(NR_125593.1)</t>
  </si>
  <si>
    <t>OTU_225</t>
  </si>
  <si>
    <t>Acetanaerobacterium</t>
  </si>
  <si>
    <t>Negativibacillus_massiliensis_strain_Marseille-P3213_(NR_147378.1)</t>
  </si>
  <si>
    <t>OTU_253</t>
  </si>
  <si>
    <t>OTU_221</t>
  </si>
  <si>
    <t>OTU_230</t>
  </si>
  <si>
    <t>Eggerthella</t>
  </si>
  <si>
    <t>Eggerthella_lenta_strain_JCM_9979_(NR_112038.1)</t>
  </si>
  <si>
    <t>OTU_228</t>
  </si>
  <si>
    <t>OTU_235</t>
  </si>
  <si>
    <t>Clostridium_spiroforme_(T)_ATCC_29900_(X75908)</t>
  </si>
  <si>
    <t>OTU_233</t>
  </si>
  <si>
    <t>OTU_241</t>
  </si>
  <si>
    <t>OTU_246</t>
  </si>
  <si>
    <t>OTU_236</t>
  </si>
  <si>
    <t>Clostridium_hathewayi_(T)_type_strain:_DSM_13479_=_CCUG_43506_(AJ311620)</t>
  </si>
  <si>
    <t>OTU_255</t>
  </si>
  <si>
    <t>OTU_239</t>
  </si>
  <si>
    <t>Massiliomicrobiota_timonensis_strain_SN16_(NR_144738.1)</t>
  </si>
  <si>
    <t>OTU_238</t>
  </si>
  <si>
    <t>OTU_248</t>
  </si>
  <si>
    <t>Spiroplasma_velocicrescens_(T)_ATCC_35262;_MQ-4_(AY189311)</t>
  </si>
  <si>
    <t>OTU_245</t>
  </si>
  <si>
    <t>OTU_240</t>
  </si>
  <si>
    <t>Moorella_humiferrea_(T)_64_FGQ_(GQ872425)</t>
  </si>
  <si>
    <t>OTU_247</t>
  </si>
  <si>
    <t>Olsenella</t>
  </si>
  <si>
    <t>Collinsella_bouchesdurhonensis_strain_Marseille-P3296_(NR_147379.1)</t>
  </si>
  <si>
    <t>OTU_254</t>
  </si>
  <si>
    <t>Clostridium_polysaccharolyticum_(T)_DSM_1801_(X77839)</t>
  </si>
  <si>
    <t>OTU_272</t>
  </si>
  <si>
    <t>Actinomycetales</t>
  </si>
  <si>
    <t>Actinomycineae</t>
  </si>
  <si>
    <t>Actinomycetaceae</t>
  </si>
  <si>
    <t>Actinomyces</t>
  </si>
  <si>
    <t>Actinomyces_oris_JCM_16131_(AB545935)</t>
  </si>
  <si>
    <t>OTU_252</t>
  </si>
  <si>
    <t>Anaerovorax_odorimutans_(T)_NorPut_(AJ251215)</t>
  </si>
  <si>
    <t>OTU_249</t>
  </si>
  <si>
    <t>Christensenella_massiliensis_strain_Marseille-P2438_(NR_144742.1)</t>
  </si>
  <si>
    <t>OTU_250</t>
  </si>
  <si>
    <t>OTU_256</t>
  </si>
  <si>
    <t>Lutispora_thermophila_(T)_EBR46_(AB186360)</t>
  </si>
  <si>
    <t>OTU_258</t>
  </si>
  <si>
    <t>Gammaproteobacteria_incertae_sedis</t>
  </si>
  <si>
    <t>Candidatus Carsonella</t>
  </si>
  <si>
    <t>OTU_261</t>
  </si>
  <si>
    <t>Anaerotruncus_rubiinfantis_strain_MT15_(NR_147398.1)</t>
  </si>
  <si>
    <t>OTU_270</t>
  </si>
  <si>
    <t>Carnobacteriaceae</t>
  </si>
  <si>
    <t>Granulicatella_adiacens_(T)_GIFU12706_(D50540)</t>
  </si>
  <si>
    <t>OTU_264</t>
  </si>
  <si>
    <t>OTU_260</t>
  </si>
  <si>
    <t>OTU_267</t>
  </si>
  <si>
    <t>Anaerovorax</t>
  </si>
  <si>
    <t>OTU_271</t>
  </si>
  <si>
    <t>OTU_273</t>
  </si>
  <si>
    <t>OTU_268</t>
  </si>
  <si>
    <t>OTU_269</t>
  </si>
  <si>
    <t>Frisingicoccus_caecimuris_strain_PG-426-CC-1_(NR_144612.1)</t>
  </si>
  <si>
    <t>OTU_263</t>
  </si>
  <si>
    <t>Extibacter_muris_strain_40cc-B-5824-ARE_(NR_144610.1)</t>
  </si>
  <si>
    <t>#SampleID</t>
  </si>
  <si>
    <t>k__Archaea</t>
  </si>
  <si>
    <t>p__Euryarchaeota</t>
  </si>
  <si>
    <t>c__Methanobacteria</t>
  </si>
  <si>
    <t>o__Methanobacteriales</t>
  </si>
  <si>
    <t>f__Methanobacteriaceae</t>
  </si>
  <si>
    <t>g__Methanobacterium</t>
  </si>
  <si>
    <t>s__</t>
  </si>
  <si>
    <t>g__Methanobrevibacter</t>
  </si>
  <si>
    <t>s__arboriphilus</t>
  </si>
  <si>
    <t>c__Thermoplasmata</t>
  </si>
  <si>
    <t>o__E2</t>
  </si>
  <si>
    <t>f__[Methanomassiliicoccaceae]</t>
  </si>
  <si>
    <t>g__</t>
  </si>
  <si>
    <t>g__Methanomassiliicoccus</t>
  </si>
  <si>
    <t>g__vadinCA11</t>
  </si>
  <si>
    <t>k__Bacteria</t>
  </si>
  <si>
    <t>p__Acidobacteria</t>
  </si>
  <si>
    <t>c__Acidobacteria-6</t>
  </si>
  <si>
    <t>o__iii1-15</t>
  </si>
  <si>
    <t>f__mb2424</t>
  </si>
  <si>
    <t>c__[Chloracidobacteria]</t>
  </si>
  <si>
    <t>o__</t>
  </si>
  <si>
    <t>f__</t>
  </si>
  <si>
    <t>p__Actinobacteria</t>
  </si>
  <si>
    <t>c__Acidimicrobiia</t>
  </si>
  <si>
    <t>o__Acidimicrobiales</t>
  </si>
  <si>
    <t>f__C111</t>
  </si>
  <si>
    <t>f__JdFBGBact</t>
  </si>
  <si>
    <t>f__SC3-41</t>
  </si>
  <si>
    <t>f__TK06</t>
  </si>
  <si>
    <t>f__ZA3409c</t>
  </si>
  <si>
    <t>c__Actinobacteria</t>
  </si>
  <si>
    <t>o__Actinomycetales</t>
  </si>
  <si>
    <t>f__ACK-M1</t>
  </si>
  <si>
    <t>f__Actinomycetaceae</t>
  </si>
  <si>
    <t>g__Actinobaculum</t>
  </si>
  <si>
    <t>g__Actinomyces</t>
  </si>
  <si>
    <t>g__Mobiluncus</t>
  </si>
  <si>
    <t>g__Varibaculum</t>
  </si>
  <si>
    <t>f__Brevibacteriaceae</t>
  </si>
  <si>
    <t>g__Brevibacterium</t>
  </si>
  <si>
    <t>f__Cellulomonadaceae</t>
  </si>
  <si>
    <t>g__Demequina</t>
  </si>
  <si>
    <t>f__Corynebacteriaceae</t>
  </si>
  <si>
    <t>g__Corynebacterium</t>
  </si>
  <si>
    <t>s__durum</t>
  </si>
  <si>
    <t>f__Dermacoccaceae</t>
  </si>
  <si>
    <t>g__Dermacoccus</t>
  </si>
  <si>
    <t>f__Microbacteriaceae</t>
  </si>
  <si>
    <t>g__CandidatusRhodoluna</t>
  </si>
  <si>
    <t>g__Leucobacter</t>
  </si>
  <si>
    <t>g__Microbacterium</t>
  </si>
  <si>
    <t>f__Micrococcaceae</t>
  </si>
  <si>
    <t>g__Arthrobacter</t>
  </si>
  <si>
    <t>g__Kocuria</t>
  </si>
  <si>
    <t>s__palustris</t>
  </si>
  <si>
    <t>g__Nesterenkonia</t>
  </si>
  <si>
    <t>g__Rothia</t>
  </si>
  <si>
    <t>s__mucilaginosa</t>
  </si>
  <si>
    <t>f__Mycobacteriaceae</t>
  </si>
  <si>
    <t>g__Mycobacterium</t>
  </si>
  <si>
    <t>f__Nocardiaceae</t>
  </si>
  <si>
    <t>g__Nocardia</t>
  </si>
  <si>
    <t>g__Rhodococcus</t>
  </si>
  <si>
    <t>s__equi</t>
  </si>
  <si>
    <t>f__Nocardioidaceae</t>
  </si>
  <si>
    <t>g__Friedmanniella</t>
  </si>
  <si>
    <t>f__Nocardiopsaceae</t>
  </si>
  <si>
    <t>f__Propionibacteriaceae</t>
  </si>
  <si>
    <t>g__Propionibacterium</t>
  </si>
  <si>
    <t>s__acnes</t>
  </si>
  <si>
    <t>f__Pseudonocardiaceae</t>
  </si>
  <si>
    <t>g__Prauserella</t>
  </si>
  <si>
    <t>s__rugosa</t>
  </si>
  <si>
    <t>g__Saccharomonospora</t>
  </si>
  <si>
    <t>f__Sanguibacteraceae</t>
  </si>
  <si>
    <t>g__Sanguibacter</t>
  </si>
  <si>
    <t>f__Streptomycetaceae</t>
  </si>
  <si>
    <t>g__Streptomyces</t>
  </si>
  <si>
    <t>s__mirabilis</t>
  </si>
  <si>
    <t>o__Bifidobacteriales</t>
  </si>
  <si>
    <t>f__Bifidobacteriaceae</t>
  </si>
  <si>
    <t>g__Alloscardovia</t>
  </si>
  <si>
    <t>g__Bifidobacterium</t>
  </si>
  <si>
    <t>s__adolescentis</t>
  </si>
  <si>
    <t>s__animalis</t>
  </si>
  <si>
    <t>s__bifidum</t>
  </si>
  <si>
    <t>s__breve</t>
  </si>
  <si>
    <t>s__longum</t>
  </si>
  <si>
    <t>s__pseudolongum</t>
  </si>
  <si>
    <t>g__Bombiscardovia</t>
  </si>
  <si>
    <t>g__Gardnerella</t>
  </si>
  <si>
    <t>g__Scardovia</t>
  </si>
  <si>
    <t>c__Coriobacteriia</t>
  </si>
  <si>
    <t>o__Coriobacteriales</t>
  </si>
  <si>
    <t>f__Coriobacteriaceae</t>
  </si>
  <si>
    <t>g__Adlercreutzia</t>
  </si>
  <si>
    <t>g__Atopobium</t>
  </si>
  <si>
    <t>s__rimae</t>
  </si>
  <si>
    <t>s__vaginae</t>
  </si>
  <si>
    <t>g__Collinsella</t>
  </si>
  <si>
    <t>s__aerofaciens</t>
  </si>
  <si>
    <t>s__stercoris</t>
  </si>
  <si>
    <t>g__Coriobacterium</t>
  </si>
  <si>
    <t>g__Eggerthella</t>
  </si>
  <si>
    <t>s__lenta</t>
  </si>
  <si>
    <t>g__Enterococcus</t>
  </si>
  <si>
    <t>s__casseliflavus</t>
  </si>
  <si>
    <t>g__Slackia</t>
  </si>
  <si>
    <t>c__Nitriliruptoria</t>
  </si>
  <si>
    <t>o__Euzebyales</t>
  </si>
  <si>
    <t>f__Euzebyaceae</t>
  </si>
  <si>
    <t>g__Euzebya</t>
  </si>
  <si>
    <t>c__OPB41</t>
  </si>
  <si>
    <t>c__Thermoleophilia</t>
  </si>
  <si>
    <t>o__Solirubrobacterales</t>
  </si>
  <si>
    <t>f__Conexibacteraceae</t>
  </si>
  <si>
    <t>f__Patulibacteraceae</t>
  </si>
  <si>
    <t>p__BRC1</t>
  </si>
  <si>
    <t>c__</t>
  </si>
  <si>
    <t>p__Bacteroidetes</t>
  </si>
  <si>
    <t>c__Bacteroidia</t>
  </si>
  <si>
    <t>o__Bacteroidales</t>
  </si>
  <si>
    <t>f__BA008</t>
  </si>
  <si>
    <t>f__BS11</t>
  </si>
  <si>
    <t>f__Bacteroidaceae</t>
  </si>
  <si>
    <t>g__5-7N15</t>
  </si>
  <si>
    <t>g__BF311</t>
  </si>
  <si>
    <t>g__Bacteroides</t>
  </si>
  <si>
    <t>s__acidifaciens</t>
  </si>
  <si>
    <t>s__barnesiae</t>
  </si>
  <si>
    <t>s__caccae</t>
  </si>
  <si>
    <t>s__coprophilus</t>
  </si>
  <si>
    <t>s__coprosuis</t>
  </si>
  <si>
    <t>s__eggerthii</t>
  </si>
  <si>
    <t>s__fragilis</t>
  </si>
  <si>
    <t>s__nordii</t>
  </si>
  <si>
    <t>s__ovatus</t>
  </si>
  <si>
    <t>s__plebeius</t>
  </si>
  <si>
    <t>s__uniformis</t>
  </si>
  <si>
    <t>f__GZKB119</t>
  </si>
  <si>
    <t>f__Marinilabiaceae</t>
  </si>
  <si>
    <t>g__Ruminofilibacter</t>
  </si>
  <si>
    <t>s__xylanolyticum</t>
  </si>
  <si>
    <t>f__Porphyromonadaceae</t>
  </si>
  <si>
    <t>g__CandidatusAzobacteroides</t>
  </si>
  <si>
    <t>g__Dysgonomonas</t>
  </si>
  <si>
    <t>g__Paludibacter</t>
  </si>
  <si>
    <t>g__Parabacteroides</t>
  </si>
  <si>
    <t>s__distasonis</t>
  </si>
  <si>
    <t>s__gordonii</t>
  </si>
  <si>
    <t>g__Porphyromonas</t>
  </si>
  <si>
    <t>s__endodontalis</t>
  </si>
  <si>
    <t>g__Tannerella</t>
  </si>
  <si>
    <t>f__Prevotellaceae</t>
  </si>
  <si>
    <t>g__Prevotella</t>
  </si>
  <si>
    <t>s__copri</t>
  </si>
  <si>
    <t>s__melaninogenica</t>
  </si>
  <si>
    <t>s__nanceiensis</t>
  </si>
  <si>
    <t>s__nigrescens</t>
  </si>
  <si>
    <t>s__stercorea</t>
  </si>
  <si>
    <t>f__RF16</t>
  </si>
  <si>
    <t>f__Rikenellaceae</t>
  </si>
  <si>
    <t>g__AF12</t>
  </si>
  <si>
    <t>g__Alistipes</t>
  </si>
  <si>
    <t>s__indistinctus</t>
  </si>
  <si>
    <t>s__massiliensis</t>
  </si>
  <si>
    <t>g__Blvii28</t>
  </si>
  <si>
    <t>g__PW3</t>
  </si>
  <si>
    <t>g__Rikenella</t>
  </si>
  <si>
    <t>f__S24-7</t>
  </si>
  <si>
    <t>f__SB-1</t>
  </si>
  <si>
    <t>f__VC21_Bac22</t>
  </si>
  <si>
    <t>f__[Barnesiellaceae]</t>
  </si>
  <si>
    <t>g__Barnesiella</t>
  </si>
  <si>
    <t>s__viscericola</t>
  </si>
  <si>
    <t>f__[Odoribacteraceae]</t>
  </si>
  <si>
    <t>g__Butyricimonas</t>
  </si>
  <si>
    <t>g__Odoribacter</t>
  </si>
  <si>
    <t>f__[Paraprevotellaceae]</t>
  </si>
  <si>
    <t>g__CF231</t>
  </si>
  <si>
    <t>g__Paraprevotella</t>
  </si>
  <si>
    <t>g__YRC22</t>
  </si>
  <si>
    <t>g__[Prevotella]</t>
  </si>
  <si>
    <t>f__p-2534-18B5</t>
  </si>
  <si>
    <t>c__Cytophagia</t>
  </si>
  <si>
    <t>o__Cytophagales</t>
  </si>
  <si>
    <t>f__Cyclobacteriaceae</t>
  </si>
  <si>
    <t>g__Nitritalea</t>
  </si>
  <si>
    <t>s__halalkaliphila</t>
  </si>
  <si>
    <t>f__Cytophagaceae</t>
  </si>
  <si>
    <t>g__Pontibacter</t>
  </si>
  <si>
    <t>f__Flammeovirgaceae</t>
  </si>
  <si>
    <t>g__Flexibacter</t>
  </si>
  <si>
    <t>c__Flavobacteriia</t>
  </si>
  <si>
    <t>o__Flavobacteriales</t>
  </si>
  <si>
    <t>f__Cryomorphaceae</t>
  </si>
  <si>
    <t>f__Flavobacteriaceae</t>
  </si>
  <si>
    <t>g__Kordia</t>
  </si>
  <si>
    <t>g__Krokinobacter</t>
  </si>
  <si>
    <t>s__genikus</t>
  </si>
  <si>
    <t>g__Polaribacter</t>
  </si>
  <si>
    <t>g__Psychroflexus</t>
  </si>
  <si>
    <t>g__Sufflavibacter</t>
  </si>
  <si>
    <t>s__maritimus</t>
  </si>
  <si>
    <t>f__[Weeksellaceae]</t>
  </si>
  <si>
    <t>g__Wautersiella</t>
  </si>
  <si>
    <t>c__Sphingobacteriia</t>
  </si>
  <si>
    <t>o__Sphingobacteriales</t>
  </si>
  <si>
    <t>f__Sphingobacteriaceae</t>
  </si>
  <si>
    <t>g__Olivibacter</t>
  </si>
  <si>
    <t>s__sitiensis</t>
  </si>
  <si>
    <t>g__Sphingobacterium</t>
  </si>
  <si>
    <t>c__[Saprospirae]</t>
  </si>
  <si>
    <t>o__[Saprospirales]</t>
  </si>
  <si>
    <t>f__Chitinophagaceae</t>
  </si>
  <si>
    <t>g__Chitinophaga</t>
  </si>
  <si>
    <t>g__Sediminibacterium</t>
  </si>
  <si>
    <t>p__Chlorobi</t>
  </si>
  <si>
    <t>c__Chlorobia</t>
  </si>
  <si>
    <t>o__Chlorobiales</t>
  </si>
  <si>
    <t>f__Chlorobiaceae</t>
  </si>
  <si>
    <t>g__Chlorobium</t>
  </si>
  <si>
    <t>s__chlorochromatii</t>
  </si>
  <si>
    <t>g__Prosthecochloris</t>
  </si>
  <si>
    <t>c__Ignavibacteria</t>
  </si>
  <si>
    <t>o__Ignavibacteriales</t>
  </si>
  <si>
    <t>f__Ignavibacteriaceae</t>
  </si>
  <si>
    <t>c__OPB56</t>
  </si>
  <si>
    <t>p__Chloroflexi</t>
  </si>
  <si>
    <t>c__Anaerolineae</t>
  </si>
  <si>
    <t>o__Caldilineales</t>
  </si>
  <si>
    <t>f__Caldilineaceae</t>
  </si>
  <si>
    <t>g__Litorilinea</t>
  </si>
  <si>
    <t>s__aerophila</t>
  </si>
  <si>
    <t>o__SJA-15</t>
  </si>
  <si>
    <t>c__Chloroflexi</t>
  </si>
  <si>
    <t>o__[Roseiflexales]</t>
  </si>
  <si>
    <t>f__[Roseiflexaceae]</t>
  </si>
  <si>
    <t>g__Roseiflexus</t>
  </si>
  <si>
    <t>c__[Thermobacula]</t>
  </si>
  <si>
    <t>o__[Thermobaculales]</t>
  </si>
  <si>
    <t>f__[Thermobaculaceae]</t>
  </si>
  <si>
    <t>g__Thermobaculum</t>
  </si>
  <si>
    <t>s__terrenum</t>
  </si>
  <si>
    <t>p__Cyanobacteria</t>
  </si>
  <si>
    <t>c__4C0d-2</t>
  </si>
  <si>
    <t>o__YS2</t>
  </si>
  <si>
    <t>c__Chloroplast</t>
  </si>
  <si>
    <t>o__Haptophyceae</t>
  </si>
  <si>
    <t>o__Streptophyta</t>
  </si>
  <si>
    <t>c__Gloeobacterophycideae</t>
  </si>
  <si>
    <t>o__Gloeobacterales</t>
  </si>
  <si>
    <t>f__Gloeobacteraceae</t>
  </si>
  <si>
    <t>g__Gloeobacter</t>
  </si>
  <si>
    <t>s__violaceus</t>
  </si>
  <si>
    <t>c__ML635J-21</t>
  </si>
  <si>
    <t>c__Oscillatoriophycideae</t>
  </si>
  <si>
    <t>o__Chroococcales</t>
  </si>
  <si>
    <t>c__Synechococcophycideae</t>
  </si>
  <si>
    <t>o__Pseudanabaenales</t>
  </si>
  <si>
    <t>f__Pseudanabaenaceae</t>
  </si>
  <si>
    <t>g__Pseudanabaena</t>
  </si>
  <si>
    <t>g__Synechococcus</t>
  </si>
  <si>
    <t>s__elongatus</t>
  </si>
  <si>
    <t>p__Dictyoglomi</t>
  </si>
  <si>
    <t>c__Dictyoglomia</t>
  </si>
  <si>
    <t>o__Dictyoglomales</t>
  </si>
  <si>
    <t>f__Dictyoglomaceae</t>
  </si>
  <si>
    <t>g__Dictyoglomus</t>
  </si>
  <si>
    <t>p__Elusimicrobia</t>
  </si>
  <si>
    <t>c__Elusimicrobia</t>
  </si>
  <si>
    <t>o__Elusimicrobiales</t>
  </si>
  <si>
    <t>f__Elusimicrobiaceae</t>
  </si>
  <si>
    <t>p__Firmicutes</t>
  </si>
  <si>
    <t>c__Bacilli</t>
  </si>
  <si>
    <t>o__Bacillales</t>
  </si>
  <si>
    <t>f__Alicyclobacillaceae</t>
  </si>
  <si>
    <t>g__Alicyclobacillus</t>
  </si>
  <si>
    <t>s__pomorum</t>
  </si>
  <si>
    <t>f__Bacillaceae</t>
  </si>
  <si>
    <t>g__Anaerobacillus</t>
  </si>
  <si>
    <t>g__Bacillus</t>
  </si>
  <si>
    <t>s__asahii</t>
  </si>
  <si>
    <t>s__coahuilensis</t>
  </si>
  <si>
    <t>s__flexus</t>
  </si>
  <si>
    <t>s__ginsengihumi</t>
  </si>
  <si>
    <t>s__humi</t>
  </si>
  <si>
    <t>s__muralis</t>
  </si>
  <si>
    <t>g__Virgibacillus</t>
  </si>
  <si>
    <t>f__Paenibacillaceae</t>
  </si>
  <si>
    <t>g__Paenibacillus</t>
  </si>
  <si>
    <t>f__Planococcaceae</t>
  </si>
  <si>
    <t>g__Kurthia</t>
  </si>
  <si>
    <t>g__Lysinibacillus</t>
  </si>
  <si>
    <t>s__boronitolerans</t>
  </si>
  <si>
    <t>g__Rummeliibacillus</t>
  </si>
  <si>
    <t>g__Solibacillus</t>
  </si>
  <si>
    <t>g__Sporosarcina</t>
  </si>
  <si>
    <t>g__Ureibacillus</t>
  </si>
  <si>
    <t>f__Staphylococcaceae</t>
  </si>
  <si>
    <t>g__Jeotgalicoccus</t>
  </si>
  <si>
    <t>s__psychrophilus</t>
  </si>
  <si>
    <t>g__Macrococcus</t>
  </si>
  <si>
    <t>s__caseolyticus</t>
  </si>
  <si>
    <t>g__Salinicoccus</t>
  </si>
  <si>
    <t>g__Staphylococcus</t>
  </si>
  <si>
    <t>s__aureus</t>
  </si>
  <si>
    <t>s__succinus</t>
  </si>
  <si>
    <t>f__Thermoactinomycetaceae</t>
  </si>
  <si>
    <t>f__[Exiguobacteraceae]</t>
  </si>
  <si>
    <t>g__Exiguobacterium</t>
  </si>
  <si>
    <t>o__Gemellales</t>
  </si>
  <si>
    <t>f__Gemellaceae</t>
  </si>
  <si>
    <t>g__Gemella</t>
  </si>
  <si>
    <t>o__Haloplasmatales</t>
  </si>
  <si>
    <t>f__Haloplasmataceae</t>
  </si>
  <si>
    <t>g__Haloplasma</t>
  </si>
  <si>
    <t>s__contractile</t>
  </si>
  <si>
    <t>o__Lactobacillales</t>
  </si>
  <si>
    <t>f__Aerococcaceae</t>
  </si>
  <si>
    <t>g__Abiotrophia</t>
  </si>
  <si>
    <t>g__Aerococcus</t>
  </si>
  <si>
    <t>g__Facklamia</t>
  </si>
  <si>
    <t>f__Carnobacteriaceae</t>
  </si>
  <si>
    <t>g__Granulicatella</t>
  </si>
  <si>
    <t>g__Trichococcus</t>
  </si>
  <si>
    <t>f__Enterococcaceae</t>
  </si>
  <si>
    <t>s__cecorum</t>
  </si>
  <si>
    <t>s__haemoperoxidus</t>
  </si>
  <si>
    <t>g__Melissococcus</t>
  </si>
  <si>
    <t>s__plutonius</t>
  </si>
  <si>
    <t>g__Vagococcus</t>
  </si>
  <si>
    <t>f__Lactobacillaceae</t>
  </si>
  <si>
    <t>g__Lactobacillus</t>
  </si>
  <si>
    <t>s__brevis</t>
  </si>
  <si>
    <t>s__coleohominis</t>
  </si>
  <si>
    <t>s__iners</t>
  </si>
  <si>
    <t>s__mucosae</t>
  </si>
  <si>
    <t>s__reuteri</t>
  </si>
  <si>
    <t>s__vaginalis</t>
  </si>
  <si>
    <t>s__zeae</t>
  </si>
  <si>
    <t>f__Leuconostocaceae</t>
  </si>
  <si>
    <t>g__Leuconostoc</t>
  </si>
  <si>
    <t>g__Oenococcus</t>
  </si>
  <si>
    <t>s__kitaharae</t>
  </si>
  <si>
    <t>f__Streptococcaceae</t>
  </si>
  <si>
    <t>g__Lactococcus</t>
  </si>
  <si>
    <t>g__Streptococcus</t>
  </si>
  <si>
    <t>s__anginosus</t>
  </si>
  <si>
    <t>s__infantis</t>
  </si>
  <si>
    <t>s__luteciae</t>
  </si>
  <si>
    <t>s__minor</t>
  </si>
  <si>
    <t>s__sobrinus</t>
  </si>
  <si>
    <t>o__Turicibacterales</t>
  </si>
  <si>
    <t>f__Turicibacteraceae</t>
  </si>
  <si>
    <t>g__Turicibacter</t>
  </si>
  <si>
    <t>c__Clostridia</t>
  </si>
  <si>
    <t>o__Clostridiales</t>
  </si>
  <si>
    <t>f__Caldicoprobacteraceae</t>
  </si>
  <si>
    <t>g__Caldicoprobacter</t>
  </si>
  <si>
    <t>f__Christensenellaceae</t>
  </si>
  <si>
    <t>g__Christensenella</t>
  </si>
  <si>
    <t>f__Clostridiaceae</t>
  </si>
  <si>
    <t>g__02d06</t>
  </si>
  <si>
    <t>g__Alkaliphilus</t>
  </si>
  <si>
    <t>s__transvaalensis</t>
  </si>
  <si>
    <t>g__Caloramator</t>
  </si>
  <si>
    <t>g__Caloranaerobacter</t>
  </si>
  <si>
    <t>g__Clostridiisalibacter</t>
  </si>
  <si>
    <t>g__Clostridium</t>
  </si>
  <si>
    <t>s__acidurici</t>
  </si>
  <si>
    <t>s__butyricum</t>
  </si>
  <si>
    <t>s__celatum</t>
  </si>
  <si>
    <t>s__cellulovorans</t>
  </si>
  <si>
    <t>s__gasigenes</t>
  </si>
  <si>
    <t>s__hiranonis</t>
  </si>
  <si>
    <t>s__intestinale</t>
  </si>
  <si>
    <t>s__ljungdahlii</t>
  </si>
  <si>
    <t>s__neonatale</t>
  </si>
  <si>
    <t>s__perfringens</t>
  </si>
  <si>
    <t>s__sardiniense</t>
  </si>
  <si>
    <t>s__tetani</t>
  </si>
  <si>
    <t>s__tyrobutyricum</t>
  </si>
  <si>
    <t>g__Natronincola_Anaerovirgula</t>
  </si>
  <si>
    <t>g__Oxobacter</t>
  </si>
  <si>
    <t>g__Proteiniborus</t>
  </si>
  <si>
    <t>s__ethanoligenes</t>
  </si>
  <si>
    <t>g__Proteiniclasticum</t>
  </si>
  <si>
    <t>g__SMB53</t>
  </si>
  <si>
    <t>g__Sarcina</t>
  </si>
  <si>
    <t>g__Tindallia_Anoxynatronum</t>
  </si>
  <si>
    <t>f__Dehalobacteriaceae</t>
  </si>
  <si>
    <t>g__Dehalobacterium</t>
  </si>
  <si>
    <t>f__EtOH8</t>
  </si>
  <si>
    <t>f__Eubacteriaceae</t>
  </si>
  <si>
    <t>g__Anaerofustis</t>
  </si>
  <si>
    <t>g__Garciella</t>
  </si>
  <si>
    <t>g__Pseudoramibacter_Eubacterium</t>
  </si>
  <si>
    <t>f__Gracilibacteraceae</t>
  </si>
  <si>
    <t>g__Gracilibacter</t>
  </si>
  <si>
    <t>g__Lutispora</t>
  </si>
  <si>
    <t>f__Heliobacteriaceae</t>
  </si>
  <si>
    <t>f__JTB215</t>
  </si>
  <si>
    <t>f__Lachnospiraceae</t>
  </si>
  <si>
    <t>g__Anaerostipes</t>
  </si>
  <si>
    <t>g__Blautia</t>
  </si>
  <si>
    <t>s__obeum</t>
  </si>
  <si>
    <t>s__producta</t>
  </si>
  <si>
    <t>g__Butyrivibrio</t>
  </si>
  <si>
    <t>g__Catonella</t>
  </si>
  <si>
    <t>s__colinum</t>
  </si>
  <si>
    <t>s__fimetarium</t>
  </si>
  <si>
    <t>g__Coprococcus</t>
  </si>
  <si>
    <t>s__catus</t>
  </si>
  <si>
    <t>s__eutactus</t>
  </si>
  <si>
    <t>g__Dorea</t>
  </si>
  <si>
    <t>s__formicigenerans</t>
  </si>
  <si>
    <t>g__Epulopiscium</t>
  </si>
  <si>
    <t>g__Hespellia</t>
  </si>
  <si>
    <t>s__stercorisuis</t>
  </si>
  <si>
    <t>g__Lachnobacterium</t>
  </si>
  <si>
    <t>g__Lachnospira</t>
  </si>
  <si>
    <t>s__pectinoschiza</t>
  </si>
  <si>
    <t>g__Marvinbryantia</t>
  </si>
  <si>
    <t>s__formatexigens</t>
  </si>
  <si>
    <t>g__Moryella</t>
  </si>
  <si>
    <t>s__indoligenes</t>
  </si>
  <si>
    <t>g__Oribacterium</t>
  </si>
  <si>
    <t>g__Pseudobutyrivibrio</t>
  </si>
  <si>
    <t>g__Robinsoniella</t>
  </si>
  <si>
    <t>s__peoriensis</t>
  </si>
  <si>
    <t>g__Roseburia</t>
  </si>
  <si>
    <t>s__faecis</t>
  </si>
  <si>
    <t>g__Ruminococcus</t>
  </si>
  <si>
    <t>s__gauvreauii</t>
  </si>
  <si>
    <t>g__Shuttleworthia</t>
  </si>
  <si>
    <t>s__satelles</t>
  </si>
  <si>
    <t>g__Syntrophococcus</t>
  </si>
  <si>
    <t>s__sucromutans</t>
  </si>
  <si>
    <t>g__[Ruminococcus]</t>
  </si>
  <si>
    <t>s__gnavus</t>
  </si>
  <si>
    <t>s__torques</t>
  </si>
  <si>
    <t>f__Peptococcaceae</t>
  </si>
  <si>
    <t>g__Dehalobacter_Syntrophobotulus</t>
  </si>
  <si>
    <t>g__Desulfosporosinus</t>
  </si>
  <si>
    <t>s__meridiei</t>
  </si>
  <si>
    <t>g__Desulfotomaculum</t>
  </si>
  <si>
    <t>g__Desulfurispora</t>
  </si>
  <si>
    <t>g__Pelotomaculum</t>
  </si>
  <si>
    <t>g__Peptococcus</t>
  </si>
  <si>
    <t>g__Sporotomaculum</t>
  </si>
  <si>
    <t>g__rc4-4</t>
  </si>
  <si>
    <t>f__Peptostreptococcaceae</t>
  </si>
  <si>
    <t>s__maritimum</t>
  </si>
  <si>
    <t>s__metallolevans</t>
  </si>
  <si>
    <t>s__ruminantium</t>
  </si>
  <si>
    <t>g__Filifactor</t>
  </si>
  <si>
    <t>g__Peptostreptococcus</t>
  </si>
  <si>
    <t>s__anaerobius</t>
  </si>
  <si>
    <t>g__Tepidibacter</t>
  </si>
  <si>
    <t>g__[Clostridium]</t>
  </si>
  <si>
    <t>s__difficile</t>
  </si>
  <si>
    <t>f__Ruminococcaceae</t>
  </si>
  <si>
    <t>g__Anaerofilum</t>
  </si>
  <si>
    <t>g__Anaerotruncus</t>
  </si>
  <si>
    <t>g__Butyricicoccus</t>
  </si>
  <si>
    <t>s__pullicaecorum</t>
  </si>
  <si>
    <t>g__Cellulosibacter</t>
  </si>
  <si>
    <t>s__alkalithermophilus</t>
  </si>
  <si>
    <t>s__hungatei</t>
  </si>
  <si>
    <t>s__methylpentosum</t>
  </si>
  <si>
    <t>g__Ethanoligenens</t>
  </si>
  <si>
    <t>g__Faecalibacterium</t>
  </si>
  <si>
    <t>s__prausnitzii</t>
  </si>
  <si>
    <t>g__Oscillospira</t>
  </si>
  <si>
    <t>s__guilliermondii</t>
  </si>
  <si>
    <t>g__Papillibacter</t>
  </si>
  <si>
    <t>s__cinnamivorans</t>
  </si>
  <si>
    <t>s__albus</t>
  </si>
  <si>
    <t>s__bromii</t>
  </si>
  <si>
    <t>s__callidus</t>
  </si>
  <si>
    <t>s__flavefaciens</t>
  </si>
  <si>
    <t>g__Sporobacter</t>
  </si>
  <si>
    <t>s__termitidis</t>
  </si>
  <si>
    <t>f__Syntrophomonadaceae</t>
  </si>
  <si>
    <t>g__Syntrophomonas</t>
  </si>
  <si>
    <t>f__Veillonellaceae</t>
  </si>
  <si>
    <t>g__Acetonema</t>
  </si>
  <si>
    <t>g__Acidaminococcus</t>
  </si>
  <si>
    <t>g__Anaerovibrio</t>
  </si>
  <si>
    <t>g__Dialister</t>
  </si>
  <si>
    <t>g__Megamonas</t>
  </si>
  <si>
    <t>s__hypermegale</t>
  </si>
  <si>
    <t>g__Megasphaera</t>
  </si>
  <si>
    <t>g__Pectinatus</t>
  </si>
  <si>
    <t>g__Pelosinus</t>
  </si>
  <si>
    <t>g__Phascolarctobacterium</t>
  </si>
  <si>
    <t>g__Propionispora</t>
  </si>
  <si>
    <t>g__Selenomonas</t>
  </si>
  <si>
    <t>s__noxia</t>
  </si>
  <si>
    <t>g__Sporomusa</t>
  </si>
  <si>
    <t>g__Succiniclasticum</t>
  </si>
  <si>
    <t>g__Succinispira</t>
  </si>
  <si>
    <t>s__mobilis</t>
  </si>
  <si>
    <t>g__Thermosinus</t>
  </si>
  <si>
    <t>g__Veillonella</t>
  </si>
  <si>
    <t>s__dispar</t>
  </si>
  <si>
    <t>s__parvula</t>
  </si>
  <si>
    <t>g__vadinHB04</t>
  </si>
  <si>
    <t>f__[Acidaminobacteraceae]</t>
  </si>
  <si>
    <t>g__Fusibacter</t>
  </si>
  <si>
    <t>g__WH1-8</t>
  </si>
  <si>
    <t>f__[Mogibacteriaceae]</t>
  </si>
  <si>
    <t>g__Anaerovorax</t>
  </si>
  <si>
    <t>g__Mogibacterium</t>
  </si>
  <si>
    <t>f__[Tissierellaceae]</t>
  </si>
  <si>
    <t>g__1-68</t>
  </si>
  <si>
    <t>g__Anaerococcus</t>
  </si>
  <si>
    <t>g__Dethiosulfatibacter</t>
  </si>
  <si>
    <t>g__Finegoldia</t>
  </si>
  <si>
    <t>g__GW-34</t>
  </si>
  <si>
    <t>g__Parvimonas</t>
  </si>
  <si>
    <t>g__Peptoniphilus</t>
  </si>
  <si>
    <t>g__Sedimentibacter</t>
  </si>
  <si>
    <t>g__Tepidimicrobium</t>
  </si>
  <si>
    <t>g__WAL_1855D</t>
  </si>
  <si>
    <t>o__Halanaerobiales</t>
  </si>
  <si>
    <t>f__Halanaerobiaceae</t>
  </si>
  <si>
    <t>g__Halanaerobium</t>
  </si>
  <si>
    <t>s__hydrogeniformans</t>
  </si>
  <si>
    <t>f__Halobacteroidaceae</t>
  </si>
  <si>
    <t>g__Halanaerobacter</t>
  </si>
  <si>
    <t>o__MBA08</t>
  </si>
  <si>
    <t>o__Natranaerobiales</t>
  </si>
  <si>
    <t>f__Anaerobrancaceae</t>
  </si>
  <si>
    <t>o__OPB54</t>
  </si>
  <si>
    <t>o__SHA-98</t>
  </si>
  <si>
    <t>o__Thermoanaerobacterales</t>
  </si>
  <si>
    <t>f__Caldicellulosiruptoraceae</t>
  </si>
  <si>
    <t>g__Caldicellulosiruptor</t>
  </si>
  <si>
    <t>s__saccharolyticus</t>
  </si>
  <si>
    <t>f__Thermoanaerobacteraceae</t>
  </si>
  <si>
    <t>g__Moorella</t>
  </si>
  <si>
    <t>g__Thermacetogenium</t>
  </si>
  <si>
    <t>c__Erysipelotrichi</t>
  </si>
  <si>
    <t>o__Erysipelotrichales</t>
  </si>
  <si>
    <t>f__Erysipelotrichaceae</t>
  </si>
  <si>
    <t>g__Allobaculum</t>
  </si>
  <si>
    <t>g__Bulleidia</t>
  </si>
  <si>
    <t>s__moorei</t>
  </si>
  <si>
    <t>s__p-1630-c5</t>
  </si>
  <si>
    <t>g__Catenibacterium</t>
  </si>
  <si>
    <t>s__mitsuokai</t>
  </si>
  <si>
    <t>s__cocleatum</t>
  </si>
  <si>
    <t>s__saccharogumia</t>
  </si>
  <si>
    <t>g__Coprobacillus</t>
  </si>
  <si>
    <t>s__cateniformis</t>
  </si>
  <si>
    <t>g__Holdemania</t>
  </si>
  <si>
    <t>g__L7A_E11</t>
  </si>
  <si>
    <t>g__PSB-M-3</t>
  </si>
  <si>
    <t>g__RFN20</t>
  </si>
  <si>
    <t>g__Sharpea</t>
  </si>
  <si>
    <t>g__[Eubacterium]</t>
  </si>
  <si>
    <t>s__biforme</t>
  </si>
  <si>
    <t>s__cylindroides</t>
  </si>
  <si>
    <t>s__dolichum</t>
  </si>
  <si>
    <t>g__cc_115</t>
  </si>
  <si>
    <t>g__gut</t>
  </si>
  <si>
    <t>s__metagenome</t>
  </si>
  <si>
    <t>p__Fusobacteria</t>
  </si>
  <si>
    <t>c__Fusobacteriia</t>
  </si>
  <si>
    <t>o__Fusobacteriales</t>
  </si>
  <si>
    <t>f__Fusobacteriaceae</t>
  </si>
  <si>
    <t>g__Fusobacterium</t>
  </si>
  <si>
    <t>f__Leptotrichiaceae</t>
  </si>
  <si>
    <t>g__Leptotrichia</t>
  </si>
  <si>
    <t>p__Gemmatimonadetes</t>
  </si>
  <si>
    <t>c__Gemm-2</t>
  </si>
  <si>
    <t>c__Gemm-6</t>
  </si>
  <si>
    <t>c__Gemmatimonadetes</t>
  </si>
  <si>
    <t>p__Lentisphaerae</t>
  </si>
  <si>
    <t>c__[Lentisphaeria]</t>
  </si>
  <si>
    <t>o__Victivallales</t>
  </si>
  <si>
    <t>f__Victivallaceae</t>
  </si>
  <si>
    <t>g__Victivallis</t>
  </si>
  <si>
    <t>s__vadensis</t>
  </si>
  <si>
    <t>p__NKB19</t>
  </si>
  <si>
    <t>p__OP8</t>
  </si>
  <si>
    <t>c__OP8_2</t>
  </si>
  <si>
    <t>p__OP9</t>
  </si>
  <si>
    <t>c__JS1</t>
  </si>
  <si>
    <t>o__BA021</t>
  </si>
  <si>
    <t>c__OPB46</t>
  </si>
  <si>
    <t>o__OPB72</t>
  </si>
  <si>
    <t>f__TIBD11</t>
  </si>
  <si>
    <t>p__Proteobacteria</t>
  </si>
  <si>
    <t>c__Alphaproteobacteria</t>
  </si>
  <si>
    <t>o__Caulobacterales</t>
  </si>
  <si>
    <t>f__Caulobacteraceae</t>
  </si>
  <si>
    <t>o__RF32</t>
  </si>
  <si>
    <t>o__Rhizobiales</t>
  </si>
  <si>
    <t>o__Rhodospirillales</t>
  </si>
  <si>
    <t>f__Acetobacteraceae</t>
  </si>
  <si>
    <t>f__Rhodospirillaceae</t>
  </si>
  <si>
    <t>g__Azospirillum</t>
  </si>
  <si>
    <t>g__Rhodospirillum</t>
  </si>
  <si>
    <t>s__rubrum</t>
  </si>
  <si>
    <t>o__Rickettsiales</t>
  </si>
  <si>
    <t>f__mitochondria</t>
  </si>
  <si>
    <t>g__Citrullus</t>
  </si>
  <si>
    <t>s__lanatus</t>
  </si>
  <si>
    <t>g__Victoria</t>
  </si>
  <si>
    <t>s__amazonica</t>
  </si>
  <si>
    <t>g__Zamia</t>
  </si>
  <si>
    <t>s__integrifolia</t>
  </si>
  <si>
    <t>c__Betaproteobacteria</t>
  </si>
  <si>
    <t>o__A21b</t>
  </si>
  <si>
    <t>f__EB1003</t>
  </si>
  <si>
    <t>o__Burkholderiales</t>
  </si>
  <si>
    <t>f__Alcaligenaceae</t>
  </si>
  <si>
    <t>g__Alcaligenes</t>
  </si>
  <si>
    <t>s__faecalis</t>
  </si>
  <si>
    <t>g__Brackiella</t>
  </si>
  <si>
    <t>s__oedipodis</t>
  </si>
  <si>
    <t>g__Oligella</t>
  </si>
  <si>
    <t>g__Pigmentiphaga</t>
  </si>
  <si>
    <t>g__Sutterella</t>
  </si>
  <si>
    <t>f__Burkholderiaceae</t>
  </si>
  <si>
    <t>g__Burkholderia</t>
  </si>
  <si>
    <t>g__Lautropia</t>
  </si>
  <si>
    <t>g__Salinispora</t>
  </si>
  <si>
    <t>s__tropica</t>
  </si>
  <si>
    <t>f__Comamonadaceae</t>
  </si>
  <si>
    <t>g__Acidovorax</t>
  </si>
  <si>
    <t>g__Aquincola</t>
  </si>
  <si>
    <t>s__tertiaricarbonis</t>
  </si>
  <si>
    <t>g__Comamonas</t>
  </si>
  <si>
    <t>g__Hydrogenophaga</t>
  </si>
  <si>
    <t>g__Hylemonella</t>
  </si>
  <si>
    <t>g__Limnohabitans</t>
  </si>
  <si>
    <t>g__Methylibium</t>
  </si>
  <si>
    <t>g__Ramlibacter</t>
  </si>
  <si>
    <t>g__Rubrivivax</t>
  </si>
  <si>
    <t>g__Schlegelella</t>
  </si>
  <si>
    <t>g__Thiomonas</t>
  </si>
  <si>
    <t>g__Variovorax</t>
  </si>
  <si>
    <t>s__paradoxus</t>
  </si>
  <si>
    <t>f__Oxalobacteraceae</t>
  </si>
  <si>
    <t>g__Collimonas</t>
  </si>
  <si>
    <t>g__Cupriavidus</t>
  </si>
  <si>
    <t>g__Herminiimonas</t>
  </si>
  <si>
    <t>g__Janthinobacterium</t>
  </si>
  <si>
    <t>s__lividum</t>
  </si>
  <si>
    <t>g__Massilia</t>
  </si>
  <si>
    <t>s__aerolata</t>
  </si>
  <si>
    <t>g__Oxalobacter</t>
  </si>
  <si>
    <t>o__Gallionellales</t>
  </si>
  <si>
    <t>f__Gallionellaceae</t>
  </si>
  <si>
    <t>g__Gallionella</t>
  </si>
  <si>
    <t>o__Hydrogenophilales</t>
  </si>
  <si>
    <t>f__Hydrogenophilaceae</t>
  </si>
  <si>
    <t>g__Thiobacillus</t>
  </si>
  <si>
    <t>o__MND1</t>
  </si>
  <si>
    <t>o__MWH-UniP1</t>
  </si>
  <si>
    <t>o__Methylophilales</t>
  </si>
  <si>
    <t>f__Methylophilaceae</t>
  </si>
  <si>
    <t>g__Methylobacillus</t>
  </si>
  <si>
    <t>o__Neisseriales</t>
  </si>
  <si>
    <t>f__Neisseriaceae</t>
  </si>
  <si>
    <t>g__Eikenella</t>
  </si>
  <si>
    <t>g__Microvirgula</t>
  </si>
  <si>
    <t>g__Neisseria</t>
  </si>
  <si>
    <t>s__cinerea</t>
  </si>
  <si>
    <t>o__Nitrosomonadales</t>
  </si>
  <si>
    <t>f__Nitrosomonadaceae</t>
  </si>
  <si>
    <t>o__Procabacteriales</t>
  </si>
  <si>
    <t>f__Procabacteriaceae</t>
  </si>
  <si>
    <t>o__Rhodocyclales</t>
  </si>
  <si>
    <t>f__Rhodocyclaceae</t>
  </si>
  <si>
    <t>g__Azoarcus</t>
  </si>
  <si>
    <t>g__C39</t>
  </si>
  <si>
    <t>g__CandidatusAccumulibacter</t>
  </si>
  <si>
    <t>g__Dechloromonas</t>
  </si>
  <si>
    <t>g__Dok59</t>
  </si>
  <si>
    <t>g__Propionivibrio</t>
  </si>
  <si>
    <t>g__Sterolibacterium</t>
  </si>
  <si>
    <t>g__Sulfuritalea</t>
  </si>
  <si>
    <t>g__Uliginosibacterium</t>
  </si>
  <si>
    <t>o__SBla14</t>
  </si>
  <si>
    <t>o__SC-I-84</t>
  </si>
  <si>
    <t>o__Thiobacterales</t>
  </si>
  <si>
    <t>o__Tremblayales</t>
  </si>
  <si>
    <t>f__Tremblayaceae</t>
  </si>
  <si>
    <t>c__Deltaproteobacteria</t>
  </si>
  <si>
    <t>o__DTB120</t>
  </si>
  <si>
    <t>o__Desulfovibrionales</t>
  </si>
  <si>
    <t>f__Desulfovibrionaceae</t>
  </si>
  <si>
    <t>g__Bilophila</t>
  </si>
  <si>
    <t>g__Desulfovibrio</t>
  </si>
  <si>
    <t>s__C21_c20</t>
  </si>
  <si>
    <t>s__D168</t>
  </si>
  <si>
    <t>s__litoralis</t>
  </si>
  <si>
    <t>s__vulgaris</t>
  </si>
  <si>
    <t>g__Lawsonia</t>
  </si>
  <si>
    <t>o__Myxococcales</t>
  </si>
  <si>
    <t>o__PB19</t>
  </si>
  <si>
    <t>o__Spirobacillales</t>
  </si>
  <si>
    <t>o__Sva0853</t>
  </si>
  <si>
    <t>f__SAR324</t>
  </si>
  <si>
    <t>c__Epsilonproteobacteria</t>
  </si>
  <si>
    <t>o__Campylobacterales</t>
  </si>
  <si>
    <t>f__Campylobacteraceae</t>
  </si>
  <si>
    <t>g__Campylobacter</t>
  </si>
  <si>
    <t>s__ureolyticus</t>
  </si>
  <si>
    <t>g__Sulfurospirillum</t>
  </si>
  <si>
    <t>c__Gammaproteobacteria</t>
  </si>
  <si>
    <t>o__34P16</t>
  </si>
  <si>
    <t>o__Aeromonadales</t>
  </si>
  <si>
    <t>f__Aeromonadaceae</t>
  </si>
  <si>
    <t>f__Succinivibrionaceae</t>
  </si>
  <si>
    <t>g__Succinatimonas</t>
  </si>
  <si>
    <t>s__hippei</t>
  </si>
  <si>
    <t>g__Succinivibrio</t>
  </si>
  <si>
    <t>o__Alteromonadales</t>
  </si>
  <si>
    <t>f__125ds10</t>
  </si>
  <si>
    <t>f__Alteromonadaceae</t>
  </si>
  <si>
    <t>g__Glaciecola</t>
  </si>
  <si>
    <t>g__HB2-32-21</t>
  </si>
  <si>
    <t>g__Marinobacter</t>
  </si>
  <si>
    <t>f__Colwelliaceae</t>
  </si>
  <si>
    <t>f__HTCC2188</t>
  </si>
  <si>
    <t>f__Idiomarinaceae</t>
  </si>
  <si>
    <t>g__Pseudidiomarina</t>
  </si>
  <si>
    <t>f__Shewanellaceae</t>
  </si>
  <si>
    <t>g__Shewanella</t>
  </si>
  <si>
    <t>s__benthica</t>
  </si>
  <si>
    <t>s__pacifica</t>
  </si>
  <si>
    <t>f__[Chromatiaceae]</t>
  </si>
  <si>
    <t>g__Alishewanella</t>
  </si>
  <si>
    <t>o__Cardiobacteriales</t>
  </si>
  <si>
    <t>f__Cardiobacteriaceae</t>
  </si>
  <si>
    <t>g__Cardiobacterium</t>
  </si>
  <si>
    <t>o__Chromatiales</t>
  </si>
  <si>
    <t>f__Chromatiaceae</t>
  </si>
  <si>
    <t>g__Nitrosococcus</t>
  </si>
  <si>
    <t>f__Ectothiorhodospiraceae</t>
  </si>
  <si>
    <t>g__Thioalkalivibrio</t>
  </si>
  <si>
    <t>f__Halothiobacillaceae</t>
  </si>
  <si>
    <t>o__Enterobacteriales</t>
  </si>
  <si>
    <t>f__Enterobacteriaceae</t>
  </si>
  <si>
    <t>g__Aquamonas</t>
  </si>
  <si>
    <t>s__haywardensis</t>
  </si>
  <si>
    <t>g__Baumannia</t>
  </si>
  <si>
    <t>s__cicadellinicola</t>
  </si>
  <si>
    <t>g__Brenneria</t>
  </si>
  <si>
    <t>s__salicis</t>
  </si>
  <si>
    <t>g__Buchnera</t>
  </si>
  <si>
    <t>s__aphidicola</t>
  </si>
  <si>
    <t>g__CandidatusHamiltonella</t>
  </si>
  <si>
    <t>g__CandidatusPhlomobacter</t>
  </si>
  <si>
    <t>g__Citrobacter</t>
  </si>
  <si>
    <t>s__freundii</t>
  </si>
  <si>
    <t>g__Cronobacter</t>
  </si>
  <si>
    <t>s__sakazakii</t>
  </si>
  <si>
    <t>s__turicensis</t>
  </si>
  <si>
    <t>g__Dickeya</t>
  </si>
  <si>
    <t>g__Edwardsiella</t>
  </si>
  <si>
    <t>g__Enterobacter</t>
  </si>
  <si>
    <t>s__aerogenes</t>
  </si>
  <si>
    <t>s__arachidis</t>
  </si>
  <si>
    <t>s__cloacae</t>
  </si>
  <si>
    <t>s__cowanii</t>
  </si>
  <si>
    <t>s__hormaechei</t>
  </si>
  <si>
    <t>s__ludwigii</t>
  </si>
  <si>
    <t>s__pyrinus</t>
  </si>
  <si>
    <t>s__radicincitans</t>
  </si>
  <si>
    <t>g__Erwinia</t>
  </si>
  <si>
    <t>s__chrysanthemi</t>
  </si>
  <si>
    <t>s__dispersa</t>
  </si>
  <si>
    <t>s__oleae</t>
  </si>
  <si>
    <t>g__Escherichia</t>
  </si>
  <si>
    <t>s__blattae</t>
  </si>
  <si>
    <t>s__coli</t>
  </si>
  <si>
    <t>g__Gluconacetobacter</t>
  </si>
  <si>
    <t>s__liquefaciens</t>
  </si>
  <si>
    <t>g__Hafnia</t>
  </si>
  <si>
    <t>s__alvei</t>
  </si>
  <si>
    <t>g__Klebsiella</t>
  </si>
  <si>
    <t>s__oxytoca</t>
  </si>
  <si>
    <t>g__Kleidoceria</t>
  </si>
  <si>
    <t>s__schneideri</t>
  </si>
  <si>
    <t>g__Morganella</t>
  </si>
  <si>
    <t>s__morganii</t>
  </si>
  <si>
    <t>g__Pantoea</t>
  </si>
  <si>
    <t>s__agglomerans</t>
  </si>
  <si>
    <t>g__Photorhabdus</t>
  </si>
  <si>
    <t>s__temperata</t>
  </si>
  <si>
    <t>g__Plesiomonas</t>
  </si>
  <si>
    <t>s__shigelloides</t>
  </si>
  <si>
    <t>g__Pragia</t>
  </si>
  <si>
    <t>s__fontium</t>
  </si>
  <si>
    <t>g__Proteus</t>
  </si>
  <si>
    <t>g__Providencia</t>
  </si>
  <si>
    <t>g__Raoultella</t>
  </si>
  <si>
    <t>s__terrigena</t>
  </si>
  <si>
    <t>g__Salmonella</t>
  </si>
  <si>
    <t>s__enterica</t>
  </si>
  <si>
    <t>g__Samsonia</t>
  </si>
  <si>
    <t>s__erythrinae</t>
  </si>
  <si>
    <t>g__Serratia</t>
  </si>
  <si>
    <t>s__marcescens</t>
  </si>
  <si>
    <t>s__rubidaea</t>
  </si>
  <si>
    <t>s__symbiotica</t>
  </si>
  <si>
    <t>g__Shigella</t>
  </si>
  <si>
    <t>s__sonnei</t>
  </si>
  <si>
    <t>g__Sodalis</t>
  </si>
  <si>
    <t>g__Trabulsiella</t>
  </si>
  <si>
    <t>s__farmeri</t>
  </si>
  <si>
    <t>g__Xenorhabdus</t>
  </si>
  <si>
    <t>s__bovienii</t>
  </si>
  <si>
    <t>s__budapestensis</t>
  </si>
  <si>
    <t>s__nematophila</t>
  </si>
  <si>
    <t>s__poinarii</t>
  </si>
  <si>
    <t>s__romanii</t>
  </si>
  <si>
    <t>g__Yersinia</t>
  </si>
  <si>
    <t>o__HTCC2188</t>
  </si>
  <si>
    <t>o__Legionellales</t>
  </si>
  <si>
    <t>f__Coxiellaceae</t>
  </si>
  <si>
    <t>f__Legionellaceae</t>
  </si>
  <si>
    <t>g__Tatlockia</t>
  </si>
  <si>
    <t>o__Oceanospirillales</t>
  </si>
  <si>
    <t>f__Alcanivoracaceae</t>
  </si>
  <si>
    <t>g__Alcanivorax</t>
  </si>
  <si>
    <t>s__venustensis</t>
  </si>
  <si>
    <t>f__Hahellaceae</t>
  </si>
  <si>
    <t>g__Hahella</t>
  </si>
  <si>
    <t>f__Halomonadaceae</t>
  </si>
  <si>
    <t>g__CandidatusPortiera</t>
  </si>
  <si>
    <t>f__Oleiphilaceae</t>
  </si>
  <si>
    <t>o__Pasteurellales</t>
  </si>
  <si>
    <t>f__Pasteurellaceae</t>
  </si>
  <si>
    <t>g__Actinobacillus</t>
  </si>
  <si>
    <t>s__parahaemolyticus</t>
  </si>
  <si>
    <t>g__Aggregatibacter</t>
  </si>
  <si>
    <t>s__pneumotropica</t>
  </si>
  <si>
    <t>s__segnis</t>
  </si>
  <si>
    <t>g__Gallibacterium</t>
  </si>
  <si>
    <t>s__genomosp.</t>
  </si>
  <si>
    <t>g__Haemophilus</t>
  </si>
  <si>
    <t>s__felis</t>
  </si>
  <si>
    <t>s__influenzae</t>
  </si>
  <si>
    <t>s__parainfluenzae</t>
  </si>
  <si>
    <t>s__parasuis</t>
  </si>
  <si>
    <t>g__Mannheimia</t>
  </si>
  <si>
    <t>g__Necropsobacter</t>
  </si>
  <si>
    <t>s__rosorum</t>
  </si>
  <si>
    <t>o__Pseudomonadales</t>
  </si>
  <si>
    <t>f__Moraxellaceae</t>
  </si>
  <si>
    <t>g__Acinetobacter</t>
  </si>
  <si>
    <t>s__rhizosphaerae</t>
  </si>
  <si>
    <t>g__Moraxella</t>
  </si>
  <si>
    <t>f__Pseudomonadaceae</t>
  </si>
  <si>
    <t>g__Pseudomonas</t>
  </si>
  <si>
    <t>s__alcaligenes</t>
  </si>
  <si>
    <t>s__viridiflava</t>
  </si>
  <si>
    <t>o__Thiotrichales</t>
  </si>
  <si>
    <t>f__Piscirickettsiaceae</t>
  </si>
  <si>
    <t>f__Thiotrichaceae</t>
  </si>
  <si>
    <t>g__Thiopilula</t>
  </si>
  <si>
    <t>s__aggregata</t>
  </si>
  <si>
    <t>g__Thiothrix</t>
  </si>
  <si>
    <t>o__Vibrionales</t>
  </si>
  <si>
    <t>f__Pseudoalteromonadaceae</t>
  </si>
  <si>
    <t>g__Pseudoalteromonas</t>
  </si>
  <si>
    <t>s__porphyrae</t>
  </si>
  <si>
    <t>f__Vibrionaceae</t>
  </si>
  <si>
    <t>g__Salinivibrio</t>
  </si>
  <si>
    <t>s__costicola</t>
  </si>
  <si>
    <t>g__Vibrio</t>
  </si>
  <si>
    <t>o__Xanthomonadales</t>
  </si>
  <si>
    <t>f__Sinobacteraceae</t>
  </si>
  <si>
    <t>f__Xanthomonadaceae</t>
  </si>
  <si>
    <t>g__Pseudoxanthomonas</t>
  </si>
  <si>
    <t>s__mexicana</t>
  </si>
  <si>
    <t>g__Wohlfahrtiimonas</t>
  </si>
  <si>
    <t>c__Zetaproteobacteria</t>
  </si>
  <si>
    <t>o__Mariprofundales</t>
  </si>
  <si>
    <t>f__Mariprofundaceae</t>
  </si>
  <si>
    <t>g__Mariprofundus</t>
  </si>
  <si>
    <t>p__SAR406</t>
  </si>
  <si>
    <t>c__AB16</t>
  </si>
  <si>
    <t>o__Arctic96B-7</t>
  </si>
  <si>
    <t>f__A714017</t>
  </si>
  <si>
    <t>p__Spirochaetes</t>
  </si>
  <si>
    <t>c__Spirochaetes</t>
  </si>
  <si>
    <t>o__Sphaerochaetales</t>
  </si>
  <si>
    <t>f__Sphaerochaetaceae</t>
  </si>
  <si>
    <t>o__Spirochaetales</t>
  </si>
  <si>
    <t>f__Spirochaetaceae</t>
  </si>
  <si>
    <t>g__Treponema</t>
  </si>
  <si>
    <t>c__[Brachyspirae]</t>
  </si>
  <si>
    <t>o__[Brachyspirales]</t>
  </si>
  <si>
    <t>f__Brachyspiraceae</t>
  </si>
  <si>
    <t>g__Brachyspira</t>
  </si>
  <si>
    <t>p__Synergistetes</t>
  </si>
  <si>
    <t>c__Synergistia</t>
  </si>
  <si>
    <t>o__Synergistales</t>
  </si>
  <si>
    <t>f__Anaerobaculaceae</t>
  </si>
  <si>
    <t>g__Anaerobaculum</t>
  </si>
  <si>
    <t>f__Dethiosulfovibrionaceae</t>
  </si>
  <si>
    <t>g__Aminobacterium</t>
  </si>
  <si>
    <t>g__Jonquetella</t>
  </si>
  <si>
    <t>s__anthropi</t>
  </si>
  <si>
    <t>g__Pyramidobacter</t>
  </si>
  <si>
    <t>f__Synergistaceae</t>
  </si>
  <si>
    <t>g__Cloacibacillus</t>
  </si>
  <si>
    <t>g__Synergistes</t>
  </si>
  <si>
    <t>g__vadinCA02</t>
  </si>
  <si>
    <t>f__TTA_B6</t>
  </si>
  <si>
    <t>g__E6</t>
  </si>
  <si>
    <t>p__TM6</t>
  </si>
  <si>
    <t>c__SJA-4</t>
  </si>
  <si>
    <t>p__TM7</t>
  </si>
  <si>
    <t>c__TM7-3</t>
  </si>
  <si>
    <t>o__CW040</t>
  </si>
  <si>
    <t>f__F16</t>
  </si>
  <si>
    <t>o__EW055</t>
  </si>
  <si>
    <t>o__I025</t>
  </si>
  <si>
    <t>f__Rs-045</t>
  </si>
  <si>
    <t>p__Tenericutes</t>
  </si>
  <si>
    <t>c__CK-1C4-19</t>
  </si>
  <si>
    <t>c__Mollicutes</t>
  </si>
  <si>
    <t>o__Acholeplasmatales</t>
  </si>
  <si>
    <t>f__Acholeplasmataceae</t>
  </si>
  <si>
    <t>g__Acholeplasma</t>
  </si>
  <si>
    <t>o__Anaeroplasmatales</t>
  </si>
  <si>
    <t>f__Anaeroplasmataceae</t>
  </si>
  <si>
    <t>g__Anaeroplasma</t>
  </si>
  <si>
    <t>o__Mycoplasmatales</t>
  </si>
  <si>
    <t>f__Mycoplasmataceae</t>
  </si>
  <si>
    <t>g__Mycoplasma</t>
  </si>
  <si>
    <t>o__RF39</t>
  </si>
  <si>
    <t>c__RF3</t>
  </si>
  <si>
    <t>o__ML615J-28</t>
  </si>
  <si>
    <t>p__Verrucomicrobia</t>
  </si>
  <si>
    <t>c__Opitutae</t>
  </si>
  <si>
    <t>o__Opitutales</t>
  </si>
  <si>
    <t>f__Opitutaceae</t>
  </si>
  <si>
    <t>g__Opitutus</t>
  </si>
  <si>
    <t>c__Verrucomicrobiae</t>
  </si>
  <si>
    <t>o__Verrucomicrobiales</t>
  </si>
  <si>
    <t>f__Verrucomicrobiaceae</t>
  </si>
  <si>
    <t>g__Akkermansia</t>
  </si>
  <si>
    <t>s__muciniphila</t>
  </si>
  <si>
    <t>g__Verrucomicrobium</t>
  </si>
  <si>
    <t>c__[Pedosphaerae]</t>
  </si>
  <si>
    <t>o__[Pedosphaerales]</t>
  </si>
  <si>
    <t>c__[Spartobacteria]</t>
  </si>
  <si>
    <t>o__[Chthoniobacterales]</t>
  </si>
  <si>
    <t>f__[Chthoniobacteraceae]</t>
  </si>
  <si>
    <t>g__Ellin506</t>
  </si>
  <si>
    <t>p__WPS-2</t>
  </si>
  <si>
    <t>p__WS2</t>
  </si>
  <si>
    <t>c__Kazan-3B-09</t>
  </si>
  <si>
    <t>p__[Thermi]</t>
  </si>
  <si>
    <t>c__Deinococci</t>
  </si>
  <si>
    <t>o__Thermales</t>
  </si>
  <si>
    <t>f__Thermaceae</t>
  </si>
  <si>
    <t>g__Meiothermus</t>
  </si>
  <si>
    <t>ERP008951_taxonomy_abundances_v2.0.tsv</t>
  </si>
  <si>
    <t>Kingdom</t>
  </si>
  <si>
    <t>Phylum</t>
  </si>
  <si>
    <t>Class</t>
  </si>
  <si>
    <t>Order</t>
  </si>
  <si>
    <t>Family</t>
  </si>
  <si>
    <t>genus</t>
  </si>
  <si>
    <t>Genus</t>
  </si>
  <si>
    <t>Closest Species</t>
  </si>
  <si>
    <t>Sum</t>
  </si>
  <si>
    <t>Methanobacterium</t>
  </si>
  <si>
    <t>Thermoplasmata</t>
  </si>
  <si>
    <t>Methanomassiliicoccus</t>
  </si>
  <si>
    <t>Acidobacteria</t>
  </si>
  <si>
    <t>Varibaculum</t>
  </si>
  <si>
    <t>Corynebacteriaceae</t>
  </si>
  <si>
    <t>Corynebacterium</t>
  </si>
  <si>
    <t>Dermacoccaceae</t>
  </si>
  <si>
    <t>Dermacoccus</t>
  </si>
  <si>
    <t>Microbacteriaceae</t>
  </si>
  <si>
    <t>Micrococcaceae</t>
  </si>
  <si>
    <t>Arthrobacter</t>
  </si>
  <si>
    <t>Rothia</t>
  </si>
  <si>
    <t>Propionibacteriaceae</t>
  </si>
  <si>
    <t>Propionibacterium</t>
  </si>
  <si>
    <t>Pseudonocardiaceae</t>
  </si>
  <si>
    <t>Saccharomonospora</t>
  </si>
  <si>
    <t>Alloscardovia</t>
  </si>
  <si>
    <t>Gardnerella</t>
  </si>
  <si>
    <t>Scardovia</t>
  </si>
  <si>
    <t>Adlercreutzia</t>
  </si>
  <si>
    <t>Atopobium</t>
  </si>
  <si>
    <t>Dysgonomonas</t>
  </si>
  <si>
    <t>Porphyromonas</t>
  </si>
  <si>
    <t>Tannerella</t>
  </si>
  <si>
    <t>Cytophagia</t>
  </si>
  <si>
    <t>Cytophagales</t>
  </si>
  <si>
    <t>Cyclobacteriaceae</t>
  </si>
  <si>
    <t>Cytophagaceae</t>
  </si>
  <si>
    <t>Flavobacteriia</t>
  </si>
  <si>
    <t>Flavobacteriales</t>
  </si>
  <si>
    <t>Cryomorphaceae</t>
  </si>
  <si>
    <t>Flavobacteriaceae</t>
  </si>
  <si>
    <t>Sphingobacteriia</t>
  </si>
  <si>
    <t>Sphingobacteriales</t>
  </si>
  <si>
    <t>Chitinophagaceae</t>
  </si>
  <si>
    <t>Sphingobacteriaceae</t>
  </si>
  <si>
    <t>Olivibacter</t>
  </si>
  <si>
    <t>Chlorobi</t>
  </si>
  <si>
    <t>Chlorobia</t>
  </si>
  <si>
    <t>Chlorobiales</t>
  </si>
  <si>
    <t>Chlorobiaceae</t>
  </si>
  <si>
    <t>Prosthecochloris</t>
  </si>
  <si>
    <t>Chloroflexi</t>
  </si>
  <si>
    <t>Roseiflexus</t>
  </si>
  <si>
    <t>Chloroplast</t>
  </si>
  <si>
    <t>Chloroplast_o</t>
  </si>
  <si>
    <t>Streptophyta</t>
  </si>
  <si>
    <t>Cyanobacteria</t>
  </si>
  <si>
    <t>Elusimicrobia</t>
  </si>
  <si>
    <t>Elusimicrobiales</t>
  </si>
  <si>
    <t>Elusimicrobiaceae</t>
  </si>
  <si>
    <t>Bacillales</t>
  </si>
  <si>
    <t>Gemella</t>
  </si>
  <si>
    <t>Paenibacillus</t>
  </si>
  <si>
    <t>Planococcaceae</t>
  </si>
  <si>
    <t>Rummeliibacillus</t>
  </si>
  <si>
    <t>Staphylococcaceae</t>
  </si>
  <si>
    <t>Macrococcus</t>
  </si>
  <si>
    <t>Staphylococcus</t>
  </si>
  <si>
    <t>Aerococcaceae</t>
  </si>
  <si>
    <t>Abiotrophia</t>
  </si>
  <si>
    <t>Facklamia</t>
  </si>
  <si>
    <t>Granulicatella</t>
  </si>
  <si>
    <t>Trichococcus</t>
  </si>
  <si>
    <t>Enterococcaceae</t>
  </si>
  <si>
    <t>Enterococcus</t>
  </si>
  <si>
    <t>Leuconostocaceae</t>
  </si>
  <si>
    <t>Leuconostoc</t>
  </si>
  <si>
    <t>Lactococcus</t>
  </si>
  <si>
    <t>Christensenellaceae</t>
  </si>
  <si>
    <t>Christensenella</t>
  </si>
  <si>
    <t>Oxobacter</t>
  </si>
  <si>
    <t>Proteiniclasticum</t>
  </si>
  <si>
    <t>Alkaliphilus</t>
  </si>
  <si>
    <t>Caldicellulosiruptor</t>
  </si>
  <si>
    <t>Anaerococcus</t>
  </si>
  <si>
    <t>Dethiosulfatibacter</t>
  </si>
  <si>
    <t>Finegoldia</t>
  </si>
  <si>
    <t>Parvimonas</t>
  </si>
  <si>
    <t>Fusibacter</t>
  </si>
  <si>
    <t>Proteiniborus</t>
  </si>
  <si>
    <t>Eubacteriaceae</t>
  </si>
  <si>
    <t>Anaerofustis</t>
  </si>
  <si>
    <t>Gracilibacteraceae</t>
  </si>
  <si>
    <t>Gracilibacter</t>
  </si>
  <si>
    <t>Lutispora</t>
  </si>
  <si>
    <t>Heliobacteriaceae</t>
  </si>
  <si>
    <t>Butyrivibrio</t>
  </si>
  <si>
    <t>Catonella</t>
  </si>
  <si>
    <t>Hespellia</t>
  </si>
  <si>
    <t>Lachnobacterium</t>
  </si>
  <si>
    <t>Lachnospira</t>
  </si>
  <si>
    <t>Marvinbryantia</t>
  </si>
  <si>
    <t>Moryella</t>
  </si>
  <si>
    <t>Oribacterium</t>
  </si>
  <si>
    <t>Pseudobutyrivibrio</t>
  </si>
  <si>
    <t>Robinsoniella</t>
  </si>
  <si>
    <t>Shuttleworthia</t>
  </si>
  <si>
    <t>Syntrophococcus</t>
  </si>
  <si>
    <t>Desulfosporosinus</t>
  </si>
  <si>
    <t>Peptococcus</t>
  </si>
  <si>
    <t>Pelotomaculum</t>
  </si>
  <si>
    <t>Peptoniphilus</t>
  </si>
  <si>
    <t>Filifactor</t>
  </si>
  <si>
    <t>Peptostreptococcus</t>
  </si>
  <si>
    <t>Tepidibacter</t>
  </si>
  <si>
    <t>Anaerotruncus</t>
  </si>
  <si>
    <t>Cellulosibacter</t>
  </si>
  <si>
    <t>Ethanoligenens</t>
  </si>
  <si>
    <t>Papillibacter</t>
  </si>
  <si>
    <t>Syntrophomonadaceae</t>
  </si>
  <si>
    <t>Halanaerobiales</t>
  </si>
  <si>
    <t>Thermoanaerobacterales</t>
  </si>
  <si>
    <t>Thermoanaerobacteraceae</t>
  </si>
  <si>
    <t>Allobaculum</t>
  </si>
  <si>
    <t>Bulleidia</t>
  </si>
  <si>
    <t>Coprobacillus</t>
  </si>
  <si>
    <t>Holdemania</t>
  </si>
  <si>
    <t>Sharpea</t>
  </si>
  <si>
    <t>Acidaminococcus</t>
  </si>
  <si>
    <t>Succiniclasticum</t>
  </si>
  <si>
    <t>Anaerovibrio</t>
  </si>
  <si>
    <t>Pectinatus</t>
  </si>
  <si>
    <t>Propionispora</t>
  </si>
  <si>
    <t>Selenomonas</t>
  </si>
  <si>
    <t>Sporomusa</t>
  </si>
  <si>
    <t>Fusobacteria</t>
  </si>
  <si>
    <t>Fusobacteriia</t>
  </si>
  <si>
    <t>Fusobacteriales</t>
  </si>
  <si>
    <t>Fusobacteriaceae</t>
  </si>
  <si>
    <t>Fusobacterium</t>
  </si>
  <si>
    <t>Leptotrichiaceae</t>
  </si>
  <si>
    <t>Leptotrichia</t>
  </si>
  <si>
    <t>Lentisphaerae</t>
  </si>
  <si>
    <t>Victivallales</t>
  </si>
  <si>
    <t>Victivallaceae</t>
  </si>
  <si>
    <t>Victivallis</t>
  </si>
  <si>
    <t>Rhizobiales</t>
  </si>
  <si>
    <t>Acetobacteraceae</t>
  </si>
  <si>
    <t>Rhodospirillum</t>
  </si>
  <si>
    <t>Alcaligenaceae</t>
  </si>
  <si>
    <t>Oligella</t>
  </si>
  <si>
    <t>Burkholderiaceae</t>
  </si>
  <si>
    <t>Burkholderia</t>
  </si>
  <si>
    <t>Thiomonas</t>
  </si>
  <si>
    <t>Comamonadaceae</t>
  </si>
  <si>
    <t>Comamonas</t>
  </si>
  <si>
    <t>Oxalobacteraceae</t>
  </si>
  <si>
    <t>Massilia</t>
  </si>
  <si>
    <t>Oxalobacter</t>
  </si>
  <si>
    <t>Gallionellales</t>
  </si>
  <si>
    <t>Gallionellaceae</t>
  </si>
  <si>
    <t>Methylophilales</t>
  </si>
  <si>
    <t>Methylophilaceae</t>
  </si>
  <si>
    <t>Neisseriales</t>
  </si>
  <si>
    <t>Neisseriaceae</t>
  </si>
  <si>
    <t>Neisseria</t>
  </si>
  <si>
    <t>Rhodocyclales</t>
  </si>
  <si>
    <t>Rhodocyclaceae</t>
  </si>
  <si>
    <t>Lawsonia</t>
  </si>
  <si>
    <t>Myxococcales</t>
  </si>
  <si>
    <t>Epsilonproteobacteria</t>
  </si>
  <si>
    <t>Campylobacterales</t>
  </si>
  <si>
    <t>Campylobacteraceae</t>
  </si>
  <si>
    <t>Campylobacter</t>
  </si>
  <si>
    <t>Aeromonadales</t>
  </si>
  <si>
    <t>Aeromonadaceae</t>
  </si>
  <si>
    <t>Succinivibrionaceae</t>
  </si>
  <si>
    <t>Succinatimonas</t>
  </si>
  <si>
    <t>Alteromonadales</t>
  </si>
  <si>
    <t>Shewanellaceae</t>
  </si>
  <si>
    <t>Shewanella</t>
  </si>
  <si>
    <t>Cardiobacteriales</t>
  </si>
  <si>
    <t>Cardiobacteriaceae</t>
  </si>
  <si>
    <t>Cardiobacterium</t>
  </si>
  <si>
    <t>Buchnera</t>
  </si>
  <si>
    <t>Citrobacter</t>
  </si>
  <si>
    <t>Cronobacter</t>
  </si>
  <si>
    <t>Dickeya</t>
  </si>
  <si>
    <t>Erwinia</t>
  </si>
  <si>
    <t>Hafnia</t>
  </si>
  <si>
    <t>Klebsiella</t>
  </si>
  <si>
    <t>Morganella</t>
  </si>
  <si>
    <t>Pantoea</t>
  </si>
  <si>
    <t>Photorhabdus</t>
  </si>
  <si>
    <t>Providencia</t>
  </si>
  <si>
    <t>Raoultella</t>
  </si>
  <si>
    <t>Salmonella</t>
  </si>
  <si>
    <t>Serratia</t>
  </si>
  <si>
    <t>Trabulsiella</t>
  </si>
  <si>
    <t>Xenorhabdus</t>
  </si>
  <si>
    <t>Oceanospirillales</t>
  </si>
  <si>
    <t>Actinobacillus</t>
  </si>
  <si>
    <t>Aggregatibacter</t>
  </si>
  <si>
    <t>Gallibacterium</t>
  </si>
  <si>
    <t>Mannheimia</t>
  </si>
  <si>
    <t>Pseudomonadales</t>
  </si>
  <si>
    <t>Moraxellaceae</t>
  </si>
  <si>
    <t>Moraxella</t>
  </si>
  <si>
    <t>Pseudomonadaceae</t>
  </si>
  <si>
    <t>Pseudomonas</t>
  </si>
  <si>
    <t>Vibrionales</t>
  </si>
  <si>
    <t>Vibrionaceae</t>
  </si>
  <si>
    <t>Spirochaetes</t>
  </si>
  <si>
    <t>Spirochaetales</t>
  </si>
  <si>
    <t>Brachyspiraceae</t>
  </si>
  <si>
    <t>Brachyspira</t>
  </si>
  <si>
    <t>Synergistetes</t>
  </si>
  <si>
    <t>Synergistia</t>
  </si>
  <si>
    <t>Synergistales</t>
  </si>
  <si>
    <t>Synergistaceae</t>
  </si>
  <si>
    <t>Cloacibacillus</t>
  </si>
  <si>
    <t>Jonquetella</t>
  </si>
  <si>
    <t>Pyramidobacter</t>
  </si>
  <si>
    <t>Tenericutes</t>
  </si>
  <si>
    <t>Mollicutes</t>
  </si>
  <si>
    <t>Acholeplasmatales</t>
  </si>
  <si>
    <t>Acholeplasmataceae</t>
  </si>
  <si>
    <t>Acholeplasma</t>
  </si>
  <si>
    <t>Anaeroplasmatales</t>
  </si>
  <si>
    <t>Anaeroplasmataceae</t>
  </si>
  <si>
    <t>Anaeroplasma</t>
  </si>
  <si>
    <t>Mycoplasmatales</t>
  </si>
  <si>
    <t>Mycoplasmataceae</t>
  </si>
  <si>
    <t>Mycoplasma</t>
  </si>
  <si>
    <t>EBI-provided taxonomic profile</t>
  </si>
  <si>
    <t>kingdom</t>
  </si>
  <si>
    <t>phylum</t>
  </si>
  <si>
    <t>subphylum</t>
  </si>
  <si>
    <t>class</t>
  </si>
  <si>
    <t>subclass</t>
  </si>
  <si>
    <t>order</t>
  </si>
  <si>
    <t>suborder</t>
  </si>
  <si>
    <t>family</t>
  </si>
  <si>
    <t>subfamily</t>
  </si>
  <si>
    <t>RDP species</t>
  </si>
  <si>
    <t>confidence</t>
  </si>
  <si>
    <t>closest species</t>
  </si>
  <si>
    <t>Unclassified_p</t>
  </si>
  <si>
    <t>Unclassified_sp</t>
  </si>
  <si>
    <t>Unclassified_c</t>
  </si>
  <si>
    <t>Unclassified_o</t>
  </si>
  <si>
    <t>Unclassified_f</t>
  </si>
  <si>
    <t>Unclassified_g</t>
  </si>
  <si>
    <t>Bacteroidetes_sp</t>
  </si>
  <si>
    <t>Lachnospiraceae_g</t>
  </si>
  <si>
    <t>Ruminococcaceae_g</t>
  </si>
  <si>
    <t>Clostridiales_f</t>
  </si>
  <si>
    <t>Clostridiales_g</t>
  </si>
  <si>
    <t>Proteobacteria_sp</t>
  </si>
  <si>
    <t>Enterobacteriaceae_g</t>
  </si>
  <si>
    <t>Bacteria_p</t>
  </si>
  <si>
    <t>Bacteria_c</t>
  </si>
  <si>
    <t>Bacteria_o</t>
  </si>
  <si>
    <t>Bacteria_f</t>
  </si>
  <si>
    <t>Bacteria_g</t>
  </si>
  <si>
    <t>Bacteroidales_f</t>
  </si>
  <si>
    <t>Bacteroidales_g</t>
  </si>
  <si>
    <t>Firmicutes_c</t>
  </si>
  <si>
    <t>Firmicutes_o</t>
  </si>
  <si>
    <t>Firmicutes_f</t>
  </si>
  <si>
    <t>Firmicutes_g</t>
  </si>
  <si>
    <t>Bacteroidetes_c</t>
  </si>
  <si>
    <t>Bacteroidetes_o</t>
  </si>
  <si>
    <t>Bacteroidetes_f</t>
  </si>
  <si>
    <t>Bacteroidetes_g</t>
  </si>
  <si>
    <t>Actinobacteria(class)</t>
  </si>
  <si>
    <t>Porphyromonadaceae_g</t>
  </si>
  <si>
    <t>Burkholderiales_f</t>
  </si>
  <si>
    <t>Burkholderiales_g</t>
  </si>
  <si>
    <t>Erysipelotrichaceae_g</t>
  </si>
  <si>
    <t>Prevotellaceae_g</t>
  </si>
  <si>
    <t>Flavobacteriaceae_g</t>
  </si>
  <si>
    <t>Proteobacteria_c</t>
  </si>
  <si>
    <t>Proteobacteria_o</t>
  </si>
  <si>
    <t>Proteobacteria_f</t>
  </si>
  <si>
    <t>Proteobacteria_g</t>
  </si>
  <si>
    <t>Clostridia_o</t>
  </si>
  <si>
    <t>Clostridia_f</t>
  </si>
  <si>
    <t>Clostridia_g</t>
  </si>
  <si>
    <t>Veillonellaceae_g</t>
  </si>
  <si>
    <t>Alphaproteobacteria_o</t>
  </si>
  <si>
    <t>Alphaproteobacteria_f</t>
  </si>
  <si>
    <t>Alphaproteobacteria_g</t>
  </si>
  <si>
    <t>Betaproteobacteria_o</t>
  </si>
  <si>
    <t>Betaproteobacteria_f</t>
  </si>
  <si>
    <t>Betaproteobacteria_g</t>
  </si>
  <si>
    <t>Gammaproteobacteria_o</t>
  </si>
  <si>
    <t>Gammaproteobacteria_f</t>
  </si>
  <si>
    <t>Gammaproteobacteria_g</t>
  </si>
  <si>
    <t>Coriobacteriaceae_g</t>
  </si>
  <si>
    <t>Peptostreptococcaceae_g</t>
  </si>
  <si>
    <t>Rikenellaceae_g</t>
  </si>
  <si>
    <t>Rhodospirillaceae_g</t>
  </si>
  <si>
    <t>Comamonadaceae_g</t>
  </si>
  <si>
    <t>Lactobacillales_f</t>
  </si>
  <si>
    <t>Lactobacillales_g</t>
  </si>
  <si>
    <t>Bacillales_f</t>
  </si>
  <si>
    <t>Bacillales_g</t>
  </si>
  <si>
    <t>Pasteurellaceae_g</t>
  </si>
  <si>
    <t>Rhizobiales_f</t>
  </si>
  <si>
    <t>Rhizobiales_g</t>
  </si>
  <si>
    <t>Actinomycetales_f</t>
  </si>
  <si>
    <t>Actinomycetales_g</t>
  </si>
  <si>
    <t>Clostridiales_Incertae Sedis XIII_g</t>
  </si>
  <si>
    <t>Deltaproteobacteria_o</t>
  </si>
  <si>
    <t>Deltaproteobacteria_f</t>
  </si>
  <si>
    <t>Deltaproteobacteria_g</t>
  </si>
  <si>
    <t>Oxalobacteraceae_g</t>
  </si>
  <si>
    <t>Desulfovibrionaceae_g</t>
  </si>
  <si>
    <t>Synergistaceae_g</t>
  </si>
  <si>
    <t>Bifidobacteriaceae_g</t>
  </si>
  <si>
    <t>Rhodospirillales_f</t>
  </si>
  <si>
    <t>Rhodospirillales_g</t>
  </si>
  <si>
    <t>Verrucomicrobiaceae_g</t>
  </si>
  <si>
    <t>Alcaligenaceae_g</t>
  </si>
  <si>
    <t>Sphingobacteriaceae_g</t>
  </si>
  <si>
    <t>Gracilibacteraceae_g</t>
  </si>
  <si>
    <t>Actinomycetaceae_g</t>
  </si>
  <si>
    <t>Burkholderiaceae_g</t>
  </si>
  <si>
    <t>Neisseriaceae_g</t>
  </si>
  <si>
    <t>Enterococcaceae_g</t>
  </si>
  <si>
    <t>Planococcaceae_g</t>
  </si>
  <si>
    <t>Carnobacteriaceae_g</t>
  </si>
  <si>
    <t>Heliobacteriaceae_g</t>
  </si>
  <si>
    <t>Streptococcaceae_g</t>
  </si>
  <si>
    <t>Rhodocyclaceae_g</t>
  </si>
  <si>
    <t>Cryomorphaceae_g</t>
  </si>
  <si>
    <t>Gammaproteobacteria_incertae_sedis_f</t>
  </si>
  <si>
    <t>Microbacteriaceae_g</t>
  </si>
  <si>
    <t>Chitinophagaceae_g</t>
  </si>
  <si>
    <t>Myxococcales_f</t>
  </si>
  <si>
    <t>Myxococcales_g</t>
  </si>
  <si>
    <t>Moraxellaceae_g</t>
  </si>
  <si>
    <t>Aeromonadales_f</t>
  </si>
  <si>
    <t>Aeromonadales_g</t>
  </si>
  <si>
    <t>Aeromonadaceae_g</t>
  </si>
  <si>
    <t>EBI</t>
  </si>
  <si>
    <t>Kelpie</t>
  </si>
  <si>
    <t>Oscillospira</t>
  </si>
  <si>
    <t>Clostridiaceae</t>
  </si>
  <si>
    <t>Clostridium</t>
  </si>
  <si>
    <t>SMB53</t>
  </si>
  <si>
    <t>RF32</t>
  </si>
  <si>
    <t>S24-7</t>
  </si>
  <si>
    <t>Coriobacteriia</t>
  </si>
  <si>
    <t>4C0d-2</t>
  </si>
  <si>
    <t>YS2</t>
  </si>
  <si>
    <t>5-7N15</t>
  </si>
  <si>
    <t>RF39</t>
  </si>
  <si>
    <t>CandidatusHamiltonella</t>
  </si>
  <si>
    <t>CandidatusPhlomobacter</t>
  </si>
  <si>
    <t>Blvii28</t>
  </si>
  <si>
    <t>Plesiomonas</t>
  </si>
  <si>
    <t>Paludibacter</t>
  </si>
  <si>
    <t>Bacillaceae</t>
  </si>
  <si>
    <t>CF231</t>
  </si>
  <si>
    <t>cc_115</t>
  </si>
  <si>
    <t>vadinHB04</t>
  </si>
  <si>
    <t>Halanaerobiaceae</t>
  </si>
  <si>
    <t>Baumannia</t>
  </si>
  <si>
    <t>CandidatusAzobacteroides</t>
  </si>
  <si>
    <t>Natranaerobiales</t>
  </si>
  <si>
    <t>Anaerobrancaceae</t>
  </si>
  <si>
    <t>Sodalis</t>
  </si>
  <si>
    <t>SBla14</t>
  </si>
  <si>
    <t>Chromatiales</t>
  </si>
  <si>
    <t>Ectothiorhodospiraceae</t>
  </si>
  <si>
    <t>SB-1</t>
  </si>
  <si>
    <t>Peptococcaceae</t>
  </si>
  <si>
    <t>Xanthomonadales</t>
  </si>
  <si>
    <t>Xanthomonadaceae</t>
  </si>
  <si>
    <t>Wohlfahrtiimonas</t>
  </si>
  <si>
    <t>Vibrio</t>
  </si>
  <si>
    <t>Acinetobacter</t>
  </si>
  <si>
    <t>Gemellales</t>
  </si>
  <si>
    <t>Gemellaceae</t>
  </si>
  <si>
    <t>Krokinobacter</t>
  </si>
  <si>
    <t>SC-I-84</t>
  </si>
  <si>
    <t>PW3</t>
  </si>
  <si>
    <t>HTCC2188</t>
  </si>
  <si>
    <t>YRC22</t>
  </si>
  <si>
    <t>Methylibium</t>
  </si>
  <si>
    <t>Lautropia</t>
  </si>
  <si>
    <t>02d06</t>
  </si>
  <si>
    <t>Bacillus</t>
  </si>
  <si>
    <t>Pelosinus</t>
  </si>
  <si>
    <t>125ds10</t>
  </si>
  <si>
    <t>Brackiella</t>
  </si>
  <si>
    <t>Dehalobacterium</t>
  </si>
  <si>
    <t>RF16</t>
  </si>
  <si>
    <t>Sufflavibacter</t>
  </si>
  <si>
    <t>Gluconacetobacter</t>
  </si>
  <si>
    <t>GW-34</t>
  </si>
  <si>
    <t>E2</t>
  </si>
  <si>
    <t>Nitrosomonadales</t>
  </si>
  <si>
    <t>Nitrosomonadaceae</t>
  </si>
  <si>
    <t>C39</t>
  </si>
  <si>
    <t>OPB41</t>
  </si>
  <si>
    <t>Sedimentibacter</t>
  </si>
  <si>
    <t>Ramlibacter</t>
  </si>
  <si>
    <t>Epulopiscium</t>
  </si>
  <si>
    <t>SHA-98</t>
  </si>
  <si>
    <t>Limnohabitans</t>
  </si>
  <si>
    <t>Procabacteriales</t>
  </si>
  <si>
    <t>Procabacteriaceae</t>
  </si>
  <si>
    <t>Caldicoprobacteraceae</t>
  </si>
  <si>
    <t>Caldicoprobacter</t>
  </si>
  <si>
    <t>Thiobacterales</t>
  </si>
  <si>
    <t>Succinivibrio</t>
  </si>
  <si>
    <t>Pseudoalteromonadaceae</t>
  </si>
  <si>
    <t>Pseudoalteromonas</t>
  </si>
  <si>
    <t>RFN20</t>
  </si>
  <si>
    <t>Lysinibacillus</t>
  </si>
  <si>
    <t>rc4-4</t>
  </si>
  <si>
    <t>A21b</t>
  </si>
  <si>
    <t>EB1003</t>
  </si>
  <si>
    <t>BA008</t>
  </si>
  <si>
    <t>Coriobacterium</t>
  </si>
  <si>
    <t>Hylemonella</t>
  </si>
  <si>
    <t>MWH-UniP1</t>
  </si>
  <si>
    <t>BF311</t>
  </si>
  <si>
    <t>MND1</t>
  </si>
  <si>
    <t>TM7</t>
  </si>
  <si>
    <t>TM7-3</t>
  </si>
  <si>
    <t>Succinispira</t>
  </si>
  <si>
    <t>Janthinobacterium</t>
  </si>
  <si>
    <t>Methylobacillus</t>
  </si>
  <si>
    <t>Hydrogenophilales</t>
  </si>
  <si>
    <t>Hydrogenophilaceae</t>
  </si>
  <si>
    <t>Thiobacillus</t>
  </si>
  <si>
    <t>Paenibacillaceae</t>
  </si>
  <si>
    <t>Anaerobaculum</t>
  </si>
  <si>
    <t>p-2534-18B5</t>
  </si>
  <si>
    <t>Caloramator</t>
  </si>
  <si>
    <t>WH1-8</t>
  </si>
  <si>
    <t>Samsonia</t>
  </si>
  <si>
    <t>Prauserella</t>
  </si>
  <si>
    <t>Sarcina</t>
  </si>
  <si>
    <t>Zetaproteobacteria</t>
  </si>
  <si>
    <t>Mariprofundales</t>
  </si>
  <si>
    <t>Mariprofundaceae</t>
  </si>
  <si>
    <t>Mariprofundus</t>
  </si>
  <si>
    <t>Microbacterium</t>
  </si>
  <si>
    <t>Nesterenkonia</t>
  </si>
  <si>
    <t>BS11</t>
  </si>
  <si>
    <t>AF12</t>
  </si>
  <si>
    <t>Hydrogenophaga</t>
  </si>
  <si>
    <t>RF3</t>
  </si>
  <si>
    <t>ML615J-28</t>
  </si>
  <si>
    <t>Mobiluncus</t>
  </si>
  <si>
    <t>Chlorobium</t>
  </si>
  <si>
    <t>Ignavibacteria</t>
  </si>
  <si>
    <t>Ignavibacteriales</t>
  </si>
  <si>
    <t>Colwelliaceae</t>
  </si>
  <si>
    <t>Synergistes</t>
  </si>
  <si>
    <t>Acidimicrobiia</t>
  </si>
  <si>
    <t>Acidimicrobiales</t>
  </si>
  <si>
    <t>SC3-41</t>
  </si>
  <si>
    <t>ZA3409c</t>
  </si>
  <si>
    <t>Nitriliruptoria</t>
  </si>
  <si>
    <t>Euzebyales</t>
  </si>
  <si>
    <t>Euzebyaceae</t>
  </si>
  <si>
    <t>Euzebya</t>
  </si>
  <si>
    <t>Ruminofilibacter</t>
  </si>
  <si>
    <t>Kordia</t>
  </si>
  <si>
    <t>OPB56</t>
  </si>
  <si>
    <t>EtOH8</t>
  </si>
  <si>
    <t>WAL_1855D</t>
  </si>
  <si>
    <t>Dechloromonas</t>
  </si>
  <si>
    <t>Nocardioidaceae</t>
  </si>
  <si>
    <t>Friedmanniella</t>
  </si>
  <si>
    <t>Nocardiopsaceae</t>
  </si>
  <si>
    <t>Gloeobacterophycideae</t>
  </si>
  <si>
    <t>Gloeobacterales</t>
  </si>
  <si>
    <t>Gloeobacteraceae</t>
  </si>
  <si>
    <t>Gloeobacter</t>
  </si>
  <si>
    <t>Desulfotomaculum</t>
  </si>
  <si>
    <t>Gemmatimonadetes</t>
  </si>
  <si>
    <t>Gemm-2</t>
  </si>
  <si>
    <t>OP9</t>
  </si>
  <si>
    <t>JS1</t>
  </si>
  <si>
    <t>BA021</t>
  </si>
  <si>
    <t>OPB46</t>
  </si>
  <si>
    <t>OPB72</t>
  </si>
  <si>
    <t>TIBD11</t>
  </si>
  <si>
    <t>Cupriavidus</t>
  </si>
  <si>
    <t>Dok59</t>
  </si>
  <si>
    <t>Thioalkalivibrio</t>
  </si>
  <si>
    <t>C111</t>
  </si>
  <si>
    <t>Streptomycetaceae</t>
  </si>
  <si>
    <t>Streptomyces</t>
  </si>
  <si>
    <t>Polaribacter</t>
  </si>
  <si>
    <t>Pseudoramibacter_Eubacterium</t>
  </si>
  <si>
    <t>Thermosinus</t>
  </si>
  <si>
    <t>Gemm-6</t>
  </si>
  <si>
    <t>Sulfuritalea</t>
  </si>
  <si>
    <t>Edwardsiella</t>
  </si>
  <si>
    <t>Escherichia</t>
  </si>
  <si>
    <t>Kleidoceria</t>
  </si>
  <si>
    <t>SAR406</t>
  </si>
  <si>
    <t>AB16</t>
  </si>
  <si>
    <t>Arctic96B-7</t>
  </si>
  <si>
    <t>A714017</t>
  </si>
  <si>
    <t>Spirochaetaceae</t>
  </si>
  <si>
    <t>Treponema</t>
  </si>
  <si>
    <t>CW040</t>
  </si>
  <si>
    <t>F16</t>
  </si>
  <si>
    <t>ACK-M1</t>
  </si>
  <si>
    <t>Sanguibacteraceae</t>
  </si>
  <si>
    <t>Anaerolineae</t>
  </si>
  <si>
    <t>SJA-15</t>
  </si>
  <si>
    <t>Aerococcus</t>
  </si>
  <si>
    <t>Melissococcus</t>
  </si>
  <si>
    <t>Sporotomaculum</t>
  </si>
  <si>
    <t>Thermacetogenium</t>
  </si>
  <si>
    <t>gut</t>
  </si>
  <si>
    <t>NKB19</t>
  </si>
  <si>
    <t>Acidovorax</t>
  </si>
  <si>
    <t>Eikenella</t>
  </si>
  <si>
    <t>Idiomarinaceae</t>
  </si>
  <si>
    <t>Alishewanella</t>
  </si>
  <si>
    <t>Pragia</t>
  </si>
  <si>
    <t>Proteus</t>
  </si>
  <si>
    <t>Sinobacteraceae</t>
  </si>
  <si>
    <t>TM6</t>
  </si>
  <si>
    <t>SJA-4</t>
  </si>
  <si>
    <t>EW055</t>
  </si>
  <si>
    <t>CK-1C4-19</t>
  </si>
  <si>
    <t>CandidatusRhodoluna</t>
  </si>
  <si>
    <t>Nocardiaceae</t>
  </si>
  <si>
    <t>Nocardia</t>
  </si>
  <si>
    <t>Bombiscardovia</t>
  </si>
  <si>
    <t>BRC1</t>
  </si>
  <si>
    <t>VC21_Bac22</t>
  </si>
  <si>
    <t>Psychroflexus</t>
  </si>
  <si>
    <t>Sphingobacterium</t>
  </si>
  <si>
    <t>Sediminibacterium</t>
  </si>
  <si>
    <t>ML635J-21</t>
  </si>
  <si>
    <t>Anaerobacillus</t>
  </si>
  <si>
    <t>Virgibacillus</t>
  </si>
  <si>
    <t>Solibacillus</t>
  </si>
  <si>
    <t>Ureibacillus</t>
  </si>
  <si>
    <t>Jeotgalicoccus</t>
  </si>
  <si>
    <t>Haloplasmatales</t>
  </si>
  <si>
    <t>Haloplasmataceae</t>
  </si>
  <si>
    <t>Haloplasma</t>
  </si>
  <si>
    <t>Vagococcus</t>
  </si>
  <si>
    <t>Oenococcus</t>
  </si>
  <si>
    <t>Dehalobacter_Syntrophobotulus</t>
  </si>
  <si>
    <t>Halobacteroidaceae</t>
  </si>
  <si>
    <t>Halanaerobacter</t>
  </si>
  <si>
    <t>PSB-M-3</t>
  </si>
  <si>
    <t>Aquincola</t>
  </si>
  <si>
    <t>Sulfurospirillum</t>
  </si>
  <si>
    <t>Halothiobacillaceae</t>
  </si>
  <si>
    <t>Shigella</t>
  </si>
  <si>
    <t>Legionellales</t>
  </si>
  <si>
    <t>Coxiellaceae</t>
  </si>
  <si>
    <t>Oleiphilaceae</t>
  </si>
  <si>
    <t>Salinivibrio</t>
  </si>
  <si>
    <t>I025</t>
  </si>
  <si>
    <t>Rs-045</t>
  </si>
  <si>
    <t>Opitutae</t>
  </si>
  <si>
    <t>Opitutales</t>
  </si>
  <si>
    <t>Opitutaceae</t>
  </si>
  <si>
    <t>Opitutus</t>
  </si>
  <si>
    <t>Ellin506</t>
  </si>
  <si>
    <t>WPS-2</t>
  </si>
  <si>
    <t>vadinCA11</t>
  </si>
  <si>
    <t>Acidobacteria-6</t>
  </si>
  <si>
    <t>iii1-15</t>
  </si>
  <si>
    <t>mb2424</t>
  </si>
  <si>
    <t>JdFBGBact</t>
  </si>
  <si>
    <t>TK06</t>
  </si>
  <si>
    <t>Actinobaculum</t>
  </si>
  <si>
    <t>Brevibacteriaceae</t>
  </si>
  <si>
    <t>Brevibacterium</t>
  </si>
  <si>
    <t>Cellulomonadaceae</t>
  </si>
  <si>
    <t>Demequina</t>
  </si>
  <si>
    <t>Leucobacter</t>
  </si>
  <si>
    <t>Kocuria</t>
  </si>
  <si>
    <t>Mycobacteriaceae</t>
  </si>
  <si>
    <t>Mycobacterium</t>
  </si>
  <si>
    <t>Rhodococcus</t>
  </si>
  <si>
    <t>Sanguibacter</t>
  </si>
  <si>
    <t>Thermoleophilia</t>
  </si>
  <si>
    <t>Solirubrobacterales</t>
  </si>
  <si>
    <t>Conexibacteraceae</t>
  </si>
  <si>
    <t>Patulibacteraceae</t>
  </si>
  <si>
    <t>GZKB119</t>
  </si>
  <si>
    <t>Nitritalea</t>
  </si>
  <si>
    <t>Pontibacter</t>
  </si>
  <si>
    <t>Flammeovirgaceae</t>
  </si>
  <si>
    <t>Flexibacter</t>
  </si>
  <si>
    <t>Wautersiella</t>
  </si>
  <si>
    <t>Chitinophaga</t>
  </si>
  <si>
    <t>Ignavibacteriaceae</t>
  </si>
  <si>
    <t>Caldilineales</t>
  </si>
  <si>
    <t>Caldilineaceae</t>
  </si>
  <si>
    <t>Litorilinea</t>
  </si>
  <si>
    <t>Thermobaculum</t>
  </si>
  <si>
    <t>Haptophyceae</t>
  </si>
  <si>
    <t>Oscillatoriophycideae</t>
  </si>
  <si>
    <t>Chroococcales</t>
  </si>
  <si>
    <t>Synechococcophycideae</t>
  </si>
  <si>
    <t>Pseudanabaenales</t>
  </si>
  <si>
    <t>Pseudanabaenaceae</t>
  </si>
  <si>
    <t>Pseudanabaena</t>
  </si>
  <si>
    <t>Synechococcus</t>
  </si>
  <si>
    <t>Dictyoglomi</t>
  </si>
  <si>
    <t>Dictyoglomia</t>
  </si>
  <si>
    <t>Dictyoglomales</t>
  </si>
  <si>
    <t>Dictyoglomaceae</t>
  </si>
  <si>
    <t>Dictyoglomus</t>
  </si>
  <si>
    <t>Alicyclobacillaceae</t>
  </si>
  <si>
    <t>Alicyclobacillus</t>
  </si>
  <si>
    <t>Kurthia</t>
  </si>
  <si>
    <t>Sporosarcina</t>
  </si>
  <si>
    <t>Salinicoccus</t>
  </si>
  <si>
    <t>Thermoactinomycetaceae</t>
  </si>
  <si>
    <t>Exiguobacterium</t>
  </si>
  <si>
    <t>Caloranaerobacter</t>
  </si>
  <si>
    <t>Clostridiisalibacter</t>
  </si>
  <si>
    <t>Natronincola_Anaerovirgula</t>
  </si>
  <si>
    <t>Tindallia_Anoxynatronum</t>
  </si>
  <si>
    <t>Garciella</t>
  </si>
  <si>
    <t>JTB215</t>
  </si>
  <si>
    <t>Desulfurispora</t>
  </si>
  <si>
    <t>Syntrophomonas</t>
  </si>
  <si>
    <t>Acetonema</t>
  </si>
  <si>
    <t>Tepidimicrobium</t>
  </si>
  <si>
    <t>Halanaerobium</t>
  </si>
  <si>
    <t>MBA08</t>
  </si>
  <si>
    <t>OPB54</t>
  </si>
  <si>
    <t>Moorella</t>
  </si>
  <si>
    <t>L7A_E11</t>
  </si>
  <si>
    <t>OP8</t>
  </si>
  <si>
    <t>OP8_2</t>
  </si>
  <si>
    <t>Caulobacterales</t>
  </si>
  <si>
    <t>Caulobacteraceae</t>
  </si>
  <si>
    <t>Azospirillum</t>
  </si>
  <si>
    <t>Rickettsiales</t>
  </si>
  <si>
    <t>mitochondria</t>
  </si>
  <si>
    <t>Citrullus</t>
  </si>
  <si>
    <t>Victoria</t>
  </si>
  <si>
    <t>Zamia</t>
  </si>
  <si>
    <t>Alcaligenes</t>
  </si>
  <si>
    <t>Pigmentiphaga</t>
  </si>
  <si>
    <t>Salinispora</t>
  </si>
  <si>
    <t>Rubrivivax</t>
  </si>
  <si>
    <t>Schlegelella</t>
  </si>
  <si>
    <t>Variovorax</t>
  </si>
  <si>
    <t>Collimonas</t>
  </si>
  <si>
    <t>Herminiimonas</t>
  </si>
  <si>
    <t>Gallionella</t>
  </si>
  <si>
    <t>Microvirgula</t>
  </si>
  <si>
    <t>Azoarcus</t>
  </si>
  <si>
    <t>CandidatusAccumulibacter</t>
  </si>
  <si>
    <t>Propionivibrio</t>
  </si>
  <si>
    <t>Sterolibacterium</t>
  </si>
  <si>
    <t>Uliginosibacterium</t>
  </si>
  <si>
    <t>Tremblayales</t>
  </si>
  <si>
    <t>Tremblayaceae</t>
  </si>
  <si>
    <t>DTB120</t>
  </si>
  <si>
    <t>PB19</t>
  </si>
  <si>
    <t>Spirobacillales</t>
  </si>
  <si>
    <t>Sva0853</t>
  </si>
  <si>
    <t>SAR324</t>
  </si>
  <si>
    <t>34P16</t>
  </si>
  <si>
    <t>Alteromonadaceae</t>
  </si>
  <si>
    <t>Glaciecola</t>
  </si>
  <si>
    <t>HB2-32-21</t>
  </si>
  <si>
    <t>Marinobacter</t>
  </si>
  <si>
    <t>Pseudidiomarina</t>
  </si>
  <si>
    <t>Chromatiaceae</t>
  </si>
  <si>
    <t>Nitrosococcus</t>
  </si>
  <si>
    <t>Aquamonas</t>
  </si>
  <si>
    <t>Brenneria</t>
  </si>
  <si>
    <t>Legionellaceae</t>
  </si>
  <si>
    <t>Tatlockia</t>
  </si>
  <si>
    <t>Alcanivoracaceae</t>
  </si>
  <si>
    <t>Alcanivorax</t>
  </si>
  <si>
    <t>Hahellaceae</t>
  </si>
  <si>
    <t>Hahella</t>
  </si>
  <si>
    <t>Halomonadaceae</t>
  </si>
  <si>
    <t>CandidatusPortiera</t>
  </si>
  <si>
    <t>Necropsobacter</t>
  </si>
  <si>
    <t>Thiotrichales</t>
  </si>
  <si>
    <t>Piscirickettsiaceae</t>
  </si>
  <si>
    <t>Thiotrichaceae</t>
  </si>
  <si>
    <t>Thiopilula</t>
  </si>
  <si>
    <t>Thiothrix</t>
  </si>
  <si>
    <t>Pseudoxanthomonas</t>
  </si>
  <si>
    <t>Sphaerochaetales</t>
  </si>
  <si>
    <t>Sphaerochaetaceae</t>
  </si>
  <si>
    <t>Aminobacterium</t>
  </si>
  <si>
    <t>vadinCA02</t>
  </si>
  <si>
    <t>TTA_B6</t>
  </si>
  <si>
    <t>E6</t>
  </si>
  <si>
    <t>Verrucomicrobium</t>
  </si>
  <si>
    <t>WS2</t>
  </si>
  <si>
    <t>Kazan-3B-09</t>
  </si>
  <si>
    <t>Deinococci</t>
  </si>
  <si>
    <t>Thermales</t>
  </si>
  <si>
    <t>Thermaceae</t>
  </si>
  <si>
    <t>Meiothermus</t>
  </si>
  <si>
    <t>RF32_f</t>
  </si>
  <si>
    <t>RF32_g</t>
  </si>
  <si>
    <t>Clostridiaceae_g</t>
  </si>
  <si>
    <t>S24-7_g</t>
  </si>
  <si>
    <t>Christensenellaceae_g</t>
  </si>
  <si>
    <t>YS2_f</t>
  </si>
  <si>
    <t>YS2_g</t>
  </si>
  <si>
    <t>RF39_f</t>
  </si>
  <si>
    <t>RF39_g</t>
  </si>
  <si>
    <t>Bacillaceae_g</t>
  </si>
  <si>
    <t>Halanaerobiaceae_g</t>
  </si>
  <si>
    <t>Anaerobrancaceae_g</t>
  </si>
  <si>
    <t>Victivallaceae_g</t>
  </si>
  <si>
    <t>Bacteroidaceae_g</t>
  </si>
  <si>
    <t>SBla14_f</t>
  </si>
  <si>
    <t>SBla14_g</t>
  </si>
  <si>
    <t>Ectothiorhodospiraceae_g</t>
  </si>
  <si>
    <t>Chromatiales_f</t>
  </si>
  <si>
    <t>Chromatiales_g</t>
  </si>
  <si>
    <t>Acetobacteraceae_g</t>
  </si>
  <si>
    <t>SB-1_g</t>
  </si>
  <si>
    <t>Peptococcaceae_g</t>
  </si>
  <si>
    <t>Gemellaceae_g</t>
  </si>
  <si>
    <t>SC-I-84_f</t>
  </si>
  <si>
    <t>SC-I-84_g</t>
  </si>
  <si>
    <t>HTCC2188_g</t>
  </si>
  <si>
    <t>Methylophilales_f</t>
  </si>
  <si>
    <t>Methylophilales_g</t>
  </si>
  <si>
    <t>HTCC2188_f</t>
  </si>
  <si>
    <t>Streptophyta_f</t>
  </si>
  <si>
    <t>Streptophyta_g</t>
  </si>
  <si>
    <t>125ds10_g</t>
  </si>
  <si>
    <t>RF16_g</t>
  </si>
  <si>
    <t>Nitrosomonadaceae_g</t>
  </si>
  <si>
    <t>OPB41_o</t>
  </si>
  <si>
    <t>OPB41_f</t>
  </si>
  <si>
    <t>OPB41_g</t>
  </si>
  <si>
    <t>Gemellales_f</t>
  </si>
  <si>
    <t>Gemellales_g</t>
  </si>
  <si>
    <t>SHA-98_f</t>
  </si>
  <si>
    <t>SHA-98_g</t>
  </si>
  <si>
    <t>Procabacteriaceae_g</t>
  </si>
  <si>
    <t>Thiobacterales_f</t>
  </si>
  <si>
    <t>Thiobacterales_g</t>
  </si>
  <si>
    <t>EB1003_g</t>
  </si>
  <si>
    <t>BA008_g</t>
  </si>
  <si>
    <t>MWH-UniP1_f</t>
  </si>
  <si>
    <t>MWH-UniP1_g</t>
  </si>
  <si>
    <t>Methylophilaceae_g</t>
  </si>
  <si>
    <t>MND1_f</t>
  </si>
  <si>
    <t>MND1_g</t>
  </si>
  <si>
    <t>TM7_sp</t>
  </si>
  <si>
    <t>TM7-3_o</t>
  </si>
  <si>
    <t>TM7-3_f</t>
  </si>
  <si>
    <t>TM7-3_g</t>
  </si>
  <si>
    <t>Micrococcaceae_g</t>
  </si>
  <si>
    <t>Elusimicrobiaceae_g</t>
  </si>
  <si>
    <t>p-2534-18B5_g</t>
  </si>
  <si>
    <t>Paenibacillaceae_g</t>
  </si>
  <si>
    <t>Propionibacteriaceae_g</t>
  </si>
  <si>
    <t>Pseudomonadaceae_g</t>
  </si>
  <si>
    <t>Synergistales_f</t>
  </si>
  <si>
    <t>Synergistales_g</t>
  </si>
  <si>
    <t>BS11_g</t>
  </si>
  <si>
    <t>ML615J-28_f</t>
  </si>
  <si>
    <t>ML615J-28_g</t>
  </si>
  <si>
    <t>Ignavibacteriales_f</t>
  </si>
  <si>
    <t>Ignavibacteriales_g</t>
  </si>
  <si>
    <t>Colwelliaceae_g</t>
  </si>
  <si>
    <t>SC3-41_g</t>
  </si>
  <si>
    <t>ZA3409c_g</t>
  </si>
  <si>
    <t>OPB56_o</t>
  </si>
  <si>
    <t>OPB56_f</t>
  </si>
  <si>
    <t>OPB56_g</t>
  </si>
  <si>
    <t>EtOH8_g</t>
  </si>
  <si>
    <t>Nocardiopsaceae_g</t>
  </si>
  <si>
    <t>Gemmatimonadetes_sp</t>
  </si>
  <si>
    <t>Gemm-2_o</t>
  </si>
  <si>
    <t>Gemm-2_f</t>
  </si>
  <si>
    <t>Gemm-2_g</t>
  </si>
  <si>
    <t>BA021_f</t>
  </si>
  <si>
    <t>BA021_g</t>
  </si>
  <si>
    <t>TIBD11_g</t>
  </si>
  <si>
    <t>C111_g</t>
  </si>
  <si>
    <t>Pseudonocardiaceae_g</t>
  </si>
  <si>
    <t>Thermoanaerobacterales_f</t>
  </si>
  <si>
    <t>Thermoanaerobacterales_g</t>
  </si>
  <si>
    <t>Gemm-6_o</t>
  </si>
  <si>
    <t>Gemm-6_f</t>
  </si>
  <si>
    <t>Gemm-6_g</t>
  </si>
  <si>
    <t>Pasteurellales_f</t>
  </si>
  <si>
    <t>Pasteurellales_g</t>
  </si>
  <si>
    <t>Pseudoalteromonadaceae_g</t>
  </si>
  <si>
    <t>Xanthomonadaceae_g</t>
  </si>
  <si>
    <t>A714017_g</t>
  </si>
  <si>
    <t>CW040_f</t>
  </si>
  <si>
    <t>CW040_g</t>
  </si>
  <si>
    <t>F16_g</t>
  </si>
  <si>
    <t>Acidimicrobiales_f</t>
  </si>
  <si>
    <t>Acidimicrobiales_g</t>
  </si>
  <si>
    <t>ACK-M1_g</t>
  </si>
  <si>
    <t>Sanguibacteraceae_g</t>
  </si>
  <si>
    <t>SJA-15_f</t>
  </si>
  <si>
    <t>SJA-15_g</t>
  </si>
  <si>
    <t>NKB19_sp</t>
  </si>
  <si>
    <t>NKB19_c</t>
  </si>
  <si>
    <t>NKB19_o</t>
  </si>
  <si>
    <t>NKB19_f</t>
  </si>
  <si>
    <t>NKB19_g</t>
  </si>
  <si>
    <t>Idiomarinaceae_g</t>
  </si>
  <si>
    <t>Sinobacteraceae_g</t>
  </si>
  <si>
    <t>SJA-4_o</t>
  </si>
  <si>
    <t>SJA-4_f</t>
  </si>
  <si>
    <t>SJA-4_g</t>
  </si>
  <si>
    <t>EW055_f</t>
  </si>
  <si>
    <t>EW055_g</t>
  </si>
  <si>
    <t>CK-1C4-19_o</t>
  </si>
  <si>
    <t>CK-1C4-19_f</t>
  </si>
  <si>
    <t>CK-1C4-19_g</t>
  </si>
  <si>
    <t>Anaeroplasmataceae_g</t>
  </si>
  <si>
    <t>Nocardioidaceae_g</t>
  </si>
  <si>
    <t>BRC1_sp</t>
  </si>
  <si>
    <t>BRC1_c</t>
  </si>
  <si>
    <t>BRC1_o</t>
  </si>
  <si>
    <t>BRC1_f</t>
  </si>
  <si>
    <t>BRC1_g</t>
  </si>
  <si>
    <t>VC21_Bac22_g</t>
  </si>
  <si>
    <t>ML635J-21_o</t>
  </si>
  <si>
    <t>ML635J-21_f</t>
  </si>
  <si>
    <t>ML635J-21_g</t>
  </si>
  <si>
    <t>Gemmatimonadetes_o</t>
  </si>
  <si>
    <t>Gemmatimonadetes_f</t>
  </si>
  <si>
    <t>Gemmatimonadetes_g</t>
  </si>
  <si>
    <t>Alteromonadales_f</t>
  </si>
  <si>
    <t>Alteromonadales_g</t>
  </si>
  <si>
    <t>Halothiobacillaceae_g</t>
  </si>
  <si>
    <t>Coxiellaceae_g</t>
  </si>
  <si>
    <t>Oleiphilaceae_g</t>
  </si>
  <si>
    <t>TM7_c</t>
  </si>
  <si>
    <t>TM7_o</t>
  </si>
  <si>
    <t>TM7_f</t>
  </si>
  <si>
    <t>TM7_g</t>
  </si>
  <si>
    <t>Rs-045_g</t>
  </si>
  <si>
    <t>WPS-2_sp</t>
  </si>
  <si>
    <t>WPS-2_c</t>
  </si>
  <si>
    <t>WPS-2_o</t>
  </si>
  <si>
    <t>WPS-2_f</t>
  </si>
  <si>
    <t>WPS-2_g</t>
  </si>
  <si>
    <t>mb2424_g</t>
  </si>
  <si>
    <t>JdFBGBact_g</t>
  </si>
  <si>
    <t>TK06_g</t>
  </si>
  <si>
    <t>Cellulomonadaceae_g</t>
  </si>
  <si>
    <t>Streptomycetaceae_g</t>
  </si>
  <si>
    <t>Conexibacteraceae_g</t>
  </si>
  <si>
    <t>Patulibacteraceae_g</t>
  </si>
  <si>
    <t>GZKB119_g</t>
  </si>
  <si>
    <t>Ignavibacteriaceae_g</t>
  </si>
  <si>
    <t>Chloroplast_f</t>
  </si>
  <si>
    <t>Chloroplast_g</t>
  </si>
  <si>
    <t>Haptophyceae_f</t>
  </si>
  <si>
    <t>Haptophyceae_g</t>
  </si>
  <si>
    <t>Chroococcales_f</t>
  </si>
  <si>
    <t>Chroococcales_g</t>
  </si>
  <si>
    <t>Alicyclobacillaceae_g</t>
  </si>
  <si>
    <t>Thermoactinomycetaceae_g</t>
  </si>
  <si>
    <t>JTB215_g</t>
  </si>
  <si>
    <t>MBA08_f</t>
  </si>
  <si>
    <t>MBA08_g</t>
  </si>
  <si>
    <t>OPB54_f</t>
  </si>
  <si>
    <t>OPB54_g</t>
  </si>
  <si>
    <t>OP8_2_o</t>
  </si>
  <si>
    <t>OP8_2_f</t>
  </si>
  <si>
    <t>OP8_2_g</t>
  </si>
  <si>
    <t>Caulobacteraceae_g</t>
  </si>
  <si>
    <t>Rickettsiales_f</t>
  </si>
  <si>
    <t>Rickettsiales_g</t>
  </si>
  <si>
    <t>Nitrosomonadales_f</t>
  </si>
  <si>
    <t>Nitrosomonadales_g</t>
  </si>
  <si>
    <t>Tremblayaceae_g</t>
  </si>
  <si>
    <t>DTB120_f</t>
  </si>
  <si>
    <t>DTB120_g</t>
  </si>
  <si>
    <t>PB19_f</t>
  </si>
  <si>
    <t>PB19_g</t>
  </si>
  <si>
    <t>Spirobacillales_f</t>
  </si>
  <si>
    <t>Spirobacillales_g</t>
  </si>
  <si>
    <t>SAR324_g</t>
  </si>
  <si>
    <t>Epsilonproteobacteria_o</t>
  </si>
  <si>
    <t>Epsilonproteobacteria_f</t>
  </si>
  <si>
    <t>Epsilonproteobacteria_g</t>
  </si>
  <si>
    <t>34P16_f</t>
  </si>
  <si>
    <t>34P16_g</t>
  </si>
  <si>
    <t>Piscirickettsiaceae_g</t>
  </si>
  <si>
    <t>Sphaerochaetaceae_g</t>
  </si>
  <si>
    <t>I025_f</t>
  </si>
  <si>
    <t>I025_g</t>
  </si>
  <si>
    <t>Kazan-3B-09_o</t>
  </si>
  <si>
    <t>Kazan-3B-09_f</t>
  </si>
  <si>
    <t>Kazan-3B-09_g</t>
  </si>
  <si>
    <t>Prevotella copri</t>
  </si>
  <si>
    <t>Faecalibacterium prausnitzii</t>
  </si>
  <si>
    <t>Bacteroides uniformis</t>
  </si>
  <si>
    <t>Parabacteroides distasonis</t>
  </si>
  <si>
    <t>Bacteroides ovatus</t>
  </si>
  <si>
    <t>Prevotella stercorea</t>
  </si>
  <si>
    <t>Blautia producta</t>
  </si>
  <si>
    <t>Roseburia faecis</t>
  </si>
  <si>
    <t>Bifidobacterium adolescentis</t>
  </si>
  <si>
    <t>Prevotella melaninogenica</t>
  </si>
  <si>
    <t>Coprococcus eutactus</t>
  </si>
  <si>
    <t>Collinsella aerofaciens</t>
  </si>
  <si>
    <t>Lachnospira pectinoschiza</t>
  </si>
  <si>
    <t>Bifidobacterium longum</t>
  </si>
  <si>
    <t>Klebsiella oxytoca</t>
  </si>
  <si>
    <t>Hafnia alvei</t>
  </si>
  <si>
    <t>Bacteroides eggerthii</t>
  </si>
  <si>
    <t>Bacteroides caccae</t>
  </si>
  <si>
    <t>Bacteroides coprophilus</t>
  </si>
  <si>
    <t>Akkermansia muciniphila</t>
  </si>
  <si>
    <t>Dorea formicigenerans</t>
  </si>
  <si>
    <t>Bacteroides fragilis</t>
  </si>
  <si>
    <t>Ruminococcus flavefaciens</t>
  </si>
  <si>
    <t>Serratia marcescens</t>
  </si>
  <si>
    <t>Blautia obeum</t>
  </si>
  <si>
    <t>Bacteroides acidifaciens</t>
  </si>
  <si>
    <t>Shuttleworthia satelles</t>
  </si>
  <si>
    <t>Bacteroides plebeius</t>
  </si>
  <si>
    <t>Haemophilus parainfluenzae</t>
  </si>
  <si>
    <t>Prevotella nanceiensis</t>
  </si>
  <si>
    <t>Plesiomonas shigelloides</t>
  </si>
  <si>
    <t>Veillonella dispar</t>
  </si>
  <si>
    <t>Serratia symbiotica</t>
  </si>
  <si>
    <t>Clostridium methylpentosum</t>
  </si>
  <si>
    <t>Parabacteroides gordonii</t>
  </si>
  <si>
    <t>Ruminococcus bromii</t>
  </si>
  <si>
    <t>Erwinia dispersa</t>
  </si>
  <si>
    <t>Lactobacillus mucosae</t>
  </si>
  <si>
    <t>Veillonella parvula</t>
  </si>
  <si>
    <t>Bifidobacterium bifidum</t>
  </si>
  <si>
    <t>Coprobacillus cateniformis</t>
  </si>
  <si>
    <t>Baumannia cicadellinicola</t>
  </si>
  <si>
    <t>Enterobacter cloacae</t>
  </si>
  <si>
    <t>Megamonas hypermegale</t>
  </si>
  <si>
    <t>Alistipes indistinctus</t>
  </si>
  <si>
    <t>Collinsella stercoris</t>
  </si>
  <si>
    <t>Ruminococcus albus</t>
  </si>
  <si>
    <t>Alistipes massiliensis</t>
  </si>
  <si>
    <t>Krokinobacter genikus</t>
  </si>
  <si>
    <t>Syntrophococcus sucromutans</t>
  </si>
  <si>
    <t>Clostridium perfringens</t>
  </si>
  <si>
    <t>Eggerthella lenta</t>
  </si>
  <si>
    <t>Oscillospira guilliermondii</t>
  </si>
  <si>
    <t>Bacteroides barnesiae</t>
  </si>
  <si>
    <t>Atopobium vaginae</t>
  </si>
  <si>
    <t>Marvinbryantia formatexigens</t>
  </si>
  <si>
    <t>Bacteroides coprosuis</t>
  </si>
  <si>
    <t>Clostridium celatum</t>
  </si>
  <si>
    <t>Ruminococcus callidus</t>
  </si>
  <si>
    <t>Brackiella oedipodis</t>
  </si>
  <si>
    <t>Clostridium fimetarium</t>
  </si>
  <si>
    <t>Streptococcus infantis</t>
  </si>
  <si>
    <t>Sufflavibacter maritimus</t>
  </si>
  <si>
    <t>Bifidobacterium pseudolongum</t>
  </si>
  <si>
    <t>Porphyromonas endodontalis</t>
  </si>
  <si>
    <t>Streptococcus luteciae</t>
  </si>
  <si>
    <t>Coprococcus catus</t>
  </si>
  <si>
    <t>Xenorhabdus bovienii</t>
  </si>
  <si>
    <t>Clostridium cocleatum</t>
  </si>
  <si>
    <t>Enterobacter pyrinus</t>
  </si>
  <si>
    <t>Catenibacterium mitsuokai</t>
  </si>
  <si>
    <t>Victivallis vadensis</t>
  </si>
  <si>
    <t>Enterobacter arachidis</t>
  </si>
  <si>
    <t>Clostridium intestinale</t>
  </si>
  <si>
    <t>Pseudoalteromonas porphyrae</t>
  </si>
  <si>
    <t>Bifidobacterium animalis</t>
  </si>
  <si>
    <t>Bacillus coahuilensis</t>
  </si>
  <si>
    <t>Bacillus ginsengihumi</t>
  </si>
  <si>
    <t>Actinobacillus parahaemolyticus</t>
  </si>
  <si>
    <t>Streptococcus equi</t>
  </si>
  <si>
    <t>Robinsoniella peoriensis</t>
  </si>
  <si>
    <t>Desulfovibrio vulgaris</t>
  </si>
  <si>
    <t>Clostridium butyricum</t>
  </si>
  <si>
    <t>Trabulsiella farmeri</t>
  </si>
  <si>
    <t>Bifidobacterium breve</t>
  </si>
  <si>
    <t>Succinispira mobilis</t>
  </si>
  <si>
    <t>Janthinobacterium lividum</t>
  </si>
  <si>
    <t>Succinatimonas hippei</t>
  </si>
  <si>
    <t>Rothia mucilaginosa</t>
  </si>
  <si>
    <t>Clostridium colinum</t>
  </si>
  <si>
    <t>Clostridium ruminantium</t>
  </si>
  <si>
    <t>Staphylococcus aureus</t>
  </si>
  <si>
    <t>Massilia aerolata</t>
  </si>
  <si>
    <t>Samsonia erythrinae</t>
  </si>
  <si>
    <t>Barnesiella viscericola</t>
  </si>
  <si>
    <t>Bacillus humi</t>
  </si>
  <si>
    <t>Lactobacillus zeae</t>
  </si>
  <si>
    <t>Clostridium hiranonis</t>
  </si>
  <si>
    <t>Desulfosporosinus meridiei</t>
  </si>
  <si>
    <t>Prauserella rugosa</t>
  </si>
  <si>
    <t>Streptococcus minor</t>
  </si>
  <si>
    <t>Lactobacillus iners</t>
  </si>
  <si>
    <t>Clostridium gasigenes</t>
  </si>
  <si>
    <t>Peptostreptococcus anaerobius</t>
  </si>
  <si>
    <t>Clostridium saccharogumia</t>
  </si>
  <si>
    <t>Pantoea agglomerans</t>
  </si>
  <si>
    <t>Chlorobium chlorochromatii</t>
  </si>
  <si>
    <t>Streptococcus anginosus</t>
  </si>
  <si>
    <t>Ruminofilibacter xylanolyticum</t>
  </si>
  <si>
    <t>Clostridium maritimum</t>
  </si>
  <si>
    <t>Bulleidia moorei</t>
  </si>
  <si>
    <t>Propionibacterium acnes</t>
  </si>
  <si>
    <t>Gloeobacter violaceus</t>
  </si>
  <si>
    <t>Bacillus asahii</t>
  </si>
  <si>
    <t>Bacillus muralis</t>
  </si>
  <si>
    <t>Lactobacillus reuteri</t>
  </si>
  <si>
    <t>Hespellia stercorisuis</t>
  </si>
  <si>
    <t>Citrobacter freundii</t>
  </si>
  <si>
    <t>Haemophilus parasuis</t>
  </si>
  <si>
    <t>Bacillus flexus</t>
  </si>
  <si>
    <t>Lactobacillus coleohominis</t>
  </si>
  <si>
    <t>Alkaliphilus transvaalensis</t>
  </si>
  <si>
    <t>Desulfovibrio D168</t>
  </si>
  <si>
    <t>Cronobacter sakazakii</t>
  </si>
  <si>
    <t>Enterobacter cowanii</t>
  </si>
  <si>
    <t>Escherichia blattae</t>
  </si>
  <si>
    <t>Kleidoceria schneideri</t>
  </si>
  <si>
    <t>Salmonella enterica</t>
  </si>
  <si>
    <t>Prevotella nigrescens</t>
  </si>
  <si>
    <t>Olivibacter sitiensis</t>
  </si>
  <si>
    <t>Melissococcus plutonius</t>
  </si>
  <si>
    <t>Clostridium acidurici</t>
  </si>
  <si>
    <t>Clostridium ljungdahlii</t>
  </si>
  <si>
    <t>Clostridium tetani</t>
  </si>
  <si>
    <t>Clostridium metallolevans</t>
  </si>
  <si>
    <t>Sporobacter termitidis</t>
  </si>
  <si>
    <t>gut metagenome</t>
  </si>
  <si>
    <t>Shewanella benthica</t>
  </si>
  <si>
    <t>Cronobacter turicensis</t>
  </si>
  <si>
    <t>Erwinia chrysanthemi</t>
  </si>
  <si>
    <t>Erwinia oleae</t>
  </si>
  <si>
    <t>Morganella morganii</t>
  </si>
  <si>
    <t>Pragia fontium</t>
  </si>
  <si>
    <t>Methanobrevibacter arboriphilus</t>
  </si>
  <si>
    <t>Corynebacterium durum</t>
  </si>
  <si>
    <t>Streptomyces mirabilis</t>
  </si>
  <si>
    <t>Bacteroides nordii</t>
  </si>
  <si>
    <t>Jeotgalicoccus psychrophilus</t>
  </si>
  <si>
    <t>Macrococcus caseolyticus</t>
  </si>
  <si>
    <t>Staphylococcus succinus</t>
  </si>
  <si>
    <t>Haloplasma contractile</t>
  </si>
  <si>
    <t>Enterococcus casseliflavus</t>
  </si>
  <si>
    <t>Enterococcus haemoperoxidus</t>
  </si>
  <si>
    <t>Lactobacillus brevis</t>
  </si>
  <si>
    <t>Oenococcus kitaharae</t>
  </si>
  <si>
    <t>Clostridium tyrobutyricum</t>
  </si>
  <si>
    <t>Moryella indoligenes</t>
  </si>
  <si>
    <t>Papillibacter cinnamivorans</t>
  </si>
  <si>
    <t>Bulleidia p-1630-c5</t>
  </si>
  <si>
    <t>Aquincola tertiaricarbonis</t>
  </si>
  <si>
    <t>Desulfovibrio C21_c20</t>
  </si>
  <si>
    <t>Campylobacter ureolyticus</t>
  </si>
  <si>
    <t>Shewanella pacifica</t>
  </si>
  <si>
    <t>Enterobacter aerogenes</t>
  </si>
  <si>
    <t>Enterobacter hormaechei</t>
  </si>
  <si>
    <t>Shigella sonnei</t>
  </si>
  <si>
    <t>Xenorhabdus nematophila</t>
  </si>
  <si>
    <t>Aggregatibacter pneumotropica</t>
  </si>
  <si>
    <t>Gallibacterium genomosp.</t>
  </si>
  <si>
    <t>Pseudomonas alcaligenes</t>
  </si>
  <si>
    <t>Salinivibrio costicola</t>
  </si>
  <si>
    <t>Kocuria palustris</t>
  </si>
  <si>
    <t>Rhodococcus equi</t>
  </si>
  <si>
    <t>Atopobium rimae</t>
  </si>
  <si>
    <t>Nitritalea halalkaliphila</t>
  </si>
  <si>
    <t>Litorilinea aerophila</t>
  </si>
  <si>
    <t>Thermobaculum terrenum</t>
  </si>
  <si>
    <t>Synechococcus elongatus</t>
  </si>
  <si>
    <t>Alicyclobacillus pomorum</t>
  </si>
  <si>
    <t>Lysinibacillus boronitolerans</t>
  </si>
  <si>
    <t>Enterococcus cecorum</t>
  </si>
  <si>
    <t>Lactobacillus vaginalis</t>
  </si>
  <si>
    <t>Streptococcus sobrinus</t>
  </si>
  <si>
    <t>Clostridium cellulovorans</t>
  </si>
  <si>
    <t>Clostridium neonatale</t>
  </si>
  <si>
    <t>Clostridium sardiniense</t>
  </si>
  <si>
    <t>Proteiniborus ethanoligenes</t>
  </si>
  <si>
    <t>Ruminococcus gauvreauii</t>
  </si>
  <si>
    <t>Butyricicoccus pullicaecorum</t>
  </si>
  <si>
    <t>Cellulosibacter alkalithermophilus</t>
  </si>
  <si>
    <t>Clostridium hungatei</t>
  </si>
  <si>
    <t>Acetonema longum</t>
  </si>
  <si>
    <t>Selenomonas noxia</t>
  </si>
  <si>
    <t>Halanaerobium hydrogeniformans</t>
  </si>
  <si>
    <t>Caldicellulosiruptor saccharolyticus</t>
  </si>
  <si>
    <t>Rhodospirillum rubrum</t>
  </si>
  <si>
    <t>Citrullus lanatus</t>
  </si>
  <si>
    <t>Victoria amazonica</t>
  </si>
  <si>
    <t>Zamia integrifolia</t>
  </si>
  <si>
    <t>Alcaligenes faecalis</t>
  </si>
  <si>
    <t>Salinispora tropica</t>
  </si>
  <si>
    <t>Variovorax paradoxus</t>
  </si>
  <si>
    <t>Neisseria cinerea</t>
  </si>
  <si>
    <t>Desulfovibrio litoralis</t>
  </si>
  <si>
    <t>Aquamonas haywardensis</t>
  </si>
  <si>
    <t>Brenneria salicis</t>
  </si>
  <si>
    <t>Buchnera aphidicola</t>
  </si>
  <si>
    <t>Enterobacter ludwigii</t>
  </si>
  <si>
    <t>Enterobacter radicincitans</t>
  </si>
  <si>
    <t>Escherichia coli</t>
  </si>
  <si>
    <t>Gluconacetobacter liquefaciens</t>
  </si>
  <si>
    <t>Photorhabdus temperata</t>
  </si>
  <si>
    <t>Raoultella terrigena</t>
  </si>
  <si>
    <t>Serratia rubidaea</t>
  </si>
  <si>
    <t>Xenorhabdus budapestensis</t>
  </si>
  <si>
    <t>Xenorhabdus poinarii</t>
  </si>
  <si>
    <t>Xenorhabdus romanii</t>
  </si>
  <si>
    <t>Alcanivorax venustensis</t>
  </si>
  <si>
    <t>Aggregatibacter segnis</t>
  </si>
  <si>
    <t>Haemophilus felis</t>
  </si>
  <si>
    <t>Haemophilus influenzae</t>
  </si>
  <si>
    <t>Necropsobacter rosorum</t>
  </si>
  <si>
    <t>Acinetobacter rhizosphaerae</t>
  </si>
  <si>
    <t>Pseudomonas viridiflava</t>
  </si>
  <si>
    <t>Thiopilula aggregata</t>
  </si>
  <si>
    <t>Pseudoxanthomonas mexicana</t>
  </si>
  <si>
    <t>Jonquetella anthropi</t>
  </si>
  <si>
    <t>Bacteroides_sp</t>
  </si>
  <si>
    <t>Lachnospiraceae_sp</t>
  </si>
  <si>
    <t>Ruminococcaceae_sp</t>
  </si>
  <si>
    <t>Clostridiales_sp</t>
  </si>
  <si>
    <t>Lachnospira_sp</t>
  </si>
  <si>
    <t>Enterobacteriaceae_sp</t>
  </si>
  <si>
    <t>Blautia_sp</t>
  </si>
  <si>
    <t>Sutterella_sp</t>
  </si>
  <si>
    <t>Parabacteroides_sp</t>
  </si>
  <si>
    <t>Coprococcus_sp</t>
  </si>
  <si>
    <t>Ruminococcus_sp</t>
  </si>
  <si>
    <t>Prevotella_sp</t>
  </si>
  <si>
    <t>Roseburia_sp</t>
  </si>
  <si>
    <t>Rikenellaceae_sp</t>
  </si>
  <si>
    <t>Oscillospira_sp</t>
  </si>
  <si>
    <t>Dialister_sp</t>
  </si>
  <si>
    <t>Megamonas_sp</t>
  </si>
  <si>
    <t>Klebsiella_sp</t>
  </si>
  <si>
    <t>Dorea_sp</t>
  </si>
  <si>
    <t>Paraprevotella_sp</t>
  </si>
  <si>
    <t>Bacteroidales_sp</t>
  </si>
  <si>
    <t>Phascolarctobacterium_sp</t>
  </si>
  <si>
    <t>Erysipelotrichaceae_sp</t>
  </si>
  <si>
    <t>Clostridium_sp</t>
  </si>
  <si>
    <t>Odoribacter_sp</t>
  </si>
  <si>
    <t>SMB53_sp</t>
  </si>
  <si>
    <t>RF32_sp</t>
  </si>
  <si>
    <t>Clostridiaceae_sp</t>
  </si>
  <si>
    <t>Anaerostipes_sp</t>
  </si>
  <si>
    <t>Streptococcus_sp</t>
  </si>
  <si>
    <t>S24-7_sp</t>
  </si>
  <si>
    <t>Bifidobacterium_sp</t>
  </si>
  <si>
    <t>Dysgonomonas_sp</t>
  </si>
  <si>
    <t>Megasphaera_sp</t>
  </si>
  <si>
    <t>Butyricimonas_sp</t>
  </si>
  <si>
    <t>Christensenellaceae_sp</t>
  </si>
  <si>
    <t>Citrobacter_sp</t>
  </si>
  <si>
    <t>Serratia_sp</t>
  </si>
  <si>
    <t>Aeromonadaceae_sp</t>
  </si>
  <si>
    <t>Bilophila_sp</t>
  </si>
  <si>
    <t>YS2_sp</t>
  </si>
  <si>
    <t>Peptostreptococcaceae_sp</t>
  </si>
  <si>
    <t>Catenibacterium_sp</t>
  </si>
  <si>
    <t>Veillonellaceae_sp</t>
  </si>
  <si>
    <t>Erwinia_sp</t>
  </si>
  <si>
    <t>Porphyromonadaceae_sp</t>
  </si>
  <si>
    <t>Veillonella_sp</t>
  </si>
  <si>
    <t>5-7N15_sp</t>
  </si>
  <si>
    <t>Coriobacteriaceae_sp</t>
  </si>
  <si>
    <t>RF39_sp</t>
  </si>
  <si>
    <t>Pectinatus_sp</t>
  </si>
  <si>
    <t>Turicibacter_sp</t>
  </si>
  <si>
    <t>Anaerofilum_sp</t>
  </si>
  <si>
    <t>Shuttleworthia_sp</t>
  </si>
  <si>
    <t>Desulfovibrio_sp</t>
  </si>
  <si>
    <t>Methanobrevibacter_sp</t>
  </si>
  <si>
    <t>Butyrivibrio_sp</t>
  </si>
  <si>
    <t>Collinsella_sp</t>
  </si>
  <si>
    <t>Pseudomonas_sp</t>
  </si>
  <si>
    <t>CandidatusHamiltonella_sp</t>
  </si>
  <si>
    <t>Lachnobacterium_sp</t>
  </si>
  <si>
    <t>Coprobacillus_sp</t>
  </si>
  <si>
    <t>Comamonadaceae_sp</t>
  </si>
  <si>
    <t>CandidatusPhlomobacter_sp</t>
  </si>
  <si>
    <t>Bifidobacteriaceae_sp</t>
  </si>
  <si>
    <t>Haemophilus_sp</t>
  </si>
  <si>
    <t>Tannerella_sp</t>
  </si>
  <si>
    <t>Blvii28_sp</t>
  </si>
  <si>
    <t>Mogibacterium_sp</t>
  </si>
  <si>
    <t>Succiniclasticum_sp</t>
  </si>
  <si>
    <t>Paludibacter_sp</t>
  </si>
  <si>
    <t>Oxalobacteraceae_sp</t>
  </si>
  <si>
    <t>Bacillaceae_sp</t>
  </si>
  <si>
    <t>CF231_sp</t>
  </si>
  <si>
    <t>cc_115_sp</t>
  </si>
  <si>
    <t>Slackia_sp</t>
  </si>
  <si>
    <t>vadinHB04_sp</t>
  </si>
  <si>
    <t>Halanaerobiaceae_sp</t>
  </si>
  <si>
    <t>Alcaligenaceae_sp</t>
  </si>
  <si>
    <t>Trabulsiella_sp</t>
  </si>
  <si>
    <t>Actinomyces_sp</t>
  </si>
  <si>
    <t>Rikenella_sp</t>
  </si>
  <si>
    <t>Enterococcus_sp</t>
  </si>
  <si>
    <t>Sporomusa_sp</t>
  </si>
  <si>
    <t>Bacillales_sp</t>
  </si>
  <si>
    <t>Porphyromonas_sp</t>
  </si>
  <si>
    <t>Adlercreutzia_sp</t>
  </si>
  <si>
    <t>Lactobacillus_sp</t>
  </si>
  <si>
    <t>CandidatusAzobacteroides_sp</t>
  </si>
  <si>
    <t>Prevotellaceae_sp</t>
  </si>
  <si>
    <t>Anaerobrancaceae_sp</t>
  </si>
  <si>
    <t>Victivallaceae_sp</t>
  </si>
  <si>
    <t>Bacteroidaceae_sp</t>
  </si>
  <si>
    <t>Fusibacter_sp</t>
  </si>
  <si>
    <t>Sodalis_sp</t>
  </si>
  <si>
    <t>SBla14_sp</t>
  </si>
  <si>
    <t>Ectothiorhodospiraceae_sp</t>
  </si>
  <si>
    <t>Chromatiales_sp</t>
  </si>
  <si>
    <t>Holdemania_sp</t>
  </si>
  <si>
    <t>Acetobacteraceae_sp</t>
  </si>
  <si>
    <t>SB-1_sp</t>
  </si>
  <si>
    <t>Peptococcaceae_sp</t>
  </si>
  <si>
    <t>Wohlfahrtiimonas_sp</t>
  </si>
  <si>
    <t>Pasteurellaceae_sp</t>
  </si>
  <si>
    <t>Vibrio_sp</t>
  </si>
  <si>
    <t>Moryella_sp</t>
  </si>
  <si>
    <t>Acinetobacter_sp</t>
  </si>
  <si>
    <t>Gemellaceae_sp</t>
  </si>
  <si>
    <t>Ethanoligenens_sp</t>
  </si>
  <si>
    <t>Peptococcus_sp</t>
  </si>
  <si>
    <t>Bulleidia_sp</t>
  </si>
  <si>
    <t>SC-I-84_sp</t>
  </si>
  <si>
    <t>PW3_sp</t>
  </si>
  <si>
    <t>HTCC2188_sp</t>
  </si>
  <si>
    <t>Burkholderiales_sp</t>
  </si>
  <si>
    <t>Desulfovibrionaceae_sp</t>
  </si>
  <si>
    <t>Betaproteobacteria_sp</t>
  </si>
  <si>
    <t>Oribacterium_sp</t>
  </si>
  <si>
    <t>Allobaculum_sp</t>
  </si>
  <si>
    <t>Granulicatella_sp</t>
  </si>
  <si>
    <t>Methylophilales_sp</t>
  </si>
  <si>
    <t>YRC22_sp</t>
  </si>
  <si>
    <t>Aeromonadales_sp</t>
  </si>
  <si>
    <t>Staphylococcus_sp</t>
  </si>
  <si>
    <t>Lactococcus_sp</t>
  </si>
  <si>
    <t>Methylibium_sp</t>
  </si>
  <si>
    <t>Lautropia_sp</t>
  </si>
  <si>
    <t>Anaerovibrio_sp</t>
  </si>
  <si>
    <t>02d06_sp</t>
  </si>
  <si>
    <t>Streptophyta_sp</t>
  </si>
  <si>
    <t>Parvimonas_sp</t>
  </si>
  <si>
    <t>Bacillus_sp</t>
  </si>
  <si>
    <t>Corynebacterium_sp</t>
  </si>
  <si>
    <t>Pelosinus_sp</t>
  </si>
  <si>
    <t>Planococcaceae_sp</t>
  </si>
  <si>
    <t>125ds10_sp</t>
  </si>
  <si>
    <t>Dehalobacterium_sp</t>
  </si>
  <si>
    <t>Anaerotruncus_sp</t>
  </si>
  <si>
    <t>Pseudobutyrivibrio_sp</t>
  </si>
  <si>
    <t>Aggregatibacter_sp</t>
  </si>
  <si>
    <t>RF16_sp</t>
  </si>
  <si>
    <t>Sharpea_sp</t>
  </si>
  <si>
    <t>Gluconacetobacter_sp</t>
  </si>
  <si>
    <t>Cryomorphaceae_sp</t>
  </si>
  <si>
    <t>Dickeya_sp</t>
  </si>
  <si>
    <t>GW-34_sp</t>
  </si>
  <si>
    <t>Burkholderiaceae_sp</t>
  </si>
  <si>
    <t>Methanomassiliicoccus_sp</t>
  </si>
  <si>
    <t>Nitrosomonadaceae_sp</t>
  </si>
  <si>
    <t>C39_sp</t>
  </si>
  <si>
    <t>OPB41_sp</t>
  </si>
  <si>
    <t>Streptococcaceae_sp</t>
  </si>
  <si>
    <t>Sedimentibacter_sp</t>
  </si>
  <si>
    <t>Ramlibacter_sp</t>
  </si>
  <si>
    <t>Gemellales_sp</t>
  </si>
  <si>
    <t>Epulopiscium_sp</t>
  </si>
  <si>
    <t>SHA-98_sp</t>
  </si>
  <si>
    <t>Limnohabitans_sp</t>
  </si>
  <si>
    <t>Procabacteriaceae_sp</t>
  </si>
  <si>
    <t>Rhodocyclaceae_sp</t>
  </si>
  <si>
    <t>Caldicoprobacter_sp</t>
  </si>
  <si>
    <t>Thiobacterales_sp</t>
  </si>
  <si>
    <t>Gemella_sp</t>
  </si>
  <si>
    <t>Acidaminococcus_sp</t>
  </si>
  <si>
    <t>Peptoniphilus_sp</t>
  </si>
  <si>
    <t>Succinivibrio_sp</t>
  </si>
  <si>
    <t>Microbacteriaceae_sp</t>
  </si>
  <si>
    <t>Clostridia_sp</t>
  </si>
  <si>
    <t>RFN20_sp</t>
  </si>
  <si>
    <t>Mannheimia_sp</t>
  </si>
  <si>
    <t>Lysinibacillus_sp</t>
  </si>
  <si>
    <t>rc4-4_sp</t>
  </si>
  <si>
    <t>EB1003_sp</t>
  </si>
  <si>
    <t>BA008_sp</t>
  </si>
  <si>
    <t>Facklamia_sp</t>
  </si>
  <si>
    <t>Fusobacterium_sp</t>
  </si>
  <si>
    <t>Coriobacterium_sp</t>
  </si>
  <si>
    <t>Flavobacteriaceae_sp</t>
  </si>
  <si>
    <t>Hylemonella_sp</t>
  </si>
  <si>
    <t>MWH-UniP1_sp</t>
  </si>
  <si>
    <t>Methylophilaceae_sp</t>
  </si>
  <si>
    <t>BF311_sp</t>
  </si>
  <si>
    <t>Lactobacillales_sp</t>
  </si>
  <si>
    <t>MND1_sp</t>
  </si>
  <si>
    <t>TM7-3_sp</t>
  </si>
  <si>
    <t>Micrococcaceae_sp</t>
  </si>
  <si>
    <t>Methylobacillus_sp</t>
  </si>
  <si>
    <t>Actinobacillus_sp</t>
  </si>
  <si>
    <t>Verrucomicrobiaceae_sp</t>
  </si>
  <si>
    <t>Rhodospirillaceae_sp</t>
  </si>
  <si>
    <t>Thiobacillus_sp</t>
  </si>
  <si>
    <t>Elusimicrobiaceae_sp</t>
  </si>
  <si>
    <t>Anaerofustis_sp</t>
  </si>
  <si>
    <t>Tepidibacter_sp</t>
  </si>
  <si>
    <t>Moraxellaceae_sp</t>
  </si>
  <si>
    <t>Paenibacillus_sp</t>
  </si>
  <si>
    <t>Neisseriaceae_sp</t>
  </si>
  <si>
    <t>Anaerobaculum_sp</t>
  </si>
  <si>
    <t>Akkermansia_sp</t>
  </si>
  <si>
    <t>p-2534-18B5_sp</t>
  </si>
  <si>
    <t>Paenibacillaceae_sp</t>
  </si>
  <si>
    <t>Caloramator_sp</t>
  </si>
  <si>
    <t>Gracilibacter_sp</t>
  </si>
  <si>
    <t>Selenomonas_sp</t>
  </si>
  <si>
    <t>WH1-8_sp</t>
  </si>
  <si>
    <t>Yersinia_sp</t>
  </si>
  <si>
    <t>Propionibacteriaceae_sp</t>
  </si>
  <si>
    <t>Atopobium_sp</t>
  </si>
  <si>
    <t>Enterococcaceae_sp</t>
  </si>
  <si>
    <t>Christensenella_sp</t>
  </si>
  <si>
    <t>Sarcina_sp</t>
  </si>
  <si>
    <t>Gracilibacteraceae_sp</t>
  </si>
  <si>
    <t>Anaerovorax_sp</t>
  </si>
  <si>
    <t>Gammaproteobacteria_sp</t>
  </si>
  <si>
    <t>Pseudomonadaceae_sp</t>
  </si>
  <si>
    <t>Mariprofundus_sp</t>
  </si>
  <si>
    <t>Synergistales_sp</t>
  </si>
  <si>
    <t>Microbacterium_sp</t>
  </si>
  <si>
    <t>Nesterenkonia_sp</t>
  </si>
  <si>
    <t>BS11_sp</t>
  </si>
  <si>
    <t>AF12_sp</t>
  </si>
  <si>
    <t>Hydrogenophaga_sp</t>
  </si>
  <si>
    <t>Salmonella_sp</t>
  </si>
  <si>
    <t>Acholeplasma_sp</t>
  </si>
  <si>
    <t>Anaeroplasma_sp</t>
  </si>
  <si>
    <t>ML615J-28_sp</t>
  </si>
  <si>
    <t>Mobiluncus_sp</t>
  </si>
  <si>
    <t>Alloscardovia_sp</t>
  </si>
  <si>
    <t>Ignavibacteriales_sp</t>
  </si>
  <si>
    <t>Roseiflexus_sp</t>
  </si>
  <si>
    <t>Colwelliaceae_sp</t>
  </si>
  <si>
    <t>Synergistes_sp</t>
  </si>
  <si>
    <t>SC3-41_sp</t>
  </si>
  <si>
    <t>ZA3409c_sp</t>
  </si>
  <si>
    <t>Euzebya_sp</t>
  </si>
  <si>
    <t>Kordia_sp</t>
  </si>
  <si>
    <t>OPB56_sp</t>
  </si>
  <si>
    <t>Rummeliibacillus_sp</t>
  </si>
  <si>
    <t>EtOH8_sp</t>
  </si>
  <si>
    <t>WAL_1855D_sp</t>
  </si>
  <si>
    <t>Thiomonas_sp</t>
  </si>
  <si>
    <t>Dechloromonas_sp</t>
  </si>
  <si>
    <t>Friedmanniella_sp</t>
  </si>
  <si>
    <t>Nocardiopsaceae_sp</t>
  </si>
  <si>
    <t>Leuconostoc_sp</t>
  </si>
  <si>
    <t>Desulfotomaculum_sp</t>
  </si>
  <si>
    <t>Filifactor_sp</t>
  </si>
  <si>
    <t>Gemm-2_sp</t>
  </si>
  <si>
    <t>BA021_sp</t>
  </si>
  <si>
    <t>TIBD11_sp</t>
  </si>
  <si>
    <t>Burkholderia_sp</t>
  </si>
  <si>
    <t>Cupriavidus_sp</t>
  </si>
  <si>
    <t>Dok59_sp</t>
  </si>
  <si>
    <t>Campylobacter_sp</t>
  </si>
  <si>
    <t>Thioalkalivibrio_sp</t>
  </si>
  <si>
    <t>C111_sp</t>
  </si>
  <si>
    <t>Actinomycetales_sp</t>
  </si>
  <si>
    <t>Pseudonocardiaceae_sp</t>
  </si>
  <si>
    <t>Streptomyces_sp</t>
  </si>
  <si>
    <t>Polaribacter_sp</t>
  </si>
  <si>
    <t>Trichococcus_sp</t>
  </si>
  <si>
    <t>Alkaliphilus_sp</t>
  </si>
  <si>
    <t>Pseudoramibacter_Eubacterium_sp</t>
  </si>
  <si>
    <t>Heliobacteriaceae_sp</t>
  </si>
  <si>
    <t>Desulfosporosinus_sp</t>
  </si>
  <si>
    <t>Thermosinus_sp</t>
  </si>
  <si>
    <t>Thermoanaerobacterales_sp</t>
  </si>
  <si>
    <t>Leptotrichia_sp</t>
  </si>
  <si>
    <t>Gemm-6_sp</t>
  </si>
  <si>
    <t>Sulfuritalea_sp</t>
  </si>
  <si>
    <t>Edwardsiella_sp</t>
  </si>
  <si>
    <t>Pasteurellales_sp</t>
  </si>
  <si>
    <t>Pseudoalteromonadaceae_sp</t>
  </si>
  <si>
    <t>Xanthomonadaceae_sp</t>
  </si>
  <si>
    <t>A714017_sp</t>
  </si>
  <si>
    <t>Treponema_sp</t>
  </si>
  <si>
    <t>CW040_sp</t>
  </si>
  <si>
    <t>F16_sp</t>
  </si>
  <si>
    <t>Methanobacterium_sp</t>
  </si>
  <si>
    <t>Acidimicrobiales_sp</t>
  </si>
  <si>
    <t>ACK-M1_sp</t>
  </si>
  <si>
    <t>Actinomycetaceae_sp</t>
  </si>
  <si>
    <t>Sanguibacteraceae_sp</t>
  </si>
  <si>
    <t>Gardnerella_sp</t>
  </si>
  <si>
    <t>Sphingobacteriaceae_sp</t>
  </si>
  <si>
    <t>SJA-15_sp</t>
  </si>
  <si>
    <t>Aerococcus_sp</t>
  </si>
  <si>
    <t>Carnobacteriaceae_sp</t>
  </si>
  <si>
    <t>Catonella_sp</t>
  </si>
  <si>
    <t>Sporotomaculum_sp</t>
  </si>
  <si>
    <t>Peptostreptococcus_sp</t>
  </si>
  <si>
    <t>Faecalibacterium_sp</t>
  </si>
  <si>
    <t>Anaerococcus_sp</t>
  </si>
  <si>
    <t>Thermacetogenium_sp</t>
  </si>
  <si>
    <t>Acidovorax_sp</t>
  </si>
  <si>
    <t>Janthinobacterium_sp</t>
  </si>
  <si>
    <t>Eikenella_sp</t>
  </si>
  <si>
    <t>Neisseria_sp</t>
  </si>
  <si>
    <t>Idiomarinaceae_sp</t>
  </si>
  <si>
    <t>Alishewanella_sp</t>
  </si>
  <si>
    <t>Enterobacter_sp</t>
  </si>
  <si>
    <t>Proteus_sp</t>
  </si>
  <si>
    <t>Providencia_sp</t>
  </si>
  <si>
    <t>Sinobacteraceae_sp</t>
  </si>
  <si>
    <t>Brachyspira_sp</t>
  </si>
  <si>
    <t>SJA-4_sp</t>
  </si>
  <si>
    <t>EW055_sp</t>
  </si>
  <si>
    <t>CK-1C4-19_sp</t>
  </si>
  <si>
    <t>Anaeroplasmataceae_sp</t>
  </si>
  <si>
    <t>CandidatusRhodoluna_sp</t>
  </si>
  <si>
    <t>Nocardia_sp</t>
  </si>
  <si>
    <t>Nocardioidaceae_sp</t>
  </si>
  <si>
    <t>Propionibacterium_sp</t>
  </si>
  <si>
    <t>Saccharomonospora_sp</t>
  </si>
  <si>
    <t>Bombiscardovia_sp</t>
  </si>
  <si>
    <t>Eggerthella_sp</t>
  </si>
  <si>
    <t>VC21_Bac22_sp</t>
  </si>
  <si>
    <t>Psychroflexus_sp</t>
  </si>
  <si>
    <t>Sphingobacterium_sp</t>
  </si>
  <si>
    <t>Chitinophagaceae_sp</t>
  </si>
  <si>
    <t>Sediminibacterium_sp</t>
  </si>
  <si>
    <t>ML635J-21_sp</t>
  </si>
  <si>
    <t>Anaerobacillus_sp</t>
  </si>
  <si>
    <t>Virgibacillus_sp</t>
  </si>
  <si>
    <t>Solibacillus_sp</t>
  </si>
  <si>
    <t>Ureibacillus_sp</t>
  </si>
  <si>
    <t>Vagococcus_sp</t>
  </si>
  <si>
    <t>Dehalobacter_Syntrophobotulus_sp</t>
  </si>
  <si>
    <t>Jan-68_sp</t>
  </si>
  <si>
    <t>Finegoldia_sp</t>
  </si>
  <si>
    <t>Halanaerobacter_sp</t>
  </si>
  <si>
    <t>PSB-M-3_sp</t>
  </si>
  <si>
    <t>Alphaproteobacteria_sp</t>
  </si>
  <si>
    <t>Rhodospirillales_sp</t>
  </si>
  <si>
    <t>Oligella_sp</t>
  </si>
  <si>
    <t>Comamonas_sp</t>
  </si>
  <si>
    <t>Oxalobacter_sp</t>
  </si>
  <si>
    <t>Deltaproteobacteria_sp</t>
  </si>
  <si>
    <t>Sulfurospirillum_sp</t>
  </si>
  <si>
    <t>Alteromonadales_sp</t>
  </si>
  <si>
    <t>Shewanella_sp</t>
  </si>
  <si>
    <t>Halothiobacillaceae_sp</t>
  </si>
  <si>
    <t>Morganella_sp</t>
  </si>
  <si>
    <t>Coxiellaceae_sp</t>
  </si>
  <si>
    <t>Oleiphilaceae_sp</t>
  </si>
  <si>
    <t>Rs-045_sp</t>
  </si>
  <si>
    <t>Opitutus_sp</t>
  </si>
  <si>
    <t>Ellin506_sp</t>
  </si>
  <si>
    <t>vadinCA11_sp</t>
  </si>
  <si>
    <t>mb2424_sp</t>
  </si>
  <si>
    <t>JdFBGBact_sp</t>
  </si>
  <si>
    <t>TK06_sp</t>
  </si>
  <si>
    <t>Actinobaculum_sp</t>
  </si>
  <si>
    <t>Varibaculum_sp</t>
  </si>
  <si>
    <t>Brevibacterium_sp</t>
  </si>
  <si>
    <t>Cellulomonadaceae_sp</t>
  </si>
  <si>
    <t>Demequina_sp</t>
  </si>
  <si>
    <t>Dermacoccus_sp</t>
  </si>
  <si>
    <t>Leucobacter_sp</t>
  </si>
  <si>
    <t>Arthrobacter_sp</t>
  </si>
  <si>
    <t>Mycobacterium_sp</t>
  </si>
  <si>
    <t>Sanguibacter_sp</t>
  </si>
  <si>
    <t>Streptomycetaceae_sp</t>
  </si>
  <si>
    <t>Scardovia_sp</t>
  </si>
  <si>
    <t>Conexibacteraceae_sp</t>
  </si>
  <si>
    <t>Patulibacteraceae_sp</t>
  </si>
  <si>
    <t>GZKB119_sp</t>
  </si>
  <si>
    <t>Pontibacter_sp</t>
  </si>
  <si>
    <t>Flexibacter_sp</t>
  </si>
  <si>
    <t>Wautersiella_sp</t>
  </si>
  <si>
    <t>Chitinophaga_sp</t>
  </si>
  <si>
    <t>Prosthecochloris_sp</t>
  </si>
  <si>
    <t>Ignavibacteriaceae_sp</t>
  </si>
  <si>
    <t>Chloroplast_sp</t>
  </si>
  <si>
    <t>Haptophyceae_sp</t>
  </si>
  <si>
    <t>Chroococcales_sp</t>
  </si>
  <si>
    <t>Pseudanabaena_sp</t>
  </si>
  <si>
    <t>Dictyoglomus_sp</t>
  </si>
  <si>
    <t>Alicyclobacillaceae_sp</t>
  </si>
  <si>
    <t>Kurthia_sp</t>
  </si>
  <si>
    <t>Sporosarcina_sp</t>
  </si>
  <si>
    <t>Salinicoccus_sp</t>
  </si>
  <si>
    <t>Thermoactinomycetaceae_sp</t>
  </si>
  <si>
    <t>Exiguobacterium_sp</t>
  </si>
  <si>
    <t>Abiotrophia_sp</t>
  </si>
  <si>
    <t>Caloranaerobacter_sp</t>
  </si>
  <si>
    <t>Clostridiisalibacter_sp</t>
  </si>
  <si>
    <t>Natronincola_Anaerovirgula_sp</t>
  </si>
  <si>
    <t>Oxobacter_sp</t>
  </si>
  <si>
    <t>Proteiniclasticum_sp</t>
  </si>
  <si>
    <t>Tindallia_Anoxynatronum_sp</t>
  </si>
  <si>
    <t>Garciella_sp</t>
  </si>
  <si>
    <t>Lutispora_sp</t>
  </si>
  <si>
    <t>JTB215_sp</t>
  </si>
  <si>
    <t>Desulfurispora_sp</t>
  </si>
  <si>
    <t>Pelotomaculum_sp</t>
  </si>
  <si>
    <t>Syntrophomonas_sp</t>
  </si>
  <si>
    <t>Propionispora_sp</t>
  </si>
  <si>
    <t>Dethiosulfatibacter_sp</t>
  </si>
  <si>
    <t>Tepidimicrobium_sp</t>
  </si>
  <si>
    <t>MBA08_sp</t>
  </si>
  <si>
    <t>OPB54_sp</t>
  </si>
  <si>
    <t>Moorella_sp</t>
  </si>
  <si>
    <t>L7A_E11_sp</t>
  </si>
  <si>
    <t>OP8_2_sp</t>
  </si>
  <si>
    <t>Caulobacteraceae_sp</t>
  </si>
  <si>
    <t>Rhizobiales_sp</t>
  </si>
  <si>
    <t>Azospirillum_sp</t>
  </si>
  <si>
    <t>Rickettsiales_sp</t>
  </si>
  <si>
    <t>Pigmentiphaga_sp</t>
  </si>
  <si>
    <t>Salinispora_sp</t>
  </si>
  <si>
    <t>Rubrivivax_sp</t>
  </si>
  <si>
    <t>Schlegelella_sp</t>
  </si>
  <si>
    <t>Collimonas_sp</t>
  </si>
  <si>
    <t>Herminiimonas_sp</t>
  </si>
  <si>
    <t>Gallionella_sp</t>
  </si>
  <si>
    <t>Microvirgula_sp</t>
  </si>
  <si>
    <t>Nitrosomonadales_sp</t>
  </si>
  <si>
    <t>Azoarcus_sp</t>
  </si>
  <si>
    <t>CandidatusAccumulibacter_sp</t>
  </si>
  <si>
    <t>Propionivibrio_sp</t>
  </si>
  <si>
    <t>Sterolibacterium_sp</t>
  </si>
  <si>
    <t>Uliginosibacterium_sp</t>
  </si>
  <si>
    <t>Tremblayaceae_sp</t>
  </si>
  <si>
    <t>DTB120_sp</t>
  </si>
  <si>
    <t>Lawsonia_sp</t>
  </si>
  <si>
    <t>Myxococcales_sp</t>
  </si>
  <si>
    <t>PB19_sp</t>
  </si>
  <si>
    <t>Spirobacillales_sp</t>
  </si>
  <si>
    <t>SAR324_sp</t>
  </si>
  <si>
    <t>Epsilonproteobacteria_sp</t>
  </si>
  <si>
    <t>34P16_sp</t>
  </si>
  <si>
    <t>Glaciecola_sp</t>
  </si>
  <si>
    <t>HB2-32-21_sp</t>
  </si>
  <si>
    <t>Marinobacter_sp</t>
  </si>
  <si>
    <t>Pseudidiomarina_sp</t>
  </si>
  <si>
    <t>Cardiobacterium_sp</t>
  </si>
  <si>
    <t>Nitrosococcus_sp</t>
  </si>
  <si>
    <t>Tatlockia_sp</t>
  </si>
  <si>
    <t>Alcanivorax_sp</t>
  </si>
  <si>
    <t>Hahella_sp</t>
  </si>
  <si>
    <t>CandidatusPortiera_sp</t>
  </si>
  <si>
    <t>Gallibacterium_sp</t>
  </si>
  <si>
    <t>Moraxella_sp</t>
  </si>
  <si>
    <t>Piscirickettsiaceae_sp</t>
  </si>
  <si>
    <t>Thiothrix_sp</t>
  </si>
  <si>
    <t>Sphaerochaetaceae_sp</t>
  </si>
  <si>
    <t>Aminobacterium_sp</t>
  </si>
  <si>
    <t>Pyramidobacter_sp</t>
  </si>
  <si>
    <t>Synergistaceae_sp</t>
  </si>
  <si>
    <t>Cloacibacillus_sp</t>
  </si>
  <si>
    <t>vadinCA02_sp</t>
  </si>
  <si>
    <t>E6_sp</t>
  </si>
  <si>
    <t>I025_sp</t>
  </si>
  <si>
    <t>Mycoplasma_sp</t>
  </si>
  <si>
    <t>Verrucomicrobium_sp</t>
  </si>
  <si>
    <t>Kazan-3B-09_sp</t>
  </si>
  <si>
    <t>Meiothermus_sp</t>
  </si>
  <si>
    <t>Unclassified_k</t>
  </si>
  <si>
    <t>Max</t>
  </si>
  <si>
    <t>Acidaminococcales</t>
  </si>
  <si>
    <t>EBI-filtered reads</t>
  </si>
  <si>
    <t>Abundance order</t>
  </si>
  <si>
    <t>max</t>
  </si>
  <si>
    <t>Veillonellales</t>
  </si>
  <si>
    <t>Selenomonadaceae</t>
  </si>
  <si>
    <t>Sporomusaceae</t>
  </si>
  <si>
    <t>Odoribacteraceae</t>
  </si>
  <si>
    <t>Lentisphaeria</t>
  </si>
  <si>
    <t>Tissierellaceae</t>
  </si>
  <si>
    <t>Acidaminobacteraceae</t>
  </si>
  <si>
    <t>Methanomassiliicoccaceae</t>
  </si>
  <si>
    <t>Roseiflexales</t>
  </si>
  <si>
    <t>Roseiflexaceae</t>
  </si>
  <si>
    <t>Saprospirae</t>
  </si>
  <si>
    <t>Saprospirales</t>
  </si>
  <si>
    <t>Brachyspirae</t>
  </si>
  <si>
    <t>Brachyspirales</t>
  </si>
  <si>
    <t>Spartobacteria</t>
  </si>
  <si>
    <t>Chthoniobacterales</t>
  </si>
  <si>
    <t>Chthoniobacteraceae</t>
  </si>
  <si>
    <t>Chloracidobacteria</t>
  </si>
  <si>
    <t>Chloracidobacteria_o</t>
  </si>
  <si>
    <t>Chloracidobacteria_f</t>
  </si>
  <si>
    <t>Thermobacula</t>
  </si>
  <si>
    <t>Thermobaculales</t>
  </si>
  <si>
    <t>Thermobaculaceae</t>
  </si>
  <si>
    <t>Pedosphaerae</t>
  </si>
  <si>
    <t>Pedosphaerales</t>
  </si>
  <si>
    <t>Pedosphaerales_f</t>
  </si>
  <si>
    <t>Thermi</t>
  </si>
  <si>
    <t>Ruminococcus gnavus</t>
  </si>
  <si>
    <t>Eubacterium</t>
  </si>
  <si>
    <t>Eubacterium biforme</t>
  </si>
  <si>
    <t>Eubacterium dolichum</t>
  </si>
  <si>
    <t>Eubacterium cylindroides</t>
  </si>
  <si>
    <t>Ruminococcus torques</t>
  </si>
  <si>
    <t>Clostridium difficile</t>
  </si>
  <si>
    <t>Eubacterium_sp</t>
  </si>
  <si>
    <t>Tissierellaceae_g</t>
  </si>
  <si>
    <t>Tissierellaceae_sp</t>
  </si>
  <si>
    <t>Methanomassiliicoccaceae_g</t>
  </si>
  <si>
    <t>Methanomassiliicoccaceae_sp</t>
  </si>
  <si>
    <t>Acidaminobacteraceae_g</t>
  </si>
  <si>
    <t>Acidaminobacteraceae_sp</t>
  </si>
  <si>
    <t>Chloracidobacteria_g</t>
  </si>
  <si>
    <t>Chloracidobacteria_sp</t>
  </si>
  <si>
    <t>Chromatiaceae_g</t>
  </si>
  <si>
    <t>Chromatiaceae_sp</t>
  </si>
  <si>
    <t>Pedosphaerales_g</t>
  </si>
  <si>
    <t>Pedosphaerales_sp</t>
  </si>
  <si>
    <t>Clostridiales_Incertae Sedis XIII_sp</t>
  </si>
  <si>
    <t>Clostridiales_Incertae Sedis XII</t>
  </si>
  <si>
    <t>Bacillales Family XII. Incertae Sedis</t>
  </si>
  <si>
    <t>Thermoanaerobacterales Family III. Incertae Sedis</t>
  </si>
  <si>
    <t>----&gt;</t>
  </si>
  <si>
    <t>Duodenibacillus</t>
  </si>
  <si>
    <t>EBI orders</t>
  </si>
  <si>
    <t>Kelpie orders</t>
  </si>
  <si>
    <t>Lactobacillus rogosae strain ATCC 27753 (NR 104836.1)</t>
  </si>
  <si>
    <t>Anaerostipes sp. 5 1 63FAA (JF412658)</t>
  </si>
  <si>
    <t>Blautia luti strain DSM 14534 (NR 114315.1)</t>
  </si>
  <si>
    <t>Fusicatenibacter saccharivorans HT03-11 (AB698910)</t>
  </si>
  <si>
    <t>Bacteroides dorei JCM 13471; 175 (AB242142)</t>
  </si>
  <si>
    <t>Faecalibacterium prausnitzii ATCC 27768 (AJ413954)</t>
  </si>
  <si>
    <t>Prevotella copri CB7 (AB064923)</t>
  </si>
  <si>
    <t>Eubacterium rectale (L34627)</t>
  </si>
  <si>
    <t>Enterobacter cancerogenus LMG 2693 (Z96078)</t>
  </si>
  <si>
    <t>Bacteroides finegoldii JCM 13345; 199T (AB222699)</t>
  </si>
  <si>
    <t>Eubacterium eligens (L34420)</t>
  </si>
  <si>
    <t>Bacteroides coprocola M16 (AB200224)</t>
  </si>
  <si>
    <t>Bacteroides uniformis JCM 5828T (AB050110)</t>
  </si>
  <si>
    <t>Parabacteroides distasonis JCM 5825 (AB238922)</t>
  </si>
  <si>
    <t>Sutterella wadsworthensis WAL 9799 (GU585669)</t>
  </si>
  <si>
    <t>Prevotella stercorea CB35 (AB244774)</t>
  </si>
  <si>
    <t>Megamonas funiformis YIT 11815 (= JCM 14723, = DSM 19343) (AB300988)</t>
  </si>
  <si>
    <t>Parabacteroides goldsteinii WAL 12034 (AY974070)</t>
  </si>
  <si>
    <t>Roseburia inulinivorans type strain: A2-194 (AJ270473)</t>
  </si>
  <si>
    <t>Bacteroides massiliensis B84634 (AY126616)</t>
  </si>
  <si>
    <t>Clostridium algidixylanolyticum SPL73 (AF092549)</t>
  </si>
  <si>
    <t>Coprococcus comes ATCC 27758 (EF031542)</t>
  </si>
  <si>
    <t>Gemmiger formicilis ATCC 27749; X2-56 (GU562446)</t>
  </si>
  <si>
    <t>Bifidobacterium stercoris Eg1 (FJ611793)</t>
  </si>
  <si>
    <t>Phascolarctobacterium faecium (X72865)</t>
  </si>
  <si>
    <t>Top 25 EBI Species</t>
  </si>
  <si>
    <t>Top 25 Kelpie OTUs to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</si>
</sst>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164" fontId="0" fillId="0" borderId="0" xfId="1" applyNumberFormat="1" applyFont="1"/>
    <xf numFmtId="0" fontId="3" fillId="0" borderId="0" xfId="0" applyFont="1"/>
    <xf numFmtId="17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quotePrefix="1"/>
    <xf numFmtId="10" fontId="0" fillId="0" borderId="0" xfId="1" applyNumberFormat="1" applyFont="1"/>
    <xf numFmtId="9" fontId="0" fillId="0" borderId="0" xfId="1" applyFont="1"/>
    <xf numFmtId="0" fontId="4" fillId="3" borderId="0" xfId="0" applyFont="1" applyFill="1"/>
  </cellXfs>
  <cellStyles count="2">
    <cellStyle name="Normal" xfId="0" builtinId="0"/>
    <cellStyle name="Percent" xfId="1" builtinId="5"/>
  </cellStyles>
  <dxfs count="1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ERP008951 - EBI vs Kelpie - Classes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387983091787441E-2"/>
          <c:y val="0.10789818181818182"/>
          <c:w val="0.90752204106280199"/>
          <c:h val="0.68571166785969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Classes!$F$3</c:f>
              <c:strCache>
                <c:ptCount val="1"/>
                <c:pt idx="0">
                  <c:v>EBI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Classes!$C$4:$C$21</c:f>
              <c:strCache>
                <c:ptCount val="18"/>
                <c:pt idx="0">
                  <c:v>Bacteroidia</c:v>
                </c:pt>
                <c:pt idx="1">
                  <c:v>Clostridia</c:v>
                </c:pt>
                <c:pt idx="2">
                  <c:v>Gammaproteobacteria</c:v>
                </c:pt>
                <c:pt idx="3">
                  <c:v>Negativicutes</c:v>
                </c:pt>
                <c:pt idx="4">
                  <c:v>Betaproteobacteria</c:v>
                </c:pt>
                <c:pt idx="5">
                  <c:v>Erysipelotrichia</c:v>
                </c:pt>
                <c:pt idx="6">
                  <c:v>Firmicutes_c</c:v>
                </c:pt>
                <c:pt idx="7">
                  <c:v>Actinobacteria(class)</c:v>
                </c:pt>
                <c:pt idx="8">
                  <c:v>Bacilli</c:v>
                </c:pt>
                <c:pt idx="9">
                  <c:v>Coriobacteriia</c:v>
                </c:pt>
                <c:pt idx="10">
                  <c:v>Alphaproteobacteria</c:v>
                </c:pt>
                <c:pt idx="11">
                  <c:v>Deltaproteobacteria</c:v>
                </c:pt>
                <c:pt idx="12">
                  <c:v>Verrucomicrobiae</c:v>
                </c:pt>
                <c:pt idx="13">
                  <c:v>4C0d-2</c:v>
                </c:pt>
                <c:pt idx="14">
                  <c:v>Mollicutes</c:v>
                </c:pt>
                <c:pt idx="15">
                  <c:v>Bacteria_c</c:v>
                </c:pt>
                <c:pt idx="16">
                  <c:v>Methanobacteria</c:v>
                </c:pt>
                <c:pt idx="17">
                  <c:v>Proteobacteria_c</c:v>
                </c:pt>
              </c:strCache>
            </c:strRef>
          </c:cat>
          <c:val>
            <c:numRef>
              <c:f>Classes!$F$4:$F$21</c:f>
              <c:numCache>
                <c:formatCode>0.0%</c:formatCode>
                <c:ptCount val="18"/>
                <c:pt idx="0">
                  <c:v>0.4243132406728794</c:v>
                </c:pt>
                <c:pt idx="1">
                  <c:v>0.43608141391958588</c:v>
                </c:pt>
                <c:pt idx="2">
                  <c:v>4.9905192132642336E-2</c:v>
                </c:pt>
                <c:pt idx="3">
                  <c:v>3.0586296024850877E-2</c:v>
                </c:pt>
                <c:pt idx="4">
                  <c:v>2.2972107099418285E-2</c:v>
                </c:pt>
                <c:pt idx="5">
                  <c:v>8.4235985954003618E-3</c:v>
                </c:pt>
                <c:pt idx="6">
                  <c:v>0</c:v>
                </c:pt>
                <c:pt idx="7">
                  <c:v>7.7315576745686267E-3</c:v>
                </c:pt>
                <c:pt idx="8">
                  <c:v>4.886886954767823E-3</c:v>
                </c:pt>
                <c:pt idx="9">
                  <c:v>4.3835054306954925E-3</c:v>
                </c:pt>
                <c:pt idx="10">
                  <c:v>3.5697487700189789E-3</c:v>
                </c:pt>
                <c:pt idx="11">
                  <c:v>2.1543685952525645E-3</c:v>
                </c:pt>
                <c:pt idx="12">
                  <c:v>1.315399388465347E-3</c:v>
                </c:pt>
                <c:pt idx="13">
                  <c:v>1.3101829996148566E-3</c:v>
                </c:pt>
                <c:pt idx="14">
                  <c:v>9.5894615034849821E-4</c:v>
                </c:pt>
                <c:pt idx="15">
                  <c:v>0</c:v>
                </c:pt>
                <c:pt idx="16">
                  <c:v>7.0942888366670406E-4</c:v>
                </c:pt>
                <c:pt idx="17">
                  <c:v>8.6939814174841186E-7</c:v>
                </c:pt>
              </c:numCache>
            </c:numRef>
          </c:val>
        </c:ser>
        <c:ser>
          <c:idx val="1"/>
          <c:order val="1"/>
          <c:tx>
            <c:strRef>
              <c:f>Classes!$G$3</c:f>
              <c:strCache>
                <c:ptCount val="1"/>
                <c:pt idx="0">
                  <c:v>Kelpie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Classes!$C$4:$C$21</c:f>
              <c:strCache>
                <c:ptCount val="18"/>
                <c:pt idx="0">
                  <c:v>Bacteroidia</c:v>
                </c:pt>
                <c:pt idx="1">
                  <c:v>Clostridia</c:v>
                </c:pt>
                <c:pt idx="2">
                  <c:v>Gammaproteobacteria</c:v>
                </c:pt>
                <c:pt idx="3">
                  <c:v>Negativicutes</c:v>
                </c:pt>
                <c:pt idx="4">
                  <c:v>Betaproteobacteria</c:v>
                </c:pt>
                <c:pt idx="5">
                  <c:v>Erysipelotrichia</c:v>
                </c:pt>
                <c:pt idx="6">
                  <c:v>Firmicutes_c</c:v>
                </c:pt>
                <c:pt idx="7">
                  <c:v>Actinobacteria(class)</c:v>
                </c:pt>
                <c:pt idx="8">
                  <c:v>Bacilli</c:v>
                </c:pt>
                <c:pt idx="9">
                  <c:v>Coriobacteriia</c:v>
                </c:pt>
                <c:pt idx="10">
                  <c:v>Alphaproteobacteria</c:v>
                </c:pt>
                <c:pt idx="11">
                  <c:v>Deltaproteobacteria</c:v>
                </c:pt>
                <c:pt idx="12">
                  <c:v>Verrucomicrobiae</c:v>
                </c:pt>
                <c:pt idx="13">
                  <c:v>4C0d-2</c:v>
                </c:pt>
                <c:pt idx="14">
                  <c:v>Mollicutes</c:v>
                </c:pt>
                <c:pt idx="15">
                  <c:v>Bacteria_c</c:v>
                </c:pt>
                <c:pt idx="16">
                  <c:v>Methanobacteria</c:v>
                </c:pt>
                <c:pt idx="17">
                  <c:v>Proteobacteria_c</c:v>
                </c:pt>
              </c:strCache>
            </c:strRef>
          </c:cat>
          <c:val>
            <c:numRef>
              <c:f>Classes!$G$4:$G$21</c:f>
              <c:numCache>
                <c:formatCode>0.0%</c:formatCode>
                <c:ptCount val="18"/>
                <c:pt idx="0">
                  <c:v>0.45430828519905164</c:v>
                </c:pt>
                <c:pt idx="1">
                  <c:v>0.40389773257783107</c:v>
                </c:pt>
                <c:pt idx="2">
                  <c:v>4.4378129491134441E-2</c:v>
                </c:pt>
                <c:pt idx="3">
                  <c:v>3.0207885173420723E-2</c:v>
                </c:pt>
                <c:pt idx="4">
                  <c:v>2.1008211052424411E-2</c:v>
                </c:pt>
                <c:pt idx="5">
                  <c:v>1.3135853098139012E-2</c:v>
                </c:pt>
                <c:pt idx="6">
                  <c:v>1.0847376948637442E-2</c:v>
                </c:pt>
                <c:pt idx="7">
                  <c:v>7.4970478657671426E-3</c:v>
                </c:pt>
                <c:pt idx="8">
                  <c:v>3.1672509909101729E-3</c:v>
                </c:pt>
                <c:pt idx="9">
                  <c:v>3.3777907966643173E-3</c:v>
                </c:pt>
                <c:pt idx="10">
                  <c:v>2.5905550012357771E-3</c:v>
                </c:pt>
                <c:pt idx="11">
                  <c:v>2.6912479518138464E-3</c:v>
                </c:pt>
                <c:pt idx="12">
                  <c:v>1.0252373149767034E-3</c:v>
                </c:pt>
                <c:pt idx="13">
                  <c:v>0</c:v>
                </c:pt>
                <c:pt idx="14">
                  <c:v>0</c:v>
                </c:pt>
                <c:pt idx="15">
                  <c:v>8.0554360462455261E-4</c:v>
                </c:pt>
                <c:pt idx="16">
                  <c:v>7.4146627243850869E-4</c:v>
                </c:pt>
                <c:pt idx="17">
                  <c:v>3.2038666093021977E-4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30376768"/>
        <c:axId val="730381864"/>
      </c:barChart>
      <c:catAx>
        <c:axId val="73037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1864"/>
        <c:crosses val="autoZero"/>
        <c:auto val="1"/>
        <c:lblAlgn val="ctr"/>
        <c:lblOffset val="100"/>
        <c:noMultiLvlLbl val="0"/>
      </c:catAx>
      <c:valAx>
        <c:axId val="73038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7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1386307367149757"/>
          <c:y val="0.11917606299212596"/>
          <c:w val="0.15260295893719808"/>
          <c:h val="4.5793589743589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ERP008951 - EBI vs Kelpie - Orders</a:t>
            </a:r>
            <a:endParaRPr lang="en-A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Orders!$G$3</c:f>
              <c:strCache>
                <c:ptCount val="1"/>
                <c:pt idx="0">
                  <c:v>EBI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Orders!$D$4:$D$29</c:f>
              <c:strCache>
                <c:ptCount val="26"/>
                <c:pt idx="0">
                  <c:v>Bacteroidales</c:v>
                </c:pt>
                <c:pt idx="1">
                  <c:v>Clostridiales</c:v>
                </c:pt>
                <c:pt idx="2">
                  <c:v>Enterobacteriales</c:v>
                </c:pt>
                <c:pt idx="3">
                  <c:v>Burkholderiales</c:v>
                </c:pt>
                <c:pt idx="4">
                  <c:v>Veillonellales</c:v>
                </c:pt>
                <c:pt idx="5">
                  <c:v>Erysipelotrichales</c:v>
                </c:pt>
                <c:pt idx="6">
                  <c:v>Firmicutes_o</c:v>
                </c:pt>
                <c:pt idx="7">
                  <c:v>Selenomonadales</c:v>
                </c:pt>
                <c:pt idx="8">
                  <c:v>Acidaminococcales</c:v>
                </c:pt>
                <c:pt idx="9">
                  <c:v>Bifidobacteriales</c:v>
                </c:pt>
                <c:pt idx="10">
                  <c:v>Coriobacteriales</c:v>
                </c:pt>
                <c:pt idx="11">
                  <c:v>Lactobacillales</c:v>
                </c:pt>
                <c:pt idx="12">
                  <c:v>RF32</c:v>
                </c:pt>
                <c:pt idx="13">
                  <c:v>Rhodospirillales</c:v>
                </c:pt>
                <c:pt idx="14">
                  <c:v>Desulfovibrionales</c:v>
                </c:pt>
                <c:pt idx="15">
                  <c:v>Aeromonadales</c:v>
                </c:pt>
                <c:pt idx="16">
                  <c:v>Verrucomicrobiales</c:v>
                </c:pt>
                <c:pt idx="17">
                  <c:v>YS2</c:v>
                </c:pt>
                <c:pt idx="18">
                  <c:v>Pasteurellales</c:v>
                </c:pt>
                <c:pt idx="19">
                  <c:v>RF39</c:v>
                </c:pt>
                <c:pt idx="20">
                  <c:v>Bacteria_o</c:v>
                </c:pt>
                <c:pt idx="21">
                  <c:v>Methanobacteriales</c:v>
                </c:pt>
                <c:pt idx="22">
                  <c:v>Pseudomonadales</c:v>
                </c:pt>
                <c:pt idx="23">
                  <c:v>Bacillales</c:v>
                </c:pt>
                <c:pt idx="24">
                  <c:v>Clostridia_o</c:v>
                </c:pt>
                <c:pt idx="25">
                  <c:v>Deltaproteobacteria_o</c:v>
                </c:pt>
              </c:strCache>
            </c:strRef>
          </c:cat>
          <c:val>
            <c:numRef>
              <c:f>Orders!$G$4:$G$29</c:f>
              <c:numCache>
                <c:formatCode>0.0%</c:formatCode>
                <c:ptCount val="26"/>
                <c:pt idx="0">
                  <c:v>0.4243132406728794</c:v>
                </c:pt>
                <c:pt idx="1">
                  <c:v>0.43566584160783017</c:v>
                </c:pt>
                <c:pt idx="2">
                  <c:v>4.6015504846459943E-2</c:v>
                </c:pt>
                <c:pt idx="3">
                  <c:v>2.2394826733297339E-2</c:v>
                </c:pt>
                <c:pt idx="4">
                  <c:v>1.5522234422776145E-2</c:v>
                </c:pt>
                <c:pt idx="5">
                  <c:v>8.4235985954003618E-3</c:v>
                </c:pt>
                <c:pt idx="6">
                  <c:v>0</c:v>
                </c:pt>
                <c:pt idx="7">
                  <c:v>9.1356356734923119E-3</c:v>
                </c:pt>
                <c:pt idx="8">
                  <c:v>5.9284259285824203E-3</c:v>
                </c:pt>
                <c:pt idx="9">
                  <c:v>7.3551082791915639E-3</c:v>
                </c:pt>
                <c:pt idx="10">
                  <c:v>4.3835054306954925E-3</c:v>
                </c:pt>
                <c:pt idx="11">
                  <c:v>4.017488813019411E-3</c:v>
                </c:pt>
                <c:pt idx="12">
                  <c:v>3.4506412245994466E-3</c:v>
                </c:pt>
                <c:pt idx="13">
                  <c:v>1.1215236028554512E-4</c:v>
                </c:pt>
                <c:pt idx="14">
                  <c:v>2.1482828082603255E-3</c:v>
                </c:pt>
                <c:pt idx="15">
                  <c:v>1.4779768409723E-3</c:v>
                </c:pt>
                <c:pt idx="16">
                  <c:v>1.315399388465347E-3</c:v>
                </c:pt>
                <c:pt idx="17">
                  <c:v>1.3101829996148566E-3</c:v>
                </c:pt>
                <c:pt idx="18">
                  <c:v>1.0424083719563458E-3</c:v>
                </c:pt>
                <c:pt idx="19">
                  <c:v>9.3981939123003323E-4</c:v>
                </c:pt>
                <c:pt idx="20">
                  <c:v>0</c:v>
                </c:pt>
                <c:pt idx="21">
                  <c:v>7.0942888366670406E-4</c:v>
                </c:pt>
                <c:pt idx="22">
                  <c:v>7.329026334939112E-4</c:v>
                </c:pt>
                <c:pt idx="23">
                  <c:v>7.329026334939112E-4</c:v>
                </c:pt>
                <c:pt idx="24">
                  <c:v>1.9996157260213471E-5</c:v>
                </c:pt>
                <c:pt idx="25">
                  <c:v>1.7387962834968237E-6</c:v>
                </c:pt>
              </c:numCache>
            </c:numRef>
          </c:val>
        </c:ser>
        <c:ser>
          <c:idx val="1"/>
          <c:order val="1"/>
          <c:tx>
            <c:strRef>
              <c:f>Orders!$H$3</c:f>
              <c:strCache>
                <c:ptCount val="1"/>
                <c:pt idx="0">
                  <c:v>Kelpie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Orders!$D$4:$D$29</c:f>
              <c:strCache>
                <c:ptCount val="26"/>
                <c:pt idx="0">
                  <c:v>Bacteroidales</c:v>
                </c:pt>
                <c:pt idx="1">
                  <c:v>Clostridiales</c:v>
                </c:pt>
                <c:pt idx="2">
                  <c:v>Enterobacteriales</c:v>
                </c:pt>
                <c:pt idx="3">
                  <c:v>Burkholderiales</c:v>
                </c:pt>
                <c:pt idx="4">
                  <c:v>Veillonellales</c:v>
                </c:pt>
                <c:pt idx="5">
                  <c:v>Erysipelotrichales</c:v>
                </c:pt>
                <c:pt idx="6">
                  <c:v>Firmicutes_o</c:v>
                </c:pt>
                <c:pt idx="7">
                  <c:v>Selenomonadales</c:v>
                </c:pt>
                <c:pt idx="8">
                  <c:v>Acidaminococcales</c:v>
                </c:pt>
                <c:pt idx="9">
                  <c:v>Bifidobacteriales</c:v>
                </c:pt>
                <c:pt idx="10">
                  <c:v>Coriobacteriales</c:v>
                </c:pt>
                <c:pt idx="11">
                  <c:v>Lactobacillales</c:v>
                </c:pt>
                <c:pt idx="12">
                  <c:v>RF32</c:v>
                </c:pt>
                <c:pt idx="13">
                  <c:v>Rhodospirillales</c:v>
                </c:pt>
                <c:pt idx="14">
                  <c:v>Desulfovibrionales</c:v>
                </c:pt>
                <c:pt idx="15">
                  <c:v>Aeromonadales</c:v>
                </c:pt>
                <c:pt idx="16">
                  <c:v>Verrucomicrobiales</c:v>
                </c:pt>
                <c:pt idx="17">
                  <c:v>YS2</c:v>
                </c:pt>
                <c:pt idx="18">
                  <c:v>Pasteurellales</c:v>
                </c:pt>
                <c:pt idx="19">
                  <c:v>RF39</c:v>
                </c:pt>
                <c:pt idx="20">
                  <c:v>Bacteria_o</c:v>
                </c:pt>
                <c:pt idx="21">
                  <c:v>Methanobacteriales</c:v>
                </c:pt>
                <c:pt idx="22">
                  <c:v>Pseudomonadales</c:v>
                </c:pt>
                <c:pt idx="23">
                  <c:v>Bacillales</c:v>
                </c:pt>
                <c:pt idx="24">
                  <c:v>Clostridia_o</c:v>
                </c:pt>
                <c:pt idx="25">
                  <c:v>Deltaproteobacteria_o</c:v>
                </c:pt>
              </c:strCache>
            </c:strRef>
          </c:cat>
          <c:val>
            <c:numRef>
              <c:f>Orders!$H$4:$H$29</c:f>
              <c:numCache>
                <c:formatCode>0.0%</c:formatCode>
                <c:ptCount val="26"/>
                <c:pt idx="0">
                  <c:v>0.45430828519905164</c:v>
                </c:pt>
                <c:pt idx="1">
                  <c:v>0.40338511392034271</c:v>
                </c:pt>
                <c:pt idx="2">
                  <c:v>4.396620378422416E-2</c:v>
                </c:pt>
                <c:pt idx="3">
                  <c:v>2.1008211052424411E-2</c:v>
                </c:pt>
                <c:pt idx="4">
                  <c:v>1.15156119842919E-2</c:v>
                </c:pt>
                <c:pt idx="5">
                  <c:v>1.3135853098139012E-2</c:v>
                </c:pt>
                <c:pt idx="6">
                  <c:v>1.0847376948637442E-2</c:v>
                </c:pt>
                <c:pt idx="7">
                  <c:v>1.0645991047481302E-2</c:v>
                </c:pt>
                <c:pt idx="8">
                  <c:v>8.0462821416475202E-3</c:v>
                </c:pt>
                <c:pt idx="9">
                  <c:v>7.4695861519731245E-3</c:v>
                </c:pt>
                <c:pt idx="10">
                  <c:v>3.3777907966643173E-3</c:v>
                </c:pt>
                <c:pt idx="11">
                  <c:v>3.1672509909101729E-3</c:v>
                </c:pt>
                <c:pt idx="12">
                  <c:v>0</c:v>
                </c:pt>
                <c:pt idx="13">
                  <c:v>2.5905550012357771E-3</c:v>
                </c:pt>
                <c:pt idx="14">
                  <c:v>1.7300879690231869E-3</c:v>
                </c:pt>
                <c:pt idx="15">
                  <c:v>0</c:v>
                </c:pt>
                <c:pt idx="16">
                  <c:v>1.0252373149767034E-3</c:v>
                </c:pt>
                <c:pt idx="17">
                  <c:v>0</c:v>
                </c:pt>
                <c:pt idx="18">
                  <c:v>3.9361789771427002E-4</c:v>
                </c:pt>
                <c:pt idx="19">
                  <c:v>0</c:v>
                </c:pt>
                <c:pt idx="20">
                  <c:v>8.0554360462455261E-4</c:v>
                </c:pt>
                <c:pt idx="21">
                  <c:v>7.4146627243850869E-4</c:v>
                </c:pt>
                <c:pt idx="22">
                  <c:v>0</c:v>
                </c:pt>
                <c:pt idx="23">
                  <c:v>0</c:v>
                </c:pt>
                <c:pt idx="24">
                  <c:v>5.1261865748835169E-4</c:v>
                </c:pt>
                <c:pt idx="25">
                  <c:v>5.1261865748835169E-4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30372064"/>
        <c:axId val="730383040"/>
      </c:barChart>
      <c:catAx>
        <c:axId val="7303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3040"/>
        <c:crosses val="autoZero"/>
        <c:auto val="1"/>
        <c:lblAlgn val="ctr"/>
        <c:lblOffset val="100"/>
        <c:noMultiLvlLbl val="0"/>
      </c:catAx>
      <c:valAx>
        <c:axId val="73038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7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Families!$H$3</c:f>
              <c:strCache>
                <c:ptCount val="1"/>
                <c:pt idx="0">
                  <c:v>EBI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Families!$E$4:$E$42</c:f>
              <c:strCache>
                <c:ptCount val="39"/>
                <c:pt idx="0">
                  <c:v>Bacteroidaceae</c:v>
                </c:pt>
                <c:pt idx="1">
                  <c:v>Lachnospiraceae</c:v>
                </c:pt>
                <c:pt idx="2">
                  <c:v>Ruminococcaceae</c:v>
                </c:pt>
                <c:pt idx="3">
                  <c:v>Prevotellaceae</c:v>
                </c:pt>
                <c:pt idx="4">
                  <c:v>Eubacteriaceae</c:v>
                </c:pt>
                <c:pt idx="5">
                  <c:v>Clostridiales_f</c:v>
                </c:pt>
                <c:pt idx="6">
                  <c:v>Porphyromonadaceae</c:v>
                </c:pt>
                <c:pt idx="7">
                  <c:v>Enterobacteriaceae</c:v>
                </c:pt>
                <c:pt idx="8">
                  <c:v>Sutterellaceae</c:v>
                </c:pt>
                <c:pt idx="9">
                  <c:v>Veillonellaceae</c:v>
                </c:pt>
                <c:pt idx="10">
                  <c:v>Rikenellaceae</c:v>
                </c:pt>
                <c:pt idx="11">
                  <c:v>Erysipelotrichaceae</c:v>
                </c:pt>
                <c:pt idx="12">
                  <c:v>Clostridiaceae</c:v>
                </c:pt>
                <c:pt idx="13">
                  <c:v>Firmicutes_f</c:v>
                </c:pt>
                <c:pt idx="14">
                  <c:v>Selenomonadaceae</c:v>
                </c:pt>
                <c:pt idx="15">
                  <c:v>Acidaminococcaceae</c:v>
                </c:pt>
                <c:pt idx="16">
                  <c:v>Bifidobacteriaceae</c:v>
                </c:pt>
                <c:pt idx="17">
                  <c:v>Odoribacteraceae</c:v>
                </c:pt>
                <c:pt idx="18">
                  <c:v>Bacteroidales_f</c:v>
                </c:pt>
                <c:pt idx="19">
                  <c:v>Peptostreptococcaceae</c:v>
                </c:pt>
                <c:pt idx="20">
                  <c:v>Coriobacteriaceae</c:v>
                </c:pt>
                <c:pt idx="21">
                  <c:v>RF32_f</c:v>
                </c:pt>
                <c:pt idx="22">
                  <c:v>Streptococcaceae</c:v>
                </c:pt>
                <c:pt idx="23">
                  <c:v>S24-7</c:v>
                </c:pt>
                <c:pt idx="24">
                  <c:v>Rhodospirillaceae</c:v>
                </c:pt>
                <c:pt idx="25">
                  <c:v>Desulfovibrionaceae</c:v>
                </c:pt>
                <c:pt idx="26">
                  <c:v>Christensenellaceae</c:v>
                </c:pt>
                <c:pt idx="27">
                  <c:v>Aeromonadaceae</c:v>
                </c:pt>
                <c:pt idx="28">
                  <c:v>Verrucomicrobiaceae</c:v>
                </c:pt>
                <c:pt idx="29">
                  <c:v>YS2_f</c:v>
                </c:pt>
                <c:pt idx="30">
                  <c:v>Pasteurellaceae</c:v>
                </c:pt>
                <c:pt idx="31">
                  <c:v>Clostridiales_Incertae Sedis XIII</c:v>
                </c:pt>
                <c:pt idx="32">
                  <c:v>RF39_f</c:v>
                </c:pt>
                <c:pt idx="33">
                  <c:v>Bacteria_f</c:v>
                </c:pt>
                <c:pt idx="34">
                  <c:v>Methanobacteriaceae</c:v>
                </c:pt>
                <c:pt idx="35">
                  <c:v>Comamonadaceae</c:v>
                </c:pt>
                <c:pt idx="36">
                  <c:v>Pseudomonadaceae</c:v>
                </c:pt>
                <c:pt idx="37">
                  <c:v>Clostridia_f</c:v>
                </c:pt>
                <c:pt idx="38">
                  <c:v>Deltaproteobacteria_f</c:v>
                </c:pt>
              </c:strCache>
            </c:strRef>
          </c:cat>
          <c:val>
            <c:numRef>
              <c:f>Families!$H$4:$H$42</c:f>
              <c:numCache>
                <c:formatCode>0.0%</c:formatCode>
                <c:ptCount val="39"/>
                <c:pt idx="0">
                  <c:v>0.24652132068532917</c:v>
                </c:pt>
                <c:pt idx="1">
                  <c:v>0.20299577211683667</c:v>
                </c:pt>
                <c:pt idx="2">
                  <c:v>0.15233507299901497</c:v>
                </c:pt>
                <c:pt idx="3">
                  <c:v>0.10786970503929245</c:v>
                </c:pt>
                <c:pt idx="4">
                  <c:v>5.2381238040341812E-3</c:v>
                </c:pt>
                <c:pt idx="5">
                  <c:v>5.8550487254188543E-2</c:v>
                </c:pt>
                <c:pt idx="6">
                  <c:v>4.2241447513130088E-2</c:v>
                </c:pt>
                <c:pt idx="7">
                  <c:v>4.6015504846459943E-2</c:v>
                </c:pt>
                <c:pt idx="8">
                  <c:v>2.0996834521365894E-2</c:v>
                </c:pt>
                <c:pt idx="9">
                  <c:v>1.5522234422776145E-2</c:v>
                </c:pt>
                <c:pt idx="10">
                  <c:v>1.2591493286942248E-2</c:v>
                </c:pt>
                <c:pt idx="11">
                  <c:v>8.4235985954003618E-3</c:v>
                </c:pt>
                <c:pt idx="12">
                  <c:v>1.1309131027863342E-2</c:v>
                </c:pt>
                <c:pt idx="13">
                  <c:v>0</c:v>
                </c:pt>
                <c:pt idx="14">
                  <c:v>8.9069839622124784E-3</c:v>
                </c:pt>
                <c:pt idx="15">
                  <c:v>5.9284259285824203E-3</c:v>
                </c:pt>
                <c:pt idx="16">
                  <c:v>7.3551082791915639E-3</c:v>
                </c:pt>
                <c:pt idx="17">
                  <c:v>6.2309764819108672E-3</c:v>
                </c:pt>
                <c:pt idx="18">
                  <c:v>5.8049713924541455E-3</c:v>
                </c:pt>
                <c:pt idx="19">
                  <c:v>1.566655451430638E-3</c:v>
                </c:pt>
                <c:pt idx="20">
                  <c:v>4.3835054306954925E-3</c:v>
                </c:pt>
                <c:pt idx="21">
                  <c:v>3.4506412245994466E-3</c:v>
                </c:pt>
                <c:pt idx="22">
                  <c:v>3.2185119207526207E-3</c:v>
                </c:pt>
                <c:pt idx="23">
                  <c:v>2.8864018306047272E-3</c:v>
                </c:pt>
                <c:pt idx="24">
                  <c:v>1.391037026797459E-5</c:v>
                </c:pt>
                <c:pt idx="25">
                  <c:v>2.1482828082603255E-3</c:v>
                </c:pt>
                <c:pt idx="26">
                  <c:v>2.1378500305593447E-3</c:v>
                </c:pt>
                <c:pt idx="27">
                  <c:v>1.3823430453799748E-3</c:v>
                </c:pt>
                <c:pt idx="28">
                  <c:v>1.315399388465347E-3</c:v>
                </c:pt>
                <c:pt idx="29">
                  <c:v>1.3101829996148566E-3</c:v>
                </c:pt>
                <c:pt idx="30">
                  <c:v>1.0389307793893521E-3</c:v>
                </c:pt>
                <c:pt idx="31">
                  <c:v>9.4242758565527842E-4</c:v>
                </c:pt>
                <c:pt idx="32">
                  <c:v>9.3981939123003323E-4</c:v>
                </c:pt>
                <c:pt idx="33">
                  <c:v>0</c:v>
                </c:pt>
                <c:pt idx="34">
                  <c:v>7.0942888366670406E-4</c:v>
                </c:pt>
                <c:pt idx="35">
                  <c:v>6.6769777286278026E-4</c:v>
                </c:pt>
                <c:pt idx="36">
                  <c:v>6.35530041618089E-4</c:v>
                </c:pt>
                <c:pt idx="37">
                  <c:v>1.9996157260213471E-5</c:v>
                </c:pt>
                <c:pt idx="38">
                  <c:v>1.7387962834968237E-6</c:v>
                </c:pt>
              </c:numCache>
            </c:numRef>
          </c:val>
        </c:ser>
        <c:ser>
          <c:idx val="1"/>
          <c:order val="1"/>
          <c:tx>
            <c:strRef>
              <c:f>Families!$I$3</c:f>
              <c:strCache>
                <c:ptCount val="1"/>
                <c:pt idx="0">
                  <c:v>Kelpie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Families!$E$4:$E$42</c:f>
              <c:strCache>
                <c:ptCount val="39"/>
                <c:pt idx="0">
                  <c:v>Bacteroidaceae</c:v>
                </c:pt>
                <c:pt idx="1">
                  <c:v>Lachnospiraceae</c:v>
                </c:pt>
                <c:pt idx="2">
                  <c:v>Ruminococcaceae</c:v>
                </c:pt>
                <c:pt idx="3">
                  <c:v>Prevotellaceae</c:v>
                </c:pt>
                <c:pt idx="4">
                  <c:v>Eubacteriaceae</c:v>
                </c:pt>
                <c:pt idx="5">
                  <c:v>Clostridiales_f</c:v>
                </c:pt>
                <c:pt idx="6">
                  <c:v>Porphyromonadaceae</c:v>
                </c:pt>
                <c:pt idx="7">
                  <c:v>Enterobacteriaceae</c:v>
                </c:pt>
                <c:pt idx="8">
                  <c:v>Sutterellaceae</c:v>
                </c:pt>
                <c:pt idx="9">
                  <c:v>Veillonellaceae</c:v>
                </c:pt>
                <c:pt idx="10">
                  <c:v>Rikenellaceae</c:v>
                </c:pt>
                <c:pt idx="11">
                  <c:v>Erysipelotrichaceae</c:v>
                </c:pt>
                <c:pt idx="12">
                  <c:v>Clostridiaceae</c:v>
                </c:pt>
                <c:pt idx="13">
                  <c:v>Firmicutes_f</c:v>
                </c:pt>
                <c:pt idx="14">
                  <c:v>Selenomonadaceae</c:v>
                </c:pt>
                <c:pt idx="15">
                  <c:v>Acidaminococcaceae</c:v>
                </c:pt>
                <c:pt idx="16">
                  <c:v>Bifidobacteriaceae</c:v>
                </c:pt>
                <c:pt idx="17">
                  <c:v>Odoribacteraceae</c:v>
                </c:pt>
                <c:pt idx="18">
                  <c:v>Bacteroidales_f</c:v>
                </c:pt>
                <c:pt idx="19">
                  <c:v>Peptostreptococcaceae</c:v>
                </c:pt>
                <c:pt idx="20">
                  <c:v>Coriobacteriaceae</c:v>
                </c:pt>
                <c:pt idx="21">
                  <c:v>RF32_f</c:v>
                </c:pt>
                <c:pt idx="22">
                  <c:v>Streptococcaceae</c:v>
                </c:pt>
                <c:pt idx="23">
                  <c:v>S24-7</c:v>
                </c:pt>
                <c:pt idx="24">
                  <c:v>Rhodospirillaceae</c:v>
                </c:pt>
                <c:pt idx="25">
                  <c:v>Desulfovibrionaceae</c:v>
                </c:pt>
                <c:pt idx="26">
                  <c:v>Christensenellaceae</c:v>
                </c:pt>
                <c:pt idx="27">
                  <c:v>Aeromonadaceae</c:v>
                </c:pt>
                <c:pt idx="28">
                  <c:v>Verrucomicrobiaceae</c:v>
                </c:pt>
                <c:pt idx="29">
                  <c:v>YS2_f</c:v>
                </c:pt>
                <c:pt idx="30">
                  <c:v>Pasteurellaceae</c:v>
                </c:pt>
                <c:pt idx="31">
                  <c:v>Clostridiales_Incertae Sedis XIII</c:v>
                </c:pt>
                <c:pt idx="32">
                  <c:v>RF39_f</c:v>
                </c:pt>
                <c:pt idx="33">
                  <c:v>Bacteria_f</c:v>
                </c:pt>
                <c:pt idx="34">
                  <c:v>Methanobacteriaceae</c:v>
                </c:pt>
                <c:pt idx="35">
                  <c:v>Comamonadaceae</c:v>
                </c:pt>
                <c:pt idx="36">
                  <c:v>Pseudomonadaceae</c:v>
                </c:pt>
                <c:pt idx="37">
                  <c:v>Clostridia_f</c:v>
                </c:pt>
                <c:pt idx="38">
                  <c:v>Deltaproteobacteria_f</c:v>
                </c:pt>
              </c:strCache>
            </c:strRef>
          </c:cat>
          <c:val>
            <c:numRef>
              <c:f>Families!$I$4:$I$42</c:f>
              <c:numCache>
                <c:formatCode>0.0%</c:formatCode>
                <c:ptCount val="39"/>
                <c:pt idx="0">
                  <c:v>0.29492965224316431</c:v>
                </c:pt>
                <c:pt idx="1">
                  <c:v>0.16759883928489697</c:v>
                </c:pt>
                <c:pt idx="2">
                  <c:v>0.12854828226980219</c:v>
                </c:pt>
                <c:pt idx="3">
                  <c:v>9.1612277216846852E-2</c:v>
                </c:pt>
                <c:pt idx="4">
                  <c:v>8.9149876879983159E-2</c:v>
                </c:pt>
                <c:pt idx="5">
                  <c:v>1.087483866243146E-2</c:v>
                </c:pt>
                <c:pt idx="6">
                  <c:v>4.8643849033805371E-2</c:v>
                </c:pt>
                <c:pt idx="7">
                  <c:v>4.396620378422416E-2</c:v>
                </c:pt>
                <c:pt idx="8">
                  <c:v>2.1008211052424411E-2</c:v>
                </c:pt>
                <c:pt idx="9">
                  <c:v>1.15156119842919E-2</c:v>
                </c:pt>
                <c:pt idx="10">
                  <c:v>1.4783555925780142E-2</c:v>
                </c:pt>
                <c:pt idx="11">
                  <c:v>1.3135853098139012E-2</c:v>
                </c:pt>
                <c:pt idx="12">
                  <c:v>1.18085369314281E-3</c:v>
                </c:pt>
                <c:pt idx="13">
                  <c:v>1.0847376948637442E-2</c:v>
                </c:pt>
                <c:pt idx="14">
                  <c:v>1.0645991047481302E-2</c:v>
                </c:pt>
                <c:pt idx="15">
                  <c:v>8.0462821416475202E-3</c:v>
                </c:pt>
                <c:pt idx="16">
                  <c:v>7.4695861519731245E-3</c:v>
                </c:pt>
                <c:pt idx="17">
                  <c:v>0</c:v>
                </c:pt>
                <c:pt idx="18">
                  <c:v>4.3389507794549765E-3</c:v>
                </c:pt>
                <c:pt idx="19">
                  <c:v>5.5289583771957924E-3</c:v>
                </c:pt>
                <c:pt idx="20">
                  <c:v>3.3777907966643173E-3</c:v>
                </c:pt>
                <c:pt idx="21">
                  <c:v>0</c:v>
                </c:pt>
                <c:pt idx="22">
                  <c:v>2.7370174748038776E-3</c:v>
                </c:pt>
                <c:pt idx="23">
                  <c:v>0</c:v>
                </c:pt>
                <c:pt idx="24">
                  <c:v>2.5905550012357771E-3</c:v>
                </c:pt>
                <c:pt idx="25">
                  <c:v>1.7300879690231869E-3</c:v>
                </c:pt>
                <c:pt idx="26">
                  <c:v>0</c:v>
                </c:pt>
                <c:pt idx="27">
                  <c:v>0</c:v>
                </c:pt>
                <c:pt idx="28">
                  <c:v>1.0252373149767034E-3</c:v>
                </c:pt>
                <c:pt idx="29">
                  <c:v>0</c:v>
                </c:pt>
                <c:pt idx="30">
                  <c:v>3.9361789771427002E-4</c:v>
                </c:pt>
                <c:pt idx="31">
                  <c:v>5.0346475289034535E-4</c:v>
                </c:pt>
                <c:pt idx="32">
                  <c:v>0</c:v>
                </c:pt>
                <c:pt idx="33">
                  <c:v>8.0554360462455261E-4</c:v>
                </c:pt>
                <c:pt idx="34">
                  <c:v>7.4146627243850869E-4</c:v>
                </c:pt>
                <c:pt idx="35">
                  <c:v>0</c:v>
                </c:pt>
                <c:pt idx="36">
                  <c:v>0</c:v>
                </c:pt>
                <c:pt idx="37">
                  <c:v>5.1261865748835169E-4</c:v>
                </c:pt>
                <c:pt idx="38">
                  <c:v>5.1261865748835169E-4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1044128"/>
        <c:axId val="851039424"/>
      </c:barChart>
      <c:catAx>
        <c:axId val="85104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039424"/>
        <c:crosses val="autoZero"/>
        <c:auto val="1"/>
        <c:lblAlgn val="ctr"/>
        <c:lblOffset val="100"/>
        <c:noMultiLvlLbl val="0"/>
      </c:catAx>
      <c:valAx>
        <c:axId val="85103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04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Histogram of EBI read lengths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'EBI reads histo'!$A$3:$A$236</c:f>
              <c:numCache>
                <c:formatCode>General</c:formatCode>
                <c:ptCount val="2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  <c:pt idx="23">
                  <c:v>103</c:v>
                </c:pt>
                <c:pt idx="24">
                  <c:v>104</c:v>
                </c:pt>
                <c:pt idx="25">
                  <c:v>105</c:v>
                </c:pt>
                <c:pt idx="26">
                  <c:v>106</c:v>
                </c:pt>
                <c:pt idx="27">
                  <c:v>107</c:v>
                </c:pt>
                <c:pt idx="28">
                  <c:v>108</c:v>
                </c:pt>
                <c:pt idx="29">
                  <c:v>109</c:v>
                </c:pt>
                <c:pt idx="30">
                  <c:v>110</c:v>
                </c:pt>
                <c:pt idx="31">
                  <c:v>111</c:v>
                </c:pt>
                <c:pt idx="32">
                  <c:v>112</c:v>
                </c:pt>
                <c:pt idx="33">
                  <c:v>113</c:v>
                </c:pt>
                <c:pt idx="34">
                  <c:v>114</c:v>
                </c:pt>
                <c:pt idx="35">
                  <c:v>115</c:v>
                </c:pt>
                <c:pt idx="36">
                  <c:v>116</c:v>
                </c:pt>
                <c:pt idx="37">
                  <c:v>117</c:v>
                </c:pt>
                <c:pt idx="38">
                  <c:v>118</c:v>
                </c:pt>
                <c:pt idx="39">
                  <c:v>119</c:v>
                </c:pt>
                <c:pt idx="40">
                  <c:v>120</c:v>
                </c:pt>
                <c:pt idx="41">
                  <c:v>121</c:v>
                </c:pt>
                <c:pt idx="42">
                  <c:v>122</c:v>
                </c:pt>
                <c:pt idx="43">
                  <c:v>123</c:v>
                </c:pt>
                <c:pt idx="44">
                  <c:v>124</c:v>
                </c:pt>
                <c:pt idx="45">
                  <c:v>125</c:v>
                </c:pt>
                <c:pt idx="46">
                  <c:v>126</c:v>
                </c:pt>
                <c:pt idx="47">
                  <c:v>127</c:v>
                </c:pt>
                <c:pt idx="48">
                  <c:v>128</c:v>
                </c:pt>
                <c:pt idx="49">
                  <c:v>129</c:v>
                </c:pt>
                <c:pt idx="50">
                  <c:v>130</c:v>
                </c:pt>
                <c:pt idx="51">
                  <c:v>131</c:v>
                </c:pt>
                <c:pt idx="52">
                  <c:v>132</c:v>
                </c:pt>
                <c:pt idx="53">
                  <c:v>133</c:v>
                </c:pt>
                <c:pt idx="54">
                  <c:v>134</c:v>
                </c:pt>
                <c:pt idx="55">
                  <c:v>135</c:v>
                </c:pt>
                <c:pt idx="56">
                  <c:v>136</c:v>
                </c:pt>
                <c:pt idx="57">
                  <c:v>137</c:v>
                </c:pt>
                <c:pt idx="58">
                  <c:v>138</c:v>
                </c:pt>
                <c:pt idx="59">
                  <c:v>139</c:v>
                </c:pt>
                <c:pt idx="60">
                  <c:v>140</c:v>
                </c:pt>
                <c:pt idx="61">
                  <c:v>141</c:v>
                </c:pt>
                <c:pt idx="62">
                  <c:v>142</c:v>
                </c:pt>
                <c:pt idx="63">
                  <c:v>143</c:v>
                </c:pt>
                <c:pt idx="64">
                  <c:v>144</c:v>
                </c:pt>
                <c:pt idx="65">
                  <c:v>145</c:v>
                </c:pt>
                <c:pt idx="66">
                  <c:v>146</c:v>
                </c:pt>
                <c:pt idx="67">
                  <c:v>147</c:v>
                </c:pt>
                <c:pt idx="68">
                  <c:v>148</c:v>
                </c:pt>
                <c:pt idx="69">
                  <c:v>149</c:v>
                </c:pt>
                <c:pt idx="70">
                  <c:v>150</c:v>
                </c:pt>
                <c:pt idx="71">
                  <c:v>151</c:v>
                </c:pt>
                <c:pt idx="72">
                  <c:v>152</c:v>
                </c:pt>
                <c:pt idx="73">
                  <c:v>153</c:v>
                </c:pt>
                <c:pt idx="74">
                  <c:v>154</c:v>
                </c:pt>
                <c:pt idx="75">
                  <c:v>155</c:v>
                </c:pt>
                <c:pt idx="76">
                  <c:v>156</c:v>
                </c:pt>
                <c:pt idx="77">
                  <c:v>157</c:v>
                </c:pt>
                <c:pt idx="78">
                  <c:v>158</c:v>
                </c:pt>
                <c:pt idx="79">
                  <c:v>159</c:v>
                </c:pt>
                <c:pt idx="80">
                  <c:v>160</c:v>
                </c:pt>
                <c:pt idx="81">
                  <c:v>161</c:v>
                </c:pt>
                <c:pt idx="82">
                  <c:v>162</c:v>
                </c:pt>
                <c:pt idx="83">
                  <c:v>163</c:v>
                </c:pt>
                <c:pt idx="84">
                  <c:v>164</c:v>
                </c:pt>
                <c:pt idx="85">
                  <c:v>165</c:v>
                </c:pt>
                <c:pt idx="86">
                  <c:v>166</c:v>
                </c:pt>
                <c:pt idx="87">
                  <c:v>167</c:v>
                </c:pt>
                <c:pt idx="88">
                  <c:v>168</c:v>
                </c:pt>
                <c:pt idx="89">
                  <c:v>169</c:v>
                </c:pt>
                <c:pt idx="90">
                  <c:v>170</c:v>
                </c:pt>
                <c:pt idx="91">
                  <c:v>171</c:v>
                </c:pt>
                <c:pt idx="92">
                  <c:v>172</c:v>
                </c:pt>
                <c:pt idx="93">
                  <c:v>173</c:v>
                </c:pt>
                <c:pt idx="94">
                  <c:v>174</c:v>
                </c:pt>
                <c:pt idx="95">
                  <c:v>175</c:v>
                </c:pt>
                <c:pt idx="96">
                  <c:v>176</c:v>
                </c:pt>
                <c:pt idx="97">
                  <c:v>177</c:v>
                </c:pt>
                <c:pt idx="98">
                  <c:v>178</c:v>
                </c:pt>
                <c:pt idx="99">
                  <c:v>179</c:v>
                </c:pt>
                <c:pt idx="100">
                  <c:v>180</c:v>
                </c:pt>
                <c:pt idx="101">
                  <c:v>181</c:v>
                </c:pt>
                <c:pt idx="102">
                  <c:v>182</c:v>
                </c:pt>
                <c:pt idx="103">
                  <c:v>183</c:v>
                </c:pt>
                <c:pt idx="104">
                  <c:v>184</c:v>
                </c:pt>
                <c:pt idx="105">
                  <c:v>185</c:v>
                </c:pt>
                <c:pt idx="106">
                  <c:v>186</c:v>
                </c:pt>
                <c:pt idx="107">
                  <c:v>187</c:v>
                </c:pt>
                <c:pt idx="108">
                  <c:v>188</c:v>
                </c:pt>
                <c:pt idx="109">
                  <c:v>189</c:v>
                </c:pt>
                <c:pt idx="110">
                  <c:v>190</c:v>
                </c:pt>
                <c:pt idx="111">
                  <c:v>191</c:v>
                </c:pt>
                <c:pt idx="112">
                  <c:v>192</c:v>
                </c:pt>
                <c:pt idx="113">
                  <c:v>193</c:v>
                </c:pt>
                <c:pt idx="114">
                  <c:v>194</c:v>
                </c:pt>
                <c:pt idx="115">
                  <c:v>195</c:v>
                </c:pt>
                <c:pt idx="116">
                  <c:v>196</c:v>
                </c:pt>
                <c:pt idx="117">
                  <c:v>197</c:v>
                </c:pt>
                <c:pt idx="118">
                  <c:v>198</c:v>
                </c:pt>
                <c:pt idx="119">
                  <c:v>199</c:v>
                </c:pt>
                <c:pt idx="120">
                  <c:v>200</c:v>
                </c:pt>
                <c:pt idx="121">
                  <c:v>201</c:v>
                </c:pt>
                <c:pt idx="122">
                  <c:v>202</c:v>
                </c:pt>
                <c:pt idx="123">
                  <c:v>203</c:v>
                </c:pt>
                <c:pt idx="124">
                  <c:v>204</c:v>
                </c:pt>
                <c:pt idx="125">
                  <c:v>205</c:v>
                </c:pt>
                <c:pt idx="126">
                  <c:v>206</c:v>
                </c:pt>
                <c:pt idx="127">
                  <c:v>207</c:v>
                </c:pt>
                <c:pt idx="128">
                  <c:v>208</c:v>
                </c:pt>
                <c:pt idx="129">
                  <c:v>209</c:v>
                </c:pt>
                <c:pt idx="130">
                  <c:v>210</c:v>
                </c:pt>
                <c:pt idx="131">
                  <c:v>211</c:v>
                </c:pt>
                <c:pt idx="132">
                  <c:v>212</c:v>
                </c:pt>
                <c:pt idx="133">
                  <c:v>213</c:v>
                </c:pt>
                <c:pt idx="134">
                  <c:v>214</c:v>
                </c:pt>
                <c:pt idx="135">
                  <c:v>215</c:v>
                </c:pt>
                <c:pt idx="136">
                  <c:v>216</c:v>
                </c:pt>
                <c:pt idx="137">
                  <c:v>217</c:v>
                </c:pt>
                <c:pt idx="138">
                  <c:v>218</c:v>
                </c:pt>
                <c:pt idx="139">
                  <c:v>219</c:v>
                </c:pt>
                <c:pt idx="140">
                  <c:v>220</c:v>
                </c:pt>
                <c:pt idx="141">
                  <c:v>221</c:v>
                </c:pt>
                <c:pt idx="142">
                  <c:v>222</c:v>
                </c:pt>
                <c:pt idx="143">
                  <c:v>223</c:v>
                </c:pt>
                <c:pt idx="144">
                  <c:v>224</c:v>
                </c:pt>
                <c:pt idx="145">
                  <c:v>225</c:v>
                </c:pt>
                <c:pt idx="146">
                  <c:v>226</c:v>
                </c:pt>
                <c:pt idx="147">
                  <c:v>227</c:v>
                </c:pt>
                <c:pt idx="148">
                  <c:v>228</c:v>
                </c:pt>
                <c:pt idx="149">
                  <c:v>229</c:v>
                </c:pt>
                <c:pt idx="150">
                  <c:v>230</c:v>
                </c:pt>
                <c:pt idx="151">
                  <c:v>231</c:v>
                </c:pt>
                <c:pt idx="152">
                  <c:v>232</c:v>
                </c:pt>
                <c:pt idx="153">
                  <c:v>233</c:v>
                </c:pt>
                <c:pt idx="154">
                  <c:v>234</c:v>
                </c:pt>
                <c:pt idx="155">
                  <c:v>235</c:v>
                </c:pt>
                <c:pt idx="156">
                  <c:v>236</c:v>
                </c:pt>
                <c:pt idx="157">
                  <c:v>237</c:v>
                </c:pt>
                <c:pt idx="158">
                  <c:v>238</c:v>
                </c:pt>
                <c:pt idx="159">
                  <c:v>239</c:v>
                </c:pt>
                <c:pt idx="160">
                  <c:v>240</c:v>
                </c:pt>
                <c:pt idx="161">
                  <c:v>241</c:v>
                </c:pt>
                <c:pt idx="162">
                  <c:v>242</c:v>
                </c:pt>
                <c:pt idx="163">
                  <c:v>243</c:v>
                </c:pt>
                <c:pt idx="164">
                  <c:v>244</c:v>
                </c:pt>
                <c:pt idx="165">
                  <c:v>245</c:v>
                </c:pt>
                <c:pt idx="166">
                  <c:v>246</c:v>
                </c:pt>
                <c:pt idx="167">
                  <c:v>247</c:v>
                </c:pt>
                <c:pt idx="168">
                  <c:v>248</c:v>
                </c:pt>
                <c:pt idx="169">
                  <c:v>249</c:v>
                </c:pt>
                <c:pt idx="170">
                  <c:v>250</c:v>
                </c:pt>
                <c:pt idx="171">
                  <c:v>251</c:v>
                </c:pt>
                <c:pt idx="172">
                  <c:v>252</c:v>
                </c:pt>
                <c:pt idx="173">
                  <c:v>253</c:v>
                </c:pt>
                <c:pt idx="174">
                  <c:v>254</c:v>
                </c:pt>
                <c:pt idx="175">
                  <c:v>255</c:v>
                </c:pt>
                <c:pt idx="176">
                  <c:v>256</c:v>
                </c:pt>
                <c:pt idx="177">
                  <c:v>257</c:v>
                </c:pt>
                <c:pt idx="178">
                  <c:v>258</c:v>
                </c:pt>
                <c:pt idx="179">
                  <c:v>259</c:v>
                </c:pt>
                <c:pt idx="180">
                  <c:v>260</c:v>
                </c:pt>
                <c:pt idx="181">
                  <c:v>261</c:v>
                </c:pt>
                <c:pt idx="182">
                  <c:v>262</c:v>
                </c:pt>
                <c:pt idx="183">
                  <c:v>263</c:v>
                </c:pt>
                <c:pt idx="184">
                  <c:v>264</c:v>
                </c:pt>
                <c:pt idx="185">
                  <c:v>265</c:v>
                </c:pt>
                <c:pt idx="186">
                  <c:v>266</c:v>
                </c:pt>
                <c:pt idx="187">
                  <c:v>267</c:v>
                </c:pt>
                <c:pt idx="188">
                  <c:v>268</c:v>
                </c:pt>
                <c:pt idx="189">
                  <c:v>269</c:v>
                </c:pt>
                <c:pt idx="190">
                  <c:v>270</c:v>
                </c:pt>
                <c:pt idx="191">
                  <c:v>271</c:v>
                </c:pt>
                <c:pt idx="192">
                  <c:v>272</c:v>
                </c:pt>
                <c:pt idx="193">
                  <c:v>273</c:v>
                </c:pt>
                <c:pt idx="194">
                  <c:v>274</c:v>
                </c:pt>
                <c:pt idx="195">
                  <c:v>275</c:v>
                </c:pt>
                <c:pt idx="196">
                  <c:v>276</c:v>
                </c:pt>
                <c:pt idx="197">
                  <c:v>277</c:v>
                </c:pt>
                <c:pt idx="198">
                  <c:v>278</c:v>
                </c:pt>
                <c:pt idx="199">
                  <c:v>279</c:v>
                </c:pt>
                <c:pt idx="200">
                  <c:v>280</c:v>
                </c:pt>
                <c:pt idx="201">
                  <c:v>281</c:v>
                </c:pt>
                <c:pt idx="202">
                  <c:v>282</c:v>
                </c:pt>
                <c:pt idx="203">
                  <c:v>283</c:v>
                </c:pt>
                <c:pt idx="204">
                  <c:v>284</c:v>
                </c:pt>
                <c:pt idx="205">
                  <c:v>285</c:v>
                </c:pt>
                <c:pt idx="206">
                  <c:v>286</c:v>
                </c:pt>
                <c:pt idx="207">
                  <c:v>287</c:v>
                </c:pt>
                <c:pt idx="208">
                  <c:v>288</c:v>
                </c:pt>
                <c:pt idx="209">
                  <c:v>291</c:v>
                </c:pt>
                <c:pt idx="210">
                  <c:v>296</c:v>
                </c:pt>
                <c:pt idx="211">
                  <c:v>299</c:v>
                </c:pt>
                <c:pt idx="212">
                  <c:v>300</c:v>
                </c:pt>
                <c:pt idx="213">
                  <c:v>303</c:v>
                </c:pt>
                <c:pt idx="214">
                  <c:v>305</c:v>
                </c:pt>
                <c:pt idx="215">
                  <c:v>311</c:v>
                </c:pt>
                <c:pt idx="216">
                  <c:v>312</c:v>
                </c:pt>
                <c:pt idx="217">
                  <c:v>315</c:v>
                </c:pt>
                <c:pt idx="218">
                  <c:v>317</c:v>
                </c:pt>
                <c:pt idx="219">
                  <c:v>319</c:v>
                </c:pt>
                <c:pt idx="220">
                  <c:v>320</c:v>
                </c:pt>
                <c:pt idx="221">
                  <c:v>322</c:v>
                </c:pt>
                <c:pt idx="222">
                  <c:v>323</c:v>
                </c:pt>
                <c:pt idx="223">
                  <c:v>325</c:v>
                </c:pt>
                <c:pt idx="224">
                  <c:v>326</c:v>
                </c:pt>
                <c:pt idx="225">
                  <c:v>328</c:v>
                </c:pt>
                <c:pt idx="226">
                  <c:v>329</c:v>
                </c:pt>
                <c:pt idx="227">
                  <c:v>330</c:v>
                </c:pt>
                <c:pt idx="228">
                  <c:v>331</c:v>
                </c:pt>
                <c:pt idx="229">
                  <c:v>332</c:v>
                </c:pt>
                <c:pt idx="230">
                  <c:v>333</c:v>
                </c:pt>
                <c:pt idx="231">
                  <c:v>335</c:v>
                </c:pt>
                <c:pt idx="232">
                  <c:v>336</c:v>
                </c:pt>
                <c:pt idx="233">
                  <c:v>342</c:v>
                </c:pt>
              </c:numCache>
            </c:numRef>
          </c:xVal>
          <c:yVal>
            <c:numRef>
              <c:f>'EBI reads histo'!$B$3:$B$236</c:f>
              <c:numCache>
                <c:formatCode>General</c:formatCode>
                <c:ptCount val="234"/>
                <c:pt idx="0">
                  <c:v>352</c:v>
                </c:pt>
                <c:pt idx="1">
                  <c:v>675</c:v>
                </c:pt>
                <c:pt idx="2">
                  <c:v>943</c:v>
                </c:pt>
                <c:pt idx="3">
                  <c:v>782</c:v>
                </c:pt>
                <c:pt idx="4">
                  <c:v>859</c:v>
                </c:pt>
                <c:pt idx="5">
                  <c:v>2019</c:v>
                </c:pt>
                <c:pt idx="6">
                  <c:v>1837</c:v>
                </c:pt>
                <c:pt idx="7">
                  <c:v>746</c:v>
                </c:pt>
                <c:pt idx="8">
                  <c:v>1468</c:v>
                </c:pt>
                <c:pt idx="9">
                  <c:v>2250</c:v>
                </c:pt>
                <c:pt idx="10">
                  <c:v>1047</c:v>
                </c:pt>
                <c:pt idx="11">
                  <c:v>680</c:v>
                </c:pt>
                <c:pt idx="12">
                  <c:v>1037</c:v>
                </c:pt>
                <c:pt idx="13">
                  <c:v>1039</c:v>
                </c:pt>
                <c:pt idx="14">
                  <c:v>2204</c:v>
                </c:pt>
                <c:pt idx="15">
                  <c:v>1753</c:v>
                </c:pt>
                <c:pt idx="16">
                  <c:v>1561</c:v>
                </c:pt>
                <c:pt idx="17">
                  <c:v>1367</c:v>
                </c:pt>
                <c:pt idx="18">
                  <c:v>1811</c:v>
                </c:pt>
                <c:pt idx="19">
                  <c:v>2453</c:v>
                </c:pt>
                <c:pt idx="20">
                  <c:v>2662</c:v>
                </c:pt>
                <c:pt idx="21">
                  <c:v>2600</c:v>
                </c:pt>
                <c:pt idx="22">
                  <c:v>2549</c:v>
                </c:pt>
                <c:pt idx="23">
                  <c:v>2330</c:v>
                </c:pt>
                <c:pt idx="24">
                  <c:v>2907</c:v>
                </c:pt>
                <c:pt idx="25">
                  <c:v>2736</c:v>
                </c:pt>
                <c:pt idx="26">
                  <c:v>3023</c:v>
                </c:pt>
                <c:pt idx="27">
                  <c:v>4102</c:v>
                </c:pt>
                <c:pt idx="28">
                  <c:v>2821</c:v>
                </c:pt>
                <c:pt idx="29">
                  <c:v>2500</c:v>
                </c:pt>
                <c:pt idx="30">
                  <c:v>3112</c:v>
                </c:pt>
                <c:pt idx="31">
                  <c:v>3180</c:v>
                </c:pt>
                <c:pt idx="32">
                  <c:v>3296</c:v>
                </c:pt>
                <c:pt idx="33">
                  <c:v>2686</c:v>
                </c:pt>
                <c:pt idx="34">
                  <c:v>2974</c:v>
                </c:pt>
                <c:pt idx="35">
                  <c:v>3269</c:v>
                </c:pt>
                <c:pt idx="36">
                  <c:v>3595</c:v>
                </c:pt>
                <c:pt idx="37">
                  <c:v>3588</c:v>
                </c:pt>
                <c:pt idx="38">
                  <c:v>3434</c:v>
                </c:pt>
                <c:pt idx="39">
                  <c:v>3448</c:v>
                </c:pt>
                <c:pt idx="40">
                  <c:v>4320</c:v>
                </c:pt>
                <c:pt idx="41">
                  <c:v>4776</c:v>
                </c:pt>
                <c:pt idx="42">
                  <c:v>4975</c:v>
                </c:pt>
                <c:pt idx="43">
                  <c:v>5453</c:v>
                </c:pt>
                <c:pt idx="44">
                  <c:v>5880</c:v>
                </c:pt>
                <c:pt idx="45">
                  <c:v>4630</c:v>
                </c:pt>
                <c:pt idx="46">
                  <c:v>5163</c:v>
                </c:pt>
                <c:pt idx="47">
                  <c:v>5170</c:v>
                </c:pt>
                <c:pt idx="48">
                  <c:v>5369</c:v>
                </c:pt>
                <c:pt idx="49">
                  <c:v>5645</c:v>
                </c:pt>
                <c:pt idx="50">
                  <c:v>6333</c:v>
                </c:pt>
                <c:pt idx="51">
                  <c:v>6535</c:v>
                </c:pt>
                <c:pt idx="52">
                  <c:v>7112</c:v>
                </c:pt>
                <c:pt idx="53">
                  <c:v>6848</c:v>
                </c:pt>
                <c:pt idx="54">
                  <c:v>6673</c:v>
                </c:pt>
                <c:pt idx="55">
                  <c:v>6533</c:v>
                </c:pt>
                <c:pt idx="56">
                  <c:v>7492</c:v>
                </c:pt>
                <c:pt idx="57">
                  <c:v>8942</c:v>
                </c:pt>
                <c:pt idx="58">
                  <c:v>11052</c:v>
                </c:pt>
                <c:pt idx="59">
                  <c:v>12073</c:v>
                </c:pt>
                <c:pt idx="60">
                  <c:v>13205</c:v>
                </c:pt>
                <c:pt idx="61">
                  <c:v>14780</c:v>
                </c:pt>
                <c:pt idx="62">
                  <c:v>17676</c:v>
                </c:pt>
                <c:pt idx="63">
                  <c:v>18054</c:v>
                </c:pt>
                <c:pt idx="64">
                  <c:v>19885</c:v>
                </c:pt>
                <c:pt idx="65">
                  <c:v>26061</c:v>
                </c:pt>
                <c:pt idx="66">
                  <c:v>32083</c:v>
                </c:pt>
                <c:pt idx="67">
                  <c:v>47799</c:v>
                </c:pt>
                <c:pt idx="68">
                  <c:v>68961</c:v>
                </c:pt>
                <c:pt idx="69">
                  <c:v>114274</c:v>
                </c:pt>
                <c:pt idx="70">
                  <c:v>194612</c:v>
                </c:pt>
                <c:pt idx="71">
                  <c:v>149318</c:v>
                </c:pt>
                <c:pt idx="72">
                  <c:v>2228</c:v>
                </c:pt>
                <c:pt idx="73">
                  <c:v>1731</c:v>
                </c:pt>
                <c:pt idx="74">
                  <c:v>2040</c:v>
                </c:pt>
                <c:pt idx="75">
                  <c:v>1739</c:v>
                </c:pt>
                <c:pt idx="76">
                  <c:v>1874</c:v>
                </c:pt>
                <c:pt idx="77">
                  <c:v>1833</c:v>
                </c:pt>
                <c:pt idx="78">
                  <c:v>1961</c:v>
                </c:pt>
                <c:pt idx="79">
                  <c:v>1780</c:v>
                </c:pt>
                <c:pt idx="80">
                  <c:v>1881</c:v>
                </c:pt>
                <c:pt idx="81">
                  <c:v>1915</c:v>
                </c:pt>
                <c:pt idx="82">
                  <c:v>1789</c:v>
                </c:pt>
                <c:pt idx="83">
                  <c:v>1854</c:v>
                </c:pt>
                <c:pt idx="84">
                  <c:v>1842</c:v>
                </c:pt>
                <c:pt idx="85">
                  <c:v>1770</c:v>
                </c:pt>
                <c:pt idx="86">
                  <c:v>1845</c:v>
                </c:pt>
                <c:pt idx="87">
                  <c:v>1799</c:v>
                </c:pt>
                <c:pt idx="88">
                  <c:v>1897</c:v>
                </c:pt>
                <c:pt idx="89">
                  <c:v>2031</c:v>
                </c:pt>
                <c:pt idx="90">
                  <c:v>2032</c:v>
                </c:pt>
                <c:pt idx="91">
                  <c:v>2307</c:v>
                </c:pt>
                <c:pt idx="92">
                  <c:v>2258</c:v>
                </c:pt>
                <c:pt idx="93">
                  <c:v>1998</c:v>
                </c:pt>
                <c:pt idx="94">
                  <c:v>2060</c:v>
                </c:pt>
                <c:pt idx="95">
                  <c:v>2125</c:v>
                </c:pt>
                <c:pt idx="96">
                  <c:v>1988</c:v>
                </c:pt>
                <c:pt idx="97">
                  <c:v>2006</c:v>
                </c:pt>
                <c:pt idx="98">
                  <c:v>2228</c:v>
                </c:pt>
                <c:pt idx="99">
                  <c:v>2204</c:v>
                </c:pt>
                <c:pt idx="100">
                  <c:v>2136</c:v>
                </c:pt>
                <c:pt idx="101">
                  <c:v>1973</c:v>
                </c:pt>
                <c:pt idx="102">
                  <c:v>2112</c:v>
                </c:pt>
                <c:pt idx="103">
                  <c:v>2125</c:v>
                </c:pt>
                <c:pt idx="104">
                  <c:v>2097</c:v>
                </c:pt>
                <c:pt idx="105">
                  <c:v>2264</c:v>
                </c:pt>
                <c:pt idx="106">
                  <c:v>2059</c:v>
                </c:pt>
                <c:pt idx="107">
                  <c:v>2253</c:v>
                </c:pt>
                <c:pt idx="108">
                  <c:v>2139</c:v>
                </c:pt>
                <c:pt idx="109">
                  <c:v>2311</c:v>
                </c:pt>
                <c:pt idx="110">
                  <c:v>2129</c:v>
                </c:pt>
                <c:pt idx="111">
                  <c:v>2144</c:v>
                </c:pt>
                <c:pt idx="112">
                  <c:v>2204</c:v>
                </c:pt>
                <c:pt idx="113">
                  <c:v>2138</c:v>
                </c:pt>
                <c:pt idx="114">
                  <c:v>2139</c:v>
                </c:pt>
                <c:pt idx="115">
                  <c:v>2177</c:v>
                </c:pt>
                <c:pt idx="116">
                  <c:v>2210</c:v>
                </c:pt>
                <c:pt idx="117">
                  <c:v>2347</c:v>
                </c:pt>
                <c:pt idx="118">
                  <c:v>2334</c:v>
                </c:pt>
                <c:pt idx="119">
                  <c:v>2248</c:v>
                </c:pt>
                <c:pt idx="120">
                  <c:v>2251</c:v>
                </c:pt>
                <c:pt idx="121">
                  <c:v>2313</c:v>
                </c:pt>
                <c:pt idx="122">
                  <c:v>2419</c:v>
                </c:pt>
                <c:pt idx="123">
                  <c:v>2350</c:v>
                </c:pt>
                <c:pt idx="124">
                  <c:v>2540</c:v>
                </c:pt>
                <c:pt idx="125">
                  <c:v>2520</c:v>
                </c:pt>
                <c:pt idx="126">
                  <c:v>2431</c:v>
                </c:pt>
                <c:pt idx="127">
                  <c:v>2682</c:v>
                </c:pt>
                <c:pt idx="128">
                  <c:v>2553</c:v>
                </c:pt>
                <c:pt idx="129">
                  <c:v>2418</c:v>
                </c:pt>
                <c:pt idx="130">
                  <c:v>2559</c:v>
                </c:pt>
                <c:pt idx="131">
                  <c:v>2637</c:v>
                </c:pt>
                <c:pt idx="132">
                  <c:v>2673</c:v>
                </c:pt>
                <c:pt idx="133">
                  <c:v>2592</c:v>
                </c:pt>
                <c:pt idx="134">
                  <c:v>2694</c:v>
                </c:pt>
                <c:pt idx="135">
                  <c:v>2743</c:v>
                </c:pt>
                <c:pt idx="136">
                  <c:v>2585</c:v>
                </c:pt>
                <c:pt idx="137">
                  <c:v>2779</c:v>
                </c:pt>
                <c:pt idx="138">
                  <c:v>2571</c:v>
                </c:pt>
                <c:pt idx="139">
                  <c:v>2699</c:v>
                </c:pt>
                <c:pt idx="140">
                  <c:v>2664</c:v>
                </c:pt>
                <c:pt idx="141">
                  <c:v>2623</c:v>
                </c:pt>
                <c:pt idx="142">
                  <c:v>2514</c:v>
                </c:pt>
                <c:pt idx="143">
                  <c:v>2650</c:v>
                </c:pt>
                <c:pt idx="144">
                  <c:v>2773</c:v>
                </c:pt>
                <c:pt idx="145">
                  <c:v>2747</c:v>
                </c:pt>
                <c:pt idx="146">
                  <c:v>2810</c:v>
                </c:pt>
                <c:pt idx="147">
                  <c:v>2594</c:v>
                </c:pt>
                <c:pt idx="148">
                  <c:v>2647</c:v>
                </c:pt>
                <c:pt idx="149">
                  <c:v>2454</c:v>
                </c:pt>
                <c:pt idx="150">
                  <c:v>2542</c:v>
                </c:pt>
                <c:pt idx="151">
                  <c:v>2404</c:v>
                </c:pt>
                <c:pt idx="152">
                  <c:v>2455</c:v>
                </c:pt>
                <c:pt idx="153">
                  <c:v>2430</c:v>
                </c:pt>
                <c:pt idx="154">
                  <c:v>2433</c:v>
                </c:pt>
                <c:pt idx="155">
                  <c:v>2506</c:v>
                </c:pt>
                <c:pt idx="156">
                  <c:v>2549</c:v>
                </c:pt>
                <c:pt idx="157">
                  <c:v>2543</c:v>
                </c:pt>
                <c:pt idx="158">
                  <c:v>2593</c:v>
                </c:pt>
                <c:pt idx="159">
                  <c:v>2652</c:v>
                </c:pt>
                <c:pt idx="160">
                  <c:v>2469</c:v>
                </c:pt>
                <c:pt idx="161">
                  <c:v>2397</c:v>
                </c:pt>
                <c:pt idx="162">
                  <c:v>2506</c:v>
                </c:pt>
                <c:pt idx="163">
                  <c:v>2421</c:v>
                </c:pt>
                <c:pt idx="164">
                  <c:v>2504</c:v>
                </c:pt>
                <c:pt idx="165">
                  <c:v>2486</c:v>
                </c:pt>
                <c:pt idx="166">
                  <c:v>2486</c:v>
                </c:pt>
                <c:pt idx="167">
                  <c:v>2578</c:v>
                </c:pt>
                <c:pt idx="168">
                  <c:v>2679</c:v>
                </c:pt>
                <c:pt idx="169">
                  <c:v>2591</c:v>
                </c:pt>
                <c:pt idx="170">
                  <c:v>2433</c:v>
                </c:pt>
                <c:pt idx="171">
                  <c:v>2535</c:v>
                </c:pt>
                <c:pt idx="172">
                  <c:v>2504</c:v>
                </c:pt>
                <c:pt idx="173">
                  <c:v>2526</c:v>
                </c:pt>
                <c:pt idx="174">
                  <c:v>2535</c:v>
                </c:pt>
                <c:pt idx="175">
                  <c:v>2603</c:v>
                </c:pt>
                <c:pt idx="176">
                  <c:v>2589</c:v>
                </c:pt>
                <c:pt idx="177">
                  <c:v>2678</c:v>
                </c:pt>
                <c:pt idx="178">
                  <c:v>2637</c:v>
                </c:pt>
                <c:pt idx="179">
                  <c:v>2563</c:v>
                </c:pt>
                <c:pt idx="180">
                  <c:v>2386</c:v>
                </c:pt>
                <c:pt idx="181">
                  <c:v>2437</c:v>
                </c:pt>
                <c:pt idx="182">
                  <c:v>2443</c:v>
                </c:pt>
                <c:pt idx="183">
                  <c:v>2509</c:v>
                </c:pt>
                <c:pt idx="184">
                  <c:v>2490</c:v>
                </c:pt>
                <c:pt idx="185">
                  <c:v>2444</c:v>
                </c:pt>
                <c:pt idx="186">
                  <c:v>2434</c:v>
                </c:pt>
                <c:pt idx="187">
                  <c:v>2368</c:v>
                </c:pt>
                <c:pt idx="188">
                  <c:v>2446</c:v>
                </c:pt>
                <c:pt idx="189">
                  <c:v>2523</c:v>
                </c:pt>
                <c:pt idx="190">
                  <c:v>2404</c:v>
                </c:pt>
                <c:pt idx="191">
                  <c:v>2424</c:v>
                </c:pt>
                <c:pt idx="192">
                  <c:v>2230</c:v>
                </c:pt>
                <c:pt idx="193">
                  <c:v>2352</c:v>
                </c:pt>
                <c:pt idx="194">
                  <c:v>2322</c:v>
                </c:pt>
                <c:pt idx="195">
                  <c:v>2329</c:v>
                </c:pt>
                <c:pt idx="196">
                  <c:v>2245</c:v>
                </c:pt>
                <c:pt idx="197">
                  <c:v>2266</c:v>
                </c:pt>
                <c:pt idx="198">
                  <c:v>2332</c:v>
                </c:pt>
                <c:pt idx="199">
                  <c:v>2212</c:v>
                </c:pt>
                <c:pt idx="200">
                  <c:v>2044</c:v>
                </c:pt>
                <c:pt idx="201">
                  <c:v>1965</c:v>
                </c:pt>
                <c:pt idx="202">
                  <c:v>1963</c:v>
                </c:pt>
                <c:pt idx="203">
                  <c:v>1857</c:v>
                </c:pt>
                <c:pt idx="204">
                  <c:v>1712</c:v>
                </c:pt>
                <c:pt idx="205">
                  <c:v>1352</c:v>
                </c:pt>
                <c:pt idx="206">
                  <c:v>947</c:v>
                </c:pt>
                <c:pt idx="207">
                  <c:v>182</c:v>
                </c:pt>
                <c:pt idx="208">
                  <c:v>1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2</c:v>
                </c:pt>
                <c:pt idx="222">
                  <c:v>1</c:v>
                </c:pt>
                <c:pt idx="223">
                  <c:v>5</c:v>
                </c:pt>
                <c:pt idx="224">
                  <c:v>2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85392"/>
        <c:axId val="730385784"/>
      </c:scatterChart>
      <c:valAx>
        <c:axId val="73038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5784"/>
        <c:crosses val="autoZero"/>
        <c:crossBetween val="midCat"/>
      </c:valAx>
      <c:valAx>
        <c:axId val="730385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85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127635</xdr:colOff>
      <xdr:row>4</xdr:row>
      <xdr:rowOff>161925</xdr:rowOff>
    </xdr:from>
    <xdr:to>
      <xdr:col>20</xdr:col>
      <xdr:colOff>46035</xdr:colOff>
      <xdr:row>28</xdr:row>
      <xdr:rowOff>107950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267821</xdr:colOff>
      <xdr:row>9</xdr:row>
      <xdr:rowOff>112620</xdr:rowOff>
    </xdr:from>
    <xdr:to>
      <xdr:col>21</xdr:col>
      <xdr:colOff>201581</xdr:colOff>
      <xdr:row>35</xdr:row>
      <xdr:rowOff>75477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98424</xdr:colOff>
      <xdr:row>2</xdr:row>
      <xdr:rowOff>31750</xdr:rowOff>
    </xdr:from>
    <xdr:to>
      <xdr:col>36</xdr:col>
      <xdr:colOff>469899</xdr:colOff>
      <xdr:row>31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</xdr:row>
      <xdr:rowOff>146050</xdr:rowOff>
    </xdr:from>
    <xdr:to>
      <xdr:col>12</xdr:col>
      <xdr:colOff>285750</xdr:colOff>
      <xdr:row>16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W719"/>
  <sheetViews>
    <sheetView workbookViewId="0">
      <selection activeCell="F24" sqref="F24"/>
    </sheetView>
  </sheetViews>
  <sheetFormatPr defaultRowHeight="14.5" x14ac:dyDescent="0.35"/>
  <cols>
    <col min="6" max="6" width="17.54296875" customWidth="1"/>
    <col min="7" max="7" width="15.81640625" customWidth="1"/>
  </cols>
  <sheetData>
    <row r="1" spans="1:49" x14ac:dyDescent="0.35">
      <c r="A1" t="s">
        <v>1619</v>
      </c>
      <c r="J1">
        <f>SUM(J4:J719)</f>
        <v>24964</v>
      </c>
      <c r="K1">
        <f t="shared" ref="K1:AW1" si="0">SUM(K4:K719)</f>
        <v>28369</v>
      </c>
      <c r="L1">
        <f t="shared" si="0"/>
        <v>28496</v>
      </c>
      <c r="M1">
        <f t="shared" si="0"/>
        <v>32288</v>
      </c>
      <c r="N1">
        <f t="shared" si="0"/>
        <v>31317</v>
      </c>
      <c r="O1">
        <f t="shared" si="0"/>
        <v>30685</v>
      </c>
      <c r="P1">
        <f t="shared" si="0"/>
        <v>49923</v>
      </c>
      <c r="Q1">
        <f t="shared" si="0"/>
        <v>48214</v>
      </c>
      <c r="R1">
        <f t="shared" si="0"/>
        <v>23086</v>
      </c>
      <c r="S1">
        <f t="shared" si="0"/>
        <v>21772</v>
      </c>
      <c r="T1">
        <f t="shared" si="0"/>
        <v>46403</v>
      </c>
      <c r="U1">
        <f t="shared" si="0"/>
        <v>44862</v>
      </c>
      <c r="V1">
        <f t="shared" si="0"/>
        <v>32258</v>
      </c>
      <c r="W1">
        <f t="shared" si="0"/>
        <v>30582</v>
      </c>
      <c r="X1">
        <f t="shared" si="0"/>
        <v>9361</v>
      </c>
      <c r="Y1">
        <f t="shared" si="0"/>
        <v>9217</v>
      </c>
      <c r="Z1">
        <f t="shared" si="0"/>
        <v>22516</v>
      </c>
      <c r="AA1">
        <f t="shared" si="0"/>
        <v>21725</v>
      </c>
      <c r="AB1">
        <f t="shared" si="0"/>
        <v>28223</v>
      </c>
      <c r="AC1">
        <f t="shared" si="0"/>
        <v>27145</v>
      </c>
      <c r="AD1">
        <f t="shared" si="0"/>
        <v>32583</v>
      </c>
      <c r="AE1">
        <f t="shared" si="0"/>
        <v>31501</v>
      </c>
      <c r="AF1">
        <f t="shared" si="0"/>
        <v>28360</v>
      </c>
      <c r="AG1">
        <f t="shared" si="0"/>
        <v>27238</v>
      </c>
      <c r="AH1">
        <f t="shared" si="0"/>
        <v>35648</v>
      </c>
      <c r="AI1">
        <f t="shared" si="0"/>
        <v>34705</v>
      </c>
      <c r="AJ1">
        <f t="shared" si="0"/>
        <v>75668</v>
      </c>
      <c r="AK1">
        <f t="shared" si="0"/>
        <v>73030</v>
      </c>
      <c r="AL1">
        <f t="shared" si="0"/>
        <v>15187</v>
      </c>
      <c r="AM1">
        <f t="shared" si="0"/>
        <v>15310</v>
      </c>
      <c r="AN1">
        <f t="shared" si="0"/>
        <v>22520</v>
      </c>
      <c r="AO1">
        <f t="shared" si="0"/>
        <v>23107</v>
      </c>
      <c r="AP1">
        <f t="shared" si="0"/>
        <v>44878</v>
      </c>
      <c r="AQ1">
        <f t="shared" si="0"/>
        <v>45379</v>
      </c>
      <c r="AR1">
        <f t="shared" si="0"/>
        <v>23980</v>
      </c>
      <c r="AS1">
        <f t="shared" si="0"/>
        <v>23791</v>
      </c>
      <c r="AT1">
        <f t="shared" si="0"/>
        <v>19445</v>
      </c>
      <c r="AU1">
        <f t="shared" si="0"/>
        <v>19324</v>
      </c>
      <c r="AV1">
        <f t="shared" si="0"/>
        <v>31762</v>
      </c>
      <c r="AW1">
        <f t="shared" si="0"/>
        <v>32074</v>
      </c>
    </row>
    <row r="2" spans="1:49" x14ac:dyDescent="0.35">
      <c r="A2" t="s">
        <v>1855</v>
      </c>
    </row>
    <row r="3" spans="1:49" x14ac:dyDescent="0.35">
      <c r="A3" t="s">
        <v>648</v>
      </c>
      <c r="B3" t="s">
        <v>1620</v>
      </c>
      <c r="C3" t="s">
        <v>1621</v>
      </c>
      <c r="D3" t="s">
        <v>1622</v>
      </c>
      <c r="E3" t="s">
        <v>1623</v>
      </c>
      <c r="F3" t="s">
        <v>1624</v>
      </c>
      <c r="G3" t="s">
        <v>1626</v>
      </c>
      <c r="H3" t="s">
        <v>4</v>
      </c>
      <c r="I3" t="s">
        <v>1628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17</v>
      </c>
      <c r="U3" t="s">
        <v>18</v>
      </c>
      <c r="V3" t="s">
        <v>19</v>
      </c>
      <c r="W3" t="s">
        <v>20</v>
      </c>
      <c r="X3" t="s">
        <v>21</v>
      </c>
      <c r="Y3" t="s">
        <v>22</v>
      </c>
      <c r="Z3" t="s">
        <v>23</v>
      </c>
      <c r="AA3" t="s">
        <v>24</v>
      </c>
      <c r="AB3" t="s">
        <v>25</v>
      </c>
      <c r="AC3" t="s">
        <v>26</v>
      </c>
      <c r="AD3" t="s">
        <v>27</v>
      </c>
      <c r="AE3" t="s">
        <v>28</v>
      </c>
      <c r="AF3" t="s">
        <v>29</v>
      </c>
      <c r="AG3" t="s">
        <v>30</v>
      </c>
      <c r="AH3" t="s">
        <v>31</v>
      </c>
      <c r="AI3" t="s">
        <v>32</v>
      </c>
      <c r="AJ3" t="s">
        <v>33</v>
      </c>
      <c r="AK3" t="s">
        <v>34</v>
      </c>
      <c r="AL3" t="s">
        <v>35</v>
      </c>
      <c r="AM3" t="s">
        <v>36</v>
      </c>
      <c r="AN3" t="s">
        <v>37</v>
      </c>
      <c r="AO3" t="s">
        <v>38</v>
      </c>
      <c r="AP3" t="s">
        <v>39</v>
      </c>
      <c r="AQ3" t="s">
        <v>40</v>
      </c>
      <c r="AR3" t="s">
        <v>41</v>
      </c>
      <c r="AS3" t="s">
        <v>42</v>
      </c>
      <c r="AT3" t="s">
        <v>43</v>
      </c>
      <c r="AU3" t="s">
        <v>44</v>
      </c>
      <c r="AV3" t="s">
        <v>45</v>
      </c>
      <c r="AW3" t="s">
        <v>46</v>
      </c>
    </row>
    <row r="4" spans="1:49" x14ac:dyDescent="0.35">
      <c r="A4" t="s">
        <v>48</v>
      </c>
      <c r="I4">
        <f t="shared" ref="I4:I67" si="1">SUM(J4:AW4)</f>
        <v>96675</v>
      </c>
      <c r="J4">
        <v>1646</v>
      </c>
      <c r="K4">
        <v>1824</v>
      </c>
      <c r="L4">
        <v>2189</v>
      </c>
      <c r="M4">
        <v>2467</v>
      </c>
      <c r="N4">
        <v>1897</v>
      </c>
      <c r="O4">
        <v>1959</v>
      </c>
      <c r="P4">
        <v>2688</v>
      </c>
      <c r="Q4">
        <v>2708</v>
      </c>
      <c r="R4">
        <v>1422</v>
      </c>
      <c r="S4">
        <v>1371</v>
      </c>
      <c r="T4">
        <v>2909</v>
      </c>
      <c r="U4">
        <v>2893</v>
      </c>
      <c r="V4">
        <v>2315</v>
      </c>
      <c r="W4">
        <v>2216</v>
      </c>
      <c r="X4">
        <v>502</v>
      </c>
      <c r="Y4">
        <v>531</v>
      </c>
      <c r="Z4">
        <v>1589</v>
      </c>
      <c r="AA4">
        <v>1527</v>
      </c>
      <c r="AB4">
        <v>1998</v>
      </c>
      <c r="AC4">
        <v>1929</v>
      </c>
      <c r="AD4">
        <v>2325</v>
      </c>
      <c r="AE4">
        <v>2435</v>
      </c>
      <c r="AF4">
        <v>5677</v>
      </c>
      <c r="AG4">
        <v>5612</v>
      </c>
      <c r="AH4">
        <v>2446</v>
      </c>
      <c r="AI4">
        <v>2497</v>
      </c>
      <c r="AJ4">
        <v>3936</v>
      </c>
      <c r="AK4">
        <v>4028</v>
      </c>
      <c r="AL4">
        <v>3016</v>
      </c>
      <c r="AM4">
        <v>2920</v>
      </c>
      <c r="AN4">
        <v>1787</v>
      </c>
      <c r="AO4">
        <v>1799</v>
      </c>
      <c r="AP4">
        <v>3635</v>
      </c>
      <c r="AQ4">
        <v>3620</v>
      </c>
      <c r="AR4">
        <v>1611</v>
      </c>
      <c r="AS4">
        <v>1652</v>
      </c>
      <c r="AT4">
        <v>1750</v>
      </c>
      <c r="AU4">
        <v>1716</v>
      </c>
      <c r="AV4">
        <v>2827</v>
      </c>
      <c r="AW4">
        <v>2806</v>
      </c>
    </row>
    <row r="5" spans="1:49" x14ac:dyDescent="0.35">
      <c r="A5" t="s">
        <v>48</v>
      </c>
      <c r="B5" t="s">
        <v>664</v>
      </c>
      <c r="C5" t="s">
        <v>769</v>
      </c>
      <c r="D5" t="s">
        <v>770</v>
      </c>
      <c r="E5" t="s">
        <v>771</v>
      </c>
      <c r="F5" t="s">
        <v>774</v>
      </c>
      <c r="G5" t="s">
        <v>777</v>
      </c>
      <c r="H5" t="s">
        <v>655</v>
      </c>
      <c r="I5">
        <f t="shared" si="1"/>
        <v>242238</v>
      </c>
      <c r="J5">
        <v>6056</v>
      </c>
      <c r="K5">
        <v>6901</v>
      </c>
      <c r="L5">
        <v>3766</v>
      </c>
      <c r="M5">
        <v>4118</v>
      </c>
      <c r="N5">
        <v>8459</v>
      </c>
      <c r="O5">
        <v>8062</v>
      </c>
      <c r="P5">
        <v>8374</v>
      </c>
      <c r="Q5">
        <v>8206</v>
      </c>
      <c r="R5">
        <v>4959</v>
      </c>
      <c r="S5">
        <v>4733</v>
      </c>
      <c r="T5">
        <v>14832</v>
      </c>
      <c r="U5">
        <v>14422</v>
      </c>
      <c r="V5">
        <v>3417</v>
      </c>
      <c r="W5">
        <v>3274</v>
      </c>
      <c r="X5">
        <v>224</v>
      </c>
      <c r="Y5">
        <v>211</v>
      </c>
      <c r="Z5">
        <v>2716</v>
      </c>
      <c r="AA5">
        <v>2705</v>
      </c>
      <c r="AB5">
        <v>3383</v>
      </c>
      <c r="AC5">
        <v>3239</v>
      </c>
      <c r="AD5">
        <v>15674</v>
      </c>
      <c r="AE5">
        <v>15236</v>
      </c>
      <c r="AF5">
        <v>2662</v>
      </c>
      <c r="AG5">
        <v>2404</v>
      </c>
      <c r="AH5">
        <v>17400</v>
      </c>
      <c r="AI5">
        <v>16941</v>
      </c>
      <c r="AJ5">
        <v>13402</v>
      </c>
      <c r="AK5">
        <v>12977</v>
      </c>
      <c r="AL5">
        <v>1244</v>
      </c>
      <c r="AM5">
        <v>1181</v>
      </c>
      <c r="AN5">
        <v>2813</v>
      </c>
      <c r="AO5">
        <v>3025</v>
      </c>
      <c r="AP5">
        <v>4211</v>
      </c>
      <c r="AQ5">
        <v>4509</v>
      </c>
      <c r="AR5">
        <v>2496</v>
      </c>
      <c r="AS5">
        <v>2392</v>
      </c>
      <c r="AT5">
        <v>2157</v>
      </c>
      <c r="AU5">
        <v>2213</v>
      </c>
      <c r="AV5">
        <v>3598</v>
      </c>
      <c r="AW5">
        <v>3646</v>
      </c>
    </row>
    <row r="6" spans="1:49" x14ac:dyDescent="0.35">
      <c r="A6" t="s">
        <v>48</v>
      </c>
      <c r="B6" t="s">
        <v>664</v>
      </c>
      <c r="C6" t="s">
        <v>923</v>
      </c>
      <c r="D6" t="s">
        <v>1006</v>
      </c>
      <c r="E6" t="s">
        <v>1007</v>
      </c>
      <c r="F6" t="s">
        <v>1053</v>
      </c>
      <c r="G6" t="s">
        <v>661</v>
      </c>
      <c r="H6" t="s">
        <v>655</v>
      </c>
      <c r="I6">
        <f t="shared" si="1"/>
        <v>100484</v>
      </c>
      <c r="J6">
        <v>2335</v>
      </c>
      <c r="K6">
        <v>2697</v>
      </c>
      <c r="L6">
        <v>4669</v>
      </c>
      <c r="M6">
        <v>5410</v>
      </c>
      <c r="N6">
        <v>2413</v>
      </c>
      <c r="O6">
        <v>2459</v>
      </c>
      <c r="P6">
        <v>7423</v>
      </c>
      <c r="Q6">
        <v>7036</v>
      </c>
      <c r="R6">
        <v>2077</v>
      </c>
      <c r="S6">
        <v>1874</v>
      </c>
      <c r="T6">
        <v>3347</v>
      </c>
      <c r="U6">
        <v>3171</v>
      </c>
      <c r="V6">
        <v>2303</v>
      </c>
      <c r="W6">
        <v>2158</v>
      </c>
      <c r="X6">
        <v>1114</v>
      </c>
      <c r="Y6">
        <v>1181</v>
      </c>
      <c r="Z6">
        <v>1653</v>
      </c>
      <c r="AA6">
        <v>1553</v>
      </c>
      <c r="AB6">
        <v>2190</v>
      </c>
      <c r="AC6">
        <v>2066</v>
      </c>
      <c r="AD6">
        <v>803</v>
      </c>
      <c r="AE6">
        <v>844</v>
      </c>
      <c r="AF6">
        <v>1228</v>
      </c>
      <c r="AG6">
        <v>1253</v>
      </c>
      <c r="AH6">
        <v>911</v>
      </c>
      <c r="AI6">
        <v>863</v>
      </c>
      <c r="AJ6">
        <v>3676</v>
      </c>
      <c r="AK6">
        <v>3548</v>
      </c>
      <c r="AL6">
        <v>625</v>
      </c>
      <c r="AM6">
        <v>658</v>
      </c>
      <c r="AN6">
        <v>1959</v>
      </c>
      <c r="AO6">
        <v>1998</v>
      </c>
      <c r="AP6">
        <v>5766</v>
      </c>
      <c r="AQ6">
        <v>5827</v>
      </c>
      <c r="AR6">
        <v>2270</v>
      </c>
      <c r="AS6">
        <v>2111</v>
      </c>
      <c r="AT6">
        <v>1464</v>
      </c>
      <c r="AU6">
        <v>1455</v>
      </c>
      <c r="AV6">
        <v>2078</v>
      </c>
      <c r="AW6">
        <v>2018</v>
      </c>
    </row>
    <row r="7" spans="1:49" x14ac:dyDescent="0.35">
      <c r="A7" t="s">
        <v>48</v>
      </c>
      <c r="B7" t="s">
        <v>664</v>
      </c>
      <c r="C7" t="s">
        <v>769</v>
      </c>
      <c r="D7" t="s">
        <v>770</v>
      </c>
      <c r="E7" t="s">
        <v>771</v>
      </c>
      <c r="F7" t="s">
        <v>803</v>
      </c>
      <c r="G7" t="s">
        <v>804</v>
      </c>
      <c r="H7" t="s">
        <v>805</v>
      </c>
      <c r="I7">
        <f t="shared" si="1"/>
        <v>86982</v>
      </c>
      <c r="J7">
        <v>197</v>
      </c>
      <c r="K7">
        <v>215</v>
      </c>
      <c r="L7">
        <v>290</v>
      </c>
      <c r="M7">
        <v>301</v>
      </c>
      <c r="N7">
        <v>152</v>
      </c>
      <c r="O7">
        <v>127</v>
      </c>
      <c r="P7">
        <v>1208</v>
      </c>
      <c r="Q7">
        <v>1172</v>
      </c>
      <c r="R7">
        <v>1235</v>
      </c>
      <c r="S7">
        <v>1168</v>
      </c>
      <c r="T7">
        <v>1808</v>
      </c>
      <c r="U7">
        <v>1722</v>
      </c>
      <c r="V7">
        <v>3008</v>
      </c>
      <c r="W7">
        <v>2964</v>
      </c>
      <c r="X7">
        <v>422</v>
      </c>
      <c r="Y7">
        <v>430</v>
      </c>
      <c r="Z7">
        <v>3024</v>
      </c>
      <c r="AA7">
        <v>2924</v>
      </c>
      <c r="AB7">
        <v>3797</v>
      </c>
      <c r="AC7">
        <v>3682</v>
      </c>
      <c r="AD7">
        <v>4363</v>
      </c>
      <c r="AE7">
        <v>4033</v>
      </c>
      <c r="AF7">
        <v>351</v>
      </c>
      <c r="AG7">
        <v>363</v>
      </c>
      <c r="AH7">
        <v>4872</v>
      </c>
      <c r="AI7">
        <v>4595</v>
      </c>
      <c r="AJ7">
        <v>2732</v>
      </c>
      <c r="AK7">
        <v>2594</v>
      </c>
      <c r="AL7">
        <v>111</v>
      </c>
      <c r="AM7">
        <v>114</v>
      </c>
      <c r="AN7">
        <v>505</v>
      </c>
      <c r="AO7">
        <v>495</v>
      </c>
      <c r="AP7">
        <v>5386</v>
      </c>
      <c r="AQ7">
        <v>5519</v>
      </c>
      <c r="AR7">
        <v>3518</v>
      </c>
      <c r="AS7">
        <v>3696</v>
      </c>
      <c r="AT7">
        <v>135</v>
      </c>
      <c r="AU7">
        <v>127</v>
      </c>
      <c r="AV7">
        <v>6791</v>
      </c>
      <c r="AW7">
        <v>6836</v>
      </c>
    </row>
    <row r="8" spans="1:49" x14ac:dyDescent="0.35">
      <c r="A8" t="s">
        <v>48</v>
      </c>
      <c r="B8" t="s">
        <v>664</v>
      </c>
      <c r="C8" t="s">
        <v>923</v>
      </c>
      <c r="D8" t="s">
        <v>1006</v>
      </c>
      <c r="E8" t="s">
        <v>1007</v>
      </c>
      <c r="F8" t="s">
        <v>1112</v>
      </c>
      <c r="G8" t="s">
        <v>1122</v>
      </c>
      <c r="H8" t="s">
        <v>1123</v>
      </c>
      <c r="I8">
        <f t="shared" si="1"/>
        <v>70676</v>
      </c>
      <c r="J8">
        <v>1942</v>
      </c>
      <c r="K8">
        <v>2135</v>
      </c>
      <c r="L8">
        <v>1946</v>
      </c>
      <c r="M8">
        <v>2304</v>
      </c>
      <c r="N8">
        <v>3022</v>
      </c>
      <c r="O8">
        <v>2869</v>
      </c>
      <c r="P8">
        <v>4649</v>
      </c>
      <c r="Q8">
        <v>4376</v>
      </c>
      <c r="R8">
        <v>1315</v>
      </c>
      <c r="S8">
        <v>1107</v>
      </c>
      <c r="T8">
        <v>1962</v>
      </c>
      <c r="U8">
        <v>1799</v>
      </c>
      <c r="V8">
        <v>1580</v>
      </c>
      <c r="W8">
        <v>1517</v>
      </c>
      <c r="X8">
        <v>600</v>
      </c>
      <c r="Y8">
        <v>490</v>
      </c>
      <c r="Z8">
        <v>1950</v>
      </c>
      <c r="AA8">
        <v>1833</v>
      </c>
      <c r="AB8">
        <v>2495</v>
      </c>
      <c r="AC8">
        <v>2345</v>
      </c>
      <c r="AD8">
        <v>7</v>
      </c>
      <c r="AE8">
        <v>8</v>
      </c>
      <c r="AF8">
        <v>166</v>
      </c>
      <c r="AG8">
        <v>143</v>
      </c>
      <c r="AH8">
        <v>14</v>
      </c>
      <c r="AI8">
        <v>6</v>
      </c>
      <c r="AJ8">
        <v>6497</v>
      </c>
      <c r="AK8">
        <v>6244</v>
      </c>
      <c r="AL8">
        <v>64</v>
      </c>
      <c r="AM8">
        <v>67</v>
      </c>
      <c r="AN8">
        <v>2098</v>
      </c>
      <c r="AO8">
        <v>2231</v>
      </c>
      <c r="AP8">
        <v>2179</v>
      </c>
      <c r="AQ8">
        <v>2236</v>
      </c>
      <c r="AR8">
        <v>1041</v>
      </c>
      <c r="AS8">
        <v>1061</v>
      </c>
      <c r="AT8">
        <v>1020</v>
      </c>
      <c r="AU8">
        <v>917</v>
      </c>
      <c r="AV8">
        <v>1247</v>
      </c>
      <c r="AW8">
        <v>1194</v>
      </c>
    </row>
    <row r="9" spans="1:49" x14ac:dyDescent="0.35">
      <c r="A9" t="s">
        <v>48</v>
      </c>
      <c r="B9" t="s">
        <v>664</v>
      </c>
      <c r="C9" t="s">
        <v>923</v>
      </c>
      <c r="D9" t="s">
        <v>1006</v>
      </c>
      <c r="E9" t="s">
        <v>1007</v>
      </c>
      <c r="F9" t="s">
        <v>1112</v>
      </c>
      <c r="G9" t="s">
        <v>661</v>
      </c>
      <c r="H9" t="s">
        <v>655</v>
      </c>
      <c r="I9">
        <f t="shared" si="1"/>
        <v>68736</v>
      </c>
      <c r="J9">
        <v>1820</v>
      </c>
      <c r="K9">
        <v>2124</v>
      </c>
      <c r="L9">
        <v>2765</v>
      </c>
      <c r="M9">
        <v>3098</v>
      </c>
      <c r="N9">
        <v>1593</v>
      </c>
      <c r="O9">
        <v>1577</v>
      </c>
      <c r="P9">
        <v>2400</v>
      </c>
      <c r="Q9">
        <v>2360</v>
      </c>
      <c r="R9">
        <v>1578</v>
      </c>
      <c r="S9">
        <v>1588</v>
      </c>
      <c r="T9">
        <v>2995</v>
      </c>
      <c r="U9">
        <v>2851</v>
      </c>
      <c r="V9">
        <v>3197</v>
      </c>
      <c r="W9">
        <v>3072</v>
      </c>
      <c r="X9">
        <v>1234</v>
      </c>
      <c r="Y9">
        <v>1106</v>
      </c>
      <c r="Z9">
        <v>1741</v>
      </c>
      <c r="AA9">
        <v>1729</v>
      </c>
      <c r="AB9">
        <v>2058</v>
      </c>
      <c r="AC9">
        <v>2073</v>
      </c>
      <c r="AD9">
        <v>130</v>
      </c>
      <c r="AE9">
        <v>117</v>
      </c>
      <c r="AF9">
        <v>2750</v>
      </c>
      <c r="AG9">
        <v>2550</v>
      </c>
      <c r="AH9">
        <v>154</v>
      </c>
      <c r="AI9">
        <v>122</v>
      </c>
      <c r="AJ9">
        <v>1481</v>
      </c>
      <c r="AK9">
        <v>1424</v>
      </c>
      <c r="AL9">
        <v>970</v>
      </c>
      <c r="AM9">
        <v>912</v>
      </c>
      <c r="AN9">
        <v>2214</v>
      </c>
      <c r="AO9">
        <v>2375</v>
      </c>
      <c r="AP9">
        <v>1561</v>
      </c>
      <c r="AQ9">
        <v>1477</v>
      </c>
      <c r="AR9">
        <v>2146</v>
      </c>
      <c r="AS9">
        <v>2132</v>
      </c>
      <c r="AT9">
        <v>682</v>
      </c>
      <c r="AU9">
        <v>719</v>
      </c>
      <c r="AV9">
        <v>911</v>
      </c>
      <c r="AW9">
        <v>950</v>
      </c>
    </row>
    <row r="10" spans="1:49" x14ac:dyDescent="0.35">
      <c r="A10" t="s">
        <v>48</v>
      </c>
      <c r="B10" t="s">
        <v>664</v>
      </c>
      <c r="C10" t="s">
        <v>923</v>
      </c>
      <c r="D10" t="s">
        <v>1006</v>
      </c>
      <c r="E10" t="s">
        <v>1007</v>
      </c>
      <c r="F10" t="s">
        <v>671</v>
      </c>
      <c r="G10" t="s">
        <v>661</v>
      </c>
      <c r="H10" t="s">
        <v>655</v>
      </c>
      <c r="I10">
        <f t="shared" si="1"/>
        <v>67346</v>
      </c>
      <c r="J10">
        <v>1599</v>
      </c>
      <c r="K10">
        <v>1753</v>
      </c>
      <c r="L10">
        <v>2953</v>
      </c>
      <c r="M10">
        <v>3349</v>
      </c>
      <c r="N10">
        <v>1567</v>
      </c>
      <c r="O10">
        <v>1560</v>
      </c>
      <c r="P10">
        <v>2443</v>
      </c>
      <c r="Q10">
        <v>2379</v>
      </c>
      <c r="R10">
        <v>1451</v>
      </c>
      <c r="S10">
        <v>1411</v>
      </c>
      <c r="T10">
        <v>2264</v>
      </c>
      <c r="U10">
        <v>2251</v>
      </c>
      <c r="V10">
        <v>1909</v>
      </c>
      <c r="W10">
        <v>1670</v>
      </c>
      <c r="X10">
        <v>788</v>
      </c>
      <c r="Y10">
        <v>802</v>
      </c>
      <c r="Z10">
        <v>1183</v>
      </c>
      <c r="AA10">
        <v>1212</v>
      </c>
      <c r="AB10">
        <v>1439</v>
      </c>
      <c r="AC10">
        <v>1460</v>
      </c>
      <c r="AD10">
        <v>210</v>
      </c>
      <c r="AE10">
        <v>200</v>
      </c>
      <c r="AF10">
        <v>4811</v>
      </c>
      <c r="AG10">
        <v>4591</v>
      </c>
      <c r="AH10">
        <v>222</v>
      </c>
      <c r="AI10">
        <v>228</v>
      </c>
      <c r="AJ10">
        <v>1954</v>
      </c>
      <c r="AK10">
        <v>1923</v>
      </c>
      <c r="AL10">
        <v>2585</v>
      </c>
      <c r="AM10">
        <v>2612</v>
      </c>
      <c r="AN10">
        <v>1132</v>
      </c>
      <c r="AO10">
        <v>1004</v>
      </c>
      <c r="AP10">
        <v>2254</v>
      </c>
      <c r="AQ10">
        <v>2203</v>
      </c>
      <c r="AR10">
        <v>1379</v>
      </c>
      <c r="AS10">
        <v>1356</v>
      </c>
      <c r="AT10">
        <v>987</v>
      </c>
      <c r="AU10">
        <v>939</v>
      </c>
      <c r="AV10">
        <v>658</v>
      </c>
      <c r="AW10">
        <v>655</v>
      </c>
    </row>
    <row r="11" spans="1:49" x14ac:dyDescent="0.35">
      <c r="A11" t="s">
        <v>48</v>
      </c>
      <c r="B11" t="s">
        <v>664</v>
      </c>
      <c r="C11" t="s">
        <v>923</v>
      </c>
      <c r="D11" t="s">
        <v>1006</v>
      </c>
      <c r="E11" t="s">
        <v>1007</v>
      </c>
      <c r="F11" t="s">
        <v>1053</v>
      </c>
      <c r="G11" t="s">
        <v>1071</v>
      </c>
      <c r="H11" t="s">
        <v>655</v>
      </c>
      <c r="I11">
        <f t="shared" si="1"/>
        <v>38338</v>
      </c>
      <c r="J11">
        <v>1169</v>
      </c>
      <c r="K11">
        <v>1247</v>
      </c>
      <c r="L11">
        <v>577</v>
      </c>
      <c r="M11">
        <v>662</v>
      </c>
      <c r="N11">
        <v>2014</v>
      </c>
      <c r="O11">
        <v>1888</v>
      </c>
      <c r="P11">
        <v>3073</v>
      </c>
      <c r="Q11">
        <v>2906</v>
      </c>
      <c r="R11">
        <v>692</v>
      </c>
      <c r="S11">
        <v>670</v>
      </c>
      <c r="T11">
        <v>1824</v>
      </c>
      <c r="U11">
        <v>1824</v>
      </c>
      <c r="V11">
        <v>1554</v>
      </c>
      <c r="W11">
        <v>1449</v>
      </c>
      <c r="X11">
        <v>483</v>
      </c>
      <c r="Y11">
        <v>492</v>
      </c>
      <c r="Z11">
        <v>645</v>
      </c>
      <c r="AA11">
        <v>599</v>
      </c>
      <c r="AB11">
        <v>707</v>
      </c>
      <c r="AC11">
        <v>703</v>
      </c>
      <c r="AD11">
        <v>344</v>
      </c>
      <c r="AE11">
        <v>311</v>
      </c>
      <c r="AF11">
        <v>52</v>
      </c>
      <c r="AG11">
        <v>59</v>
      </c>
      <c r="AH11">
        <v>394</v>
      </c>
      <c r="AI11">
        <v>327</v>
      </c>
      <c r="AJ11">
        <v>928</v>
      </c>
      <c r="AK11">
        <v>971</v>
      </c>
      <c r="AL11">
        <v>51</v>
      </c>
      <c r="AM11">
        <v>51</v>
      </c>
      <c r="AN11">
        <v>198</v>
      </c>
      <c r="AO11">
        <v>204</v>
      </c>
      <c r="AP11">
        <v>1632</v>
      </c>
      <c r="AQ11">
        <v>1599</v>
      </c>
      <c r="AR11">
        <v>920</v>
      </c>
      <c r="AS11">
        <v>885</v>
      </c>
      <c r="AT11">
        <v>915</v>
      </c>
      <c r="AU11">
        <v>939</v>
      </c>
      <c r="AV11">
        <v>1183</v>
      </c>
      <c r="AW11">
        <v>1197</v>
      </c>
    </row>
    <row r="12" spans="1:49" x14ac:dyDescent="0.35">
      <c r="A12" t="s">
        <v>48</v>
      </c>
      <c r="B12" t="s">
        <v>664</v>
      </c>
      <c r="C12" t="s">
        <v>1245</v>
      </c>
      <c r="D12" t="s">
        <v>1365</v>
      </c>
      <c r="E12" t="s">
        <v>1398</v>
      </c>
      <c r="F12" t="s">
        <v>1399</v>
      </c>
      <c r="G12" t="s">
        <v>661</v>
      </c>
      <c r="H12" t="s">
        <v>655</v>
      </c>
      <c r="I12">
        <f t="shared" si="1"/>
        <v>30687</v>
      </c>
      <c r="J12">
        <v>4</v>
      </c>
      <c r="K12">
        <v>8</v>
      </c>
      <c r="L12">
        <v>13</v>
      </c>
      <c r="M12">
        <v>21</v>
      </c>
      <c r="N12">
        <v>4</v>
      </c>
      <c r="O12">
        <v>7</v>
      </c>
      <c r="P12">
        <v>3</v>
      </c>
      <c r="Q12">
        <v>1</v>
      </c>
      <c r="R12">
        <v>11</v>
      </c>
      <c r="S12">
        <v>4</v>
      </c>
      <c r="T12">
        <v>3</v>
      </c>
      <c r="U12">
        <v>2</v>
      </c>
      <c r="V12">
        <v>6</v>
      </c>
      <c r="W12">
        <v>5</v>
      </c>
      <c r="X12">
        <v>6</v>
      </c>
      <c r="Y12">
        <v>20</v>
      </c>
      <c r="Z12">
        <v>13</v>
      </c>
      <c r="AA12">
        <v>28</v>
      </c>
      <c r="AB12">
        <v>18</v>
      </c>
      <c r="AC12">
        <v>18</v>
      </c>
      <c r="AD12">
        <v>2</v>
      </c>
      <c r="AE12">
        <v>8</v>
      </c>
      <c r="AF12">
        <v>227</v>
      </c>
      <c r="AG12">
        <v>247</v>
      </c>
      <c r="AH12">
        <v>6</v>
      </c>
      <c r="AI12">
        <v>10</v>
      </c>
      <c r="AJ12">
        <v>15033</v>
      </c>
      <c r="AK12">
        <v>14275</v>
      </c>
      <c r="AL12">
        <v>154</v>
      </c>
      <c r="AM12">
        <v>150</v>
      </c>
      <c r="AN12">
        <v>44</v>
      </c>
      <c r="AO12">
        <v>49</v>
      </c>
      <c r="AP12">
        <v>41</v>
      </c>
      <c r="AQ12">
        <v>52</v>
      </c>
      <c r="AR12">
        <v>11</v>
      </c>
      <c r="AS12">
        <v>11</v>
      </c>
      <c r="AT12">
        <v>63</v>
      </c>
      <c r="AU12">
        <v>47</v>
      </c>
      <c r="AV12">
        <v>35</v>
      </c>
      <c r="AW12">
        <v>27</v>
      </c>
    </row>
    <row r="13" spans="1:49" x14ac:dyDescent="0.35">
      <c r="A13" t="s">
        <v>48</v>
      </c>
      <c r="B13" t="s">
        <v>664</v>
      </c>
      <c r="C13" t="s">
        <v>769</v>
      </c>
      <c r="D13" t="s">
        <v>770</v>
      </c>
      <c r="E13" t="s">
        <v>771</v>
      </c>
      <c r="F13" t="s">
        <v>774</v>
      </c>
      <c r="G13" t="s">
        <v>777</v>
      </c>
      <c r="H13" t="s">
        <v>788</v>
      </c>
      <c r="I13">
        <f t="shared" si="1"/>
        <v>24942</v>
      </c>
      <c r="J13">
        <v>1166</v>
      </c>
      <c r="K13">
        <v>1276</v>
      </c>
      <c r="L13">
        <v>318</v>
      </c>
      <c r="M13">
        <v>366</v>
      </c>
      <c r="N13">
        <v>1630</v>
      </c>
      <c r="O13">
        <v>1709</v>
      </c>
      <c r="P13">
        <v>1034</v>
      </c>
      <c r="Q13">
        <v>1041</v>
      </c>
      <c r="R13">
        <v>286</v>
      </c>
      <c r="S13">
        <v>216</v>
      </c>
      <c r="T13">
        <v>586</v>
      </c>
      <c r="U13">
        <v>551</v>
      </c>
      <c r="V13">
        <v>288</v>
      </c>
      <c r="W13">
        <v>279</v>
      </c>
      <c r="X13">
        <v>12</v>
      </c>
      <c r="Y13">
        <v>13</v>
      </c>
      <c r="Z13">
        <v>309</v>
      </c>
      <c r="AA13">
        <v>303</v>
      </c>
      <c r="AB13">
        <v>329</v>
      </c>
      <c r="AC13">
        <v>329</v>
      </c>
      <c r="AD13">
        <v>842</v>
      </c>
      <c r="AE13">
        <v>783</v>
      </c>
      <c r="AF13">
        <v>985</v>
      </c>
      <c r="AG13">
        <v>991</v>
      </c>
      <c r="AH13">
        <v>916</v>
      </c>
      <c r="AI13">
        <v>884</v>
      </c>
      <c r="AJ13">
        <v>1814</v>
      </c>
      <c r="AK13">
        <v>1709</v>
      </c>
      <c r="AL13">
        <v>744</v>
      </c>
      <c r="AM13">
        <v>822</v>
      </c>
      <c r="AN13">
        <v>552</v>
      </c>
      <c r="AO13">
        <v>560</v>
      </c>
      <c r="AP13">
        <v>185</v>
      </c>
      <c r="AQ13">
        <v>183</v>
      </c>
      <c r="AR13">
        <v>319</v>
      </c>
      <c r="AS13">
        <v>265</v>
      </c>
      <c r="AT13">
        <v>138</v>
      </c>
      <c r="AU13">
        <v>162</v>
      </c>
      <c r="AV13">
        <v>22</v>
      </c>
      <c r="AW13">
        <v>25</v>
      </c>
    </row>
    <row r="14" spans="1:49" x14ac:dyDescent="0.35">
      <c r="A14" t="s">
        <v>48</v>
      </c>
      <c r="B14" t="s">
        <v>664</v>
      </c>
      <c r="C14" t="s">
        <v>923</v>
      </c>
      <c r="D14" t="s">
        <v>1006</v>
      </c>
      <c r="E14" t="s">
        <v>1007</v>
      </c>
      <c r="F14" t="s">
        <v>1053</v>
      </c>
      <c r="G14" t="s">
        <v>1055</v>
      </c>
      <c r="H14" t="s">
        <v>655</v>
      </c>
      <c r="I14">
        <f t="shared" si="1"/>
        <v>24770</v>
      </c>
      <c r="J14">
        <v>388</v>
      </c>
      <c r="K14">
        <v>473</v>
      </c>
      <c r="L14">
        <v>673</v>
      </c>
      <c r="M14">
        <v>821</v>
      </c>
      <c r="N14">
        <v>490</v>
      </c>
      <c r="O14">
        <v>514</v>
      </c>
      <c r="P14">
        <v>1573</v>
      </c>
      <c r="Q14">
        <v>1564</v>
      </c>
      <c r="R14">
        <v>286</v>
      </c>
      <c r="S14">
        <v>274</v>
      </c>
      <c r="T14">
        <v>1015</v>
      </c>
      <c r="U14">
        <v>990</v>
      </c>
      <c r="V14">
        <v>250</v>
      </c>
      <c r="W14">
        <v>247</v>
      </c>
      <c r="X14">
        <v>607</v>
      </c>
      <c r="Y14">
        <v>646</v>
      </c>
      <c r="Z14">
        <v>336</v>
      </c>
      <c r="AA14">
        <v>364</v>
      </c>
      <c r="AB14">
        <v>462</v>
      </c>
      <c r="AC14">
        <v>455</v>
      </c>
      <c r="AD14">
        <v>262</v>
      </c>
      <c r="AE14">
        <v>223</v>
      </c>
      <c r="AF14">
        <v>142</v>
      </c>
      <c r="AG14">
        <v>139</v>
      </c>
      <c r="AH14">
        <v>219</v>
      </c>
      <c r="AI14">
        <v>240</v>
      </c>
      <c r="AJ14">
        <v>813</v>
      </c>
      <c r="AK14">
        <v>699</v>
      </c>
      <c r="AL14">
        <v>43</v>
      </c>
      <c r="AM14">
        <v>39</v>
      </c>
      <c r="AN14">
        <v>438</v>
      </c>
      <c r="AO14">
        <v>487</v>
      </c>
      <c r="AP14">
        <v>2253</v>
      </c>
      <c r="AQ14">
        <v>2263</v>
      </c>
      <c r="AR14">
        <v>924</v>
      </c>
      <c r="AS14">
        <v>893</v>
      </c>
      <c r="AT14">
        <v>414</v>
      </c>
      <c r="AU14">
        <v>409</v>
      </c>
      <c r="AV14">
        <v>677</v>
      </c>
      <c r="AW14">
        <v>765</v>
      </c>
    </row>
    <row r="15" spans="1:49" x14ac:dyDescent="0.35">
      <c r="A15" t="s">
        <v>48</v>
      </c>
      <c r="B15" t="s">
        <v>664</v>
      </c>
      <c r="C15" t="s">
        <v>1245</v>
      </c>
      <c r="D15" t="s">
        <v>1265</v>
      </c>
      <c r="E15" t="s">
        <v>1268</v>
      </c>
      <c r="F15" t="s">
        <v>1269</v>
      </c>
      <c r="G15" t="s">
        <v>1276</v>
      </c>
      <c r="H15" t="s">
        <v>655</v>
      </c>
      <c r="I15">
        <f t="shared" si="1"/>
        <v>24151</v>
      </c>
      <c r="J15">
        <v>396</v>
      </c>
      <c r="K15">
        <v>460</v>
      </c>
      <c r="L15">
        <v>335</v>
      </c>
      <c r="M15">
        <v>374</v>
      </c>
      <c r="N15">
        <v>440</v>
      </c>
      <c r="O15">
        <v>489</v>
      </c>
      <c r="P15">
        <v>1467</v>
      </c>
      <c r="Q15">
        <v>1464</v>
      </c>
      <c r="R15">
        <v>716</v>
      </c>
      <c r="S15">
        <v>627</v>
      </c>
      <c r="T15">
        <v>928</v>
      </c>
      <c r="U15">
        <v>952</v>
      </c>
      <c r="V15">
        <v>158</v>
      </c>
      <c r="W15">
        <v>164</v>
      </c>
      <c r="X15">
        <v>16</v>
      </c>
      <c r="Y15">
        <v>6</v>
      </c>
      <c r="Z15">
        <v>182</v>
      </c>
      <c r="AA15">
        <v>156</v>
      </c>
      <c r="AB15">
        <v>196</v>
      </c>
      <c r="AC15">
        <v>205</v>
      </c>
      <c r="AD15">
        <v>1996</v>
      </c>
      <c r="AE15">
        <v>1905</v>
      </c>
      <c r="AF15">
        <v>145</v>
      </c>
      <c r="AG15">
        <v>122</v>
      </c>
      <c r="AH15">
        <v>2070</v>
      </c>
      <c r="AI15">
        <v>2057</v>
      </c>
      <c r="AJ15">
        <v>392</v>
      </c>
      <c r="AK15">
        <v>340</v>
      </c>
      <c r="AL15">
        <v>29</v>
      </c>
      <c r="AM15">
        <v>41</v>
      </c>
      <c r="AN15">
        <v>349</v>
      </c>
      <c r="AO15">
        <v>429</v>
      </c>
      <c r="AP15">
        <v>624</v>
      </c>
      <c r="AQ15">
        <v>688</v>
      </c>
      <c r="AR15">
        <v>197</v>
      </c>
      <c r="AS15">
        <v>216</v>
      </c>
      <c r="AT15">
        <v>890</v>
      </c>
      <c r="AU15">
        <v>926</v>
      </c>
      <c r="AV15">
        <v>524</v>
      </c>
      <c r="AW15">
        <v>480</v>
      </c>
    </row>
    <row r="16" spans="1:49" x14ac:dyDescent="0.35">
      <c r="A16" t="s">
        <v>48</v>
      </c>
      <c r="B16" t="s">
        <v>664</v>
      </c>
      <c r="C16" t="s">
        <v>769</v>
      </c>
      <c r="D16" t="s">
        <v>770</v>
      </c>
      <c r="E16" t="s">
        <v>771</v>
      </c>
      <c r="F16" t="s">
        <v>793</v>
      </c>
      <c r="G16" t="s">
        <v>797</v>
      </c>
      <c r="H16" t="s">
        <v>655</v>
      </c>
      <c r="I16">
        <f t="shared" si="1"/>
        <v>23702</v>
      </c>
      <c r="J16">
        <v>423</v>
      </c>
      <c r="K16">
        <v>546</v>
      </c>
      <c r="L16">
        <v>245</v>
      </c>
      <c r="M16">
        <v>250</v>
      </c>
      <c r="N16">
        <v>912</v>
      </c>
      <c r="O16">
        <v>840</v>
      </c>
      <c r="P16">
        <v>625</v>
      </c>
      <c r="Q16">
        <v>565</v>
      </c>
      <c r="R16">
        <v>204</v>
      </c>
      <c r="S16">
        <v>196</v>
      </c>
      <c r="T16">
        <v>587</v>
      </c>
      <c r="U16">
        <v>557</v>
      </c>
      <c r="V16">
        <v>280</v>
      </c>
      <c r="W16">
        <v>273</v>
      </c>
      <c r="X16">
        <v>12</v>
      </c>
      <c r="Y16">
        <v>6</v>
      </c>
      <c r="Z16">
        <v>217</v>
      </c>
      <c r="AA16">
        <v>218</v>
      </c>
      <c r="AB16">
        <v>247</v>
      </c>
      <c r="AC16">
        <v>265</v>
      </c>
      <c r="AD16">
        <v>945</v>
      </c>
      <c r="AE16">
        <v>981</v>
      </c>
      <c r="AF16">
        <v>966</v>
      </c>
      <c r="AG16">
        <v>988</v>
      </c>
      <c r="AH16">
        <v>1029</v>
      </c>
      <c r="AI16">
        <v>1049</v>
      </c>
      <c r="AJ16">
        <v>474</v>
      </c>
      <c r="AK16">
        <v>448</v>
      </c>
      <c r="AL16">
        <v>782</v>
      </c>
      <c r="AM16">
        <v>796</v>
      </c>
      <c r="AN16">
        <v>259</v>
      </c>
      <c r="AO16">
        <v>278</v>
      </c>
      <c r="AP16">
        <v>225</v>
      </c>
      <c r="AQ16">
        <v>241</v>
      </c>
      <c r="AR16">
        <v>80</v>
      </c>
      <c r="AS16">
        <v>75</v>
      </c>
      <c r="AT16">
        <v>3192</v>
      </c>
      <c r="AU16">
        <v>2989</v>
      </c>
      <c r="AV16">
        <v>211</v>
      </c>
      <c r="AW16">
        <v>226</v>
      </c>
    </row>
    <row r="17" spans="1:49" x14ac:dyDescent="0.35">
      <c r="A17" t="s">
        <v>48</v>
      </c>
      <c r="B17" t="s">
        <v>664</v>
      </c>
      <c r="C17" t="s">
        <v>923</v>
      </c>
      <c r="D17" t="s">
        <v>1006</v>
      </c>
      <c r="E17" t="s">
        <v>1007</v>
      </c>
      <c r="F17" t="s">
        <v>1053</v>
      </c>
      <c r="G17" t="s">
        <v>1062</v>
      </c>
      <c r="H17" t="s">
        <v>655</v>
      </c>
      <c r="I17">
        <f t="shared" si="1"/>
        <v>21015</v>
      </c>
      <c r="J17">
        <v>425</v>
      </c>
      <c r="K17">
        <v>474</v>
      </c>
      <c r="L17">
        <v>551</v>
      </c>
      <c r="M17">
        <v>539</v>
      </c>
      <c r="N17">
        <v>635</v>
      </c>
      <c r="O17">
        <v>578</v>
      </c>
      <c r="P17">
        <v>1358</v>
      </c>
      <c r="Q17">
        <v>1326</v>
      </c>
      <c r="R17">
        <v>335</v>
      </c>
      <c r="S17">
        <v>325</v>
      </c>
      <c r="T17">
        <v>755</v>
      </c>
      <c r="U17">
        <v>696</v>
      </c>
      <c r="V17">
        <v>745</v>
      </c>
      <c r="W17">
        <v>665</v>
      </c>
      <c r="X17">
        <v>380</v>
      </c>
      <c r="Y17">
        <v>359</v>
      </c>
      <c r="Z17">
        <v>448</v>
      </c>
      <c r="AA17">
        <v>440</v>
      </c>
      <c r="AB17">
        <v>554</v>
      </c>
      <c r="AC17">
        <v>574</v>
      </c>
      <c r="AD17">
        <v>132</v>
      </c>
      <c r="AE17">
        <v>126</v>
      </c>
      <c r="AF17">
        <v>336</v>
      </c>
      <c r="AG17">
        <v>307</v>
      </c>
      <c r="AH17">
        <v>129</v>
      </c>
      <c r="AI17">
        <v>125</v>
      </c>
      <c r="AJ17">
        <v>636</v>
      </c>
      <c r="AK17">
        <v>526</v>
      </c>
      <c r="AL17">
        <v>147</v>
      </c>
      <c r="AM17">
        <v>125</v>
      </c>
      <c r="AN17">
        <v>447</v>
      </c>
      <c r="AO17">
        <v>426</v>
      </c>
      <c r="AP17">
        <v>1438</v>
      </c>
      <c r="AQ17">
        <v>1423</v>
      </c>
      <c r="AR17">
        <v>594</v>
      </c>
      <c r="AS17">
        <v>582</v>
      </c>
      <c r="AT17">
        <v>279</v>
      </c>
      <c r="AU17">
        <v>300</v>
      </c>
      <c r="AV17">
        <v>392</v>
      </c>
      <c r="AW17">
        <v>383</v>
      </c>
    </row>
    <row r="18" spans="1:49" x14ac:dyDescent="0.35">
      <c r="A18" t="s">
        <v>48</v>
      </c>
      <c r="B18" t="s">
        <v>664</v>
      </c>
      <c r="C18" t="s">
        <v>923</v>
      </c>
      <c r="D18" t="s">
        <v>1006</v>
      </c>
      <c r="E18" t="s">
        <v>1007</v>
      </c>
      <c r="F18" t="s">
        <v>1112</v>
      </c>
      <c r="G18" t="s">
        <v>1083</v>
      </c>
      <c r="H18" t="s">
        <v>655</v>
      </c>
      <c r="I18">
        <f t="shared" si="1"/>
        <v>20449</v>
      </c>
      <c r="J18">
        <v>482</v>
      </c>
      <c r="K18">
        <v>611</v>
      </c>
      <c r="L18">
        <v>1577</v>
      </c>
      <c r="M18">
        <v>1714</v>
      </c>
      <c r="N18">
        <v>316</v>
      </c>
      <c r="O18">
        <v>300</v>
      </c>
      <c r="P18">
        <v>338</v>
      </c>
      <c r="Q18">
        <v>332</v>
      </c>
      <c r="R18">
        <v>1092</v>
      </c>
      <c r="S18">
        <v>1063</v>
      </c>
      <c r="T18">
        <v>1028</v>
      </c>
      <c r="U18">
        <v>1013</v>
      </c>
      <c r="V18">
        <v>798</v>
      </c>
      <c r="W18">
        <v>787</v>
      </c>
      <c r="X18">
        <v>199</v>
      </c>
      <c r="Y18">
        <v>182</v>
      </c>
      <c r="Z18">
        <v>826</v>
      </c>
      <c r="AA18">
        <v>751</v>
      </c>
      <c r="AB18">
        <v>1082</v>
      </c>
      <c r="AC18">
        <v>936</v>
      </c>
      <c r="AD18">
        <v>40</v>
      </c>
      <c r="AE18">
        <v>46</v>
      </c>
      <c r="AF18">
        <v>475</v>
      </c>
      <c r="AG18">
        <v>509</v>
      </c>
      <c r="AH18">
        <v>54</v>
      </c>
      <c r="AI18">
        <v>58</v>
      </c>
      <c r="AJ18">
        <v>99</v>
      </c>
      <c r="AK18">
        <v>84</v>
      </c>
      <c r="AL18">
        <v>267</v>
      </c>
      <c r="AM18">
        <v>309</v>
      </c>
      <c r="AN18">
        <v>536</v>
      </c>
      <c r="AO18">
        <v>540</v>
      </c>
      <c r="AP18">
        <v>245</v>
      </c>
      <c r="AQ18">
        <v>240</v>
      </c>
      <c r="AR18">
        <v>386</v>
      </c>
      <c r="AS18">
        <v>345</v>
      </c>
      <c r="AT18">
        <v>181</v>
      </c>
      <c r="AU18">
        <v>192</v>
      </c>
      <c r="AV18">
        <v>213</v>
      </c>
      <c r="AW18">
        <v>203</v>
      </c>
    </row>
    <row r="19" spans="1:49" x14ac:dyDescent="0.35">
      <c r="A19" t="s">
        <v>48</v>
      </c>
      <c r="B19" t="s">
        <v>664</v>
      </c>
      <c r="C19" t="s">
        <v>769</v>
      </c>
      <c r="D19" t="s">
        <v>770</v>
      </c>
      <c r="E19" t="s">
        <v>771</v>
      </c>
      <c r="F19" t="s">
        <v>803</v>
      </c>
      <c r="G19" t="s">
        <v>804</v>
      </c>
      <c r="H19" t="s">
        <v>655</v>
      </c>
      <c r="I19">
        <f t="shared" si="1"/>
        <v>15063</v>
      </c>
      <c r="J19">
        <v>40</v>
      </c>
      <c r="K19">
        <v>55</v>
      </c>
      <c r="L19">
        <v>51</v>
      </c>
      <c r="M19">
        <v>65</v>
      </c>
      <c r="N19">
        <v>58</v>
      </c>
      <c r="O19">
        <v>62</v>
      </c>
      <c r="P19">
        <v>70</v>
      </c>
      <c r="Q19">
        <v>78</v>
      </c>
      <c r="R19">
        <v>114</v>
      </c>
      <c r="S19">
        <v>108</v>
      </c>
      <c r="T19">
        <v>128</v>
      </c>
      <c r="U19">
        <v>98</v>
      </c>
      <c r="V19">
        <v>646</v>
      </c>
      <c r="W19">
        <v>656</v>
      </c>
      <c r="X19">
        <v>43</v>
      </c>
      <c r="Y19">
        <v>65</v>
      </c>
      <c r="Z19">
        <v>648</v>
      </c>
      <c r="AA19">
        <v>649</v>
      </c>
      <c r="AB19">
        <v>776</v>
      </c>
      <c r="AC19">
        <v>729</v>
      </c>
      <c r="AD19">
        <v>122</v>
      </c>
      <c r="AE19">
        <v>131</v>
      </c>
      <c r="AF19">
        <v>58</v>
      </c>
      <c r="AG19">
        <v>39</v>
      </c>
      <c r="AH19">
        <v>142</v>
      </c>
      <c r="AI19">
        <v>152</v>
      </c>
      <c r="AJ19">
        <v>101</v>
      </c>
      <c r="AK19">
        <v>123</v>
      </c>
      <c r="AL19">
        <v>47</v>
      </c>
      <c r="AM19">
        <v>50</v>
      </c>
      <c r="AN19">
        <v>29</v>
      </c>
      <c r="AO19">
        <v>36</v>
      </c>
      <c r="AP19">
        <v>1719</v>
      </c>
      <c r="AQ19">
        <v>1656</v>
      </c>
      <c r="AR19">
        <v>478</v>
      </c>
      <c r="AS19">
        <v>436</v>
      </c>
      <c r="AT19">
        <v>30</v>
      </c>
      <c r="AU19">
        <v>27</v>
      </c>
      <c r="AV19">
        <v>2247</v>
      </c>
      <c r="AW19">
        <v>2301</v>
      </c>
    </row>
    <row r="20" spans="1:49" x14ac:dyDescent="0.35">
      <c r="A20" t="s">
        <v>48</v>
      </c>
      <c r="B20" t="s">
        <v>664</v>
      </c>
      <c r="C20" t="s">
        <v>923</v>
      </c>
      <c r="D20" t="s">
        <v>1006</v>
      </c>
      <c r="E20" t="s">
        <v>1007</v>
      </c>
      <c r="F20" t="s">
        <v>1053</v>
      </c>
      <c r="G20" t="s">
        <v>1081</v>
      </c>
      <c r="H20" t="s">
        <v>655</v>
      </c>
      <c r="I20">
        <f t="shared" si="1"/>
        <v>13965</v>
      </c>
      <c r="J20">
        <v>146</v>
      </c>
      <c r="K20">
        <v>172</v>
      </c>
      <c r="L20">
        <v>140</v>
      </c>
      <c r="M20">
        <v>172</v>
      </c>
      <c r="N20">
        <v>139</v>
      </c>
      <c r="O20">
        <v>177</v>
      </c>
      <c r="P20">
        <v>1386</v>
      </c>
      <c r="Q20">
        <v>1302</v>
      </c>
      <c r="R20">
        <v>354</v>
      </c>
      <c r="S20">
        <v>337</v>
      </c>
      <c r="T20">
        <v>444</v>
      </c>
      <c r="U20">
        <v>459</v>
      </c>
      <c r="V20">
        <v>188</v>
      </c>
      <c r="W20">
        <v>176</v>
      </c>
      <c r="X20">
        <v>255</v>
      </c>
      <c r="Y20">
        <v>268</v>
      </c>
      <c r="Z20">
        <v>118</v>
      </c>
      <c r="AA20">
        <v>127</v>
      </c>
      <c r="AB20">
        <v>155</v>
      </c>
      <c r="AC20">
        <v>147</v>
      </c>
      <c r="AD20">
        <v>81</v>
      </c>
      <c r="AE20">
        <v>70</v>
      </c>
      <c r="AF20">
        <v>27</v>
      </c>
      <c r="AG20">
        <v>19</v>
      </c>
      <c r="AH20">
        <v>85</v>
      </c>
      <c r="AI20">
        <v>68</v>
      </c>
      <c r="AJ20">
        <v>1433</v>
      </c>
      <c r="AK20">
        <v>1513</v>
      </c>
      <c r="AL20">
        <v>17</v>
      </c>
      <c r="AM20">
        <v>15</v>
      </c>
      <c r="AN20">
        <v>232</v>
      </c>
      <c r="AO20">
        <v>217</v>
      </c>
      <c r="AP20">
        <v>799</v>
      </c>
      <c r="AQ20">
        <v>885</v>
      </c>
      <c r="AR20">
        <v>376</v>
      </c>
      <c r="AS20">
        <v>401</v>
      </c>
      <c r="AT20">
        <v>401</v>
      </c>
      <c r="AU20">
        <v>393</v>
      </c>
      <c r="AV20">
        <v>147</v>
      </c>
      <c r="AW20">
        <v>124</v>
      </c>
    </row>
    <row r="21" spans="1:49" x14ac:dyDescent="0.35">
      <c r="A21" t="s">
        <v>48</v>
      </c>
      <c r="B21" t="s">
        <v>664</v>
      </c>
      <c r="C21" t="s">
        <v>769</v>
      </c>
      <c r="D21" t="s">
        <v>770</v>
      </c>
      <c r="E21" t="s">
        <v>771</v>
      </c>
      <c r="F21" t="s">
        <v>793</v>
      </c>
      <c r="G21" t="s">
        <v>797</v>
      </c>
      <c r="H21" t="s">
        <v>798</v>
      </c>
      <c r="I21">
        <f t="shared" si="1"/>
        <v>13588</v>
      </c>
      <c r="J21">
        <v>51</v>
      </c>
      <c r="K21">
        <v>67</v>
      </c>
      <c r="L21">
        <v>113</v>
      </c>
      <c r="M21">
        <v>139</v>
      </c>
      <c r="N21">
        <v>49</v>
      </c>
      <c r="O21">
        <v>47</v>
      </c>
      <c r="P21">
        <v>623</v>
      </c>
      <c r="Q21">
        <v>606</v>
      </c>
      <c r="R21">
        <v>124</v>
      </c>
      <c r="S21">
        <v>97</v>
      </c>
      <c r="T21">
        <v>206</v>
      </c>
      <c r="U21">
        <v>241</v>
      </c>
      <c r="V21">
        <v>96</v>
      </c>
      <c r="W21">
        <v>77</v>
      </c>
      <c r="X21">
        <v>5</v>
      </c>
      <c r="Y21">
        <v>4</v>
      </c>
      <c r="Z21">
        <v>130</v>
      </c>
      <c r="AA21">
        <v>131</v>
      </c>
      <c r="AB21">
        <v>127</v>
      </c>
      <c r="AC21">
        <v>161</v>
      </c>
      <c r="AD21">
        <v>1707</v>
      </c>
      <c r="AE21">
        <v>1594</v>
      </c>
      <c r="AF21">
        <v>337</v>
      </c>
      <c r="AG21">
        <v>339</v>
      </c>
      <c r="AH21">
        <v>1739</v>
      </c>
      <c r="AI21">
        <v>1736</v>
      </c>
      <c r="AJ21">
        <v>1040</v>
      </c>
      <c r="AK21">
        <v>1121</v>
      </c>
      <c r="AL21">
        <v>213</v>
      </c>
      <c r="AM21">
        <v>209</v>
      </c>
      <c r="AN21">
        <v>99</v>
      </c>
      <c r="AO21">
        <v>103</v>
      </c>
      <c r="AP21">
        <v>42</v>
      </c>
      <c r="AQ21">
        <v>25</v>
      </c>
      <c r="AR21">
        <v>11</v>
      </c>
      <c r="AS21">
        <v>11</v>
      </c>
      <c r="AT21">
        <v>72</v>
      </c>
      <c r="AU21">
        <v>87</v>
      </c>
      <c r="AV21">
        <v>6</v>
      </c>
      <c r="AW21">
        <v>3</v>
      </c>
    </row>
    <row r="22" spans="1:49" x14ac:dyDescent="0.35">
      <c r="A22" t="s">
        <v>48</v>
      </c>
      <c r="B22" t="s">
        <v>664</v>
      </c>
      <c r="C22" t="s">
        <v>769</v>
      </c>
      <c r="D22" t="s">
        <v>770</v>
      </c>
      <c r="E22" t="s">
        <v>771</v>
      </c>
      <c r="F22" t="s">
        <v>811</v>
      </c>
      <c r="G22" t="s">
        <v>661</v>
      </c>
      <c r="H22" t="s">
        <v>655</v>
      </c>
      <c r="I22">
        <f t="shared" si="1"/>
        <v>13216</v>
      </c>
      <c r="J22">
        <v>393</v>
      </c>
      <c r="K22">
        <v>465</v>
      </c>
      <c r="L22">
        <v>442</v>
      </c>
      <c r="M22">
        <v>430</v>
      </c>
      <c r="N22">
        <v>464</v>
      </c>
      <c r="O22">
        <v>459</v>
      </c>
      <c r="P22">
        <v>161</v>
      </c>
      <c r="Q22">
        <v>168</v>
      </c>
      <c r="R22">
        <v>358</v>
      </c>
      <c r="S22">
        <v>362</v>
      </c>
      <c r="T22">
        <v>551</v>
      </c>
      <c r="U22">
        <v>554</v>
      </c>
      <c r="V22">
        <v>347</v>
      </c>
      <c r="W22">
        <v>352</v>
      </c>
      <c r="X22">
        <v>12</v>
      </c>
      <c r="Y22">
        <v>10</v>
      </c>
      <c r="Z22">
        <v>379</v>
      </c>
      <c r="AA22">
        <v>352</v>
      </c>
      <c r="AB22">
        <v>490</v>
      </c>
      <c r="AC22">
        <v>431</v>
      </c>
      <c r="AD22">
        <v>5</v>
      </c>
      <c r="AE22">
        <v>2</v>
      </c>
      <c r="AF22">
        <v>1136</v>
      </c>
      <c r="AG22">
        <v>1129</v>
      </c>
      <c r="AH22">
        <v>6</v>
      </c>
      <c r="AI22">
        <v>15</v>
      </c>
      <c r="AJ22">
        <v>127</v>
      </c>
      <c r="AK22">
        <v>149</v>
      </c>
      <c r="AL22">
        <v>895</v>
      </c>
      <c r="AM22">
        <v>1002</v>
      </c>
      <c r="AN22">
        <v>432</v>
      </c>
      <c r="AO22">
        <v>383</v>
      </c>
      <c r="AP22">
        <v>99</v>
      </c>
      <c r="AQ22">
        <v>85</v>
      </c>
      <c r="AR22">
        <v>131</v>
      </c>
      <c r="AS22">
        <v>97</v>
      </c>
      <c r="AT22">
        <v>166</v>
      </c>
      <c r="AU22">
        <v>161</v>
      </c>
      <c r="AV22">
        <v>7</v>
      </c>
      <c r="AW22">
        <v>9</v>
      </c>
    </row>
    <row r="23" spans="1:49" x14ac:dyDescent="0.35">
      <c r="A23" t="s">
        <v>48</v>
      </c>
      <c r="B23" t="s">
        <v>664</v>
      </c>
      <c r="C23" t="s">
        <v>923</v>
      </c>
      <c r="D23" t="s">
        <v>1006</v>
      </c>
      <c r="E23" t="s">
        <v>1007</v>
      </c>
      <c r="F23" t="s">
        <v>1112</v>
      </c>
      <c r="G23" t="s">
        <v>1124</v>
      </c>
      <c r="H23" t="s">
        <v>655</v>
      </c>
      <c r="I23">
        <f t="shared" si="1"/>
        <v>12402</v>
      </c>
      <c r="J23">
        <v>283</v>
      </c>
      <c r="K23">
        <v>368</v>
      </c>
      <c r="L23">
        <v>184</v>
      </c>
      <c r="M23">
        <v>247</v>
      </c>
      <c r="N23">
        <v>424</v>
      </c>
      <c r="O23">
        <v>376</v>
      </c>
      <c r="P23">
        <v>444</v>
      </c>
      <c r="Q23">
        <v>449</v>
      </c>
      <c r="R23">
        <v>154</v>
      </c>
      <c r="S23">
        <v>153</v>
      </c>
      <c r="T23">
        <v>705</v>
      </c>
      <c r="U23">
        <v>639</v>
      </c>
      <c r="V23">
        <v>595</v>
      </c>
      <c r="W23">
        <v>532</v>
      </c>
      <c r="X23">
        <v>134</v>
      </c>
      <c r="Y23">
        <v>128</v>
      </c>
      <c r="Z23">
        <v>351</v>
      </c>
      <c r="AA23">
        <v>304</v>
      </c>
      <c r="AB23">
        <v>379</v>
      </c>
      <c r="AC23">
        <v>390</v>
      </c>
      <c r="AD23">
        <v>16</v>
      </c>
      <c r="AE23">
        <v>14</v>
      </c>
      <c r="AF23">
        <v>936</v>
      </c>
      <c r="AG23">
        <v>875</v>
      </c>
      <c r="AH23">
        <v>15</v>
      </c>
      <c r="AI23">
        <v>21</v>
      </c>
      <c r="AJ23">
        <v>232</v>
      </c>
      <c r="AK23">
        <v>200</v>
      </c>
      <c r="AL23">
        <v>399</v>
      </c>
      <c r="AM23">
        <v>377</v>
      </c>
      <c r="AN23">
        <v>273</v>
      </c>
      <c r="AO23">
        <v>279</v>
      </c>
      <c r="AP23">
        <v>201</v>
      </c>
      <c r="AQ23">
        <v>194</v>
      </c>
      <c r="AR23">
        <v>236</v>
      </c>
      <c r="AS23">
        <v>251</v>
      </c>
      <c r="AT23">
        <v>157</v>
      </c>
      <c r="AU23">
        <v>186</v>
      </c>
      <c r="AV23">
        <v>146</v>
      </c>
      <c r="AW23">
        <v>155</v>
      </c>
    </row>
    <row r="24" spans="1:49" x14ac:dyDescent="0.35">
      <c r="A24" t="s">
        <v>48</v>
      </c>
      <c r="B24" t="s">
        <v>664</v>
      </c>
      <c r="C24" t="s">
        <v>923</v>
      </c>
      <c r="D24" t="s">
        <v>1006</v>
      </c>
      <c r="E24" t="s">
        <v>1007</v>
      </c>
      <c r="F24" t="s">
        <v>1136</v>
      </c>
      <c r="G24" t="s">
        <v>1140</v>
      </c>
      <c r="H24" t="s">
        <v>655</v>
      </c>
      <c r="I24">
        <f t="shared" si="1"/>
        <v>11469</v>
      </c>
      <c r="J24">
        <v>177</v>
      </c>
      <c r="K24">
        <v>188</v>
      </c>
      <c r="L24">
        <v>45</v>
      </c>
      <c r="M24">
        <v>46</v>
      </c>
      <c r="N24">
        <v>315</v>
      </c>
      <c r="O24">
        <v>284</v>
      </c>
      <c r="P24">
        <v>152</v>
      </c>
      <c r="Q24">
        <v>139</v>
      </c>
      <c r="R24">
        <v>85</v>
      </c>
      <c r="S24">
        <v>80</v>
      </c>
      <c r="T24">
        <v>66</v>
      </c>
      <c r="U24">
        <v>87</v>
      </c>
      <c r="V24">
        <v>1181</v>
      </c>
      <c r="W24">
        <v>1192</v>
      </c>
      <c r="X24">
        <v>357</v>
      </c>
      <c r="Y24">
        <v>330</v>
      </c>
      <c r="Z24">
        <v>560</v>
      </c>
      <c r="AA24">
        <v>497</v>
      </c>
      <c r="AB24">
        <v>851</v>
      </c>
      <c r="AC24">
        <v>769</v>
      </c>
      <c r="AD24">
        <v>174</v>
      </c>
      <c r="AE24">
        <v>160</v>
      </c>
      <c r="AF24">
        <v>44</v>
      </c>
      <c r="AG24">
        <v>46</v>
      </c>
      <c r="AH24">
        <v>165</v>
      </c>
      <c r="AI24">
        <v>185</v>
      </c>
      <c r="AJ24">
        <v>120</v>
      </c>
      <c r="AK24">
        <v>107</v>
      </c>
      <c r="AL24">
        <v>8</v>
      </c>
      <c r="AM24">
        <v>17</v>
      </c>
      <c r="AN24">
        <v>442</v>
      </c>
      <c r="AO24">
        <v>432</v>
      </c>
      <c r="AP24">
        <v>126</v>
      </c>
      <c r="AQ24">
        <v>146</v>
      </c>
      <c r="AR24">
        <v>675</v>
      </c>
      <c r="AS24">
        <v>681</v>
      </c>
      <c r="AT24">
        <v>179</v>
      </c>
      <c r="AU24">
        <v>200</v>
      </c>
      <c r="AV24">
        <v>83</v>
      </c>
      <c r="AW24">
        <v>78</v>
      </c>
    </row>
    <row r="25" spans="1:49" x14ac:dyDescent="0.35">
      <c r="A25" t="s">
        <v>48</v>
      </c>
      <c r="B25" t="s">
        <v>664</v>
      </c>
      <c r="C25" t="s">
        <v>923</v>
      </c>
      <c r="D25" t="s">
        <v>1006</v>
      </c>
      <c r="E25" t="s">
        <v>1007</v>
      </c>
      <c r="F25" t="s">
        <v>1136</v>
      </c>
      <c r="G25" t="s">
        <v>1141</v>
      </c>
      <c r="H25" t="s">
        <v>655</v>
      </c>
      <c r="I25">
        <f t="shared" si="1"/>
        <v>9059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191</v>
      </c>
      <c r="S25">
        <v>177</v>
      </c>
      <c r="T25">
        <v>857</v>
      </c>
      <c r="U25">
        <v>811</v>
      </c>
      <c r="V25">
        <v>10</v>
      </c>
      <c r="W25">
        <v>14</v>
      </c>
      <c r="X25">
        <v>290</v>
      </c>
      <c r="Y25">
        <v>251</v>
      </c>
      <c r="Z25">
        <v>28</v>
      </c>
      <c r="AA25">
        <v>22</v>
      </c>
      <c r="AB25">
        <v>16</v>
      </c>
      <c r="AC25">
        <v>27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4</v>
      </c>
      <c r="AM25">
        <v>15</v>
      </c>
      <c r="AN25">
        <v>11</v>
      </c>
      <c r="AO25">
        <v>6</v>
      </c>
      <c r="AP25">
        <v>1229</v>
      </c>
      <c r="AQ25">
        <v>1165</v>
      </c>
      <c r="AR25">
        <v>433</v>
      </c>
      <c r="AS25">
        <v>487</v>
      </c>
      <c r="AT25">
        <v>31</v>
      </c>
      <c r="AU25">
        <v>13</v>
      </c>
      <c r="AV25">
        <v>1436</v>
      </c>
      <c r="AW25">
        <v>1534</v>
      </c>
    </row>
    <row r="26" spans="1:49" x14ac:dyDescent="0.35">
      <c r="A26" t="s">
        <v>48</v>
      </c>
      <c r="B26" t="s">
        <v>664</v>
      </c>
      <c r="C26" t="s">
        <v>1245</v>
      </c>
      <c r="D26" t="s">
        <v>1365</v>
      </c>
      <c r="E26" t="s">
        <v>1398</v>
      </c>
      <c r="F26" t="s">
        <v>1399</v>
      </c>
      <c r="G26" t="s">
        <v>1437</v>
      </c>
      <c r="H26" t="s">
        <v>655</v>
      </c>
      <c r="I26">
        <f t="shared" si="1"/>
        <v>9045</v>
      </c>
      <c r="J26">
        <v>0</v>
      </c>
      <c r="K26">
        <v>1</v>
      </c>
      <c r="L26">
        <v>1</v>
      </c>
      <c r="M26">
        <v>0</v>
      </c>
      <c r="N26">
        <v>1</v>
      </c>
      <c r="O26">
        <v>1</v>
      </c>
      <c r="P26">
        <v>0</v>
      </c>
      <c r="Q26">
        <v>0</v>
      </c>
      <c r="R26">
        <v>1</v>
      </c>
      <c r="S26">
        <v>0</v>
      </c>
      <c r="T26">
        <v>2</v>
      </c>
      <c r="U26">
        <v>2</v>
      </c>
      <c r="V26">
        <v>3</v>
      </c>
      <c r="W26">
        <v>4</v>
      </c>
      <c r="X26">
        <v>0</v>
      </c>
      <c r="Y26">
        <v>0</v>
      </c>
      <c r="Z26">
        <v>1</v>
      </c>
      <c r="AA26">
        <v>3</v>
      </c>
      <c r="AB26">
        <v>0</v>
      </c>
      <c r="AC26">
        <v>1</v>
      </c>
      <c r="AD26">
        <v>0</v>
      </c>
      <c r="AE26">
        <v>0</v>
      </c>
      <c r="AF26">
        <v>2</v>
      </c>
      <c r="AG26">
        <v>4</v>
      </c>
      <c r="AH26">
        <v>1</v>
      </c>
      <c r="AI26">
        <v>1</v>
      </c>
      <c r="AJ26">
        <v>4603</v>
      </c>
      <c r="AK26">
        <v>4382</v>
      </c>
      <c r="AL26">
        <v>6</v>
      </c>
      <c r="AM26">
        <v>9</v>
      </c>
      <c r="AN26">
        <v>4</v>
      </c>
      <c r="AO26">
        <v>6</v>
      </c>
      <c r="AP26">
        <v>3</v>
      </c>
      <c r="AQ26">
        <v>2</v>
      </c>
      <c r="AR26">
        <v>1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x14ac:dyDescent="0.35">
      <c r="A27" t="s">
        <v>48</v>
      </c>
      <c r="B27" t="s">
        <v>664</v>
      </c>
      <c r="C27" t="s">
        <v>923</v>
      </c>
      <c r="D27" t="s">
        <v>1006</v>
      </c>
      <c r="E27" t="s">
        <v>1007</v>
      </c>
      <c r="F27" t="s">
        <v>1053</v>
      </c>
      <c r="G27" t="s">
        <v>1065</v>
      </c>
      <c r="H27" t="s">
        <v>655</v>
      </c>
      <c r="I27">
        <f t="shared" si="1"/>
        <v>8362</v>
      </c>
      <c r="J27">
        <v>137</v>
      </c>
      <c r="K27">
        <v>171</v>
      </c>
      <c r="L27">
        <v>311</v>
      </c>
      <c r="M27">
        <v>345</v>
      </c>
      <c r="N27">
        <v>133</v>
      </c>
      <c r="O27">
        <v>153</v>
      </c>
      <c r="P27">
        <v>760</v>
      </c>
      <c r="Q27">
        <v>653</v>
      </c>
      <c r="R27">
        <v>151</v>
      </c>
      <c r="S27">
        <v>155</v>
      </c>
      <c r="T27">
        <v>259</v>
      </c>
      <c r="U27">
        <v>208</v>
      </c>
      <c r="V27">
        <v>163</v>
      </c>
      <c r="W27">
        <v>109</v>
      </c>
      <c r="X27">
        <v>103</v>
      </c>
      <c r="Y27">
        <v>102</v>
      </c>
      <c r="Z27">
        <v>132</v>
      </c>
      <c r="AA27">
        <v>120</v>
      </c>
      <c r="AB27">
        <v>202</v>
      </c>
      <c r="AC27">
        <v>171</v>
      </c>
      <c r="AD27">
        <v>82</v>
      </c>
      <c r="AE27">
        <v>79</v>
      </c>
      <c r="AF27">
        <v>153</v>
      </c>
      <c r="AG27">
        <v>189</v>
      </c>
      <c r="AH27">
        <v>97</v>
      </c>
      <c r="AI27">
        <v>76</v>
      </c>
      <c r="AJ27">
        <v>128</v>
      </c>
      <c r="AK27">
        <v>128</v>
      </c>
      <c r="AL27">
        <v>66</v>
      </c>
      <c r="AM27">
        <v>48</v>
      </c>
      <c r="AN27">
        <v>227</v>
      </c>
      <c r="AO27">
        <v>259</v>
      </c>
      <c r="AP27">
        <v>661</v>
      </c>
      <c r="AQ27">
        <v>637</v>
      </c>
      <c r="AR27">
        <v>172</v>
      </c>
      <c r="AS27">
        <v>185</v>
      </c>
      <c r="AT27">
        <v>111</v>
      </c>
      <c r="AU27">
        <v>139</v>
      </c>
      <c r="AV27">
        <v>185</v>
      </c>
      <c r="AW27">
        <v>202</v>
      </c>
    </row>
    <row r="28" spans="1:49" x14ac:dyDescent="0.35">
      <c r="A28" t="s">
        <v>48</v>
      </c>
      <c r="B28" t="s">
        <v>664</v>
      </c>
      <c r="C28" t="s">
        <v>769</v>
      </c>
      <c r="D28" t="s">
        <v>770</v>
      </c>
      <c r="E28" t="s">
        <v>771</v>
      </c>
      <c r="F28" t="s">
        <v>774</v>
      </c>
      <c r="G28" t="s">
        <v>777</v>
      </c>
      <c r="H28" t="s">
        <v>786</v>
      </c>
      <c r="I28">
        <f t="shared" si="1"/>
        <v>7631</v>
      </c>
      <c r="J28">
        <v>329</v>
      </c>
      <c r="K28">
        <v>333</v>
      </c>
      <c r="L28">
        <v>115</v>
      </c>
      <c r="M28">
        <v>150</v>
      </c>
      <c r="N28">
        <v>509</v>
      </c>
      <c r="O28">
        <v>498</v>
      </c>
      <c r="P28">
        <v>103</v>
      </c>
      <c r="Q28">
        <v>112</v>
      </c>
      <c r="R28">
        <v>246</v>
      </c>
      <c r="S28">
        <v>233</v>
      </c>
      <c r="T28">
        <v>393</v>
      </c>
      <c r="U28">
        <v>436</v>
      </c>
      <c r="V28">
        <v>114</v>
      </c>
      <c r="W28">
        <v>95</v>
      </c>
      <c r="X28">
        <v>2</v>
      </c>
      <c r="Y28">
        <v>4</v>
      </c>
      <c r="Z28">
        <v>87</v>
      </c>
      <c r="AA28">
        <v>83</v>
      </c>
      <c r="AB28">
        <v>105</v>
      </c>
      <c r="AC28">
        <v>100</v>
      </c>
      <c r="AD28">
        <v>384</v>
      </c>
      <c r="AE28">
        <v>393</v>
      </c>
      <c r="AF28">
        <v>62</v>
      </c>
      <c r="AG28">
        <v>46</v>
      </c>
      <c r="AH28">
        <v>405</v>
      </c>
      <c r="AI28">
        <v>397</v>
      </c>
      <c r="AJ28">
        <v>276</v>
      </c>
      <c r="AK28">
        <v>241</v>
      </c>
      <c r="AL28">
        <v>39</v>
      </c>
      <c r="AM28">
        <v>26</v>
      </c>
      <c r="AN28">
        <v>113</v>
      </c>
      <c r="AO28">
        <v>146</v>
      </c>
      <c r="AP28">
        <v>223</v>
      </c>
      <c r="AQ28">
        <v>204</v>
      </c>
      <c r="AR28">
        <v>56</v>
      </c>
      <c r="AS28">
        <v>45</v>
      </c>
      <c r="AT28">
        <v>68</v>
      </c>
      <c r="AU28">
        <v>74</v>
      </c>
      <c r="AV28">
        <v>184</v>
      </c>
      <c r="AW28">
        <v>202</v>
      </c>
    </row>
    <row r="29" spans="1:49" x14ac:dyDescent="0.35">
      <c r="A29" t="s">
        <v>48</v>
      </c>
      <c r="B29" t="s">
        <v>664</v>
      </c>
      <c r="C29" t="s">
        <v>769</v>
      </c>
      <c r="D29" t="s">
        <v>770</v>
      </c>
      <c r="E29" t="s">
        <v>771</v>
      </c>
      <c r="F29" t="s">
        <v>828</v>
      </c>
      <c r="G29" t="s">
        <v>830</v>
      </c>
      <c r="H29" t="s">
        <v>655</v>
      </c>
      <c r="I29">
        <f t="shared" si="1"/>
        <v>7437</v>
      </c>
      <c r="J29">
        <v>39</v>
      </c>
      <c r="K29">
        <v>60</v>
      </c>
      <c r="L29">
        <v>64</v>
      </c>
      <c r="M29">
        <v>59</v>
      </c>
      <c r="N29">
        <v>36</v>
      </c>
      <c r="O29">
        <v>41</v>
      </c>
      <c r="P29">
        <v>18</v>
      </c>
      <c r="Q29">
        <v>23</v>
      </c>
      <c r="R29">
        <v>72</v>
      </c>
      <c r="S29">
        <v>62</v>
      </c>
      <c r="T29">
        <v>185</v>
      </c>
      <c r="U29">
        <v>166</v>
      </c>
      <c r="V29">
        <v>2005</v>
      </c>
      <c r="W29">
        <v>1997</v>
      </c>
      <c r="X29">
        <v>24</v>
      </c>
      <c r="Y29">
        <v>20</v>
      </c>
      <c r="Z29">
        <v>318</v>
      </c>
      <c r="AA29">
        <v>321</v>
      </c>
      <c r="AB29">
        <v>411</v>
      </c>
      <c r="AC29">
        <v>369</v>
      </c>
      <c r="AD29">
        <v>82</v>
      </c>
      <c r="AE29">
        <v>79</v>
      </c>
      <c r="AF29">
        <v>46</v>
      </c>
      <c r="AG29">
        <v>45</v>
      </c>
      <c r="AH29">
        <v>110</v>
      </c>
      <c r="AI29">
        <v>80</v>
      </c>
      <c r="AJ29">
        <v>81</v>
      </c>
      <c r="AK29">
        <v>84</v>
      </c>
      <c r="AL29">
        <v>34</v>
      </c>
      <c r="AM29">
        <v>20</v>
      </c>
      <c r="AN29">
        <v>14</v>
      </c>
      <c r="AO29">
        <v>17</v>
      </c>
      <c r="AP29">
        <v>69</v>
      </c>
      <c r="AQ29">
        <v>67</v>
      </c>
      <c r="AR29">
        <v>81</v>
      </c>
      <c r="AS29">
        <v>98</v>
      </c>
      <c r="AT29">
        <v>8</v>
      </c>
      <c r="AU29">
        <v>8</v>
      </c>
      <c r="AV29">
        <v>59</v>
      </c>
      <c r="AW29">
        <v>65</v>
      </c>
    </row>
    <row r="30" spans="1:49" x14ac:dyDescent="0.35">
      <c r="A30" t="s">
        <v>48</v>
      </c>
      <c r="B30" t="s">
        <v>664</v>
      </c>
      <c r="C30" t="s">
        <v>769</v>
      </c>
      <c r="D30" t="s">
        <v>770</v>
      </c>
      <c r="E30" t="s">
        <v>771</v>
      </c>
      <c r="F30" t="s">
        <v>671</v>
      </c>
      <c r="G30" t="s">
        <v>661</v>
      </c>
      <c r="H30" t="s">
        <v>655</v>
      </c>
      <c r="I30">
        <f t="shared" si="1"/>
        <v>6677</v>
      </c>
      <c r="J30">
        <v>39</v>
      </c>
      <c r="K30">
        <v>59</v>
      </c>
      <c r="L30">
        <v>44</v>
      </c>
      <c r="M30">
        <v>41</v>
      </c>
      <c r="N30">
        <v>56</v>
      </c>
      <c r="O30">
        <v>58</v>
      </c>
      <c r="P30">
        <v>30</v>
      </c>
      <c r="Q30">
        <v>22</v>
      </c>
      <c r="R30">
        <v>55</v>
      </c>
      <c r="S30">
        <v>68</v>
      </c>
      <c r="T30">
        <v>78</v>
      </c>
      <c r="U30">
        <v>61</v>
      </c>
      <c r="V30">
        <v>1022</v>
      </c>
      <c r="W30">
        <v>915</v>
      </c>
      <c r="X30">
        <v>15</v>
      </c>
      <c r="Y30">
        <v>17</v>
      </c>
      <c r="Z30">
        <v>487</v>
      </c>
      <c r="AA30">
        <v>498</v>
      </c>
      <c r="AB30">
        <v>704</v>
      </c>
      <c r="AC30">
        <v>598</v>
      </c>
      <c r="AD30">
        <v>36</v>
      </c>
      <c r="AE30">
        <v>32</v>
      </c>
      <c r="AF30">
        <v>53</v>
      </c>
      <c r="AG30">
        <v>76</v>
      </c>
      <c r="AH30">
        <v>34</v>
      </c>
      <c r="AI30">
        <v>37</v>
      </c>
      <c r="AJ30">
        <v>59</v>
      </c>
      <c r="AK30">
        <v>51</v>
      </c>
      <c r="AL30">
        <v>67</v>
      </c>
      <c r="AM30">
        <v>61</v>
      </c>
      <c r="AN30">
        <v>169</v>
      </c>
      <c r="AO30">
        <v>135</v>
      </c>
      <c r="AP30">
        <v>117</v>
      </c>
      <c r="AQ30">
        <v>119</v>
      </c>
      <c r="AR30">
        <v>159</v>
      </c>
      <c r="AS30">
        <v>182</v>
      </c>
      <c r="AT30">
        <v>61</v>
      </c>
      <c r="AU30">
        <v>75</v>
      </c>
      <c r="AV30">
        <v>154</v>
      </c>
      <c r="AW30">
        <v>133</v>
      </c>
    </row>
    <row r="31" spans="1:49" x14ac:dyDescent="0.35">
      <c r="A31" t="s">
        <v>48</v>
      </c>
      <c r="B31" t="s">
        <v>664</v>
      </c>
      <c r="C31" t="s">
        <v>923</v>
      </c>
      <c r="D31" t="s">
        <v>1006</v>
      </c>
      <c r="E31" t="s">
        <v>1007</v>
      </c>
      <c r="F31" t="s">
        <v>1136</v>
      </c>
      <c r="G31" t="s">
        <v>1146</v>
      </c>
      <c r="H31" t="s">
        <v>655</v>
      </c>
      <c r="I31">
        <f t="shared" si="1"/>
        <v>6407</v>
      </c>
      <c r="J31">
        <v>166</v>
      </c>
      <c r="K31">
        <v>197</v>
      </c>
      <c r="L31">
        <v>105</v>
      </c>
      <c r="M31">
        <v>137</v>
      </c>
      <c r="N31">
        <v>29</v>
      </c>
      <c r="O31">
        <v>31</v>
      </c>
      <c r="P31">
        <v>1754</v>
      </c>
      <c r="Q31">
        <v>1780</v>
      </c>
      <c r="R31">
        <v>101</v>
      </c>
      <c r="S31">
        <v>95</v>
      </c>
      <c r="T31">
        <v>202</v>
      </c>
      <c r="U31">
        <v>227</v>
      </c>
      <c r="V31">
        <v>4</v>
      </c>
      <c r="W31">
        <v>7</v>
      </c>
      <c r="X31">
        <v>77</v>
      </c>
      <c r="Y31">
        <v>72</v>
      </c>
      <c r="Z31">
        <v>12</v>
      </c>
      <c r="AA31">
        <v>9</v>
      </c>
      <c r="AB31">
        <v>6</v>
      </c>
      <c r="AC31">
        <v>6</v>
      </c>
      <c r="AD31">
        <v>0</v>
      </c>
      <c r="AE31">
        <v>1</v>
      </c>
      <c r="AF31">
        <v>2</v>
      </c>
      <c r="AG31">
        <v>0</v>
      </c>
      <c r="AH31">
        <v>2</v>
      </c>
      <c r="AI31">
        <v>0</v>
      </c>
      <c r="AJ31">
        <v>420</v>
      </c>
      <c r="AK31">
        <v>391</v>
      </c>
      <c r="AL31">
        <v>2</v>
      </c>
      <c r="AM31">
        <v>0</v>
      </c>
      <c r="AN31">
        <v>1</v>
      </c>
      <c r="AO31">
        <v>2</v>
      </c>
      <c r="AP31">
        <v>2</v>
      </c>
      <c r="AQ31">
        <v>1</v>
      </c>
      <c r="AR31">
        <v>284</v>
      </c>
      <c r="AS31">
        <v>240</v>
      </c>
      <c r="AT31">
        <v>22</v>
      </c>
      <c r="AU31">
        <v>17</v>
      </c>
      <c r="AV31">
        <v>2</v>
      </c>
      <c r="AW31">
        <v>1</v>
      </c>
    </row>
    <row r="32" spans="1:49" x14ac:dyDescent="0.35">
      <c r="A32" t="s">
        <v>48</v>
      </c>
      <c r="B32" t="s">
        <v>664</v>
      </c>
      <c r="C32" t="s">
        <v>923</v>
      </c>
      <c r="D32" t="s">
        <v>1006</v>
      </c>
      <c r="E32" t="s">
        <v>1007</v>
      </c>
      <c r="F32" t="s">
        <v>1053</v>
      </c>
      <c r="G32" t="s">
        <v>1089</v>
      </c>
      <c r="H32" t="s">
        <v>1090</v>
      </c>
      <c r="I32">
        <f t="shared" si="1"/>
        <v>5875</v>
      </c>
      <c r="J32">
        <v>79</v>
      </c>
      <c r="K32">
        <v>103</v>
      </c>
      <c r="L32">
        <v>120</v>
      </c>
      <c r="M32">
        <v>148</v>
      </c>
      <c r="N32">
        <v>140</v>
      </c>
      <c r="O32">
        <v>129</v>
      </c>
      <c r="P32">
        <v>580</v>
      </c>
      <c r="Q32">
        <v>464</v>
      </c>
      <c r="R32">
        <v>128</v>
      </c>
      <c r="S32">
        <v>112</v>
      </c>
      <c r="T32">
        <v>221</v>
      </c>
      <c r="U32">
        <v>170</v>
      </c>
      <c r="V32">
        <v>90</v>
      </c>
      <c r="W32">
        <v>90</v>
      </c>
      <c r="X32">
        <v>67</v>
      </c>
      <c r="Y32">
        <v>83</v>
      </c>
      <c r="Z32">
        <v>84</v>
      </c>
      <c r="AA32">
        <v>96</v>
      </c>
      <c r="AB32">
        <v>121</v>
      </c>
      <c r="AC32">
        <v>125</v>
      </c>
      <c r="AD32">
        <v>44</v>
      </c>
      <c r="AE32">
        <v>39</v>
      </c>
      <c r="AF32">
        <v>132</v>
      </c>
      <c r="AG32">
        <v>110</v>
      </c>
      <c r="AH32">
        <v>55</v>
      </c>
      <c r="AI32">
        <v>46</v>
      </c>
      <c r="AJ32">
        <v>211</v>
      </c>
      <c r="AK32">
        <v>207</v>
      </c>
      <c r="AL32">
        <v>42</v>
      </c>
      <c r="AM32">
        <v>52</v>
      </c>
      <c r="AN32">
        <v>104</v>
      </c>
      <c r="AO32">
        <v>112</v>
      </c>
      <c r="AP32">
        <v>410</v>
      </c>
      <c r="AQ32">
        <v>471</v>
      </c>
      <c r="AR32">
        <v>133</v>
      </c>
      <c r="AS32">
        <v>119</v>
      </c>
      <c r="AT32">
        <v>112</v>
      </c>
      <c r="AU32">
        <v>104</v>
      </c>
      <c r="AV32">
        <v>105</v>
      </c>
      <c r="AW32">
        <v>117</v>
      </c>
    </row>
    <row r="33" spans="1:49" x14ac:dyDescent="0.35">
      <c r="A33" t="s">
        <v>48</v>
      </c>
      <c r="B33" t="s">
        <v>664</v>
      </c>
      <c r="C33" t="s">
        <v>923</v>
      </c>
      <c r="D33" t="s">
        <v>1194</v>
      </c>
      <c r="E33" t="s">
        <v>1195</v>
      </c>
      <c r="F33" t="s">
        <v>1196</v>
      </c>
      <c r="G33" t="s">
        <v>661</v>
      </c>
      <c r="H33" t="s">
        <v>655</v>
      </c>
      <c r="I33">
        <f t="shared" si="1"/>
        <v>5834</v>
      </c>
      <c r="J33">
        <v>206</v>
      </c>
      <c r="K33">
        <v>225</v>
      </c>
      <c r="L33">
        <v>166</v>
      </c>
      <c r="M33">
        <v>192</v>
      </c>
      <c r="N33">
        <v>296</v>
      </c>
      <c r="O33">
        <v>297</v>
      </c>
      <c r="P33">
        <v>68</v>
      </c>
      <c r="Q33">
        <v>63</v>
      </c>
      <c r="R33">
        <v>294</v>
      </c>
      <c r="S33">
        <v>261</v>
      </c>
      <c r="T33">
        <v>216</v>
      </c>
      <c r="U33">
        <v>214</v>
      </c>
      <c r="V33">
        <v>82</v>
      </c>
      <c r="W33">
        <v>83</v>
      </c>
      <c r="X33">
        <v>77</v>
      </c>
      <c r="Y33">
        <v>63</v>
      </c>
      <c r="Z33">
        <v>91</v>
      </c>
      <c r="AA33">
        <v>96</v>
      </c>
      <c r="AB33">
        <v>117</v>
      </c>
      <c r="AC33">
        <v>159</v>
      </c>
      <c r="AD33">
        <v>2</v>
      </c>
      <c r="AE33">
        <v>5</v>
      </c>
      <c r="AF33">
        <v>16</v>
      </c>
      <c r="AG33">
        <v>5</v>
      </c>
      <c r="AH33">
        <v>8</v>
      </c>
      <c r="AI33">
        <v>5</v>
      </c>
      <c r="AJ33">
        <v>166</v>
      </c>
      <c r="AK33">
        <v>148</v>
      </c>
      <c r="AL33">
        <v>4</v>
      </c>
      <c r="AM33">
        <v>7</v>
      </c>
      <c r="AN33">
        <v>34</v>
      </c>
      <c r="AO33">
        <v>25</v>
      </c>
      <c r="AP33">
        <v>650</v>
      </c>
      <c r="AQ33">
        <v>698</v>
      </c>
      <c r="AR33">
        <v>125</v>
      </c>
      <c r="AS33">
        <v>105</v>
      </c>
      <c r="AT33">
        <v>32</v>
      </c>
      <c r="AU33">
        <v>37</v>
      </c>
      <c r="AV33">
        <v>247</v>
      </c>
      <c r="AW33">
        <v>249</v>
      </c>
    </row>
    <row r="34" spans="1:49" x14ac:dyDescent="0.35">
      <c r="A34" t="s">
        <v>48</v>
      </c>
      <c r="B34" t="s">
        <v>664</v>
      </c>
      <c r="C34" t="s">
        <v>769</v>
      </c>
      <c r="D34" t="s">
        <v>770</v>
      </c>
      <c r="E34" t="s">
        <v>771</v>
      </c>
      <c r="F34" t="s">
        <v>828</v>
      </c>
      <c r="G34" t="s">
        <v>832</v>
      </c>
      <c r="H34" t="s">
        <v>655</v>
      </c>
      <c r="I34">
        <f t="shared" si="1"/>
        <v>5626</v>
      </c>
      <c r="J34">
        <v>93</v>
      </c>
      <c r="K34">
        <v>115</v>
      </c>
      <c r="L34">
        <v>181</v>
      </c>
      <c r="M34">
        <v>177</v>
      </c>
      <c r="N34">
        <v>43</v>
      </c>
      <c r="O34">
        <v>43</v>
      </c>
      <c r="P34">
        <v>34</v>
      </c>
      <c r="Q34">
        <v>33</v>
      </c>
      <c r="R34">
        <v>9</v>
      </c>
      <c r="S34">
        <v>11</v>
      </c>
      <c r="T34">
        <v>43</v>
      </c>
      <c r="U34">
        <v>34</v>
      </c>
      <c r="V34">
        <v>80</v>
      </c>
      <c r="W34">
        <v>81</v>
      </c>
      <c r="X34">
        <v>11</v>
      </c>
      <c r="Y34">
        <v>10</v>
      </c>
      <c r="Z34">
        <v>61</v>
      </c>
      <c r="AA34">
        <v>40</v>
      </c>
      <c r="AB34">
        <v>64</v>
      </c>
      <c r="AC34">
        <v>82</v>
      </c>
      <c r="AD34">
        <v>10</v>
      </c>
      <c r="AE34">
        <v>15</v>
      </c>
      <c r="AF34">
        <v>2</v>
      </c>
      <c r="AG34">
        <v>4</v>
      </c>
      <c r="AH34">
        <v>13</v>
      </c>
      <c r="AI34">
        <v>12</v>
      </c>
      <c r="AJ34">
        <v>10</v>
      </c>
      <c r="AK34">
        <v>18</v>
      </c>
      <c r="AL34">
        <v>6</v>
      </c>
      <c r="AM34">
        <v>12</v>
      </c>
      <c r="AN34">
        <v>5</v>
      </c>
      <c r="AO34">
        <v>9</v>
      </c>
      <c r="AP34">
        <v>940</v>
      </c>
      <c r="AQ34">
        <v>894</v>
      </c>
      <c r="AR34">
        <v>87</v>
      </c>
      <c r="AS34">
        <v>81</v>
      </c>
      <c r="AT34">
        <v>15</v>
      </c>
      <c r="AU34">
        <v>6</v>
      </c>
      <c r="AV34">
        <v>1116</v>
      </c>
      <c r="AW34">
        <v>1126</v>
      </c>
    </row>
    <row r="35" spans="1:49" x14ac:dyDescent="0.35">
      <c r="A35" t="s">
        <v>48</v>
      </c>
      <c r="B35" t="s">
        <v>664</v>
      </c>
      <c r="C35" t="s">
        <v>769</v>
      </c>
      <c r="D35" t="s">
        <v>770</v>
      </c>
      <c r="E35" t="s">
        <v>771</v>
      </c>
      <c r="F35" t="s">
        <v>822</v>
      </c>
      <c r="G35" t="s">
        <v>661</v>
      </c>
      <c r="H35" t="s">
        <v>655</v>
      </c>
      <c r="I35">
        <f t="shared" si="1"/>
        <v>5548</v>
      </c>
      <c r="J35">
        <v>197</v>
      </c>
      <c r="K35">
        <v>231</v>
      </c>
      <c r="L35">
        <v>326</v>
      </c>
      <c r="M35">
        <v>373</v>
      </c>
      <c r="N35">
        <v>180</v>
      </c>
      <c r="O35">
        <v>218</v>
      </c>
      <c r="P35">
        <v>204</v>
      </c>
      <c r="Q35">
        <v>183</v>
      </c>
      <c r="R35">
        <v>99</v>
      </c>
      <c r="S35">
        <v>126</v>
      </c>
      <c r="T35">
        <v>306</v>
      </c>
      <c r="U35">
        <v>298</v>
      </c>
      <c r="V35">
        <v>256</v>
      </c>
      <c r="W35">
        <v>275</v>
      </c>
      <c r="X35">
        <v>1</v>
      </c>
      <c r="Y35">
        <v>1</v>
      </c>
      <c r="Z35">
        <v>224</v>
      </c>
      <c r="AA35">
        <v>227</v>
      </c>
      <c r="AB35">
        <v>270</v>
      </c>
      <c r="AC35">
        <v>265</v>
      </c>
      <c r="AD35">
        <v>11</v>
      </c>
      <c r="AE35">
        <v>12</v>
      </c>
      <c r="AF35">
        <v>46</v>
      </c>
      <c r="AG35">
        <v>72</v>
      </c>
      <c r="AH35">
        <v>12</v>
      </c>
      <c r="AI35">
        <v>14</v>
      </c>
      <c r="AJ35">
        <v>53</v>
      </c>
      <c r="AK35">
        <v>50</v>
      </c>
      <c r="AL35">
        <v>58</v>
      </c>
      <c r="AM35">
        <v>60</v>
      </c>
      <c r="AN35">
        <v>373</v>
      </c>
      <c r="AO35">
        <v>371</v>
      </c>
      <c r="AP35">
        <v>30</v>
      </c>
      <c r="AQ35">
        <v>55</v>
      </c>
      <c r="AR35">
        <v>19</v>
      </c>
      <c r="AS35">
        <v>25</v>
      </c>
      <c r="AT35">
        <v>11</v>
      </c>
      <c r="AU35">
        <v>13</v>
      </c>
      <c r="AV35">
        <v>3</v>
      </c>
      <c r="AW35">
        <v>0</v>
      </c>
    </row>
    <row r="36" spans="1:49" x14ac:dyDescent="0.35">
      <c r="A36" t="s">
        <v>48</v>
      </c>
      <c r="B36" t="s">
        <v>664</v>
      </c>
      <c r="C36" t="s">
        <v>769</v>
      </c>
      <c r="D36" t="s">
        <v>770</v>
      </c>
      <c r="E36" t="s">
        <v>771</v>
      </c>
      <c r="F36" t="s">
        <v>803</v>
      </c>
      <c r="G36" t="s">
        <v>804</v>
      </c>
      <c r="H36" t="s">
        <v>809</v>
      </c>
      <c r="I36">
        <f t="shared" si="1"/>
        <v>5332</v>
      </c>
      <c r="J36">
        <v>23</v>
      </c>
      <c r="K36">
        <v>22</v>
      </c>
      <c r="L36">
        <v>20</v>
      </c>
      <c r="M36">
        <v>26</v>
      </c>
      <c r="N36">
        <v>29</v>
      </c>
      <c r="O36">
        <v>39</v>
      </c>
      <c r="P36">
        <v>5</v>
      </c>
      <c r="Q36">
        <v>5</v>
      </c>
      <c r="R36">
        <v>27</v>
      </c>
      <c r="S36">
        <v>29</v>
      </c>
      <c r="T36">
        <v>35</v>
      </c>
      <c r="U36">
        <v>31</v>
      </c>
      <c r="V36">
        <v>18</v>
      </c>
      <c r="W36">
        <v>15</v>
      </c>
      <c r="X36">
        <v>0</v>
      </c>
      <c r="Y36">
        <v>0</v>
      </c>
      <c r="Z36">
        <v>13</v>
      </c>
      <c r="AA36">
        <v>5</v>
      </c>
      <c r="AB36">
        <v>9</v>
      </c>
      <c r="AC36">
        <v>11</v>
      </c>
      <c r="AD36">
        <v>0</v>
      </c>
      <c r="AE36">
        <v>0</v>
      </c>
      <c r="AF36">
        <v>27</v>
      </c>
      <c r="AG36">
        <v>22</v>
      </c>
      <c r="AH36">
        <v>0</v>
      </c>
      <c r="AI36">
        <v>1</v>
      </c>
      <c r="AJ36">
        <v>0</v>
      </c>
      <c r="AK36">
        <v>0</v>
      </c>
      <c r="AL36">
        <v>15</v>
      </c>
      <c r="AM36">
        <v>17</v>
      </c>
      <c r="AN36">
        <v>33</v>
      </c>
      <c r="AO36">
        <v>25</v>
      </c>
      <c r="AP36">
        <v>1063</v>
      </c>
      <c r="AQ36">
        <v>1028</v>
      </c>
      <c r="AR36">
        <v>13</v>
      </c>
      <c r="AS36">
        <v>16</v>
      </c>
      <c r="AT36">
        <v>10</v>
      </c>
      <c r="AU36">
        <v>12</v>
      </c>
      <c r="AV36">
        <v>1365</v>
      </c>
      <c r="AW36">
        <v>1323</v>
      </c>
    </row>
    <row r="37" spans="1:49" x14ac:dyDescent="0.35">
      <c r="A37" t="s">
        <v>48</v>
      </c>
      <c r="B37" t="s">
        <v>664</v>
      </c>
      <c r="C37" t="s">
        <v>923</v>
      </c>
      <c r="D37" t="s">
        <v>1006</v>
      </c>
      <c r="E37" t="s">
        <v>1007</v>
      </c>
      <c r="F37" t="s">
        <v>1012</v>
      </c>
      <c r="G37" t="s">
        <v>1019</v>
      </c>
      <c r="H37" t="s">
        <v>655</v>
      </c>
      <c r="I37">
        <f t="shared" si="1"/>
        <v>4873</v>
      </c>
      <c r="J37">
        <v>92</v>
      </c>
      <c r="K37">
        <v>109</v>
      </c>
      <c r="L37">
        <v>112</v>
      </c>
      <c r="M37">
        <v>142</v>
      </c>
      <c r="N37">
        <v>94</v>
      </c>
      <c r="O37">
        <v>100</v>
      </c>
      <c r="P37">
        <v>299</v>
      </c>
      <c r="Q37">
        <v>344</v>
      </c>
      <c r="R37">
        <v>171</v>
      </c>
      <c r="S37">
        <v>161</v>
      </c>
      <c r="T37">
        <v>116</v>
      </c>
      <c r="U37">
        <v>108</v>
      </c>
      <c r="V37">
        <v>173</v>
      </c>
      <c r="W37">
        <v>159</v>
      </c>
      <c r="X37">
        <v>47</v>
      </c>
      <c r="Y37">
        <v>54</v>
      </c>
      <c r="Z37">
        <v>85</v>
      </c>
      <c r="AA37">
        <v>66</v>
      </c>
      <c r="AB37">
        <v>105</v>
      </c>
      <c r="AC37">
        <v>101</v>
      </c>
      <c r="AD37">
        <v>10</v>
      </c>
      <c r="AE37">
        <v>7</v>
      </c>
      <c r="AF37">
        <v>104</v>
      </c>
      <c r="AG37">
        <v>112</v>
      </c>
      <c r="AH37">
        <v>6</v>
      </c>
      <c r="AI37">
        <v>9</v>
      </c>
      <c r="AJ37">
        <v>231</v>
      </c>
      <c r="AK37">
        <v>193</v>
      </c>
      <c r="AL37">
        <v>48</v>
      </c>
      <c r="AM37">
        <v>46</v>
      </c>
      <c r="AN37">
        <v>115</v>
      </c>
      <c r="AO37">
        <v>123</v>
      </c>
      <c r="AP37">
        <v>231</v>
      </c>
      <c r="AQ37">
        <v>203</v>
      </c>
      <c r="AR37">
        <v>87</v>
      </c>
      <c r="AS37">
        <v>115</v>
      </c>
      <c r="AT37">
        <v>81</v>
      </c>
      <c r="AU37">
        <v>106</v>
      </c>
      <c r="AV37">
        <v>194</v>
      </c>
      <c r="AW37">
        <v>214</v>
      </c>
    </row>
    <row r="38" spans="1:49" x14ac:dyDescent="0.35">
      <c r="A38" t="s">
        <v>48</v>
      </c>
      <c r="B38" t="s">
        <v>664</v>
      </c>
      <c r="C38" t="s">
        <v>769</v>
      </c>
      <c r="D38" t="s">
        <v>770</v>
      </c>
      <c r="E38" t="s">
        <v>771</v>
      </c>
      <c r="F38" t="s">
        <v>825</v>
      </c>
      <c r="G38" t="s">
        <v>827</v>
      </c>
      <c r="H38" t="s">
        <v>655</v>
      </c>
      <c r="I38">
        <f t="shared" si="1"/>
        <v>4705</v>
      </c>
      <c r="J38">
        <v>79</v>
      </c>
      <c r="K38">
        <v>91</v>
      </c>
      <c r="L38">
        <v>60</v>
      </c>
      <c r="M38">
        <v>55</v>
      </c>
      <c r="N38">
        <v>121</v>
      </c>
      <c r="O38">
        <v>100</v>
      </c>
      <c r="P38">
        <v>24</v>
      </c>
      <c r="Q38">
        <v>33</v>
      </c>
      <c r="R38">
        <v>115</v>
      </c>
      <c r="S38">
        <v>106</v>
      </c>
      <c r="T38">
        <v>179</v>
      </c>
      <c r="U38">
        <v>207</v>
      </c>
      <c r="V38">
        <v>55</v>
      </c>
      <c r="W38">
        <v>43</v>
      </c>
      <c r="X38">
        <v>1</v>
      </c>
      <c r="Y38">
        <v>2</v>
      </c>
      <c r="Z38">
        <v>31</v>
      </c>
      <c r="AA38">
        <v>23</v>
      </c>
      <c r="AB38">
        <v>21</v>
      </c>
      <c r="AC38">
        <v>33</v>
      </c>
      <c r="AD38">
        <v>0</v>
      </c>
      <c r="AE38">
        <v>3</v>
      </c>
      <c r="AF38">
        <v>679</v>
      </c>
      <c r="AG38">
        <v>674</v>
      </c>
      <c r="AH38">
        <v>7</v>
      </c>
      <c r="AI38">
        <v>1</v>
      </c>
      <c r="AJ38">
        <v>248</v>
      </c>
      <c r="AK38">
        <v>227</v>
      </c>
      <c r="AL38">
        <v>499</v>
      </c>
      <c r="AM38">
        <v>523</v>
      </c>
      <c r="AN38">
        <v>100</v>
      </c>
      <c r="AO38">
        <v>67</v>
      </c>
      <c r="AP38">
        <v>51</v>
      </c>
      <c r="AQ38">
        <v>46</v>
      </c>
      <c r="AR38">
        <v>11</v>
      </c>
      <c r="AS38">
        <v>11</v>
      </c>
      <c r="AT38">
        <v>103</v>
      </c>
      <c r="AU38">
        <v>75</v>
      </c>
      <c r="AV38">
        <v>0</v>
      </c>
      <c r="AW38">
        <v>1</v>
      </c>
    </row>
    <row r="39" spans="1:49" x14ac:dyDescent="0.35">
      <c r="A39" t="s">
        <v>48</v>
      </c>
      <c r="B39" t="s">
        <v>664</v>
      </c>
      <c r="C39" t="s">
        <v>923</v>
      </c>
      <c r="D39" t="s">
        <v>1194</v>
      </c>
      <c r="E39" t="s">
        <v>1195</v>
      </c>
      <c r="F39" t="s">
        <v>1196</v>
      </c>
      <c r="G39" t="s">
        <v>1212</v>
      </c>
      <c r="H39" t="s">
        <v>1213</v>
      </c>
      <c r="I39">
        <f t="shared" si="1"/>
        <v>4533</v>
      </c>
      <c r="J39">
        <v>42</v>
      </c>
      <c r="K39">
        <v>65</v>
      </c>
      <c r="L39">
        <v>217</v>
      </c>
      <c r="M39">
        <v>250</v>
      </c>
      <c r="N39">
        <v>20</v>
      </c>
      <c r="O39">
        <v>33</v>
      </c>
      <c r="P39">
        <v>7</v>
      </c>
      <c r="Q39">
        <v>5</v>
      </c>
      <c r="R39">
        <v>2</v>
      </c>
      <c r="S39">
        <v>1</v>
      </c>
      <c r="T39">
        <v>0</v>
      </c>
      <c r="U39">
        <v>1</v>
      </c>
      <c r="V39">
        <v>414</v>
      </c>
      <c r="W39">
        <v>360</v>
      </c>
      <c r="X39">
        <v>4</v>
      </c>
      <c r="Y39">
        <v>3</v>
      </c>
      <c r="Z39">
        <v>205</v>
      </c>
      <c r="AA39">
        <v>189</v>
      </c>
      <c r="AB39">
        <v>244</v>
      </c>
      <c r="AC39">
        <v>222</v>
      </c>
      <c r="AD39">
        <v>0</v>
      </c>
      <c r="AE39">
        <v>0</v>
      </c>
      <c r="AF39">
        <v>1</v>
      </c>
      <c r="AG39">
        <v>0</v>
      </c>
      <c r="AH39">
        <v>0</v>
      </c>
      <c r="AI39">
        <v>1</v>
      </c>
      <c r="AJ39">
        <v>4</v>
      </c>
      <c r="AK39">
        <v>4</v>
      </c>
      <c r="AL39">
        <v>0</v>
      </c>
      <c r="AM39">
        <v>0</v>
      </c>
      <c r="AN39">
        <v>348</v>
      </c>
      <c r="AO39">
        <v>336</v>
      </c>
      <c r="AP39">
        <v>488</v>
      </c>
      <c r="AQ39">
        <v>527</v>
      </c>
      <c r="AR39">
        <v>10</v>
      </c>
      <c r="AS39">
        <v>24</v>
      </c>
      <c r="AT39">
        <v>5</v>
      </c>
      <c r="AU39">
        <v>4</v>
      </c>
      <c r="AV39">
        <v>231</v>
      </c>
      <c r="AW39">
        <v>266</v>
      </c>
    </row>
    <row r="40" spans="1:49" x14ac:dyDescent="0.35">
      <c r="A40" t="s">
        <v>48</v>
      </c>
      <c r="B40" t="s">
        <v>664</v>
      </c>
      <c r="C40" t="s">
        <v>923</v>
      </c>
      <c r="D40" t="s">
        <v>1006</v>
      </c>
      <c r="E40" t="s">
        <v>1007</v>
      </c>
      <c r="F40" t="s">
        <v>1012</v>
      </c>
      <c r="G40" t="s">
        <v>1038</v>
      </c>
      <c r="H40" t="s">
        <v>655</v>
      </c>
      <c r="I40">
        <f t="shared" si="1"/>
        <v>4240</v>
      </c>
      <c r="J40">
        <v>110</v>
      </c>
      <c r="K40">
        <v>144</v>
      </c>
      <c r="L40">
        <v>95</v>
      </c>
      <c r="M40">
        <v>79</v>
      </c>
      <c r="N40">
        <v>130</v>
      </c>
      <c r="O40">
        <v>145</v>
      </c>
      <c r="P40">
        <v>195</v>
      </c>
      <c r="Q40">
        <v>221</v>
      </c>
      <c r="R40">
        <v>50</v>
      </c>
      <c r="S40">
        <v>52</v>
      </c>
      <c r="T40">
        <v>123</v>
      </c>
      <c r="U40">
        <v>104</v>
      </c>
      <c r="V40">
        <v>133</v>
      </c>
      <c r="W40">
        <v>132</v>
      </c>
      <c r="X40">
        <v>74</v>
      </c>
      <c r="Y40">
        <v>65</v>
      </c>
      <c r="Z40">
        <v>56</v>
      </c>
      <c r="AA40">
        <v>48</v>
      </c>
      <c r="AB40">
        <v>74</v>
      </c>
      <c r="AC40">
        <v>64</v>
      </c>
      <c r="AD40">
        <v>95</v>
      </c>
      <c r="AE40">
        <v>88</v>
      </c>
      <c r="AF40">
        <v>57</v>
      </c>
      <c r="AG40">
        <v>61</v>
      </c>
      <c r="AH40">
        <v>90</v>
      </c>
      <c r="AI40">
        <v>73</v>
      </c>
      <c r="AJ40">
        <v>182</v>
      </c>
      <c r="AK40">
        <v>174</v>
      </c>
      <c r="AL40">
        <v>21</v>
      </c>
      <c r="AM40">
        <v>22</v>
      </c>
      <c r="AN40">
        <v>189</v>
      </c>
      <c r="AO40">
        <v>142</v>
      </c>
      <c r="AP40">
        <v>191</v>
      </c>
      <c r="AQ40">
        <v>159</v>
      </c>
      <c r="AR40">
        <v>142</v>
      </c>
      <c r="AS40">
        <v>188</v>
      </c>
      <c r="AT40">
        <v>13</v>
      </c>
      <c r="AU40">
        <v>10</v>
      </c>
      <c r="AV40">
        <v>124</v>
      </c>
      <c r="AW40">
        <v>125</v>
      </c>
    </row>
    <row r="41" spans="1:49" x14ac:dyDescent="0.35">
      <c r="A41" t="s">
        <v>48</v>
      </c>
      <c r="B41" t="s">
        <v>664</v>
      </c>
      <c r="C41" t="s">
        <v>1245</v>
      </c>
      <c r="D41" t="s">
        <v>1246</v>
      </c>
      <c r="E41" t="s">
        <v>1249</v>
      </c>
      <c r="F41" t="s">
        <v>671</v>
      </c>
      <c r="G41" t="s">
        <v>661</v>
      </c>
      <c r="H41" t="s">
        <v>655</v>
      </c>
      <c r="I41">
        <f t="shared" si="1"/>
        <v>3969</v>
      </c>
      <c r="J41">
        <v>136</v>
      </c>
      <c r="K41">
        <v>145</v>
      </c>
      <c r="L41">
        <v>357</v>
      </c>
      <c r="M41">
        <v>432</v>
      </c>
      <c r="N41">
        <v>104</v>
      </c>
      <c r="O41">
        <v>149</v>
      </c>
      <c r="P41">
        <v>17</v>
      </c>
      <c r="Q41">
        <v>16</v>
      </c>
      <c r="R41">
        <v>500</v>
      </c>
      <c r="S41">
        <v>465</v>
      </c>
      <c r="T41">
        <v>413</v>
      </c>
      <c r="U41">
        <v>373</v>
      </c>
      <c r="V41">
        <v>37</v>
      </c>
      <c r="W41">
        <v>23</v>
      </c>
      <c r="X41">
        <v>1</v>
      </c>
      <c r="Y41">
        <v>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225</v>
      </c>
      <c r="AG41">
        <v>202</v>
      </c>
      <c r="AH41">
        <v>0</v>
      </c>
      <c r="AI41">
        <v>3</v>
      </c>
      <c r="AJ41">
        <v>0</v>
      </c>
      <c r="AK41">
        <v>0</v>
      </c>
      <c r="AL41">
        <v>140</v>
      </c>
      <c r="AM41">
        <v>116</v>
      </c>
      <c r="AN41">
        <v>3</v>
      </c>
      <c r="AO41">
        <v>5</v>
      </c>
      <c r="AP41">
        <v>16</v>
      </c>
      <c r="AQ41">
        <v>7</v>
      </c>
      <c r="AR41">
        <v>9</v>
      </c>
      <c r="AS41">
        <v>6</v>
      </c>
      <c r="AT41">
        <v>30</v>
      </c>
      <c r="AU41">
        <v>36</v>
      </c>
      <c r="AV41">
        <v>0</v>
      </c>
      <c r="AW41">
        <v>2</v>
      </c>
    </row>
    <row r="42" spans="1:49" x14ac:dyDescent="0.35">
      <c r="A42" t="s">
        <v>48</v>
      </c>
      <c r="B42" t="s">
        <v>664</v>
      </c>
      <c r="C42" t="s">
        <v>923</v>
      </c>
      <c r="D42" t="s">
        <v>1006</v>
      </c>
      <c r="E42" t="s">
        <v>1007</v>
      </c>
      <c r="F42" t="s">
        <v>1012</v>
      </c>
      <c r="G42" t="s">
        <v>661</v>
      </c>
      <c r="H42" t="s">
        <v>655</v>
      </c>
      <c r="I42">
        <f t="shared" si="1"/>
        <v>3588</v>
      </c>
      <c r="J42">
        <v>62</v>
      </c>
      <c r="K42">
        <v>82</v>
      </c>
      <c r="L42">
        <v>39</v>
      </c>
      <c r="M42">
        <v>53</v>
      </c>
      <c r="N42">
        <v>79</v>
      </c>
      <c r="O42">
        <v>84</v>
      </c>
      <c r="P42">
        <v>322</v>
      </c>
      <c r="Q42">
        <v>279</v>
      </c>
      <c r="R42">
        <v>44</v>
      </c>
      <c r="S42">
        <v>52</v>
      </c>
      <c r="T42">
        <v>61</v>
      </c>
      <c r="U42">
        <v>50</v>
      </c>
      <c r="V42">
        <v>83</v>
      </c>
      <c r="W42">
        <v>60</v>
      </c>
      <c r="X42">
        <v>43</v>
      </c>
      <c r="Y42">
        <v>41</v>
      </c>
      <c r="Z42">
        <v>40</v>
      </c>
      <c r="AA42">
        <v>37</v>
      </c>
      <c r="AB42">
        <v>35</v>
      </c>
      <c r="AC42">
        <v>45</v>
      </c>
      <c r="AD42">
        <v>49</v>
      </c>
      <c r="AE42">
        <v>50</v>
      </c>
      <c r="AF42">
        <v>154</v>
      </c>
      <c r="AG42">
        <v>148</v>
      </c>
      <c r="AH42">
        <v>57</v>
      </c>
      <c r="AI42">
        <v>58</v>
      </c>
      <c r="AJ42">
        <v>131</v>
      </c>
      <c r="AK42">
        <v>120</v>
      </c>
      <c r="AL42">
        <v>93</v>
      </c>
      <c r="AM42">
        <v>84</v>
      </c>
      <c r="AN42">
        <v>110</v>
      </c>
      <c r="AO42">
        <v>82</v>
      </c>
      <c r="AP42">
        <v>215</v>
      </c>
      <c r="AQ42">
        <v>208</v>
      </c>
      <c r="AR42">
        <v>86</v>
      </c>
      <c r="AS42">
        <v>85</v>
      </c>
      <c r="AT42">
        <v>37</v>
      </c>
      <c r="AU42">
        <v>37</v>
      </c>
      <c r="AV42">
        <v>93</v>
      </c>
      <c r="AW42">
        <v>100</v>
      </c>
    </row>
    <row r="43" spans="1:49" x14ac:dyDescent="0.35">
      <c r="A43" t="s">
        <v>48</v>
      </c>
      <c r="B43" t="s">
        <v>664</v>
      </c>
      <c r="C43" t="s">
        <v>923</v>
      </c>
      <c r="D43" t="s">
        <v>1006</v>
      </c>
      <c r="E43" t="s">
        <v>1007</v>
      </c>
      <c r="F43" t="s">
        <v>1053</v>
      </c>
      <c r="G43" t="s">
        <v>1054</v>
      </c>
      <c r="H43" t="s">
        <v>655</v>
      </c>
      <c r="I43">
        <f t="shared" si="1"/>
        <v>3529</v>
      </c>
      <c r="J43">
        <v>147</v>
      </c>
      <c r="K43">
        <v>176</v>
      </c>
      <c r="L43">
        <v>197</v>
      </c>
      <c r="M43">
        <v>238</v>
      </c>
      <c r="N43">
        <v>251</v>
      </c>
      <c r="O43">
        <v>250</v>
      </c>
      <c r="P43">
        <v>258</v>
      </c>
      <c r="Q43">
        <v>274</v>
      </c>
      <c r="R43">
        <v>99</v>
      </c>
      <c r="S43">
        <v>87</v>
      </c>
      <c r="T43">
        <v>162</v>
      </c>
      <c r="U43">
        <v>148</v>
      </c>
      <c r="V43">
        <v>49</v>
      </c>
      <c r="W43">
        <v>42</v>
      </c>
      <c r="X43">
        <v>24</v>
      </c>
      <c r="Y43">
        <v>24</v>
      </c>
      <c r="Z43">
        <v>33</v>
      </c>
      <c r="AA43">
        <v>33</v>
      </c>
      <c r="AB43">
        <v>36</v>
      </c>
      <c r="AC43">
        <v>39</v>
      </c>
      <c r="AD43">
        <v>3</v>
      </c>
      <c r="AE43">
        <v>8</v>
      </c>
      <c r="AF43">
        <v>74</v>
      </c>
      <c r="AG43">
        <v>56</v>
      </c>
      <c r="AH43">
        <v>10</v>
      </c>
      <c r="AI43">
        <v>9</v>
      </c>
      <c r="AJ43">
        <v>32</v>
      </c>
      <c r="AK43">
        <v>27</v>
      </c>
      <c r="AL43">
        <v>31</v>
      </c>
      <c r="AM43">
        <v>20</v>
      </c>
      <c r="AN43">
        <v>106</v>
      </c>
      <c r="AO43">
        <v>123</v>
      </c>
      <c r="AP43">
        <v>126</v>
      </c>
      <c r="AQ43">
        <v>113</v>
      </c>
      <c r="AR43">
        <v>42</v>
      </c>
      <c r="AS43">
        <v>32</v>
      </c>
      <c r="AT43">
        <v>20</v>
      </c>
      <c r="AU43">
        <v>29</v>
      </c>
      <c r="AV43">
        <v>43</v>
      </c>
      <c r="AW43">
        <v>58</v>
      </c>
    </row>
    <row r="44" spans="1:49" x14ac:dyDescent="0.35">
      <c r="A44" t="s">
        <v>48</v>
      </c>
      <c r="B44" t="s">
        <v>664</v>
      </c>
      <c r="C44" t="s">
        <v>923</v>
      </c>
      <c r="D44" t="s">
        <v>924</v>
      </c>
      <c r="E44" t="s">
        <v>968</v>
      </c>
      <c r="F44" t="s">
        <v>995</v>
      </c>
      <c r="G44" t="s">
        <v>997</v>
      </c>
      <c r="H44" t="s">
        <v>655</v>
      </c>
      <c r="I44">
        <f t="shared" si="1"/>
        <v>3478</v>
      </c>
      <c r="J44">
        <v>91</v>
      </c>
      <c r="K44">
        <v>99</v>
      </c>
      <c r="L44">
        <v>23</v>
      </c>
      <c r="M44">
        <v>36</v>
      </c>
      <c r="N44">
        <v>29</v>
      </c>
      <c r="O44">
        <v>22</v>
      </c>
      <c r="P44">
        <v>27</v>
      </c>
      <c r="Q44">
        <v>18</v>
      </c>
      <c r="R44">
        <v>25</v>
      </c>
      <c r="S44">
        <v>11</v>
      </c>
      <c r="T44">
        <v>25</v>
      </c>
      <c r="U44">
        <v>23</v>
      </c>
      <c r="V44">
        <v>39</v>
      </c>
      <c r="W44">
        <v>32</v>
      </c>
      <c r="X44">
        <v>97</v>
      </c>
      <c r="Y44">
        <v>93</v>
      </c>
      <c r="Z44">
        <v>97</v>
      </c>
      <c r="AA44">
        <v>71</v>
      </c>
      <c r="AB44">
        <v>121</v>
      </c>
      <c r="AC44">
        <v>114</v>
      </c>
      <c r="AD44">
        <v>7</v>
      </c>
      <c r="AE44">
        <v>10</v>
      </c>
      <c r="AF44">
        <v>25</v>
      </c>
      <c r="AG44">
        <v>33</v>
      </c>
      <c r="AH44">
        <v>7</v>
      </c>
      <c r="AI44">
        <v>6</v>
      </c>
      <c r="AJ44">
        <v>247</v>
      </c>
      <c r="AK44">
        <v>260</v>
      </c>
      <c r="AL44">
        <v>2</v>
      </c>
      <c r="AM44">
        <v>3</v>
      </c>
      <c r="AN44">
        <v>159</v>
      </c>
      <c r="AO44">
        <v>140</v>
      </c>
      <c r="AP44">
        <v>392</v>
      </c>
      <c r="AQ44">
        <v>397</v>
      </c>
      <c r="AR44">
        <v>139</v>
      </c>
      <c r="AS44">
        <v>147</v>
      </c>
      <c r="AT44">
        <v>50</v>
      </c>
      <c r="AU44">
        <v>62</v>
      </c>
      <c r="AV44">
        <v>140</v>
      </c>
      <c r="AW44">
        <v>159</v>
      </c>
    </row>
    <row r="45" spans="1:49" x14ac:dyDescent="0.35">
      <c r="A45" t="s">
        <v>48</v>
      </c>
      <c r="B45" t="s">
        <v>664</v>
      </c>
      <c r="C45" t="s">
        <v>769</v>
      </c>
      <c r="D45" t="s">
        <v>770</v>
      </c>
      <c r="E45" t="s">
        <v>771</v>
      </c>
      <c r="F45" t="s">
        <v>819</v>
      </c>
      <c r="G45" t="s">
        <v>661</v>
      </c>
      <c r="H45" t="s">
        <v>655</v>
      </c>
      <c r="I45">
        <f t="shared" si="1"/>
        <v>3320</v>
      </c>
      <c r="J45">
        <v>64</v>
      </c>
      <c r="K45">
        <v>79</v>
      </c>
      <c r="L45">
        <v>39</v>
      </c>
      <c r="M45">
        <v>44</v>
      </c>
      <c r="N45">
        <v>93</v>
      </c>
      <c r="O45">
        <v>84</v>
      </c>
      <c r="P45">
        <v>46</v>
      </c>
      <c r="Q45">
        <v>54</v>
      </c>
      <c r="R45">
        <v>35</v>
      </c>
      <c r="S45">
        <v>42</v>
      </c>
      <c r="T45">
        <v>81</v>
      </c>
      <c r="U45">
        <v>58</v>
      </c>
      <c r="V45">
        <v>41</v>
      </c>
      <c r="W45">
        <v>29</v>
      </c>
      <c r="X45">
        <v>1</v>
      </c>
      <c r="Y45">
        <v>0</v>
      </c>
      <c r="Z45">
        <v>20</v>
      </c>
      <c r="AA45">
        <v>26</v>
      </c>
      <c r="AB45">
        <v>32</v>
      </c>
      <c r="AC45">
        <v>28</v>
      </c>
      <c r="AD45">
        <v>92</v>
      </c>
      <c r="AE45">
        <v>85</v>
      </c>
      <c r="AF45">
        <v>378</v>
      </c>
      <c r="AG45">
        <v>314</v>
      </c>
      <c r="AH45">
        <v>131</v>
      </c>
      <c r="AI45">
        <v>102</v>
      </c>
      <c r="AJ45">
        <v>88</v>
      </c>
      <c r="AK45">
        <v>60</v>
      </c>
      <c r="AL45">
        <v>173</v>
      </c>
      <c r="AM45">
        <v>160</v>
      </c>
      <c r="AN45">
        <v>36</v>
      </c>
      <c r="AO45">
        <v>50</v>
      </c>
      <c r="AP45">
        <v>142</v>
      </c>
      <c r="AQ45">
        <v>157</v>
      </c>
      <c r="AR45">
        <v>15</v>
      </c>
      <c r="AS45">
        <v>12</v>
      </c>
      <c r="AT45">
        <v>56</v>
      </c>
      <c r="AU45">
        <v>62</v>
      </c>
      <c r="AV45">
        <v>158</v>
      </c>
      <c r="AW45">
        <v>153</v>
      </c>
    </row>
    <row r="46" spans="1:49" x14ac:dyDescent="0.35">
      <c r="A46" t="s">
        <v>48</v>
      </c>
      <c r="B46" t="s">
        <v>664</v>
      </c>
      <c r="C46" t="s">
        <v>672</v>
      </c>
      <c r="D46" t="s">
        <v>680</v>
      </c>
      <c r="E46" t="s">
        <v>729</v>
      </c>
      <c r="F46" t="s">
        <v>730</v>
      </c>
      <c r="G46" t="s">
        <v>732</v>
      </c>
      <c r="H46" t="s">
        <v>655</v>
      </c>
      <c r="I46">
        <f t="shared" si="1"/>
        <v>3133</v>
      </c>
      <c r="J46">
        <v>13</v>
      </c>
      <c r="K46">
        <v>21</v>
      </c>
      <c r="L46">
        <v>29</v>
      </c>
      <c r="M46">
        <v>30</v>
      </c>
      <c r="N46">
        <v>24</v>
      </c>
      <c r="O46">
        <v>17</v>
      </c>
      <c r="P46">
        <v>31</v>
      </c>
      <c r="Q46">
        <v>25</v>
      </c>
      <c r="R46">
        <v>41</v>
      </c>
      <c r="S46">
        <v>41</v>
      </c>
      <c r="T46">
        <v>57</v>
      </c>
      <c r="U46">
        <v>65</v>
      </c>
      <c r="V46">
        <v>40</v>
      </c>
      <c r="W46">
        <v>51</v>
      </c>
      <c r="X46">
        <v>23</v>
      </c>
      <c r="Y46">
        <v>30</v>
      </c>
      <c r="Z46">
        <v>76</v>
      </c>
      <c r="AA46">
        <v>79</v>
      </c>
      <c r="AB46">
        <v>106</v>
      </c>
      <c r="AC46">
        <v>92</v>
      </c>
      <c r="AD46">
        <v>0</v>
      </c>
      <c r="AE46">
        <v>0</v>
      </c>
      <c r="AF46">
        <v>4</v>
      </c>
      <c r="AG46">
        <v>2</v>
      </c>
      <c r="AH46">
        <v>1</v>
      </c>
      <c r="AI46">
        <v>2</v>
      </c>
      <c r="AJ46">
        <v>60</v>
      </c>
      <c r="AK46">
        <v>72</v>
      </c>
      <c r="AL46">
        <v>2</v>
      </c>
      <c r="AM46">
        <v>3</v>
      </c>
      <c r="AN46">
        <v>301</v>
      </c>
      <c r="AO46">
        <v>358</v>
      </c>
      <c r="AP46">
        <v>79</v>
      </c>
      <c r="AQ46">
        <v>66</v>
      </c>
      <c r="AR46">
        <v>31</v>
      </c>
      <c r="AS46">
        <v>35</v>
      </c>
      <c r="AT46">
        <v>598</v>
      </c>
      <c r="AU46">
        <v>567</v>
      </c>
      <c r="AV46">
        <v>30</v>
      </c>
      <c r="AW46">
        <v>31</v>
      </c>
    </row>
    <row r="47" spans="1:49" x14ac:dyDescent="0.35">
      <c r="A47" t="s">
        <v>48</v>
      </c>
      <c r="B47" t="s">
        <v>664</v>
      </c>
      <c r="C47" t="s">
        <v>923</v>
      </c>
      <c r="D47" t="s">
        <v>1006</v>
      </c>
      <c r="E47" t="s">
        <v>1007</v>
      </c>
      <c r="F47" t="s">
        <v>1053</v>
      </c>
      <c r="G47" t="s">
        <v>1055</v>
      </c>
      <c r="H47" t="s">
        <v>1057</v>
      </c>
      <c r="I47">
        <f t="shared" si="1"/>
        <v>2823</v>
      </c>
      <c r="J47">
        <v>37</v>
      </c>
      <c r="K47">
        <v>42</v>
      </c>
      <c r="L47">
        <v>52</v>
      </c>
      <c r="M47">
        <v>69</v>
      </c>
      <c r="N47">
        <v>40</v>
      </c>
      <c r="O47">
        <v>42</v>
      </c>
      <c r="P47">
        <v>239</v>
      </c>
      <c r="Q47">
        <v>208</v>
      </c>
      <c r="R47">
        <v>23</v>
      </c>
      <c r="S47">
        <v>22</v>
      </c>
      <c r="T47">
        <v>74</v>
      </c>
      <c r="U47">
        <v>71</v>
      </c>
      <c r="V47">
        <v>31</v>
      </c>
      <c r="W47">
        <v>18</v>
      </c>
      <c r="X47">
        <v>45</v>
      </c>
      <c r="Y47">
        <v>62</v>
      </c>
      <c r="Z47">
        <v>44</v>
      </c>
      <c r="AA47">
        <v>23</v>
      </c>
      <c r="AB47">
        <v>37</v>
      </c>
      <c r="AC47">
        <v>32</v>
      </c>
      <c r="AD47">
        <v>33</v>
      </c>
      <c r="AE47">
        <v>34</v>
      </c>
      <c r="AF47">
        <v>22</v>
      </c>
      <c r="AG47">
        <v>14</v>
      </c>
      <c r="AH47">
        <v>45</v>
      </c>
      <c r="AI47">
        <v>34</v>
      </c>
      <c r="AJ47">
        <v>85</v>
      </c>
      <c r="AK47">
        <v>87</v>
      </c>
      <c r="AL47">
        <v>3</v>
      </c>
      <c r="AM47">
        <v>4</v>
      </c>
      <c r="AN47">
        <v>34</v>
      </c>
      <c r="AO47">
        <v>32</v>
      </c>
      <c r="AP47">
        <v>353</v>
      </c>
      <c r="AQ47">
        <v>398</v>
      </c>
      <c r="AR47">
        <v>91</v>
      </c>
      <c r="AS47">
        <v>82</v>
      </c>
      <c r="AT47">
        <v>34</v>
      </c>
      <c r="AU47">
        <v>45</v>
      </c>
      <c r="AV47">
        <v>88</v>
      </c>
      <c r="AW47">
        <v>94</v>
      </c>
    </row>
    <row r="48" spans="1:49" x14ac:dyDescent="0.35">
      <c r="A48" t="s">
        <v>48</v>
      </c>
      <c r="B48" t="s">
        <v>664</v>
      </c>
      <c r="C48" t="s">
        <v>769</v>
      </c>
      <c r="D48" t="s">
        <v>770</v>
      </c>
      <c r="E48" t="s">
        <v>771</v>
      </c>
      <c r="F48" t="s">
        <v>793</v>
      </c>
      <c r="G48" t="s">
        <v>795</v>
      </c>
      <c r="H48" t="s">
        <v>655</v>
      </c>
      <c r="I48">
        <f t="shared" si="1"/>
        <v>2757</v>
      </c>
      <c r="J48">
        <v>50</v>
      </c>
      <c r="K48">
        <v>40</v>
      </c>
      <c r="L48">
        <v>22</v>
      </c>
      <c r="M48">
        <v>11</v>
      </c>
      <c r="N48">
        <v>55</v>
      </c>
      <c r="O48">
        <v>61</v>
      </c>
      <c r="P48">
        <v>77</v>
      </c>
      <c r="Q48">
        <v>76</v>
      </c>
      <c r="R48">
        <v>49</v>
      </c>
      <c r="S48">
        <v>46</v>
      </c>
      <c r="T48">
        <v>75</v>
      </c>
      <c r="U48">
        <v>63</v>
      </c>
      <c r="V48">
        <v>35</v>
      </c>
      <c r="W48">
        <v>49</v>
      </c>
      <c r="X48">
        <v>2</v>
      </c>
      <c r="Y48">
        <v>3</v>
      </c>
      <c r="Z48">
        <v>19</v>
      </c>
      <c r="AA48">
        <v>17</v>
      </c>
      <c r="AB48">
        <v>22</v>
      </c>
      <c r="AC48">
        <v>27</v>
      </c>
      <c r="AD48">
        <v>353</v>
      </c>
      <c r="AE48">
        <v>316</v>
      </c>
      <c r="AF48">
        <v>40</v>
      </c>
      <c r="AG48">
        <v>25</v>
      </c>
      <c r="AH48">
        <v>372</v>
      </c>
      <c r="AI48">
        <v>345</v>
      </c>
      <c r="AJ48">
        <v>136</v>
      </c>
      <c r="AK48">
        <v>130</v>
      </c>
      <c r="AL48">
        <v>6</v>
      </c>
      <c r="AM48">
        <v>7</v>
      </c>
      <c r="AN48">
        <v>18</v>
      </c>
      <c r="AO48">
        <v>26</v>
      </c>
      <c r="AP48">
        <v>31</v>
      </c>
      <c r="AQ48">
        <v>29</v>
      </c>
      <c r="AR48">
        <v>13</v>
      </c>
      <c r="AS48">
        <v>9</v>
      </c>
      <c r="AT48">
        <v>19</v>
      </c>
      <c r="AU48">
        <v>10</v>
      </c>
      <c r="AV48">
        <v>39</v>
      </c>
      <c r="AW48">
        <v>34</v>
      </c>
    </row>
    <row r="49" spans="1:49" x14ac:dyDescent="0.35">
      <c r="A49" t="s">
        <v>48</v>
      </c>
      <c r="B49" t="s">
        <v>664</v>
      </c>
      <c r="C49" t="s">
        <v>923</v>
      </c>
      <c r="D49" t="s">
        <v>1006</v>
      </c>
      <c r="E49" t="s">
        <v>1007</v>
      </c>
      <c r="F49" t="s">
        <v>1053</v>
      </c>
      <c r="G49" t="s">
        <v>1081</v>
      </c>
      <c r="H49" t="s">
        <v>1082</v>
      </c>
      <c r="I49">
        <f t="shared" si="1"/>
        <v>2645</v>
      </c>
      <c r="J49">
        <v>34</v>
      </c>
      <c r="K49">
        <v>42</v>
      </c>
      <c r="L49">
        <v>145</v>
      </c>
      <c r="M49">
        <v>144</v>
      </c>
      <c r="N49">
        <v>26</v>
      </c>
      <c r="O49">
        <v>18</v>
      </c>
      <c r="P49">
        <v>81</v>
      </c>
      <c r="Q49">
        <v>75</v>
      </c>
      <c r="R49">
        <v>155</v>
      </c>
      <c r="S49">
        <v>147</v>
      </c>
      <c r="T49">
        <v>186</v>
      </c>
      <c r="U49">
        <v>180</v>
      </c>
      <c r="V49">
        <v>20</v>
      </c>
      <c r="W49">
        <v>20</v>
      </c>
      <c r="X49">
        <v>3</v>
      </c>
      <c r="Y49">
        <v>8</v>
      </c>
      <c r="Z49">
        <v>7</v>
      </c>
      <c r="AA49">
        <v>15</v>
      </c>
      <c r="AB49">
        <v>17</v>
      </c>
      <c r="AC49">
        <v>19</v>
      </c>
      <c r="AD49">
        <v>7</v>
      </c>
      <c r="AE49">
        <v>6</v>
      </c>
      <c r="AF49">
        <v>1</v>
      </c>
      <c r="AG49">
        <v>0</v>
      </c>
      <c r="AH49">
        <v>7</v>
      </c>
      <c r="AI49">
        <v>4</v>
      </c>
      <c r="AJ49">
        <v>424</v>
      </c>
      <c r="AK49">
        <v>402</v>
      </c>
      <c r="AL49">
        <v>0</v>
      </c>
      <c r="AM49">
        <v>1</v>
      </c>
      <c r="AN49">
        <v>38</v>
      </c>
      <c r="AO49">
        <v>33</v>
      </c>
      <c r="AP49">
        <v>45</v>
      </c>
      <c r="AQ49">
        <v>82</v>
      </c>
      <c r="AR49">
        <v>15</v>
      </c>
      <c r="AS49">
        <v>16</v>
      </c>
      <c r="AT49">
        <v>72</v>
      </c>
      <c r="AU49">
        <v>71</v>
      </c>
      <c r="AV49">
        <v>39</v>
      </c>
      <c r="AW49">
        <v>40</v>
      </c>
    </row>
    <row r="50" spans="1:49" x14ac:dyDescent="0.35">
      <c r="A50" t="s">
        <v>48</v>
      </c>
      <c r="B50" t="s">
        <v>664</v>
      </c>
      <c r="C50" t="s">
        <v>923</v>
      </c>
      <c r="D50" t="s">
        <v>1006</v>
      </c>
      <c r="E50" t="s">
        <v>1007</v>
      </c>
      <c r="F50" t="s">
        <v>1136</v>
      </c>
      <c r="G50" t="s">
        <v>1143</v>
      </c>
      <c r="H50" t="s">
        <v>655</v>
      </c>
      <c r="I50">
        <f t="shared" si="1"/>
        <v>2626</v>
      </c>
      <c r="J50">
        <v>1</v>
      </c>
      <c r="K50">
        <v>0</v>
      </c>
      <c r="L50">
        <v>2</v>
      </c>
      <c r="M50">
        <v>2</v>
      </c>
      <c r="N50">
        <v>3</v>
      </c>
      <c r="O50">
        <v>2</v>
      </c>
      <c r="P50">
        <v>11</v>
      </c>
      <c r="Q50">
        <v>8</v>
      </c>
      <c r="R50">
        <v>59</v>
      </c>
      <c r="S50">
        <v>64</v>
      </c>
      <c r="T50">
        <v>161</v>
      </c>
      <c r="U50">
        <v>136</v>
      </c>
      <c r="V50">
        <v>17</v>
      </c>
      <c r="W50">
        <v>10</v>
      </c>
      <c r="X50">
        <v>18</v>
      </c>
      <c r="Y50">
        <v>23</v>
      </c>
      <c r="Z50">
        <v>10</v>
      </c>
      <c r="AA50">
        <v>6</v>
      </c>
      <c r="AB50">
        <v>6</v>
      </c>
      <c r="AC50">
        <v>15</v>
      </c>
      <c r="AD50">
        <v>2</v>
      </c>
      <c r="AE50">
        <v>5</v>
      </c>
      <c r="AF50">
        <v>1</v>
      </c>
      <c r="AG50">
        <v>2</v>
      </c>
      <c r="AH50">
        <v>2</v>
      </c>
      <c r="AI50">
        <v>1</v>
      </c>
      <c r="AJ50">
        <v>10</v>
      </c>
      <c r="AK50">
        <v>14</v>
      </c>
      <c r="AL50">
        <v>2</v>
      </c>
      <c r="AM50">
        <v>0</v>
      </c>
      <c r="AN50">
        <v>9</v>
      </c>
      <c r="AO50">
        <v>6</v>
      </c>
      <c r="AP50">
        <v>23</v>
      </c>
      <c r="AQ50">
        <v>23</v>
      </c>
      <c r="AR50">
        <v>68</v>
      </c>
      <c r="AS50">
        <v>71</v>
      </c>
      <c r="AT50">
        <v>888</v>
      </c>
      <c r="AU50">
        <v>878</v>
      </c>
      <c r="AV50">
        <v>26</v>
      </c>
      <c r="AW50">
        <v>41</v>
      </c>
    </row>
    <row r="51" spans="1:49" x14ac:dyDescent="0.35">
      <c r="A51" t="s">
        <v>48</v>
      </c>
      <c r="B51" t="s">
        <v>664</v>
      </c>
      <c r="C51" t="s">
        <v>672</v>
      </c>
      <c r="D51" t="s">
        <v>680</v>
      </c>
      <c r="E51" t="s">
        <v>729</v>
      </c>
      <c r="F51" t="s">
        <v>730</v>
      </c>
      <c r="G51" t="s">
        <v>732</v>
      </c>
      <c r="H51" t="s">
        <v>733</v>
      </c>
      <c r="I51">
        <f t="shared" si="1"/>
        <v>2542</v>
      </c>
      <c r="J51">
        <v>18</v>
      </c>
      <c r="K51">
        <v>17</v>
      </c>
      <c r="L51">
        <v>34</v>
      </c>
      <c r="M51">
        <v>50</v>
      </c>
      <c r="N51">
        <v>17</v>
      </c>
      <c r="O51">
        <v>30</v>
      </c>
      <c r="P51">
        <v>0</v>
      </c>
      <c r="Q51">
        <v>1</v>
      </c>
      <c r="R51">
        <v>117</v>
      </c>
      <c r="S51">
        <v>105</v>
      </c>
      <c r="T51">
        <v>139</v>
      </c>
      <c r="U51">
        <v>102</v>
      </c>
      <c r="V51">
        <v>45</v>
      </c>
      <c r="W51">
        <v>26</v>
      </c>
      <c r="X51">
        <v>8</v>
      </c>
      <c r="Y51">
        <v>8</v>
      </c>
      <c r="Z51">
        <v>80</v>
      </c>
      <c r="AA51">
        <v>73</v>
      </c>
      <c r="AB51">
        <v>114</v>
      </c>
      <c r="AC51">
        <v>101</v>
      </c>
      <c r="AD51">
        <v>0</v>
      </c>
      <c r="AE51">
        <v>0</v>
      </c>
      <c r="AF51">
        <v>1</v>
      </c>
      <c r="AG51">
        <v>0</v>
      </c>
      <c r="AH51">
        <v>0</v>
      </c>
      <c r="AI51">
        <v>0</v>
      </c>
      <c r="AJ51">
        <v>9</v>
      </c>
      <c r="AK51">
        <v>9</v>
      </c>
      <c r="AL51">
        <v>3</v>
      </c>
      <c r="AM51">
        <v>1</v>
      </c>
      <c r="AN51">
        <v>504</v>
      </c>
      <c r="AO51">
        <v>538</v>
      </c>
      <c r="AP51">
        <v>92</v>
      </c>
      <c r="AQ51">
        <v>64</v>
      </c>
      <c r="AR51">
        <v>23</v>
      </c>
      <c r="AS51">
        <v>21</v>
      </c>
      <c r="AT51">
        <v>93</v>
      </c>
      <c r="AU51">
        <v>68</v>
      </c>
      <c r="AV51">
        <v>14</v>
      </c>
      <c r="AW51">
        <v>17</v>
      </c>
    </row>
    <row r="52" spans="1:49" x14ac:dyDescent="0.35">
      <c r="A52" t="s">
        <v>48</v>
      </c>
      <c r="B52" t="s">
        <v>664</v>
      </c>
      <c r="C52" t="s">
        <v>769</v>
      </c>
      <c r="D52" t="s">
        <v>770</v>
      </c>
      <c r="E52" t="s">
        <v>771</v>
      </c>
      <c r="F52" t="s">
        <v>825</v>
      </c>
      <c r="G52" t="s">
        <v>826</v>
      </c>
      <c r="H52" t="s">
        <v>655</v>
      </c>
      <c r="I52">
        <f t="shared" si="1"/>
        <v>2462</v>
      </c>
      <c r="J52">
        <v>11</v>
      </c>
      <c r="K52">
        <v>18</v>
      </c>
      <c r="L52">
        <v>30</v>
      </c>
      <c r="M52">
        <v>49</v>
      </c>
      <c r="N52">
        <v>17</v>
      </c>
      <c r="O52">
        <v>15</v>
      </c>
      <c r="P52">
        <v>26</v>
      </c>
      <c r="Q52">
        <v>35</v>
      </c>
      <c r="R52">
        <v>184</v>
      </c>
      <c r="S52">
        <v>171</v>
      </c>
      <c r="T52">
        <v>492</v>
      </c>
      <c r="U52">
        <v>479</v>
      </c>
      <c r="V52">
        <v>58</v>
      </c>
      <c r="W52">
        <v>45</v>
      </c>
      <c r="X52">
        <v>9</v>
      </c>
      <c r="Y52">
        <v>3</v>
      </c>
      <c r="Z52">
        <v>51</v>
      </c>
      <c r="AA52">
        <v>47</v>
      </c>
      <c r="AB52">
        <v>77</v>
      </c>
      <c r="AC52">
        <v>68</v>
      </c>
      <c r="AD52">
        <v>3</v>
      </c>
      <c r="AE52">
        <v>4</v>
      </c>
      <c r="AF52">
        <v>71</v>
      </c>
      <c r="AG52">
        <v>80</v>
      </c>
      <c r="AH52">
        <v>4</v>
      </c>
      <c r="AI52">
        <v>4</v>
      </c>
      <c r="AJ52">
        <v>67</v>
      </c>
      <c r="AK52">
        <v>52</v>
      </c>
      <c r="AL52">
        <v>45</v>
      </c>
      <c r="AM52">
        <v>53</v>
      </c>
      <c r="AN52">
        <v>48</v>
      </c>
      <c r="AO52">
        <v>56</v>
      </c>
      <c r="AP52">
        <v>16</v>
      </c>
      <c r="AQ52">
        <v>24</v>
      </c>
      <c r="AR52">
        <v>3</v>
      </c>
      <c r="AS52">
        <v>6</v>
      </c>
      <c r="AT52">
        <v>15</v>
      </c>
      <c r="AU52">
        <v>14</v>
      </c>
      <c r="AV52">
        <v>2</v>
      </c>
      <c r="AW52">
        <v>10</v>
      </c>
    </row>
    <row r="53" spans="1:49" x14ac:dyDescent="0.35">
      <c r="A53" t="s">
        <v>48</v>
      </c>
      <c r="B53" t="s">
        <v>664</v>
      </c>
      <c r="C53" t="s">
        <v>923</v>
      </c>
      <c r="D53" t="s">
        <v>1006</v>
      </c>
      <c r="E53" t="s">
        <v>1007</v>
      </c>
      <c r="F53" t="s">
        <v>1010</v>
      </c>
      <c r="G53" t="s">
        <v>661</v>
      </c>
      <c r="H53" t="s">
        <v>655</v>
      </c>
      <c r="I53">
        <f t="shared" si="1"/>
        <v>2450</v>
      </c>
      <c r="J53">
        <v>34</v>
      </c>
      <c r="K53">
        <v>38</v>
      </c>
      <c r="L53">
        <v>67</v>
      </c>
      <c r="M53">
        <v>81</v>
      </c>
      <c r="N53">
        <v>12</v>
      </c>
      <c r="O53">
        <v>17</v>
      </c>
      <c r="P53">
        <v>11</v>
      </c>
      <c r="Q53">
        <v>7</v>
      </c>
      <c r="R53">
        <v>50</v>
      </c>
      <c r="S53">
        <v>30</v>
      </c>
      <c r="T53">
        <v>114</v>
      </c>
      <c r="U53">
        <v>95</v>
      </c>
      <c r="V53">
        <v>144</v>
      </c>
      <c r="W53">
        <v>132</v>
      </c>
      <c r="X53">
        <v>18</v>
      </c>
      <c r="Y53">
        <v>29</v>
      </c>
      <c r="Z53">
        <v>24</v>
      </c>
      <c r="AA53">
        <v>25</v>
      </c>
      <c r="AB53">
        <v>26</v>
      </c>
      <c r="AC53">
        <v>12</v>
      </c>
      <c r="AD53">
        <v>0</v>
      </c>
      <c r="AE53">
        <v>4</v>
      </c>
      <c r="AF53">
        <v>313</v>
      </c>
      <c r="AG53">
        <v>275</v>
      </c>
      <c r="AH53">
        <v>6</v>
      </c>
      <c r="AI53">
        <v>3</v>
      </c>
      <c r="AJ53">
        <v>1</v>
      </c>
      <c r="AK53">
        <v>0</v>
      </c>
      <c r="AL53">
        <v>142</v>
      </c>
      <c r="AM53">
        <v>173</v>
      </c>
      <c r="AN53">
        <v>26</v>
      </c>
      <c r="AO53">
        <v>13</v>
      </c>
      <c r="AP53">
        <v>85</v>
      </c>
      <c r="AQ53">
        <v>86</v>
      </c>
      <c r="AR53">
        <v>46</v>
      </c>
      <c r="AS53">
        <v>73</v>
      </c>
      <c r="AT53">
        <v>35</v>
      </c>
      <c r="AU53">
        <v>30</v>
      </c>
      <c r="AV53">
        <v>88</v>
      </c>
      <c r="AW53">
        <v>85</v>
      </c>
    </row>
    <row r="54" spans="1:49" x14ac:dyDescent="0.35">
      <c r="A54" t="s">
        <v>48</v>
      </c>
      <c r="B54" t="s">
        <v>664</v>
      </c>
      <c r="C54" t="s">
        <v>769</v>
      </c>
      <c r="D54" t="s">
        <v>770</v>
      </c>
      <c r="E54" t="s">
        <v>771</v>
      </c>
      <c r="F54" t="s">
        <v>803</v>
      </c>
      <c r="G54" t="s">
        <v>804</v>
      </c>
      <c r="H54" t="s">
        <v>806</v>
      </c>
      <c r="I54">
        <f t="shared" si="1"/>
        <v>2328</v>
      </c>
      <c r="J54">
        <v>3</v>
      </c>
      <c r="K54">
        <v>5</v>
      </c>
      <c r="L54">
        <v>2</v>
      </c>
      <c r="M54">
        <v>3</v>
      </c>
      <c r="N54">
        <v>4</v>
      </c>
      <c r="O54">
        <v>3</v>
      </c>
      <c r="P54">
        <v>6</v>
      </c>
      <c r="Q54">
        <v>3</v>
      </c>
      <c r="R54">
        <v>45</v>
      </c>
      <c r="S54">
        <v>34</v>
      </c>
      <c r="T54">
        <v>34</v>
      </c>
      <c r="U54">
        <v>26</v>
      </c>
      <c r="V54">
        <v>143</v>
      </c>
      <c r="W54">
        <v>136</v>
      </c>
      <c r="X54">
        <v>18</v>
      </c>
      <c r="Y54">
        <v>23</v>
      </c>
      <c r="Z54">
        <v>129</v>
      </c>
      <c r="AA54">
        <v>127</v>
      </c>
      <c r="AB54">
        <v>162</v>
      </c>
      <c r="AC54">
        <v>147</v>
      </c>
      <c r="AD54">
        <v>10</v>
      </c>
      <c r="AE54">
        <v>16</v>
      </c>
      <c r="AF54">
        <v>6</v>
      </c>
      <c r="AG54">
        <v>2</v>
      </c>
      <c r="AH54">
        <v>9</v>
      </c>
      <c r="AI54">
        <v>11</v>
      </c>
      <c r="AJ54">
        <v>17</v>
      </c>
      <c r="AK54">
        <v>12</v>
      </c>
      <c r="AL54">
        <v>3</v>
      </c>
      <c r="AM54">
        <v>3</v>
      </c>
      <c r="AN54">
        <v>3</v>
      </c>
      <c r="AO54">
        <v>1</v>
      </c>
      <c r="AP54">
        <v>180</v>
      </c>
      <c r="AQ54">
        <v>218</v>
      </c>
      <c r="AR54">
        <v>131</v>
      </c>
      <c r="AS54">
        <v>137</v>
      </c>
      <c r="AT54">
        <v>5</v>
      </c>
      <c r="AU54">
        <v>6</v>
      </c>
      <c r="AV54">
        <v>242</v>
      </c>
      <c r="AW54">
        <v>263</v>
      </c>
    </row>
    <row r="55" spans="1:49" x14ac:dyDescent="0.35">
      <c r="A55" t="s">
        <v>48</v>
      </c>
      <c r="B55" t="s">
        <v>664</v>
      </c>
      <c r="C55" t="s">
        <v>923</v>
      </c>
      <c r="D55" t="s">
        <v>1006</v>
      </c>
      <c r="E55" t="s">
        <v>1007</v>
      </c>
      <c r="F55" t="s">
        <v>1053</v>
      </c>
      <c r="G55" t="s">
        <v>1062</v>
      </c>
      <c r="H55" t="s">
        <v>1064</v>
      </c>
      <c r="I55">
        <f t="shared" si="1"/>
        <v>2306</v>
      </c>
      <c r="J55">
        <v>6</v>
      </c>
      <c r="K55">
        <v>19</v>
      </c>
      <c r="L55">
        <v>1</v>
      </c>
      <c r="M55">
        <v>4</v>
      </c>
      <c r="N55">
        <v>1</v>
      </c>
      <c r="O55">
        <v>2</v>
      </c>
      <c r="P55">
        <v>8</v>
      </c>
      <c r="Q55">
        <v>14</v>
      </c>
      <c r="R55">
        <v>27</v>
      </c>
      <c r="S55">
        <v>37</v>
      </c>
      <c r="T55">
        <v>106</v>
      </c>
      <c r="U55">
        <v>104</v>
      </c>
      <c r="V55">
        <v>764</v>
      </c>
      <c r="W55">
        <v>732</v>
      </c>
      <c r="X55">
        <v>40</v>
      </c>
      <c r="Y55">
        <v>38</v>
      </c>
      <c r="Z55">
        <v>41</v>
      </c>
      <c r="AA55">
        <v>37</v>
      </c>
      <c r="AB55">
        <v>39</v>
      </c>
      <c r="AC55">
        <v>42</v>
      </c>
      <c r="AD55">
        <v>0</v>
      </c>
      <c r="AE55">
        <v>0</v>
      </c>
      <c r="AF55">
        <v>2</v>
      </c>
      <c r="AG55">
        <v>6</v>
      </c>
      <c r="AH55">
        <v>0</v>
      </c>
      <c r="AI55">
        <v>1</v>
      </c>
      <c r="AJ55">
        <v>27</v>
      </c>
      <c r="AK55">
        <v>27</v>
      </c>
      <c r="AL55">
        <v>2</v>
      </c>
      <c r="AM55">
        <v>2</v>
      </c>
      <c r="AN55">
        <v>2</v>
      </c>
      <c r="AO55">
        <v>0</v>
      </c>
      <c r="AP55">
        <v>4</v>
      </c>
      <c r="AQ55">
        <v>5</v>
      </c>
      <c r="AR55">
        <v>75</v>
      </c>
      <c r="AS55">
        <v>77</v>
      </c>
      <c r="AT55">
        <v>4</v>
      </c>
      <c r="AU55">
        <v>3</v>
      </c>
      <c r="AV55">
        <v>3</v>
      </c>
      <c r="AW55">
        <v>4</v>
      </c>
    </row>
    <row r="56" spans="1:49" x14ac:dyDescent="0.35">
      <c r="A56" t="s">
        <v>48</v>
      </c>
      <c r="B56" t="s">
        <v>664</v>
      </c>
      <c r="C56" t="s">
        <v>672</v>
      </c>
      <c r="D56" t="s">
        <v>742</v>
      </c>
      <c r="E56" t="s">
        <v>743</v>
      </c>
      <c r="F56" t="s">
        <v>744</v>
      </c>
      <c r="G56" t="s">
        <v>749</v>
      </c>
      <c r="H56" t="s">
        <v>750</v>
      </c>
      <c r="I56">
        <f t="shared" si="1"/>
        <v>2302</v>
      </c>
      <c r="J56">
        <v>11</v>
      </c>
      <c r="K56">
        <v>16</v>
      </c>
      <c r="L56">
        <v>64</v>
      </c>
      <c r="M56">
        <v>82</v>
      </c>
      <c r="N56">
        <v>19</v>
      </c>
      <c r="O56">
        <v>12</v>
      </c>
      <c r="P56">
        <v>367</v>
      </c>
      <c r="Q56">
        <v>363</v>
      </c>
      <c r="R56">
        <v>31</v>
      </c>
      <c r="S56">
        <v>37</v>
      </c>
      <c r="T56">
        <v>85</v>
      </c>
      <c r="U56">
        <v>66</v>
      </c>
      <c r="V56">
        <v>58</v>
      </c>
      <c r="W56">
        <v>37</v>
      </c>
      <c r="X56">
        <v>43</v>
      </c>
      <c r="Y56">
        <v>42</v>
      </c>
      <c r="Z56">
        <v>76</v>
      </c>
      <c r="AA56">
        <v>68</v>
      </c>
      <c r="AB56">
        <v>90</v>
      </c>
      <c r="AC56">
        <v>90</v>
      </c>
      <c r="AD56">
        <v>10</v>
      </c>
      <c r="AE56">
        <v>14</v>
      </c>
      <c r="AF56">
        <v>6</v>
      </c>
      <c r="AG56">
        <v>5</v>
      </c>
      <c r="AH56">
        <v>13</v>
      </c>
      <c r="AI56">
        <v>20</v>
      </c>
      <c r="AJ56">
        <v>1</v>
      </c>
      <c r="AK56">
        <v>2</v>
      </c>
      <c r="AL56">
        <v>2</v>
      </c>
      <c r="AM56">
        <v>3</v>
      </c>
      <c r="AN56">
        <v>161</v>
      </c>
      <c r="AO56">
        <v>140</v>
      </c>
      <c r="AP56">
        <v>49</v>
      </c>
      <c r="AQ56">
        <v>40</v>
      </c>
      <c r="AR56">
        <v>61</v>
      </c>
      <c r="AS56">
        <v>39</v>
      </c>
      <c r="AT56">
        <v>2</v>
      </c>
      <c r="AU56">
        <v>3</v>
      </c>
      <c r="AV56">
        <v>37</v>
      </c>
      <c r="AW56">
        <v>37</v>
      </c>
    </row>
    <row r="57" spans="1:49" x14ac:dyDescent="0.35">
      <c r="A57" t="s">
        <v>48</v>
      </c>
      <c r="B57" t="s">
        <v>664</v>
      </c>
      <c r="C57" t="s">
        <v>1245</v>
      </c>
      <c r="D57" t="s">
        <v>1365</v>
      </c>
      <c r="E57" t="s">
        <v>1398</v>
      </c>
      <c r="F57" t="s">
        <v>1399</v>
      </c>
      <c r="G57" t="s">
        <v>1410</v>
      </c>
      <c r="H57" t="s">
        <v>655</v>
      </c>
      <c r="I57">
        <f t="shared" si="1"/>
        <v>2049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0</v>
      </c>
      <c r="AB57">
        <v>2</v>
      </c>
      <c r="AC57">
        <v>0</v>
      </c>
      <c r="AD57">
        <v>0</v>
      </c>
      <c r="AE57">
        <v>0</v>
      </c>
      <c r="AF57">
        <v>10</v>
      </c>
      <c r="AG57">
        <v>5</v>
      </c>
      <c r="AH57">
        <v>1</v>
      </c>
      <c r="AI57">
        <v>0</v>
      </c>
      <c r="AJ57">
        <v>1017</v>
      </c>
      <c r="AK57">
        <v>991</v>
      </c>
      <c r="AL57">
        <v>3</v>
      </c>
      <c r="AM57">
        <v>4</v>
      </c>
      <c r="AN57">
        <v>3</v>
      </c>
      <c r="AO57">
        <v>1</v>
      </c>
      <c r="AP57">
        <v>4</v>
      </c>
      <c r="AQ57">
        <v>2</v>
      </c>
      <c r="AR57">
        <v>0</v>
      </c>
      <c r="AS57">
        <v>0</v>
      </c>
      <c r="AT57">
        <v>1</v>
      </c>
      <c r="AU57">
        <v>0</v>
      </c>
      <c r="AV57">
        <v>1</v>
      </c>
      <c r="AW57">
        <v>2</v>
      </c>
    </row>
    <row r="58" spans="1:49" x14ac:dyDescent="0.35">
      <c r="A58" t="s">
        <v>48</v>
      </c>
      <c r="B58" t="s">
        <v>664</v>
      </c>
      <c r="C58" t="s">
        <v>923</v>
      </c>
      <c r="D58" t="s">
        <v>1006</v>
      </c>
      <c r="E58" t="s">
        <v>1007</v>
      </c>
      <c r="F58" t="s">
        <v>1053</v>
      </c>
      <c r="G58" t="s">
        <v>1071</v>
      </c>
      <c r="H58" t="s">
        <v>1072</v>
      </c>
      <c r="I58">
        <f t="shared" si="1"/>
        <v>2004</v>
      </c>
      <c r="J58">
        <v>82</v>
      </c>
      <c r="K58">
        <v>95</v>
      </c>
      <c r="L58">
        <v>36</v>
      </c>
      <c r="M58">
        <v>29</v>
      </c>
      <c r="N58">
        <v>154</v>
      </c>
      <c r="O58">
        <v>150</v>
      </c>
      <c r="P58">
        <v>129</v>
      </c>
      <c r="Q58">
        <v>90</v>
      </c>
      <c r="R58">
        <v>25</v>
      </c>
      <c r="S58">
        <v>21</v>
      </c>
      <c r="T58">
        <v>73</v>
      </c>
      <c r="U58">
        <v>86</v>
      </c>
      <c r="V58">
        <v>77</v>
      </c>
      <c r="W58">
        <v>83</v>
      </c>
      <c r="X58">
        <v>27</v>
      </c>
      <c r="Y58">
        <v>26</v>
      </c>
      <c r="Z58">
        <v>34</v>
      </c>
      <c r="AA58">
        <v>31</v>
      </c>
      <c r="AB58">
        <v>27</v>
      </c>
      <c r="AC58">
        <v>32</v>
      </c>
      <c r="AD58">
        <v>7</v>
      </c>
      <c r="AE58">
        <v>6</v>
      </c>
      <c r="AF58">
        <v>2</v>
      </c>
      <c r="AG58">
        <v>2</v>
      </c>
      <c r="AH58">
        <v>5</v>
      </c>
      <c r="AI58">
        <v>5</v>
      </c>
      <c r="AJ58">
        <v>61</v>
      </c>
      <c r="AK58">
        <v>62</v>
      </c>
      <c r="AL58">
        <v>3</v>
      </c>
      <c r="AM58">
        <v>2</v>
      </c>
      <c r="AN58">
        <v>0</v>
      </c>
      <c r="AO58">
        <v>4</v>
      </c>
      <c r="AP58">
        <v>112</v>
      </c>
      <c r="AQ58">
        <v>119</v>
      </c>
      <c r="AR58">
        <v>38</v>
      </c>
      <c r="AS58">
        <v>63</v>
      </c>
      <c r="AT58">
        <v>20</v>
      </c>
      <c r="AU58">
        <v>20</v>
      </c>
      <c r="AV58">
        <v>93</v>
      </c>
      <c r="AW58">
        <v>73</v>
      </c>
    </row>
    <row r="59" spans="1:49" x14ac:dyDescent="0.35">
      <c r="A59" t="s">
        <v>48</v>
      </c>
      <c r="B59" t="s">
        <v>664</v>
      </c>
      <c r="C59" t="s">
        <v>672</v>
      </c>
      <c r="D59" t="s">
        <v>680</v>
      </c>
      <c r="E59" t="s">
        <v>729</v>
      </c>
      <c r="F59" t="s">
        <v>730</v>
      </c>
      <c r="G59" t="s">
        <v>732</v>
      </c>
      <c r="H59" t="s">
        <v>737</v>
      </c>
      <c r="I59">
        <f t="shared" si="1"/>
        <v>1968</v>
      </c>
      <c r="J59">
        <v>28</v>
      </c>
      <c r="K59">
        <v>26</v>
      </c>
      <c r="L59">
        <v>46</v>
      </c>
      <c r="M59">
        <v>38</v>
      </c>
      <c r="N59">
        <v>22</v>
      </c>
      <c r="O59">
        <v>29</v>
      </c>
      <c r="P59">
        <v>63</v>
      </c>
      <c r="Q59">
        <v>70</v>
      </c>
      <c r="R59">
        <v>41</v>
      </c>
      <c r="S59">
        <v>23</v>
      </c>
      <c r="T59">
        <v>41</v>
      </c>
      <c r="U59">
        <v>26</v>
      </c>
      <c r="V59">
        <v>15</v>
      </c>
      <c r="W59">
        <v>13</v>
      </c>
      <c r="X59">
        <v>6</v>
      </c>
      <c r="Y59">
        <v>8</v>
      </c>
      <c r="Z59">
        <v>21</v>
      </c>
      <c r="AA59">
        <v>13</v>
      </c>
      <c r="AB59">
        <v>28</v>
      </c>
      <c r="AC59">
        <v>24</v>
      </c>
      <c r="AD59">
        <v>0</v>
      </c>
      <c r="AE59">
        <v>0</v>
      </c>
      <c r="AF59">
        <v>7</v>
      </c>
      <c r="AG59">
        <v>2</v>
      </c>
      <c r="AH59">
        <v>0</v>
      </c>
      <c r="AI59">
        <v>0</v>
      </c>
      <c r="AJ59">
        <v>77</v>
      </c>
      <c r="AK59">
        <v>64</v>
      </c>
      <c r="AL59">
        <v>2</v>
      </c>
      <c r="AM59">
        <v>0</v>
      </c>
      <c r="AN59">
        <v>237</v>
      </c>
      <c r="AO59">
        <v>259</v>
      </c>
      <c r="AP59">
        <v>97</v>
      </c>
      <c r="AQ59">
        <v>108</v>
      </c>
      <c r="AR59">
        <v>15</v>
      </c>
      <c r="AS59">
        <v>15</v>
      </c>
      <c r="AT59">
        <v>212</v>
      </c>
      <c r="AU59">
        <v>215</v>
      </c>
      <c r="AV59">
        <v>35</v>
      </c>
      <c r="AW59">
        <v>42</v>
      </c>
    </row>
    <row r="60" spans="1:49" x14ac:dyDescent="0.35">
      <c r="A60" t="s">
        <v>48</v>
      </c>
      <c r="B60" t="s">
        <v>664</v>
      </c>
      <c r="C60" t="s">
        <v>1245</v>
      </c>
      <c r="D60" t="s">
        <v>1365</v>
      </c>
      <c r="E60" t="s">
        <v>1398</v>
      </c>
      <c r="F60" t="s">
        <v>1399</v>
      </c>
      <c r="G60" t="s">
        <v>1437</v>
      </c>
      <c r="H60" t="s">
        <v>1438</v>
      </c>
      <c r="I60">
        <f t="shared" si="1"/>
        <v>1903</v>
      </c>
      <c r="J60">
        <v>0</v>
      </c>
      <c r="K60">
        <v>0</v>
      </c>
      <c r="L60">
        <v>1</v>
      </c>
      <c r="M60">
        <v>0</v>
      </c>
      <c r="N60">
        <v>2</v>
      </c>
      <c r="O60">
        <v>0</v>
      </c>
      <c r="P60">
        <v>0</v>
      </c>
      <c r="Q60">
        <v>0</v>
      </c>
      <c r="R60">
        <v>1</v>
      </c>
      <c r="S60">
        <v>0</v>
      </c>
      <c r="T60">
        <v>1</v>
      </c>
      <c r="U60">
        <v>0</v>
      </c>
      <c r="V60">
        <v>0</v>
      </c>
      <c r="W60">
        <v>0</v>
      </c>
      <c r="X60">
        <v>1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1</v>
      </c>
      <c r="AH60">
        <v>0</v>
      </c>
      <c r="AI60">
        <v>0</v>
      </c>
      <c r="AJ60">
        <v>988</v>
      </c>
      <c r="AK60">
        <v>895</v>
      </c>
      <c r="AL60">
        <v>3</v>
      </c>
      <c r="AM60">
        <v>3</v>
      </c>
      <c r="AN60">
        <v>1</v>
      </c>
      <c r="AO60">
        <v>3</v>
      </c>
      <c r="AP60">
        <v>0</v>
      </c>
      <c r="AQ60">
        <v>1</v>
      </c>
      <c r="AR60">
        <v>0</v>
      </c>
      <c r="AS60">
        <v>1</v>
      </c>
      <c r="AT60">
        <v>0</v>
      </c>
      <c r="AU60">
        <v>0</v>
      </c>
      <c r="AV60">
        <v>1</v>
      </c>
      <c r="AW60">
        <v>0</v>
      </c>
    </row>
    <row r="61" spans="1:49" x14ac:dyDescent="0.35">
      <c r="A61" t="s">
        <v>48</v>
      </c>
      <c r="B61" t="s">
        <v>664</v>
      </c>
      <c r="C61" t="s">
        <v>1245</v>
      </c>
      <c r="D61" t="s">
        <v>1365</v>
      </c>
      <c r="E61" t="s">
        <v>1398</v>
      </c>
      <c r="F61" t="s">
        <v>1399</v>
      </c>
      <c r="G61" t="s">
        <v>1435</v>
      </c>
      <c r="H61" t="s">
        <v>1436</v>
      </c>
      <c r="I61">
        <f t="shared" si="1"/>
        <v>1853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2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22</v>
      </c>
      <c r="AG61">
        <v>8</v>
      </c>
      <c r="AH61">
        <v>0</v>
      </c>
      <c r="AI61">
        <v>1</v>
      </c>
      <c r="AJ61">
        <v>858</v>
      </c>
      <c r="AK61">
        <v>937</v>
      </c>
      <c r="AL61">
        <v>5</v>
      </c>
      <c r="AM61">
        <v>6</v>
      </c>
      <c r="AN61">
        <v>4</v>
      </c>
      <c r="AO61">
        <v>2</v>
      </c>
      <c r="AP61">
        <v>1</v>
      </c>
      <c r="AQ61">
        <v>1</v>
      </c>
      <c r="AR61">
        <v>0</v>
      </c>
      <c r="AS61">
        <v>0</v>
      </c>
      <c r="AT61">
        <v>1</v>
      </c>
      <c r="AU61">
        <v>2</v>
      </c>
      <c r="AV61">
        <v>0</v>
      </c>
      <c r="AW61">
        <v>1</v>
      </c>
    </row>
    <row r="62" spans="1:49" x14ac:dyDescent="0.35">
      <c r="A62" t="s">
        <v>48</v>
      </c>
      <c r="B62" t="s">
        <v>664</v>
      </c>
      <c r="C62" t="s">
        <v>1245</v>
      </c>
      <c r="D62" t="s">
        <v>1365</v>
      </c>
      <c r="E62" t="s">
        <v>1398</v>
      </c>
      <c r="F62" t="s">
        <v>1399</v>
      </c>
      <c r="G62" t="s">
        <v>1459</v>
      </c>
      <c r="H62" t="s">
        <v>655</v>
      </c>
      <c r="I62">
        <f t="shared" si="1"/>
        <v>1711</v>
      </c>
      <c r="J62">
        <v>0</v>
      </c>
      <c r="K62">
        <v>0</v>
      </c>
      <c r="L62">
        <v>0</v>
      </c>
      <c r="M62">
        <v>1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8</v>
      </c>
      <c r="AG62">
        <v>8</v>
      </c>
      <c r="AH62">
        <v>0</v>
      </c>
      <c r="AI62">
        <v>0</v>
      </c>
      <c r="AJ62">
        <v>827</v>
      </c>
      <c r="AK62">
        <v>850</v>
      </c>
      <c r="AL62">
        <v>6</v>
      </c>
      <c r="AM62">
        <v>4</v>
      </c>
      <c r="AN62">
        <v>3</v>
      </c>
      <c r="AO62">
        <v>0</v>
      </c>
      <c r="AP62">
        <v>3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</row>
    <row r="63" spans="1:49" x14ac:dyDescent="0.35">
      <c r="A63" t="s">
        <v>48</v>
      </c>
      <c r="B63" t="s">
        <v>664</v>
      </c>
      <c r="C63" t="s">
        <v>1245</v>
      </c>
      <c r="D63" t="s">
        <v>1365</v>
      </c>
      <c r="E63" t="s">
        <v>1367</v>
      </c>
      <c r="F63" t="s">
        <v>1368</v>
      </c>
      <c r="G63" t="s">
        <v>661</v>
      </c>
      <c r="H63" t="s">
        <v>655</v>
      </c>
      <c r="I63">
        <f t="shared" si="1"/>
        <v>1590</v>
      </c>
      <c r="J63">
        <v>0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>
        <v>1</v>
      </c>
      <c r="AA63">
        <v>0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2</v>
      </c>
      <c r="AH63">
        <v>0</v>
      </c>
      <c r="AI63">
        <v>2</v>
      </c>
      <c r="AJ63">
        <v>782</v>
      </c>
      <c r="AK63">
        <v>794</v>
      </c>
      <c r="AL63">
        <v>1</v>
      </c>
      <c r="AM63">
        <v>2</v>
      </c>
      <c r="AN63">
        <v>0</v>
      </c>
      <c r="AO63">
        <v>2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</row>
    <row r="64" spans="1:49" x14ac:dyDescent="0.35">
      <c r="A64" t="s">
        <v>48</v>
      </c>
      <c r="B64" t="s">
        <v>664</v>
      </c>
      <c r="C64" t="s">
        <v>769</v>
      </c>
      <c r="D64" t="s">
        <v>770</v>
      </c>
      <c r="E64" t="s">
        <v>771</v>
      </c>
      <c r="F64" t="s">
        <v>774</v>
      </c>
      <c r="G64" t="s">
        <v>777</v>
      </c>
      <c r="H64" t="s">
        <v>783</v>
      </c>
      <c r="I64">
        <f t="shared" si="1"/>
        <v>1568</v>
      </c>
      <c r="J64">
        <v>79</v>
      </c>
      <c r="K64">
        <v>96</v>
      </c>
      <c r="L64">
        <v>19</v>
      </c>
      <c r="M64">
        <v>25</v>
      </c>
      <c r="N64">
        <v>154</v>
      </c>
      <c r="O64">
        <v>138</v>
      </c>
      <c r="P64">
        <v>290</v>
      </c>
      <c r="Q64">
        <v>283</v>
      </c>
      <c r="R64">
        <v>14</v>
      </c>
      <c r="S64">
        <v>8</v>
      </c>
      <c r="T64">
        <v>34</v>
      </c>
      <c r="U64">
        <v>36</v>
      </c>
      <c r="V64">
        <v>36</v>
      </c>
      <c r="W64">
        <v>25</v>
      </c>
      <c r="X64">
        <v>1</v>
      </c>
      <c r="Y64">
        <v>0</v>
      </c>
      <c r="Z64">
        <v>25</v>
      </c>
      <c r="AA64">
        <v>23</v>
      </c>
      <c r="AB64">
        <v>34</v>
      </c>
      <c r="AC64">
        <v>43</v>
      </c>
      <c r="AD64">
        <v>1</v>
      </c>
      <c r="AE64">
        <v>1</v>
      </c>
      <c r="AF64">
        <v>9</v>
      </c>
      <c r="AG64">
        <v>10</v>
      </c>
      <c r="AH64">
        <v>1</v>
      </c>
      <c r="AI64">
        <v>1</v>
      </c>
      <c r="AJ64">
        <v>36</v>
      </c>
      <c r="AK64">
        <v>37</v>
      </c>
      <c r="AL64">
        <v>4</v>
      </c>
      <c r="AM64">
        <v>3</v>
      </c>
      <c r="AN64">
        <v>19</v>
      </c>
      <c r="AO64">
        <v>21</v>
      </c>
      <c r="AP64">
        <v>28</v>
      </c>
      <c r="AQ64">
        <v>25</v>
      </c>
      <c r="AR64">
        <v>2</v>
      </c>
      <c r="AS64">
        <v>5</v>
      </c>
      <c r="AT64">
        <v>0</v>
      </c>
      <c r="AU64">
        <v>1</v>
      </c>
      <c r="AV64">
        <v>1</v>
      </c>
      <c r="AW64">
        <v>0</v>
      </c>
    </row>
    <row r="65" spans="1:49" x14ac:dyDescent="0.35">
      <c r="A65" t="s">
        <v>48</v>
      </c>
      <c r="B65" t="s">
        <v>664</v>
      </c>
      <c r="C65" t="s">
        <v>1245</v>
      </c>
      <c r="D65" t="s">
        <v>1343</v>
      </c>
      <c r="E65" t="s">
        <v>1345</v>
      </c>
      <c r="F65" t="s">
        <v>1346</v>
      </c>
      <c r="G65" t="s">
        <v>1347</v>
      </c>
      <c r="H65" t="s">
        <v>655</v>
      </c>
      <c r="I65">
        <f t="shared" si="1"/>
        <v>1561</v>
      </c>
      <c r="J65">
        <v>71</v>
      </c>
      <c r="K65">
        <v>80</v>
      </c>
      <c r="L65">
        <v>66</v>
      </c>
      <c r="M65">
        <v>72</v>
      </c>
      <c r="N65">
        <v>122</v>
      </c>
      <c r="O65">
        <v>115</v>
      </c>
      <c r="P65">
        <v>204</v>
      </c>
      <c r="Q65">
        <v>174</v>
      </c>
      <c r="R65">
        <v>22</v>
      </c>
      <c r="S65">
        <v>19</v>
      </c>
      <c r="T65">
        <v>96</v>
      </c>
      <c r="U65">
        <v>114</v>
      </c>
      <c r="V65">
        <v>7</v>
      </c>
      <c r="W65">
        <v>5</v>
      </c>
      <c r="X65">
        <v>0</v>
      </c>
      <c r="Y65">
        <v>0</v>
      </c>
      <c r="Z65">
        <v>8</v>
      </c>
      <c r="AA65">
        <v>5</v>
      </c>
      <c r="AB65">
        <v>11</v>
      </c>
      <c r="AC65">
        <v>7</v>
      </c>
      <c r="AD65">
        <v>0</v>
      </c>
      <c r="AE65">
        <v>0</v>
      </c>
      <c r="AF65">
        <v>77</v>
      </c>
      <c r="AG65">
        <v>59</v>
      </c>
      <c r="AH65">
        <v>0</v>
      </c>
      <c r="AI65">
        <v>2</v>
      </c>
      <c r="AJ65">
        <v>0</v>
      </c>
      <c r="AK65">
        <v>0</v>
      </c>
      <c r="AL65">
        <v>50</v>
      </c>
      <c r="AM65">
        <v>50</v>
      </c>
      <c r="AN65">
        <v>49</v>
      </c>
      <c r="AO65">
        <v>32</v>
      </c>
      <c r="AP65">
        <v>10</v>
      </c>
      <c r="AQ65">
        <v>3</v>
      </c>
      <c r="AR65">
        <v>8</v>
      </c>
      <c r="AS65">
        <v>14</v>
      </c>
      <c r="AT65">
        <v>5</v>
      </c>
      <c r="AU65">
        <v>4</v>
      </c>
      <c r="AV65">
        <v>0</v>
      </c>
      <c r="AW65">
        <v>0</v>
      </c>
    </row>
    <row r="66" spans="1:49" x14ac:dyDescent="0.35">
      <c r="A66" t="s">
        <v>48</v>
      </c>
      <c r="B66" t="s">
        <v>664</v>
      </c>
      <c r="C66" t="s">
        <v>769</v>
      </c>
      <c r="D66" t="s">
        <v>770</v>
      </c>
      <c r="E66" t="s">
        <v>771</v>
      </c>
      <c r="F66" t="s">
        <v>774</v>
      </c>
      <c r="G66" t="s">
        <v>777</v>
      </c>
      <c r="H66" t="s">
        <v>780</v>
      </c>
      <c r="I66">
        <f t="shared" si="1"/>
        <v>1538</v>
      </c>
      <c r="J66">
        <v>17</v>
      </c>
      <c r="K66">
        <v>20</v>
      </c>
      <c r="L66">
        <v>32</v>
      </c>
      <c r="M66">
        <v>31</v>
      </c>
      <c r="N66">
        <v>16</v>
      </c>
      <c r="O66">
        <v>22</v>
      </c>
      <c r="P66">
        <v>13</v>
      </c>
      <c r="Q66">
        <v>22</v>
      </c>
      <c r="R66">
        <v>68</v>
      </c>
      <c r="S66">
        <v>75</v>
      </c>
      <c r="T66">
        <v>126</v>
      </c>
      <c r="U66">
        <v>129</v>
      </c>
      <c r="V66">
        <v>82</v>
      </c>
      <c r="W66">
        <v>67</v>
      </c>
      <c r="X66">
        <v>2</v>
      </c>
      <c r="Y66">
        <v>0</v>
      </c>
      <c r="Z66">
        <v>71</v>
      </c>
      <c r="AA66">
        <v>68</v>
      </c>
      <c r="AB66">
        <v>69</v>
      </c>
      <c r="AC66">
        <v>63</v>
      </c>
      <c r="AD66">
        <v>29</v>
      </c>
      <c r="AE66">
        <v>11</v>
      </c>
      <c r="AF66">
        <v>83</v>
      </c>
      <c r="AG66">
        <v>62</v>
      </c>
      <c r="AH66">
        <v>28</v>
      </c>
      <c r="AI66">
        <v>21</v>
      </c>
      <c r="AJ66">
        <v>14</v>
      </c>
      <c r="AK66">
        <v>8</v>
      </c>
      <c r="AL66">
        <v>58</v>
      </c>
      <c r="AM66">
        <v>43</v>
      </c>
      <c r="AN66">
        <v>54</v>
      </c>
      <c r="AO66">
        <v>53</v>
      </c>
      <c r="AP66">
        <v>17</v>
      </c>
      <c r="AQ66">
        <v>22</v>
      </c>
      <c r="AR66">
        <v>5</v>
      </c>
      <c r="AS66">
        <v>10</v>
      </c>
      <c r="AT66">
        <v>7</v>
      </c>
      <c r="AU66">
        <v>4</v>
      </c>
      <c r="AV66">
        <v>11</v>
      </c>
      <c r="AW66">
        <v>5</v>
      </c>
    </row>
    <row r="67" spans="1:49" x14ac:dyDescent="0.35">
      <c r="A67" t="s">
        <v>48</v>
      </c>
      <c r="B67" t="s">
        <v>664</v>
      </c>
      <c r="C67" t="s">
        <v>769</v>
      </c>
      <c r="D67" t="s">
        <v>770</v>
      </c>
      <c r="E67" t="s">
        <v>771</v>
      </c>
      <c r="F67" t="s">
        <v>774</v>
      </c>
      <c r="G67" t="s">
        <v>777</v>
      </c>
      <c r="H67" t="s">
        <v>781</v>
      </c>
      <c r="I67">
        <f t="shared" si="1"/>
        <v>1516</v>
      </c>
      <c r="J67">
        <v>98</v>
      </c>
      <c r="K67">
        <v>83</v>
      </c>
      <c r="L67">
        <v>280</v>
      </c>
      <c r="M67">
        <v>356</v>
      </c>
      <c r="N67">
        <v>51</v>
      </c>
      <c r="O67">
        <v>43</v>
      </c>
      <c r="P67">
        <v>7</v>
      </c>
      <c r="Q67">
        <v>5</v>
      </c>
      <c r="R67">
        <v>0</v>
      </c>
      <c r="S67">
        <v>0</v>
      </c>
      <c r="T67">
        <v>0</v>
      </c>
      <c r="U67">
        <v>5</v>
      </c>
      <c r="V67">
        <v>0</v>
      </c>
      <c r="W67">
        <v>0</v>
      </c>
      <c r="X67">
        <v>45</v>
      </c>
      <c r="Y67">
        <v>59</v>
      </c>
      <c r="Z67">
        <v>8</v>
      </c>
      <c r="AA67">
        <v>5</v>
      </c>
      <c r="AB67">
        <v>7</v>
      </c>
      <c r="AC67">
        <v>5</v>
      </c>
      <c r="AD67">
        <v>0</v>
      </c>
      <c r="AE67">
        <v>0</v>
      </c>
      <c r="AF67">
        <v>0</v>
      </c>
      <c r="AG67">
        <v>0</v>
      </c>
      <c r="AH67">
        <v>1</v>
      </c>
      <c r="AI67">
        <v>5</v>
      </c>
      <c r="AJ67">
        <v>0</v>
      </c>
      <c r="AK67">
        <v>1</v>
      </c>
      <c r="AL67">
        <v>0</v>
      </c>
      <c r="AM67">
        <v>0</v>
      </c>
      <c r="AN67">
        <v>0</v>
      </c>
      <c r="AO67">
        <v>0</v>
      </c>
      <c r="AP67">
        <v>1</v>
      </c>
      <c r="AQ67">
        <v>0</v>
      </c>
      <c r="AR67">
        <v>228</v>
      </c>
      <c r="AS67">
        <v>210</v>
      </c>
      <c r="AT67">
        <v>4</v>
      </c>
      <c r="AU67">
        <v>9</v>
      </c>
      <c r="AV67">
        <v>0</v>
      </c>
      <c r="AW67">
        <v>0</v>
      </c>
    </row>
    <row r="68" spans="1:49" x14ac:dyDescent="0.35">
      <c r="A68" t="s">
        <v>48</v>
      </c>
      <c r="B68" t="s">
        <v>664</v>
      </c>
      <c r="C68" t="s">
        <v>894</v>
      </c>
      <c r="D68" t="s">
        <v>895</v>
      </c>
      <c r="E68" t="s">
        <v>896</v>
      </c>
      <c r="F68" t="s">
        <v>671</v>
      </c>
      <c r="G68" t="s">
        <v>661</v>
      </c>
      <c r="H68" t="s">
        <v>655</v>
      </c>
      <c r="I68">
        <f t="shared" ref="I68:I131" si="2">SUM(J68:AW68)</f>
        <v>1507</v>
      </c>
      <c r="J68">
        <v>100</v>
      </c>
      <c r="K68">
        <v>108</v>
      </c>
      <c r="L68">
        <v>229</v>
      </c>
      <c r="M68">
        <v>273</v>
      </c>
      <c r="N68">
        <v>68</v>
      </c>
      <c r="O68">
        <v>69</v>
      </c>
      <c r="P68">
        <v>11</v>
      </c>
      <c r="Q68">
        <v>10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0</v>
      </c>
      <c r="Z68">
        <v>0</v>
      </c>
      <c r="AA68">
        <v>1</v>
      </c>
      <c r="AB68">
        <v>0</v>
      </c>
      <c r="AC68">
        <v>0</v>
      </c>
      <c r="AD68">
        <v>0</v>
      </c>
      <c r="AE68">
        <v>0</v>
      </c>
      <c r="AF68">
        <v>158</v>
      </c>
      <c r="AG68">
        <v>160</v>
      </c>
      <c r="AH68">
        <v>0</v>
      </c>
      <c r="AI68">
        <v>2</v>
      </c>
      <c r="AJ68">
        <v>0</v>
      </c>
      <c r="AK68">
        <v>0</v>
      </c>
      <c r="AL68">
        <v>129</v>
      </c>
      <c r="AM68">
        <v>106</v>
      </c>
      <c r="AN68">
        <v>3</v>
      </c>
      <c r="AO68">
        <v>4</v>
      </c>
      <c r="AP68">
        <v>7</v>
      </c>
      <c r="AQ68">
        <v>18</v>
      </c>
      <c r="AR68">
        <v>1</v>
      </c>
      <c r="AS68">
        <v>1</v>
      </c>
      <c r="AT68">
        <v>16</v>
      </c>
      <c r="AU68">
        <v>31</v>
      </c>
      <c r="AV68">
        <v>0</v>
      </c>
      <c r="AW68">
        <v>1</v>
      </c>
    </row>
    <row r="69" spans="1:49" x14ac:dyDescent="0.35">
      <c r="A69" t="s">
        <v>48</v>
      </c>
      <c r="B69" t="s">
        <v>664</v>
      </c>
      <c r="C69" t="s">
        <v>923</v>
      </c>
      <c r="D69" t="s">
        <v>1006</v>
      </c>
      <c r="E69" t="s">
        <v>1007</v>
      </c>
      <c r="F69" t="s">
        <v>1102</v>
      </c>
      <c r="G69" t="s">
        <v>661</v>
      </c>
      <c r="H69" t="s">
        <v>655</v>
      </c>
      <c r="I69">
        <f t="shared" si="2"/>
        <v>1504</v>
      </c>
      <c r="J69">
        <v>28</v>
      </c>
      <c r="K69">
        <v>30</v>
      </c>
      <c r="L69">
        <v>30</v>
      </c>
      <c r="M69">
        <v>24</v>
      </c>
      <c r="N69">
        <v>38</v>
      </c>
      <c r="O69">
        <v>31</v>
      </c>
      <c r="P69">
        <v>47</v>
      </c>
      <c r="Q69">
        <v>48</v>
      </c>
      <c r="R69">
        <v>13</v>
      </c>
      <c r="S69">
        <v>10</v>
      </c>
      <c r="T69">
        <v>11</v>
      </c>
      <c r="U69">
        <v>8</v>
      </c>
      <c r="V69">
        <v>0</v>
      </c>
      <c r="W69">
        <v>1</v>
      </c>
      <c r="X69">
        <v>23</v>
      </c>
      <c r="Y69">
        <v>28</v>
      </c>
      <c r="Z69">
        <v>6</v>
      </c>
      <c r="AA69">
        <v>5</v>
      </c>
      <c r="AB69">
        <v>11</v>
      </c>
      <c r="AC69">
        <v>14</v>
      </c>
      <c r="AD69">
        <v>57</v>
      </c>
      <c r="AE69">
        <v>41</v>
      </c>
      <c r="AF69">
        <v>38</v>
      </c>
      <c r="AG69">
        <v>39</v>
      </c>
      <c r="AH69">
        <v>51</v>
      </c>
      <c r="AI69">
        <v>41</v>
      </c>
      <c r="AJ69">
        <v>143</v>
      </c>
      <c r="AK69">
        <v>115</v>
      </c>
      <c r="AL69">
        <v>10</v>
      </c>
      <c r="AM69">
        <v>10</v>
      </c>
      <c r="AN69">
        <v>85</v>
      </c>
      <c r="AO69">
        <v>73</v>
      </c>
      <c r="AP69">
        <v>70</v>
      </c>
      <c r="AQ69">
        <v>84</v>
      </c>
      <c r="AR69">
        <v>74</v>
      </c>
      <c r="AS69">
        <v>67</v>
      </c>
      <c r="AT69">
        <v>10</v>
      </c>
      <c r="AU69">
        <v>11</v>
      </c>
      <c r="AV69">
        <v>38</v>
      </c>
      <c r="AW69">
        <v>41</v>
      </c>
    </row>
    <row r="70" spans="1:49" x14ac:dyDescent="0.35">
      <c r="A70" t="s">
        <v>48</v>
      </c>
      <c r="B70" t="s">
        <v>664</v>
      </c>
      <c r="C70" t="s">
        <v>1594</v>
      </c>
      <c r="D70" t="s">
        <v>1599</v>
      </c>
      <c r="E70" t="s">
        <v>1600</v>
      </c>
      <c r="F70" t="s">
        <v>1601</v>
      </c>
      <c r="G70" t="s">
        <v>1602</v>
      </c>
      <c r="H70" t="s">
        <v>1603</v>
      </c>
      <c r="I70">
        <f t="shared" si="2"/>
        <v>1485</v>
      </c>
      <c r="J70">
        <v>24</v>
      </c>
      <c r="K70">
        <v>23</v>
      </c>
      <c r="L70">
        <v>42</v>
      </c>
      <c r="M70">
        <v>64</v>
      </c>
      <c r="N70">
        <v>9</v>
      </c>
      <c r="O70">
        <v>10</v>
      </c>
      <c r="P70">
        <v>6</v>
      </c>
      <c r="Q70">
        <v>2</v>
      </c>
      <c r="R70">
        <v>9</v>
      </c>
      <c r="S70">
        <v>8</v>
      </c>
      <c r="T70">
        <v>35</v>
      </c>
      <c r="U70">
        <v>19</v>
      </c>
      <c r="V70">
        <v>0</v>
      </c>
      <c r="W70">
        <v>2</v>
      </c>
      <c r="X70">
        <v>7</v>
      </c>
      <c r="Y70">
        <v>0</v>
      </c>
      <c r="Z70">
        <v>4</v>
      </c>
      <c r="AA70">
        <v>7</v>
      </c>
      <c r="AB70">
        <v>6</v>
      </c>
      <c r="AC70">
        <v>7</v>
      </c>
      <c r="AD70">
        <v>0</v>
      </c>
      <c r="AE70">
        <v>0</v>
      </c>
      <c r="AF70">
        <v>469</v>
      </c>
      <c r="AG70">
        <v>381</v>
      </c>
      <c r="AH70">
        <v>0</v>
      </c>
      <c r="AI70">
        <v>3</v>
      </c>
      <c r="AJ70">
        <v>0</v>
      </c>
      <c r="AK70">
        <v>2</v>
      </c>
      <c r="AL70">
        <v>110</v>
      </c>
      <c r="AM70">
        <v>113</v>
      </c>
      <c r="AN70">
        <v>6</v>
      </c>
      <c r="AO70">
        <v>2</v>
      </c>
      <c r="AP70">
        <v>12</v>
      </c>
      <c r="AQ70">
        <v>13</v>
      </c>
      <c r="AR70">
        <v>13</v>
      </c>
      <c r="AS70">
        <v>12</v>
      </c>
      <c r="AT70">
        <v>29</v>
      </c>
      <c r="AU70">
        <v>36</v>
      </c>
      <c r="AV70">
        <v>0</v>
      </c>
      <c r="AW70">
        <v>0</v>
      </c>
    </row>
    <row r="71" spans="1:49" x14ac:dyDescent="0.35">
      <c r="A71" t="s">
        <v>48</v>
      </c>
      <c r="B71" t="s">
        <v>664</v>
      </c>
      <c r="C71" t="s">
        <v>923</v>
      </c>
      <c r="D71" t="s">
        <v>1194</v>
      </c>
      <c r="E71" t="s">
        <v>1195</v>
      </c>
      <c r="F71" t="s">
        <v>1196</v>
      </c>
      <c r="G71" t="s">
        <v>1201</v>
      </c>
      <c r="H71" t="s">
        <v>655</v>
      </c>
      <c r="I71">
        <f t="shared" si="2"/>
        <v>1449</v>
      </c>
      <c r="J71">
        <v>0</v>
      </c>
      <c r="K71">
        <v>0</v>
      </c>
      <c r="L71">
        <v>1</v>
      </c>
      <c r="M71">
        <v>2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1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1</v>
      </c>
      <c r="AK71">
        <v>1</v>
      </c>
      <c r="AL71">
        <v>4</v>
      </c>
      <c r="AM71">
        <v>1</v>
      </c>
      <c r="AN71">
        <v>218</v>
      </c>
      <c r="AO71">
        <v>242</v>
      </c>
      <c r="AP71">
        <v>227</v>
      </c>
      <c r="AQ71">
        <v>209</v>
      </c>
      <c r="AR71">
        <v>4</v>
      </c>
      <c r="AS71">
        <v>5</v>
      </c>
      <c r="AT71">
        <v>2</v>
      </c>
      <c r="AU71">
        <v>2</v>
      </c>
      <c r="AV71">
        <v>242</v>
      </c>
      <c r="AW71">
        <v>286</v>
      </c>
    </row>
    <row r="72" spans="1:49" x14ac:dyDescent="0.35">
      <c r="A72" t="s">
        <v>48</v>
      </c>
      <c r="B72" t="s">
        <v>664</v>
      </c>
      <c r="C72" t="s">
        <v>923</v>
      </c>
      <c r="D72" t="s">
        <v>1006</v>
      </c>
      <c r="E72" t="s">
        <v>1007</v>
      </c>
      <c r="F72" t="s">
        <v>1136</v>
      </c>
      <c r="G72" t="s">
        <v>661</v>
      </c>
      <c r="H72" t="s">
        <v>655</v>
      </c>
      <c r="I72">
        <f t="shared" si="2"/>
        <v>1429</v>
      </c>
      <c r="J72">
        <v>40</v>
      </c>
      <c r="K72">
        <v>59</v>
      </c>
      <c r="L72">
        <v>84</v>
      </c>
      <c r="M72">
        <v>86</v>
      </c>
      <c r="N72">
        <v>17</v>
      </c>
      <c r="O72">
        <v>17</v>
      </c>
      <c r="P72">
        <v>108</v>
      </c>
      <c r="Q72">
        <v>121</v>
      </c>
      <c r="R72">
        <v>19</v>
      </c>
      <c r="S72">
        <v>31</v>
      </c>
      <c r="T72">
        <v>67</v>
      </c>
      <c r="U72">
        <v>62</v>
      </c>
      <c r="V72">
        <v>14</v>
      </c>
      <c r="W72">
        <v>7</v>
      </c>
      <c r="X72">
        <v>18</v>
      </c>
      <c r="Y72">
        <v>11</v>
      </c>
      <c r="Z72">
        <v>13</v>
      </c>
      <c r="AA72">
        <v>7</v>
      </c>
      <c r="AB72">
        <v>6</v>
      </c>
      <c r="AC72">
        <v>16</v>
      </c>
      <c r="AD72">
        <v>34</v>
      </c>
      <c r="AE72">
        <v>36</v>
      </c>
      <c r="AF72">
        <v>12</v>
      </c>
      <c r="AG72">
        <v>8</v>
      </c>
      <c r="AH72">
        <v>40</v>
      </c>
      <c r="AI72">
        <v>45</v>
      </c>
      <c r="AJ72">
        <v>42</v>
      </c>
      <c r="AK72">
        <v>45</v>
      </c>
      <c r="AL72">
        <v>3</v>
      </c>
      <c r="AM72">
        <v>1</v>
      </c>
      <c r="AN72">
        <v>5</v>
      </c>
      <c r="AO72">
        <v>9</v>
      </c>
      <c r="AP72">
        <v>49</v>
      </c>
      <c r="AQ72">
        <v>40</v>
      </c>
      <c r="AR72">
        <v>37</v>
      </c>
      <c r="AS72">
        <v>29</v>
      </c>
      <c r="AT72">
        <v>45</v>
      </c>
      <c r="AU72">
        <v>45</v>
      </c>
      <c r="AV72">
        <v>45</v>
      </c>
      <c r="AW72">
        <v>56</v>
      </c>
    </row>
    <row r="73" spans="1:49" x14ac:dyDescent="0.35">
      <c r="A73" t="s">
        <v>48</v>
      </c>
      <c r="B73" t="s">
        <v>664</v>
      </c>
      <c r="C73" t="s">
        <v>1245</v>
      </c>
      <c r="D73" t="s">
        <v>1365</v>
      </c>
      <c r="E73" t="s">
        <v>1398</v>
      </c>
      <c r="F73" t="s">
        <v>1399</v>
      </c>
      <c r="G73" t="s">
        <v>1426</v>
      </c>
      <c r="H73" t="s">
        <v>655</v>
      </c>
      <c r="I73">
        <f t="shared" si="2"/>
        <v>1400</v>
      </c>
      <c r="J73">
        <v>1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1</v>
      </c>
      <c r="S73">
        <v>0</v>
      </c>
      <c r="T73">
        <v>0</v>
      </c>
      <c r="U73">
        <v>1</v>
      </c>
      <c r="V73">
        <v>1</v>
      </c>
      <c r="W73">
        <v>0</v>
      </c>
      <c r="X73">
        <v>1</v>
      </c>
      <c r="Y73">
        <v>0</v>
      </c>
      <c r="Z73">
        <v>1</v>
      </c>
      <c r="AA73">
        <v>1</v>
      </c>
      <c r="AB73">
        <v>0</v>
      </c>
      <c r="AC73">
        <v>0</v>
      </c>
      <c r="AD73">
        <v>0</v>
      </c>
      <c r="AE73">
        <v>1</v>
      </c>
      <c r="AF73">
        <v>0</v>
      </c>
      <c r="AG73">
        <v>5</v>
      </c>
      <c r="AH73">
        <v>1</v>
      </c>
      <c r="AI73">
        <v>0</v>
      </c>
      <c r="AJ73">
        <v>728</v>
      </c>
      <c r="AK73">
        <v>645</v>
      </c>
      <c r="AL73">
        <v>0</v>
      </c>
      <c r="AM73">
        <v>1</v>
      </c>
      <c r="AN73">
        <v>2</v>
      </c>
      <c r="AO73">
        <v>3</v>
      </c>
      <c r="AP73">
        <v>2</v>
      </c>
      <c r="AQ73">
        <v>0</v>
      </c>
      <c r="AR73">
        <v>1</v>
      </c>
      <c r="AS73">
        <v>0</v>
      </c>
      <c r="AT73">
        <v>0</v>
      </c>
      <c r="AU73">
        <v>2</v>
      </c>
      <c r="AV73">
        <v>0</v>
      </c>
      <c r="AW73">
        <v>1</v>
      </c>
    </row>
    <row r="74" spans="1:49" x14ac:dyDescent="0.35">
      <c r="A74" t="s">
        <v>48</v>
      </c>
      <c r="B74" t="s">
        <v>664</v>
      </c>
      <c r="C74" t="s">
        <v>769</v>
      </c>
      <c r="D74" t="s">
        <v>770</v>
      </c>
      <c r="E74" t="s">
        <v>771</v>
      </c>
      <c r="F74" t="s">
        <v>793</v>
      </c>
      <c r="G74" t="s">
        <v>661</v>
      </c>
      <c r="H74" t="s">
        <v>655</v>
      </c>
      <c r="I74">
        <f t="shared" si="2"/>
        <v>1390</v>
      </c>
      <c r="J74">
        <v>27</v>
      </c>
      <c r="K74">
        <v>18</v>
      </c>
      <c r="L74">
        <v>8</v>
      </c>
      <c r="M74">
        <v>6</v>
      </c>
      <c r="N74">
        <v>47</v>
      </c>
      <c r="O74">
        <v>45</v>
      </c>
      <c r="P74">
        <v>21</v>
      </c>
      <c r="Q74">
        <v>17</v>
      </c>
      <c r="R74">
        <v>19</v>
      </c>
      <c r="S74">
        <v>18</v>
      </c>
      <c r="T74">
        <v>17</v>
      </c>
      <c r="U74">
        <v>25</v>
      </c>
      <c r="V74">
        <v>10</v>
      </c>
      <c r="W74">
        <v>8</v>
      </c>
      <c r="X74">
        <v>0</v>
      </c>
      <c r="Y74">
        <v>0</v>
      </c>
      <c r="Z74">
        <v>6</v>
      </c>
      <c r="AA74">
        <v>4</v>
      </c>
      <c r="AB74">
        <v>5</v>
      </c>
      <c r="AC74">
        <v>5</v>
      </c>
      <c r="AD74">
        <v>18</v>
      </c>
      <c r="AE74">
        <v>16</v>
      </c>
      <c r="AF74">
        <v>78</v>
      </c>
      <c r="AG74">
        <v>85</v>
      </c>
      <c r="AH74">
        <v>17</v>
      </c>
      <c r="AI74">
        <v>22</v>
      </c>
      <c r="AJ74">
        <v>33</v>
      </c>
      <c r="AK74">
        <v>29</v>
      </c>
      <c r="AL74">
        <v>50</v>
      </c>
      <c r="AM74">
        <v>64</v>
      </c>
      <c r="AN74">
        <v>16</v>
      </c>
      <c r="AO74">
        <v>16</v>
      </c>
      <c r="AP74">
        <v>13</v>
      </c>
      <c r="AQ74">
        <v>8</v>
      </c>
      <c r="AR74">
        <v>3</v>
      </c>
      <c r="AS74">
        <v>5</v>
      </c>
      <c r="AT74">
        <v>277</v>
      </c>
      <c r="AU74">
        <v>315</v>
      </c>
      <c r="AV74">
        <v>12</v>
      </c>
      <c r="AW74">
        <v>7</v>
      </c>
    </row>
    <row r="75" spans="1:49" x14ac:dyDescent="0.35">
      <c r="A75" t="s">
        <v>48</v>
      </c>
      <c r="B75" t="s">
        <v>664</v>
      </c>
      <c r="C75" t="s">
        <v>923</v>
      </c>
      <c r="D75" t="s">
        <v>1006</v>
      </c>
      <c r="E75" t="s">
        <v>1007</v>
      </c>
      <c r="F75" t="s">
        <v>1053</v>
      </c>
      <c r="G75" t="s">
        <v>1065</v>
      </c>
      <c r="H75" t="s">
        <v>1066</v>
      </c>
      <c r="I75">
        <f t="shared" si="2"/>
        <v>1381</v>
      </c>
      <c r="J75">
        <v>26</v>
      </c>
      <c r="K75">
        <v>28</v>
      </c>
      <c r="L75">
        <v>34</v>
      </c>
      <c r="M75">
        <v>43</v>
      </c>
      <c r="N75">
        <v>34</v>
      </c>
      <c r="O75">
        <v>39</v>
      </c>
      <c r="P75">
        <v>115</v>
      </c>
      <c r="Q75">
        <v>85</v>
      </c>
      <c r="R75">
        <v>25</v>
      </c>
      <c r="S75">
        <v>35</v>
      </c>
      <c r="T75">
        <v>55</v>
      </c>
      <c r="U75">
        <v>49</v>
      </c>
      <c r="V75">
        <v>28</v>
      </c>
      <c r="W75">
        <v>18</v>
      </c>
      <c r="X75">
        <v>21</v>
      </c>
      <c r="Y75">
        <v>28</v>
      </c>
      <c r="Z75">
        <v>29</v>
      </c>
      <c r="AA75">
        <v>45</v>
      </c>
      <c r="AB75">
        <v>43</v>
      </c>
      <c r="AC75">
        <v>55</v>
      </c>
      <c r="AD75">
        <v>2</v>
      </c>
      <c r="AE75">
        <v>2</v>
      </c>
      <c r="AF75">
        <v>8</v>
      </c>
      <c r="AG75">
        <v>2</v>
      </c>
      <c r="AH75">
        <v>4</v>
      </c>
      <c r="AI75">
        <v>1</v>
      </c>
      <c r="AJ75">
        <v>6</v>
      </c>
      <c r="AK75">
        <v>3</v>
      </c>
      <c r="AL75">
        <v>0</v>
      </c>
      <c r="AM75">
        <v>1</v>
      </c>
      <c r="AN75">
        <v>53</v>
      </c>
      <c r="AO75">
        <v>36</v>
      </c>
      <c r="AP75">
        <v>114</v>
      </c>
      <c r="AQ75">
        <v>138</v>
      </c>
      <c r="AR75">
        <v>22</v>
      </c>
      <c r="AS75">
        <v>23</v>
      </c>
      <c r="AT75">
        <v>13</v>
      </c>
      <c r="AU75">
        <v>16</v>
      </c>
      <c r="AV75">
        <v>56</v>
      </c>
      <c r="AW75">
        <v>46</v>
      </c>
    </row>
    <row r="76" spans="1:49" x14ac:dyDescent="0.35">
      <c r="A76" t="s">
        <v>48</v>
      </c>
      <c r="B76" t="s">
        <v>664</v>
      </c>
      <c r="C76" t="s">
        <v>923</v>
      </c>
      <c r="D76" t="s">
        <v>1006</v>
      </c>
      <c r="E76" t="s">
        <v>1007</v>
      </c>
      <c r="F76" t="s">
        <v>1053</v>
      </c>
      <c r="G76" t="s">
        <v>1089</v>
      </c>
      <c r="H76" t="s">
        <v>655</v>
      </c>
      <c r="I76">
        <f t="shared" si="2"/>
        <v>1374</v>
      </c>
      <c r="J76">
        <v>26</v>
      </c>
      <c r="K76">
        <v>16</v>
      </c>
      <c r="L76">
        <v>30</v>
      </c>
      <c r="M76">
        <v>31</v>
      </c>
      <c r="N76">
        <v>25</v>
      </c>
      <c r="O76">
        <v>21</v>
      </c>
      <c r="P76">
        <v>206</v>
      </c>
      <c r="Q76">
        <v>171</v>
      </c>
      <c r="R76">
        <v>35</v>
      </c>
      <c r="S76">
        <v>31</v>
      </c>
      <c r="T76">
        <v>40</v>
      </c>
      <c r="U76">
        <v>49</v>
      </c>
      <c r="V76">
        <v>21</v>
      </c>
      <c r="W76">
        <v>11</v>
      </c>
      <c r="X76">
        <v>17</v>
      </c>
      <c r="Y76">
        <v>22</v>
      </c>
      <c r="Z76">
        <v>24</v>
      </c>
      <c r="AA76">
        <v>24</v>
      </c>
      <c r="AB76">
        <v>28</v>
      </c>
      <c r="AC76">
        <v>29</v>
      </c>
      <c r="AD76">
        <v>5</v>
      </c>
      <c r="AE76">
        <v>8</v>
      </c>
      <c r="AF76">
        <v>20</v>
      </c>
      <c r="AG76">
        <v>24</v>
      </c>
      <c r="AH76">
        <v>3</v>
      </c>
      <c r="AI76">
        <v>11</v>
      </c>
      <c r="AJ76">
        <v>51</v>
      </c>
      <c r="AK76">
        <v>55</v>
      </c>
      <c r="AL76">
        <v>7</v>
      </c>
      <c r="AM76">
        <v>3</v>
      </c>
      <c r="AN76">
        <v>21</v>
      </c>
      <c r="AO76">
        <v>20</v>
      </c>
      <c r="AP76">
        <v>56</v>
      </c>
      <c r="AQ76">
        <v>68</v>
      </c>
      <c r="AR76">
        <v>29</v>
      </c>
      <c r="AS76">
        <v>29</v>
      </c>
      <c r="AT76">
        <v>28</v>
      </c>
      <c r="AU76">
        <v>26</v>
      </c>
      <c r="AV76">
        <v>24</v>
      </c>
      <c r="AW76">
        <v>29</v>
      </c>
    </row>
    <row r="77" spans="1:49" x14ac:dyDescent="0.35">
      <c r="A77" t="s">
        <v>48</v>
      </c>
      <c r="B77" t="s">
        <v>664</v>
      </c>
      <c r="C77" t="s">
        <v>923</v>
      </c>
      <c r="D77" t="s">
        <v>1006</v>
      </c>
      <c r="E77" t="s">
        <v>1007</v>
      </c>
      <c r="F77" t="s">
        <v>1136</v>
      </c>
      <c r="G77" t="s">
        <v>1155</v>
      </c>
      <c r="H77" t="s">
        <v>655</v>
      </c>
      <c r="I77">
        <f t="shared" si="2"/>
        <v>1358</v>
      </c>
      <c r="J77">
        <v>2</v>
      </c>
      <c r="K77">
        <v>3</v>
      </c>
      <c r="L77">
        <v>2</v>
      </c>
      <c r="M77">
        <v>2</v>
      </c>
      <c r="N77">
        <v>2</v>
      </c>
      <c r="O77">
        <v>1</v>
      </c>
      <c r="P77">
        <v>8</v>
      </c>
      <c r="Q77">
        <v>5</v>
      </c>
      <c r="R77">
        <v>5</v>
      </c>
      <c r="S77">
        <v>3</v>
      </c>
      <c r="T77">
        <v>8</v>
      </c>
      <c r="U77">
        <v>4</v>
      </c>
      <c r="V77">
        <v>4</v>
      </c>
      <c r="W77">
        <v>7</v>
      </c>
      <c r="X77">
        <v>0</v>
      </c>
      <c r="Y77">
        <v>2</v>
      </c>
      <c r="Z77">
        <v>1</v>
      </c>
      <c r="AA77">
        <v>1</v>
      </c>
      <c r="AB77">
        <v>6</v>
      </c>
      <c r="AC77">
        <v>4</v>
      </c>
      <c r="AD77">
        <v>238</v>
      </c>
      <c r="AE77">
        <v>257</v>
      </c>
      <c r="AF77">
        <v>22</v>
      </c>
      <c r="AG77">
        <v>9</v>
      </c>
      <c r="AH77">
        <v>289</v>
      </c>
      <c r="AI77">
        <v>290</v>
      </c>
      <c r="AJ77">
        <v>65</v>
      </c>
      <c r="AK77">
        <v>74</v>
      </c>
      <c r="AL77">
        <v>2</v>
      </c>
      <c r="AM77">
        <v>0</v>
      </c>
      <c r="AN77">
        <v>4</v>
      </c>
      <c r="AO77">
        <v>6</v>
      </c>
      <c r="AP77">
        <v>0</v>
      </c>
      <c r="AQ77">
        <v>1</v>
      </c>
      <c r="AR77">
        <v>6</v>
      </c>
      <c r="AS77">
        <v>2</v>
      </c>
      <c r="AT77">
        <v>7</v>
      </c>
      <c r="AU77">
        <v>11</v>
      </c>
      <c r="AV77">
        <v>2</v>
      </c>
      <c r="AW77">
        <v>3</v>
      </c>
    </row>
    <row r="78" spans="1:49" x14ac:dyDescent="0.35">
      <c r="A78" t="s">
        <v>48</v>
      </c>
      <c r="B78" t="s">
        <v>664</v>
      </c>
      <c r="C78" t="s">
        <v>769</v>
      </c>
      <c r="D78" t="s">
        <v>770</v>
      </c>
      <c r="E78" t="s">
        <v>771</v>
      </c>
      <c r="F78" t="s">
        <v>774</v>
      </c>
      <c r="G78" t="s">
        <v>775</v>
      </c>
      <c r="H78" t="s">
        <v>655</v>
      </c>
      <c r="I78">
        <f t="shared" si="2"/>
        <v>1242</v>
      </c>
      <c r="J78">
        <v>52</v>
      </c>
      <c r="K78">
        <v>68</v>
      </c>
      <c r="L78">
        <v>31</v>
      </c>
      <c r="M78">
        <v>40</v>
      </c>
      <c r="N78">
        <v>93</v>
      </c>
      <c r="O78">
        <v>87</v>
      </c>
      <c r="P78">
        <v>54</v>
      </c>
      <c r="Q78">
        <v>55</v>
      </c>
      <c r="R78">
        <v>31</v>
      </c>
      <c r="S78">
        <v>28</v>
      </c>
      <c r="T78">
        <v>109</v>
      </c>
      <c r="U78">
        <v>108</v>
      </c>
      <c r="V78">
        <v>24</v>
      </c>
      <c r="W78">
        <v>27</v>
      </c>
      <c r="X78">
        <v>1</v>
      </c>
      <c r="Y78">
        <v>2</v>
      </c>
      <c r="Z78">
        <v>20</v>
      </c>
      <c r="AA78">
        <v>12</v>
      </c>
      <c r="AB78">
        <v>34</v>
      </c>
      <c r="AC78">
        <v>20</v>
      </c>
      <c r="AD78">
        <v>30</v>
      </c>
      <c r="AE78">
        <v>21</v>
      </c>
      <c r="AF78">
        <v>10</v>
      </c>
      <c r="AG78">
        <v>6</v>
      </c>
      <c r="AH78">
        <v>26</v>
      </c>
      <c r="AI78">
        <v>31</v>
      </c>
      <c r="AJ78">
        <v>59</v>
      </c>
      <c r="AK78">
        <v>50</v>
      </c>
      <c r="AL78">
        <v>8</v>
      </c>
      <c r="AM78">
        <v>2</v>
      </c>
      <c r="AN78">
        <v>7</v>
      </c>
      <c r="AO78">
        <v>10</v>
      </c>
      <c r="AP78">
        <v>12</v>
      </c>
      <c r="AQ78">
        <v>19</v>
      </c>
      <c r="AR78">
        <v>12</v>
      </c>
      <c r="AS78">
        <v>15</v>
      </c>
      <c r="AT78">
        <v>5</v>
      </c>
      <c r="AU78">
        <v>2</v>
      </c>
      <c r="AV78">
        <v>11</v>
      </c>
      <c r="AW78">
        <v>10</v>
      </c>
    </row>
    <row r="79" spans="1:49" x14ac:dyDescent="0.35">
      <c r="A79" t="s">
        <v>48</v>
      </c>
      <c r="B79" t="s">
        <v>664</v>
      </c>
      <c r="C79" t="s">
        <v>672</v>
      </c>
      <c r="D79" t="s">
        <v>742</v>
      </c>
      <c r="E79" t="s">
        <v>743</v>
      </c>
      <c r="F79" t="s">
        <v>744</v>
      </c>
      <c r="G79" t="s">
        <v>661</v>
      </c>
      <c r="H79" t="s">
        <v>655</v>
      </c>
      <c r="I79">
        <f t="shared" si="2"/>
        <v>1190</v>
      </c>
      <c r="J79">
        <v>14</v>
      </c>
      <c r="K79">
        <v>7</v>
      </c>
      <c r="L79">
        <v>26</v>
      </c>
      <c r="M79">
        <v>39</v>
      </c>
      <c r="N79">
        <v>12</v>
      </c>
      <c r="O79">
        <v>11</v>
      </c>
      <c r="P79">
        <v>83</v>
      </c>
      <c r="Q79">
        <v>94</v>
      </c>
      <c r="R79">
        <v>38</v>
      </c>
      <c r="S79">
        <v>46</v>
      </c>
      <c r="T79">
        <v>52</v>
      </c>
      <c r="U79">
        <v>57</v>
      </c>
      <c r="V79">
        <v>41</v>
      </c>
      <c r="W79">
        <v>32</v>
      </c>
      <c r="X79">
        <v>14</v>
      </c>
      <c r="Y79">
        <v>9</v>
      </c>
      <c r="Z79">
        <v>43</v>
      </c>
      <c r="AA79">
        <v>52</v>
      </c>
      <c r="AB79">
        <v>90</v>
      </c>
      <c r="AC79">
        <v>83</v>
      </c>
      <c r="AD79">
        <v>3</v>
      </c>
      <c r="AE79">
        <v>2</v>
      </c>
      <c r="AF79">
        <v>29</v>
      </c>
      <c r="AG79">
        <v>13</v>
      </c>
      <c r="AH79">
        <v>4</v>
      </c>
      <c r="AI79">
        <v>2</v>
      </c>
      <c r="AJ79">
        <v>16</v>
      </c>
      <c r="AK79">
        <v>9</v>
      </c>
      <c r="AL79">
        <v>3</v>
      </c>
      <c r="AM79">
        <v>3</v>
      </c>
      <c r="AN79">
        <v>72</v>
      </c>
      <c r="AO79">
        <v>70</v>
      </c>
      <c r="AP79">
        <v>22</v>
      </c>
      <c r="AQ79">
        <v>29</v>
      </c>
      <c r="AR79">
        <v>18</v>
      </c>
      <c r="AS79">
        <v>19</v>
      </c>
      <c r="AT79">
        <v>6</v>
      </c>
      <c r="AU79">
        <v>1</v>
      </c>
      <c r="AV79">
        <v>14</v>
      </c>
      <c r="AW79">
        <v>12</v>
      </c>
    </row>
    <row r="80" spans="1:49" x14ac:dyDescent="0.35">
      <c r="A80" t="s">
        <v>48</v>
      </c>
      <c r="B80" t="s">
        <v>664</v>
      </c>
      <c r="C80" t="s">
        <v>769</v>
      </c>
      <c r="D80" t="s">
        <v>770</v>
      </c>
      <c r="E80" t="s">
        <v>771</v>
      </c>
      <c r="F80" t="s">
        <v>774</v>
      </c>
      <c r="G80" t="s">
        <v>777</v>
      </c>
      <c r="H80" t="s">
        <v>784</v>
      </c>
      <c r="I80">
        <f t="shared" si="2"/>
        <v>1163</v>
      </c>
      <c r="J80">
        <v>76</v>
      </c>
      <c r="K80">
        <v>86</v>
      </c>
      <c r="L80">
        <v>11</v>
      </c>
      <c r="M80">
        <v>12</v>
      </c>
      <c r="N80">
        <v>113</v>
      </c>
      <c r="O80">
        <v>103</v>
      </c>
      <c r="P80">
        <v>151</v>
      </c>
      <c r="Q80">
        <v>138</v>
      </c>
      <c r="R80">
        <v>3</v>
      </c>
      <c r="S80">
        <v>2</v>
      </c>
      <c r="T80">
        <v>9</v>
      </c>
      <c r="U80">
        <v>5</v>
      </c>
      <c r="V80">
        <v>3</v>
      </c>
      <c r="W80">
        <v>6</v>
      </c>
      <c r="X80">
        <v>1</v>
      </c>
      <c r="Y80">
        <v>0</v>
      </c>
      <c r="Z80">
        <v>0</v>
      </c>
      <c r="AA80">
        <v>2</v>
      </c>
      <c r="AB80">
        <v>1</v>
      </c>
      <c r="AC80">
        <v>5</v>
      </c>
      <c r="AD80">
        <v>14</v>
      </c>
      <c r="AE80">
        <v>19</v>
      </c>
      <c r="AF80">
        <v>18</v>
      </c>
      <c r="AG80">
        <v>20</v>
      </c>
      <c r="AH80">
        <v>17</v>
      </c>
      <c r="AI80">
        <v>19</v>
      </c>
      <c r="AJ80">
        <v>21</v>
      </c>
      <c r="AK80">
        <v>17</v>
      </c>
      <c r="AL80">
        <v>13</v>
      </c>
      <c r="AM80">
        <v>13</v>
      </c>
      <c r="AN80">
        <v>52</v>
      </c>
      <c r="AO80">
        <v>59</v>
      </c>
      <c r="AP80">
        <v>26</v>
      </c>
      <c r="AQ80">
        <v>24</v>
      </c>
      <c r="AR80">
        <v>15</v>
      </c>
      <c r="AS80">
        <v>17</v>
      </c>
      <c r="AT80">
        <v>30</v>
      </c>
      <c r="AU80">
        <v>41</v>
      </c>
      <c r="AV80">
        <v>0</v>
      </c>
      <c r="AW80">
        <v>1</v>
      </c>
    </row>
    <row r="81" spans="1:49" x14ac:dyDescent="0.35">
      <c r="A81" t="s">
        <v>48</v>
      </c>
      <c r="B81" t="s">
        <v>664</v>
      </c>
      <c r="C81" t="s">
        <v>1579</v>
      </c>
      <c r="D81" t="s">
        <v>1581</v>
      </c>
      <c r="E81" t="s">
        <v>1591</v>
      </c>
      <c r="F81" t="s">
        <v>671</v>
      </c>
      <c r="G81" t="s">
        <v>661</v>
      </c>
      <c r="H81" t="s">
        <v>655</v>
      </c>
      <c r="I81">
        <f t="shared" si="2"/>
        <v>1081</v>
      </c>
      <c r="J81">
        <v>33</v>
      </c>
      <c r="K81">
        <v>23</v>
      </c>
      <c r="L81">
        <v>0</v>
      </c>
      <c r="M81">
        <v>1</v>
      </c>
      <c r="N81">
        <v>13</v>
      </c>
      <c r="O81">
        <v>7</v>
      </c>
      <c r="P81">
        <v>0</v>
      </c>
      <c r="Q81">
        <v>0</v>
      </c>
      <c r="R81">
        <v>3</v>
      </c>
      <c r="S81">
        <v>3</v>
      </c>
      <c r="T81">
        <v>0</v>
      </c>
      <c r="U81">
        <v>4</v>
      </c>
      <c r="V81">
        <v>156</v>
      </c>
      <c r="W81">
        <v>162</v>
      </c>
      <c r="X81">
        <v>1</v>
      </c>
      <c r="Y81">
        <v>4</v>
      </c>
      <c r="Z81">
        <v>2</v>
      </c>
      <c r="AA81">
        <v>3</v>
      </c>
      <c r="AB81">
        <v>1</v>
      </c>
      <c r="AC81">
        <v>0</v>
      </c>
      <c r="AD81">
        <v>2</v>
      </c>
      <c r="AE81">
        <v>0</v>
      </c>
      <c r="AF81">
        <v>173</v>
      </c>
      <c r="AG81">
        <v>202</v>
      </c>
      <c r="AH81">
        <v>2</v>
      </c>
      <c r="AI81">
        <v>0</v>
      </c>
      <c r="AJ81">
        <v>0</v>
      </c>
      <c r="AK81">
        <v>0</v>
      </c>
      <c r="AL81">
        <v>87</v>
      </c>
      <c r="AM81">
        <v>115</v>
      </c>
      <c r="AN81">
        <v>5</v>
      </c>
      <c r="AO81">
        <v>2</v>
      </c>
      <c r="AP81">
        <v>6</v>
      </c>
      <c r="AQ81">
        <v>16</v>
      </c>
      <c r="AR81">
        <v>8</v>
      </c>
      <c r="AS81">
        <v>14</v>
      </c>
      <c r="AT81">
        <v>18</v>
      </c>
      <c r="AU81">
        <v>14</v>
      </c>
      <c r="AV81">
        <v>1</v>
      </c>
      <c r="AW81">
        <v>0</v>
      </c>
    </row>
    <row r="82" spans="1:49" x14ac:dyDescent="0.35">
      <c r="A82" t="s">
        <v>48</v>
      </c>
      <c r="B82" t="s">
        <v>664</v>
      </c>
      <c r="C82" t="s">
        <v>923</v>
      </c>
      <c r="D82" t="s">
        <v>1006</v>
      </c>
      <c r="E82" t="s">
        <v>1007</v>
      </c>
      <c r="F82" t="s">
        <v>1136</v>
      </c>
      <c r="G82" t="s">
        <v>1144</v>
      </c>
      <c r="H82" t="s">
        <v>655</v>
      </c>
      <c r="I82">
        <f t="shared" si="2"/>
        <v>971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1</v>
      </c>
      <c r="R82">
        <v>26</v>
      </c>
      <c r="S82">
        <v>18</v>
      </c>
      <c r="T82">
        <v>98</v>
      </c>
      <c r="U82">
        <v>88</v>
      </c>
      <c r="V82">
        <v>2</v>
      </c>
      <c r="W82">
        <v>1</v>
      </c>
      <c r="X82">
        <v>54</v>
      </c>
      <c r="Y82">
        <v>31</v>
      </c>
      <c r="Z82">
        <v>8</v>
      </c>
      <c r="AA82">
        <v>6</v>
      </c>
      <c r="AB82">
        <v>5</v>
      </c>
      <c r="AC82">
        <v>5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2</v>
      </c>
      <c r="AK82">
        <v>1</v>
      </c>
      <c r="AL82">
        <v>0</v>
      </c>
      <c r="AM82">
        <v>3</v>
      </c>
      <c r="AN82">
        <v>0</v>
      </c>
      <c r="AO82">
        <v>1</v>
      </c>
      <c r="AP82">
        <v>106</v>
      </c>
      <c r="AQ82">
        <v>101</v>
      </c>
      <c r="AR82">
        <v>50</v>
      </c>
      <c r="AS82">
        <v>59</v>
      </c>
      <c r="AT82">
        <v>8</v>
      </c>
      <c r="AU82">
        <v>5</v>
      </c>
      <c r="AV82">
        <v>125</v>
      </c>
      <c r="AW82">
        <v>166</v>
      </c>
    </row>
    <row r="83" spans="1:49" x14ac:dyDescent="0.35">
      <c r="A83" t="s">
        <v>48</v>
      </c>
      <c r="B83" t="s">
        <v>664</v>
      </c>
      <c r="C83" t="s">
        <v>923</v>
      </c>
      <c r="D83" t="s">
        <v>1006</v>
      </c>
      <c r="E83" t="s">
        <v>1007</v>
      </c>
      <c r="F83" t="s">
        <v>1112</v>
      </c>
      <c r="G83" t="s">
        <v>1083</v>
      </c>
      <c r="H83" t="s">
        <v>1131</v>
      </c>
      <c r="I83">
        <f t="shared" si="2"/>
        <v>921</v>
      </c>
      <c r="J83">
        <v>17</v>
      </c>
      <c r="K83">
        <v>32</v>
      </c>
      <c r="L83">
        <v>89</v>
      </c>
      <c r="M83">
        <v>95</v>
      </c>
      <c r="N83">
        <v>17</v>
      </c>
      <c r="O83">
        <v>10</v>
      </c>
      <c r="P83">
        <v>19</v>
      </c>
      <c r="Q83">
        <v>6</v>
      </c>
      <c r="R83">
        <v>30</v>
      </c>
      <c r="S83">
        <v>22</v>
      </c>
      <c r="T83">
        <v>51</v>
      </c>
      <c r="U83">
        <v>56</v>
      </c>
      <c r="V83">
        <v>43</v>
      </c>
      <c r="W83">
        <v>47</v>
      </c>
      <c r="X83">
        <v>9</v>
      </c>
      <c r="Y83">
        <v>7</v>
      </c>
      <c r="Z83">
        <v>24</v>
      </c>
      <c r="AA83">
        <v>23</v>
      </c>
      <c r="AB83">
        <v>30</v>
      </c>
      <c r="AC83">
        <v>35</v>
      </c>
      <c r="AD83">
        <v>0</v>
      </c>
      <c r="AE83">
        <v>0</v>
      </c>
      <c r="AF83">
        <v>13</v>
      </c>
      <c r="AG83">
        <v>29</v>
      </c>
      <c r="AH83">
        <v>0</v>
      </c>
      <c r="AI83">
        <v>0</v>
      </c>
      <c r="AJ83">
        <v>33</v>
      </c>
      <c r="AK83">
        <v>34</v>
      </c>
      <c r="AL83">
        <v>20</v>
      </c>
      <c r="AM83">
        <v>5</v>
      </c>
      <c r="AN83">
        <v>12</v>
      </c>
      <c r="AO83">
        <v>13</v>
      </c>
      <c r="AP83">
        <v>14</v>
      </c>
      <c r="AQ83">
        <v>16</v>
      </c>
      <c r="AR83">
        <v>19</v>
      </c>
      <c r="AS83">
        <v>26</v>
      </c>
      <c r="AT83">
        <v>0</v>
      </c>
      <c r="AU83">
        <v>8</v>
      </c>
      <c r="AV83">
        <v>10</v>
      </c>
      <c r="AW83">
        <v>7</v>
      </c>
    </row>
    <row r="84" spans="1:49" x14ac:dyDescent="0.35">
      <c r="A84" t="s">
        <v>48</v>
      </c>
      <c r="B84" t="s">
        <v>664</v>
      </c>
      <c r="C84" t="s">
        <v>923</v>
      </c>
      <c r="D84" t="s">
        <v>1194</v>
      </c>
      <c r="E84" t="s">
        <v>1195</v>
      </c>
      <c r="F84" t="s">
        <v>1196</v>
      </c>
      <c r="G84" t="s">
        <v>1212</v>
      </c>
      <c r="H84" t="s">
        <v>1215</v>
      </c>
      <c r="I84">
        <f t="shared" si="2"/>
        <v>914</v>
      </c>
      <c r="J84">
        <v>4</v>
      </c>
      <c r="K84">
        <v>6</v>
      </c>
      <c r="L84">
        <v>4</v>
      </c>
      <c r="M84">
        <v>6</v>
      </c>
      <c r="N84">
        <v>12</v>
      </c>
      <c r="O84">
        <v>8</v>
      </c>
      <c r="P84">
        <v>17</v>
      </c>
      <c r="Q84">
        <v>20</v>
      </c>
      <c r="R84">
        <v>2</v>
      </c>
      <c r="S84">
        <v>3</v>
      </c>
      <c r="T84">
        <v>3</v>
      </c>
      <c r="U84">
        <v>0</v>
      </c>
      <c r="V84">
        <v>12</v>
      </c>
      <c r="W84">
        <v>10</v>
      </c>
      <c r="X84">
        <v>0</v>
      </c>
      <c r="Y84">
        <v>3</v>
      </c>
      <c r="Z84">
        <v>5</v>
      </c>
      <c r="AA84">
        <v>6</v>
      </c>
      <c r="AB84">
        <v>5</v>
      </c>
      <c r="AC84">
        <v>11</v>
      </c>
      <c r="AD84">
        <v>0</v>
      </c>
      <c r="AE84">
        <v>0</v>
      </c>
      <c r="AF84">
        <v>3</v>
      </c>
      <c r="AG84">
        <v>1</v>
      </c>
      <c r="AH84">
        <v>1</v>
      </c>
      <c r="AI84">
        <v>2</v>
      </c>
      <c r="AJ84">
        <v>330</v>
      </c>
      <c r="AK84">
        <v>347</v>
      </c>
      <c r="AL84">
        <v>0</v>
      </c>
      <c r="AM84">
        <v>0</v>
      </c>
      <c r="AN84">
        <v>13</v>
      </c>
      <c r="AO84">
        <v>15</v>
      </c>
      <c r="AP84">
        <v>16</v>
      </c>
      <c r="AQ84">
        <v>21</v>
      </c>
      <c r="AR84">
        <v>1</v>
      </c>
      <c r="AS84">
        <v>1</v>
      </c>
      <c r="AT84">
        <v>7</v>
      </c>
      <c r="AU84">
        <v>10</v>
      </c>
      <c r="AV84">
        <v>5</v>
      </c>
      <c r="AW84">
        <v>4</v>
      </c>
    </row>
    <row r="85" spans="1:49" x14ac:dyDescent="0.35">
      <c r="A85" t="s">
        <v>48</v>
      </c>
      <c r="B85" t="s">
        <v>664</v>
      </c>
      <c r="C85" t="s">
        <v>923</v>
      </c>
      <c r="D85" t="s">
        <v>924</v>
      </c>
      <c r="E85" t="s">
        <v>1003</v>
      </c>
      <c r="F85" t="s">
        <v>1004</v>
      </c>
      <c r="G85" t="s">
        <v>1005</v>
      </c>
      <c r="H85" t="s">
        <v>655</v>
      </c>
      <c r="I85">
        <f t="shared" si="2"/>
        <v>887</v>
      </c>
      <c r="J85">
        <v>18</v>
      </c>
      <c r="K85">
        <v>11</v>
      </c>
      <c r="L85">
        <v>0</v>
      </c>
      <c r="M85">
        <v>4</v>
      </c>
      <c r="N85">
        <v>16</v>
      </c>
      <c r="O85">
        <v>27</v>
      </c>
      <c r="P85">
        <v>0</v>
      </c>
      <c r="Q85">
        <v>0</v>
      </c>
      <c r="R85">
        <v>5</v>
      </c>
      <c r="S85">
        <v>2</v>
      </c>
      <c r="T85">
        <v>6</v>
      </c>
      <c r="U85">
        <v>1</v>
      </c>
      <c r="V85">
        <v>0</v>
      </c>
      <c r="W85">
        <v>0</v>
      </c>
      <c r="X85">
        <v>136</v>
      </c>
      <c r="Y85">
        <v>133</v>
      </c>
      <c r="Z85">
        <v>9</v>
      </c>
      <c r="AA85">
        <v>5</v>
      </c>
      <c r="AB85">
        <v>14</v>
      </c>
      <c r="AC85">
        <v>12</v>
      </c>
      <c r="AD85">
        <v>1</v>
      </c>
      <c r="AE85">
        <v>2</v>
      </c>
      <c r="AF85">
        <v>32</v>
      </c>
      <c r="AG85">
        <v>20</v>
      </c>
      <c r="AH85">
        <v>1</v>
      </c>
      <c r="AI85">
        <v>0</v>
      </c>
      <c r="AJ85">
        <v>1</v>
      </c>
      <c r="AK85">
        <v>1</v>
      </c>
      <c r="AL85">
        <v>12</v>
      </c>
      <c r="AM85">
        <v>13</v>
      </c>
      <c r="AN85">
        <v>41</v>
      </c>
      <c r="AO85">
        <v>55</v>
      </c>
      <c r="AP85">
        <v>5</v>
      </c>
      <c r="AQ85">
        <v>16</v>
      </c>
      <c r="AR85">
        <v>131</v>
      </c>
      <c r="AS85">
        <v>134</v>
      </c>
      <c r="AT85">
        <v>7</v>
      </c>
      <c r="AU85">
        <v>6</v>
      </c>
      <c r="AV85">
        <v>7</v>
      </c>
      <c r="AW85">
        <v>3</v>
      </c>
    </row>
    <row r="86" spans="1:49" x14ac:dyDescent="0.35">
      <c r="A86" t="s">
        <v>48</v>
      </c>
      <c r="B86" t="s">
        <v>664</v>
      </c>
      <c r="C86" t="s">
        <v>923</v>
      </c>
      <c r="D86" t="s">
        <v>1006</v>
      </c>
      <c r="E86" t="s">
        <v>1007</v>
      </c>
      <c r="F86" t="s">
        <v>1112</v>
      </c>
      <c r="G86" t="s">
        <v>1113</v>
      </c>
      <c r="H86" t="s">
        <v>655</v>
      </c>
      <c r="I86">
        <f t="shared" si="2"/>
        <v>887</v>
      </c>
      <c r="J86">
        <v>41</v>
      </c>
      <c r="K86">
        <v>45</v>
      </c>
      <c r="L86">
        <v>44</v>
      </c>
      <c r="M86">
        <v>60</v>
      </c>
      <c r="N86">
        <v>16</v>
      </c>
      <c r="O86">
        <v>17</v>
      </c>
      <c r="P86">
        <v>31</v>
      </c>
      <c r="Q86">
        <v>41</v>
      </c>
      <c r="R86">
        <v>26</v>
      </c>
      <c r="S86">
        <v>31</v>
      </c>
      <c r="T86">
        <v>52</v>
      </c>
      <c r="U86">
        <v>46</v>
      </c>
      <c r="V86">
        <v>12</v>
      </c>
      <c r="W86">
        <v>15</v>
      </c>
      <c r="X86">
        <v>37</v>
      </c>
      <c r="Y86">
        <v>28</v>
      </c>
      <c r="Z86">
        <v>15</v>
      </c>
      <c r="AA86">
        <v>20</v>
      </c>
      <c r="AB86">
        <v>23</v>
      </c>
      <c r="AC86">
        <v>20</v>
      </c>
      <c r="AD86">
        <v>0</v>
      </c>
      <c r="AE86">
        <v>0</v>
      </c>
      <c r="AF86">
        <v>17</v>
      </c>
      <c r="AG86">
        <v>16</v>
      </c>
      <c r="AH86">
        <v>0</v>
      </c>
      <c r="AI86">
        <v>0</v>
      </c>
      <c r="AJ86">
        <v>15</v>
      </c>
      <c r="AK86">
        <v>7</v>
      </c>
      <c r="AL86">
        <v>3</v>
      </c>
      <c r="AM86">
        <v>5</v>
      </c>
      <c r="AN86">
        <v>43</v>
      </c>
      <c r="AO86">
        <v>33</v>
      </c>
      <c r="AP86">
        <v>6</v>
      </c>
      <c r="AQ86">
        <v>7</v>
      </c>
      <c r="AR86">
        <v>54</v>
      </c>
      <c r="AS86">
        <v>49</v>
      </c>
      <c r="AT86">
        <v>3</v>
      </c>
      <c r="AU86">
        <v>2</v>
      </c>
      <c r="AV86">
        <v>4</v>
      </c>
      <c r="AW86">
        <v>3</v>
      </c>
    </row>
    <row r="87" spans="1:49" x14ac:dyDescent="0.35">
      <c r="A87" t="s">
        <v>48</v>
      </c>
      <c r="B87" t="s">
        <v>664</v>
      </c>
      <c r="C87" t="s">
        <v>923</v>
      </c>
      <c r="D87" t="s">
        <v>1006</v>
      </c>
      <c r="E87" t="s">
        <v>1007</v>
      </c>
      <c r="F87" t="s">
        <v>1053</v>
      </c>
      <c r="G87" t="s">
        <v>1085</v>
      </c>
      <c r="H87" t="s">
        <v>655</v>
      </c>
      <c r="I87">
        <f t="shared" si="2"/>
        <v>859</v>
      </c>
      <c r="J87">
        <v>9</v>
      </c>
      <c r="K87">
        <v>11</v>
      </c>
      <c r="L87">
        <v>7</v>
      </c>
      <c r="M87">
        <v>8</v>
      </c>
      <c r="N87">
        <v>17</v>
      </c>
      <c r="O87">
        <v>21</v>
      </c>
      <c r="P87">
        <v>30</v>
      </c>
      <c r="Q87">
        <v>37</v>
      </c>
      <c r="R87">
        <v>12</v>
      </c>
      <c r="S87">
        <v>13</v>
      </c>
      <c r="T87">
        <v>28</v>
      </c>
      <c r="U87">
        <v>23</v>
      </c>
      <c r="V87">
        <v>6</v>
      </c>
      <c r="W87">
        <v>12</v>
      </c>
      <c r="X87">
        <v>4</v>
      </c>
      <c r="Y87">
        <v>7</v>
      </c>
      <c r="Z87">
        <v>8</v>
      </c>
      <c r="AA87">
        <v>4</v>
      </c>
      <c r="AB87">
        <v>5</v>
      </c>
      <c r="AC87">
        <v>5</v>
      </c>
      <c r="AD87">
        <v>1</v>
      </c>
      <c r="AE87">
        <v>2</v>
      </c>
      <c r="AF87">
        <v>4</v>
      </c>
      <c r="AG87">
        <v>2</v>
      </c>
      <c r="AH87">
        <v>3</v>
      </c>
      <c r="AI87">
        <v>2</v>
      </c>
      <c r="AJ87">
        <v>199</v>
      </c>
      <c r="AK87">
        <v>170</v>
      </c>
      <c r="AL87">
        <v>3</v>
      </c>
      <c r="AM87">
        <v>4</v>
      </c>
      <c r="AN87">
        <v>4</v>
      </c>
      <c r="AO87">
        <v>7</v>
      </c>
      <c r="AP87">
        <v>48</v>
      </c>
      <c r="AQ87">
        <v>63</v>
      </c>
      <c r="AR87">
        <v>14</v>
      </c>
      <c r="AS87">
        <v>13</v>
      </c>
      <c r="AT87">
        <v>23</v>
      </c>
      <c r="AU87">
        <v>17</v>
      </c>
      <c r="AV87">
        <v>10</v>
      </c>
      <c r="AW87">
        <v>3</v>
      </c>
    </row>
    <row r="88" spans="1:49" x14ac:dyDescent="0.35">
      <c r="A88" t="s">
        <v>48</v>
      </c>
      <c r="B88" t="s">
        <v>664</v>
      </c>
      <c r="C88" t="s">
        <v>1245</v>
      </c>
      <c r="D88" t="s">
        <v>1365</v>
      </c>
      <c r="E88" t="s">
        <v>1398</v>
      </c>
      <c r="F88" t="s">
        <v>1399</v>
      </c>
      <c r="G88" t="s">
        <v>1459</v>
      </c>
      <c r="H88" t="s">
        <v>1460</v>
      </c>
      <c r="I88">
        <f t="shared" si="2"/>
        <v>852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454</v>
      </c>
      <c r="AK88">
        <v>394</v>
      </c>
      <c r="AL88">
        <v>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</row>
    <row r="89" spans="1:49" x14ac:dyDescent="0.35">
      <c r="A89" t="s">
        <v>48</v>
      </c>
      <c r="B89" t="s">
        <v>664</v>
      </c>
      <c r="C89" t="s">
        <v>1245</v>
      </c>
      <c r="D89" t="s">
        <v>1343</v>
      </c>
      <c r="E89" t="s">
        <v>1345</v>
      </c>
      <c r="F89" t="s">
        <v>1346</v>
      </c>
      <c r="G89" t="s">
        <v>1348</v>
      </c>
      <c r="H89" t="s">
        <v>655</v>
      </c>
      <c r="I89">
        <f t="shared" si="2"/>
        <v>812</v>
      </c>
      <c r="J89">
        <v>0</v>
      </c>
      <c r="K89">
        <v>0</v>
      </c>
      <c r="L89">
        <v>3</v>
      </c>
      <c r="M89">
        <v>2</v>
      </c>
      <c r="N89">
        <v>7</v>
      </c>
      <c r="O89">
        <v>4</v>
      </c>
      <c r="P89">
        <v>8</v>
      </c>
      <c r="Q89">
        <v>4</v>
      </c>
      <c r="R89">
        <v>50</v>
      </c>
      <c r="S89">
        <v>52</v>
      </c>
      <c r="T89">
        <v>137</v>
      </c>
      <c r="U89">
        <v>138</v>
      </c>
      <c r="V89">
        <v>4</v>
      </c>
      <c r="W89">
        <v>2</v>
      </c>
      <c r="X89">
        <v>0</v>
      </c>
      <c r="Y89">
        <v>0</v>
      </c>
      <c r="Z89">
        <v>0</v>
      </c>
      <c r="AA89">
        <v>0</v>
      </c>
      <c r="AB89">
        <v>1</v>
      </c>
      <c r="AC89">
        <v>0</v>
      </c>
      <c r="AD89">
        <v>1</v>
      </c>
      <c r="AE89">
        <v>0</v>
      </c>
      <c r="AF89">
        <v>95</v>
      </c>
      <c r="AG89">
        <v>121</v>
      </c>
      <c r="AH89">
        <v>3</v>
      </c>
      <c r="AI89">
        <v>0</v>
      </c>
      <c r="AJ89">
        <v>2</v>
      </c>
      <c r="AK89">
        <v>0</v>
      </c>
      <c r="AL89">
        <v>65</v>
      </c>
      <c r="AM89">
        <v>67</v>
      </c>
      <c r="AN89">
        <v>3</v>
      </c>
      <c r="AO89">
        <v>3</v>
      </c>
      <c r="AP89">
        <v>5</v>
      </c>
      <c r="AQ89">
        <v>11</v>
      </c>
      <c r="AR89">
        <v>1</v>
      </c>
      <c r="AS89">
        <v>0</v>
      </c>
      <c r="AT89">
        <v>7</v>
      </c>
      <c r="AU89">
        <v>16</v>
      </c>
      <c r="AV89">
        <v>0</v>
      </c>
      <c r="AW89">
        <v>0</v>
      </c>
    </row>
    <row r="90" spans="1:49" x14ac:dyDescent="0.35">
      <c r="A90" t="s">
        <v>48</v>
      </c>
      <c r="B90" t="s">
        <v>649</v>
      </c>
      <c r="C90" t="s">
        <v>650</v>
      </c>
      <c r="D90" t="s">
        <v>651</v>
      </c>
      <c r="E90" t="s">
        <v>652</v>
      </c>
      <c r="F90" t="s">
        <v>653</v>
      </c>
      <c r="G90" t="s">
        <v>656</v>
      </c>
      <c r="H90" t="s">
        <v>655</v>
      </c>
      <c r="I90">
        <f t="shared" si="2"/>
        <v>811</v>
      </c>
      <c r="J90">
        <v>0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>
        <v>0</v>
      </c>
      <c r="R90">
        <v>7</v>
      </c>
      <c r="S90">
        <v>5</v>
      </c>
      <c r="T90">
        <v>2</v>
      </c>
      <c r="U90">
        <v>1</v>
      </c>
      <c r="V90">
        <v>1</v>
      </c>
      <c r="W90">
        <v>2</v>
      </c>
      <c r="X90">
        <v>1</v>
      </c>
      <c r="Y90">
        <v>0</v>
      </c>
      <c r="Z90">
        <v>2</v>
      </c>
      <c r="AA90">
        <v>2</v>
      </c>
      <c r="AB90">
        <v>0</v>
      </c>
      <c r="AC90">
        <v>1</v>
      </c>
      <c r="AD90">
        <v>0</v>
      </c>
      <c r="AE90">
        <v>0</v>
      </c>
      <c r="AF90">
        <v>119</v>
      </c>
      <c r="AG90">
        <v>101</v>
      </c>
      <c r="AH90">
        <v>0</v>
      </c>
      <c r="AI90">
        <v>0</v>
      </c>
      <c r="AJ90">
        <v>0</v>
      </c>
      <c r="AK90">
        <v>0</v>
      </c>
      <c r="AL90">
        <v>223</v>
      </c>
      <c r="AM90">
        <v>265</v>
      </c>
      <c r="AN90">
        <v>14</v>
      </c>
      <c r="AO90">
        <v>12</v>
      </c>
      <c r="AP90">
        <v>11</v>
      </c>
      <c r="AQ90">
        <v>12</v>
      </c>
      <c r="AR90">
        <v>2</v>
      </c>
      <c r="AS90">
        <v>1</v>
      </c>
      <c r="AT90">
        <v>14</v>
      </c>
      <c r="AU90">
        <v>6</v>
      </c>
      <c r="AV90">
        <v>2</v>
      </c>
      <c r="AW90">
        <v>4</v>
      </c>
    </row>
    <row r="91" spans="1:49" x14ac:dyDescent="0.35">
      <c r="A91" t="s">
        <v>48</v>
      </c>
      <c r="B91" t="s">
        <v>664</v>
      </c>
      <c r="C91" t="s">
        <v>923</v>
      </c>
      <c r="D91" t="s">
        <v>1006</v>
      </c>
      <c r="E91" t="s">
        <v>1007</v>
      </c>
      <c r="F91" t="s">
        <v>1053</v>
      </c>
      <c r="G91" t="s">
        <v>1055</v>
      </c>
      <c r="H91" t="s">
        <v>1056</v>
      </c>
      <c r="I91">
        <f t="shared" si="2"/>
        <v>793</v>
      </c>
      <c r="J91">
        <v>29</v>
      </c>
      <c r="K91">
        <v>25</v>
      </c>
      <c r="L91">
        <v>13</v>
      </c>
      <c r="M91">
        <v>14</v>
      </c>
      <c r="N91">
        <v>42</v>
      </c>
      <c r="O91">
        <v>42</v>
      </c>
      <c r="P91">
        <v>33</v>
      </c>
      <c r="Q91">
        <v>27</v>
      </c>
      <c r="R91">
        <v>27</v>
      </c>
      <c r="S91">
        <v>25</v>
      </c>
      <c r="T91">
        <v>89</v>
      </c>
      <c r="U91">
        <v>90</v>
      </c>
      <c r="V91">
        <v>18</v>
      </c>
      <c r="W91">
        <v>5</v>
      </c>
      <c r="X91">
        <v>12</v>
      </c>
      <c r="Y91">
        <v>24</v>
      </c>
      <c r="Z91">
        <v>19</v>
      </c>
      <c r="AA91">
        <v>13</v>
      </c>
      <c r="AB91">
        <v>17</v>
      </c>
      <c r="AC91">
        <v>34</v>
      </c>
      <c r="AD91">
        <v>1</v>
      </c>
      <c r="AE91">
        <v>3</v>
      </c>
      <c r="AF91">
        <v>6</v>
      </c>
      <c r="AG91">
        <v>1</v>
      </c>
      <c r="AH91">
        <v>2</v>
      </c>
      <c r="AI91">
        <v>1</v>
      </c>
      <c r="AJ91">
        <v>1</v>
      </c>
      <c r="AK91">
        <v>0</v>
      </c>
      <c r="AL91">
        <v>0</v>
      </c>
      <c r="AM91">
        <v>1</v>
      </c>
      <c r="AN91">
        <v>10</v>
      </c>
      <c r="AO91">
        <v>18</v>
      </c>
      <c r="AP91">
        <v>28</v>
      </c>
      <c r="AQ91">
        <v>30</v>
      </c>
      <c r="AR91">
        <v>26</v>
      </c>
      <c r="AS91">
        <v>28</v>
      </c>
      <c r="AT91">
        <v>3</v>
      </c>
      <c r="AU91">
        <v>3</v>
      </c>
      <c r="AV91">
        <v>20</v>
      </c>
      <c r="AW91">
        <v>13</v>
      </c>
    </row>
    <row r="92" spans="1:49" x14ac:dyDescent="0.35">
      <c r="A92" t="s">
        <v>48</v>
      </c>
      <c r="B92" t="s">
        <v>664</v>
      </c>
      <c r="C92" t="s">
        <v>923</v>
      </c>
      <c r="D92" t="s">
        <v>1006</v>
      </c>
      <c r="E92" t="s">
        <v>1007</v>
      </c>
      <c r="F92" t="s">
        <v>1053</v>
      </c>
      <c r="G92" t="s">
        <v>1058</v>
      </c>
      <c r="H92" t="s">
        <v>655</v>
      </c>
      <c r="I92">
        <f t="shared" si="2"/>
        <v>790</v>
      </c>
      <c r="J92">
        <v>24</v>
      </c>
      <c r="K92">
        <v>27</v>
      </c>
      <c r="L92">
        <v>20</v>
      </c>
      <c r="M92">
        <v>24</v>
      </c>
      <c r="N92">
        <v>33</v>
      </c>
      <c r="O92">
        <v>31</v>
      </c>
      <c r="P92">
        <v>71</v>
      </c>
      <c r="Q92">
        <v>69</v>
      </c>
      <c r="R92">
        <v>15</v>
      </c>
      <c r="S92">
        <v>17</v>
      </c>
      <c r="T92">
        <v>24</v>
      </c>
      <c r="U92">
        <v>25</v>
      </c>
      <c r="V92">
        <v>23</v>
      </c>
      <c r="W92">
        <v>26</v>
      </c>
      <c r="X92">
        <v>15</v>
      </c>
      <c r="Y92">
        <v>8</v>
      </c>
      <c r="Z92">
        <v>13</v>
      </c>
      <c r="AA92">
        <v>9</v>
      </c>
      <c r="AB92">
        <v>14</v>
      </c>
      <c r="AC92">
        <v>13</v>
      </c>
      <c r="AD92">
        <v>11</v>
      </c>
      <c r="AE92">
        <v>15</v>
      </c>
      <c r="AF92">
        <v>5</v>
      </c>
      <c r="AG92">
        <v>9</v>
      </c>
      <c r="AH92">
        <v>18</v>
      </c>
      <c r="AI92">
        <v>10</v>
      </c>
      <c r="AJ92">
        <v>24</v>
      </c>
      <c r="AK92">
        <v>11</v>
      </c>
      <c r="AL92">
        <v>5</v>
      </c>
      <c r="AM92">
        <v>3</v>
      </c>
      <c r="AN92">
        <v>14</v>
      </c>
      <c r="AO92">
        <v>13</v>
      </c>
      <c r="AP92">
        <v>42</v>
      </c>
      <c r="AQ92">
        <v>24</v>
      </c>
      <c r="AR92">
        <v>19</v>
      </c>
      <c r="AS92">
        <v>19</v>
      </c>
      <c r="AT92">
        <v>13</v>
      </c>
      <c r="AU92">
        <v>15</v>
      </c>
      <c r="AV92">
        <v>8</v>
      </c>
      <c r="AW92">
        <v>11</v>
      </c>
    </row>
    <row r="93" spans="1:49" x14ac:dyDescent="0.35">
      <c r="A93" t="s">
        <v>48</v>
      </c>
      <c r="B93" t="s">
        <v>664</v>
      </c>
      <c r="C93" t="s">
        <v>672</v>
      </c>
      <c r="D93" t="s">
        <v>742</v>
      </c>
      <c r="E93" t="s">
        <v>743</v>
      </c>
      <c r="F93" t="s">
        <v>744</v>
      </c>
      <c r="G93" t="s">
        <v>749</v>
      </c>
      <c r="H93" t="s">
        <v>655</v>
      </c>
      <c r="I93">
        <f t="shared" si="2"/>
        <v>760</v>
      </c>
      <c r="J93">
        <v>3</v>
      </c>
      <c r="K93">
        <v>2</v>
      </c>
      <c r="L93">
        <v>21</v>
      </c>
      <c r="M93">
        <v>29</v>
      </c>
      <c r="N93">
        <v>3</v>
      </c>
      <c r="O93">
        <v>2</v>
      </c>
      <c r="P93">
        <v>105</v>
      </c>
      <c r="Q93">
        <v>127</v>
      </c>
      <c r="R93">
        <v>14</v>
      </c>
      <c r="S93">
        <v>12</v>
      </c>
      <c r="T93">
        <v>24</v>
      </c>
      <c r="U93">
        <v>21</v>
      </c>
      <c r="V93">
        <v>19</v>
      </c>
      <c r="W93">
        <v>13</v>
      </c>
      <c r="X93">
        <v>16</v>
      </c>
      <c r="Y93">
        <v>9</v>
      </c>
      <c r="Z93">
        <v>33</v>
      </c>
      <c r="AA93">
        <v>25</v>
      </c>
      <c r="AB93">
        <v>29</v>
      </c>
      <c r="AC93">
        <v>23</v>
      </c>
      <c r="AD93">
        <v>4</v>
      </c>
      <c r="AE93">
        <v>6</v>
      </c>
      <c r="AF93">
        <v>4</v>
      </c>
      <c r="AG93">
        <v>5</v>
      </c>
      <c r="AH93">
        <v>2</v>
      </c>
      <c r="AI93">
        <v>5</v>
      </c>
      <c r="AJ93">
        <v>15</v>
      </c>
      <c r="AK93">
        <v>12</v>
      </c>
      <c r="AL93">
        <v>0</v>
      </c>
      <c r="AM93">
        <v>0</v>
      </c>
      <c r="AN93">
        <v>45</v>
      </c>
      <c r="AO93">
        <v>40</v>
      </c>
      <c r="AP93">
        <v>18</v>
      </c>
      <c r="AQ93">
        <v>12</v>
      </c>
      <c r="AR93">
        <v>19</v>
      </c>
      <c r="AS93">
        <v>9</v>
      </c>
      <c r="AT93">
        <v>4</v>
      </c>
      <c r="AU93">
        <v>4</v>
      </c>
      <c r="AV93">
        <v>18</v>
      </c>
      <c r="AW93">
        <v>8</v>
      </c>
    </row>
    <row r="94" spans="1:49" x14ac:dyDescent="0.35">
      <c r="A94" t="s">
        <v>48</v>
      </c>
      <c r="B94" t="s">
        <v>664</v>
      </c>
      <c r="C94" t="s">
        <v>769</v>
      </c>
      <c r="D94" t="s">
        <v>770</v>
      </c>
      <c r="E94" t="s">
        <v>771</v>
      </c>
      <c r="F94" t="s">
        <v>774</v>
      </c>
      <c r="G94" t="s">
        <v>777</v>
      </c>
      <c r="H94" t="s">
        <v>778</v>
      </c>
      <c r="I94">
        <f t="shared" si="2"/>
        <v>751</v>
      </c>
      <c r="J94">
        <v>41</v>
      </c>
      <c r="K94">
        <v>41</v>
      </c>
      <c r="L94">
        <v>12</v>
      </c>
      <c r="M94">
        <v>12</v>
      </c>
      <c r="N94">
        <v>48</v>
      </c>
      <c r="O94">
        <v>44</v>
      </c>
      <c r="P94">
        <v>35</v>
      </c>
      <c r="Q94">
        <v>21</v>
      </c>
      <c r="R94">
        <v>2</v>
      </c>
      <c r="S94">
        <v>2</v>
      </c>
      <c r="T94">
        <v>9</v>
      </c>
      <c r="U94">
        <v>14</v>
      </c>
      <c r="V94">
        <v>1</v>
      </c>
      <c r="W94">
        <v>1</v>
      </c>
      <c r="X94">
        <v>0</v>
      </c>
      <c r="Y94">
        <v>0</v>
      </c>
      <c r="Z94">
        <v>1</v>
      </c>
      <c r="AA94">
        <v>3</v>
      </c>
      <c r="AB94">
        <v>5</v>
      </c>
      <c r="AC94">
        <v>5</v>
      </c>
      <c r="AD94">
        <v>34</v>
      </c>
      <c r="AE94">
        <v>22</v>
      </c>
      <c r="AF94">
        <v>4</v>
      </c>
      <c r="AG94">
        <v>7</v>
      </c>
      <c r="AH94">
        <v>36</v>
      </c>
      <c r="AI94">
        <v>34</v>
      </c>
      <c r="AJ94">
        <v>110</v>
      </c>
      <c r="AK94">
        <v>103</v>
      </c>
      <c r="AL94">
        <v>7</v>
      </c>
      <c r="AM94">
        <v>4</v>
      </c>
      <c r="AN94">
        <v>9</v>
      </c>
      <c r="AO94">
        <v>9</v>
      </c>
      <c r="AP94">
        <v>3</v>
      </c>
      <c r="AQ94">
        <v>3</v>
      </c>
      <c r="AR94">
        <v>5</v>
      </c>
      <c r="AS94">
        <v>7</v>
      </c>
      <c r="AT94">
        <v>26</v>
      </c>
      <c r="AU94">
        <v>30</v>
      </c>
      <c r="AV94">
        <v>1</v>
      </c>
      <c r="AW94">
        <v>0</v>
      </c>
    </row>
    <row r="95" spans="1:49" x14ac:dyDescent="0.35">
      <c r="A95" t="s">
        <v>48</v>
      </c>
      <c r="B95" t="s">
        <v>664</v>
      </c>
      <c r="C95" t="s">
        <v>923</v>
      </c>
      <c r="D95" t="s">
        <v>1006</v>
      </c>
      <c r="E95" t="s">
        <v>1007</v>
      </c>
      <c r="F95" t="s">
        <v>1053</v>
      </c>
      <c r="G95" t="s">
        <v>1085</v>
      </c>
      <c r="H95" t="s">
        <v>1086</v>
      </c>
      <c r="I95">
        <f t="shared" si="2"/>
        <v>726</v>
      </c>
      <c r="J95">
        <v>5</v>
      </c>
      <c r="K95">
        <v>8</v>
      </c>
      <c r="L95">
        <v>17</v>
      </c>
      <c r="M95">
        <v>17</v>
      </c>
      <c r="N95">
        <v>7</v>
      </c>
      <c r="O95">
        <v>7</v>
      </c>
      <c r="P95">
        <v>85</v>
      </c>
      <c r="Q95">
        <v>77</v>
      </c>
      <c r="R95">
        <v>11</v>
      </c>
      <c r="S95">
        <v>7</v>
      </c>
      <c r="T95">
        <v>21</v>
      </c>
      <c r="U95">
        <v>21</v>
      </c>
      <c r="V95">
        <v>45</v>
      </c>
      <c r="W95">
        <v>34</v>
      </c>
      <c r="X95">
        <v>25</v>
      </c>
      <c r="Y95">
        <v>19</v>
      </c>
      <c r="Z95">
        <v>6</v>
      </c>
      <c r="AA95">
        <v>9</v>
      </c>
      <c r="AB95">
        <v>9</v>
      </c>
      <c r="AC95">
        <v>4</v>
      </c>
      <c r="AD95">
        <v>0</v>
      </c>
      <c r="AE95">
        <v>6</v>
      </c>
      <c r="AF95">
        <v>2</v>
      </c>
      <c r="AG95">
        <v>0</v>
      </c>
      <c r="AH95">
        <v>1</v>
      </c>
      <c r="AI95">
        <v>3</v>
      </c>
      <c r="AJ95">
        <v>18</v>
      </c>
      <c r="AK95">
        <v>24</v>
      </c>
      <c r="AL95">
        <v>0</v>
      </c>
      <c r="AM95">
        <v>3</v>
      </c>
      <c r="AN95">
        <v>11</v>
      </c>
      <c r="AO95">
        <v>9</v>
      </c>
      <c r="AP95">
        <v>47</v>
      </c>
      <c r="AQ95">
        <v>55</v>
      </c>
      <c r="AR95">
        <v>35</v>
      </c>
      <c r="AS95">
        <v>28</v>
      </c>
      <c r="AT95">
        <v>15</v>
      </c>
      <c r="AU95">
        <v>17</v>
      </c>
      <c r="AV95">
        <v>10</v>
      </c>
      <c r="AW95">
        <v>8</v>
      </c>
    </row>
    <row r="96" spans="1:49" x14ac:dyDescent="0.35">
      <c r="A96" t="s">
        <v>48</v>
      </c>
      <c r="B96" t="s">
        <v>664</v>
      </c>
      <c r="C96" t="s">
        <v>1245</v>
      </c>
      <c r="D96" t="s">
        <v>1365</v>
      </c>
      <c r="E96" t="s">
        <v>1506</v>
      </c>
      <c r="F96" t="s">
        <v>1511</v>
      </c>
      <c r="G96" t="s">
        <v>1512</v>
      </c>
      <c r="H96" t="s">
        <v>655</v>
      </c>
      <c r="I96">
        <f t="shared" si="2"/>
        <v>719</v>
      </c>
      <c r="J96">
        <v>0</v>
      </c>
      <c r="K96">
        <v>0</v>
      </c>
      <c r="L96">
        <v>0</v>
      </c>
      <c r="M96">
        <v>2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1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1</v>
      </c>
      <c r="AH96">
        <v>0</v>
      </c>
      <c r="AI96">
        <v>2</v>
      </c>
      <c r="AJ96">
        <v>357</v>
      </c>
      <c r="AK96">
        <v>353</v>
      </c>
      <c r="AL96">
        <v>0</v>
      </c>
      <c r="AM96">
        <v>0</v>
      </c>
      <c r="AN96">
        <v>0</v>
      </c>
      <c r="AO96">
        <v>2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</row>
    <row r="97" spans="1:49" x14ac:dyDescent="0.35">
      <c r="A97" t="s">
        <v>48</v>
      </c>
      <c r="B97" t="s">
        <v>664</v>
      </c>
      <c r="C97" t="s">
        <v>1245</v>
      </c>
      <c r="D97" t="s">
        <v>1365</v>
      </c>
      <c r="E97" t="s">
        <v>1398</v>
      </c>
      <c r="F97" t="s">
        <v>1399</v>
      </c>
      <c r="G97" t="s">
        <v>1408</v>
      </c>
      <c r="H97" t="s">
        <v>655</v>
      </c>
      <c r="I97">
        <f t="shared" si="2"/>
        <v>718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3</v>
      </c>
      <c r="AB97">
        <v>0</v>
      </c>
      <c r="AC97">
        <v>0</v>
      </c>
      <c r="AD97">
        <v>0</v>
      </c>
      <c r="AE97">
        <v>0</v>
      </c>
      <c r="AF97">
        <v>2</v>
      </c>
      <c r="AG97">
        <v>1</v>
      </c>
      <c r="AH97">
        <v>0</v>
      </c>
      <c r="AI97">
        <v>0</v>
      </c>
      <c r="AJ97">
        <v>361</v>
      </c>
      <c r="AK97">
        <v>347</v>
      </c>
      <c r="AL97">
        <v>1</v>
      </c>
      <c r="AM97">
        <v>1</v>
      </c>
      <c r="AN97">
        <v>0</v>
      </c>
      <c r="AO97">
        <v>0</v>
      </c>
      <c r="AP97">
        <v>0</v>
      </c>
      <c r="AQ97">
        <v>0</v>
      </c>
      <c r="AR97">
        <v>1</v>
      </c>
      <c r="AS97">
        <v>0</v>
      </c>
      <c r="AT97">
        <v>0</v>
      </c>
      <c r="AU97">
        <v>1</v>
      </c>
      <c r="AV97">
        <v>0</v>
      </c>
      <c r="AW97">
        <v>0</v>
      </c>
    </row>
    <row r="98" spans="1:49" x14ac:dyDescent="0.35">
      <c r="A98" t="s">
        <v>48</v>
      </c>
      <c r="B98" t="s">
        <v>664</v>
      </c>
      <c r="C98" t="s">
        <v>923</v>
      </c>
      <c r="D98" t="s">
        <v>1006</v>
      </c>
      <c r="E98" t="s">
        <v>1007</v>
      </c>
      <c r="F98" t="s">
        <v>1162</v>
      </c>
      <c r="G98" t="s">
        <v>661</v>
      </c>
      <c r="H98" t="s">
        <v>655</v>
      </c>
      <c r="I98">
        <f t="shared" si="2"/>
        <v>683</v>
      </c>
      <c r="J98">
        <v>16</v>
      </c>
      <c r="K98">
        <v>12</v>
      </c>
      <c r="L98">
        <v>16</v>
      </c>
      <c r="M98">
        <v>21</v>
      </c>
      <c r="N98">
        <v>13</v>
      </c>
      <c r="O98">
        <v>12</v>
      </c>
      <c r="P98">
        <v>13</v>
      </c>
      <c r="Q98">
        <v>19</v>
      </c>
      <c r="R98">
        <v>10</v>
      </c>
      <c r="S98">
        <v>16</v>
      </c>
      <c r="T98">
        <v>34</v>
      </c>
      <c r="U98">
        <v>27</v>
      </c>
      <c r="V98">
        <v>35</v>
      </c>
      <c r="W98">
        <v>26</v>
      </c>
      <c r="X98">
        <v>14</v>
      </c>
      <c r="Y98">
        <v>30</v>
      </c>
      <c r="Z98">
        <v>9</v>
      </c>
      <c r="AA98">
        <v>18</v>
      </c>
      <c r="AB98">
        <v>15</v>
      </c>
      <c r="AC98">
        <v>10</v>
      </c>
      <c r="AD98">
        <v>3</v>
      </c>
      <c r="AE98">
        <v>4</v>
      </c>
      <c r="AF98">
        <v>27</v>
      </c>
      <c r="AG98">
        <v>15</v>
      </c>
      <c r="AH98">
        <v>1</v>
      </c>
      <c r="AI98">
        <v>3</v>
      </c>
      <c r="AJ98">
        <v>6</v>
      </c>
      <c r="AK98">
        <v>3</v>
      </c>
      <c r="AL98">
        <v>14</v>
      </c>
      <c r="AM98">
        <v>12</v>
      </c>
      <c r="AN98">
        <v>57</v>
      </c>
      <c r="AO98">
        <v>58</v>
      </c>
      <c r="AP98">
        <v>13</v>
      </c>
      <c r="AQ98">
        <v>15</v>
      </c>
      <c r="AR98">
        <v>51</v>
      </c>
      <c r="AS98">
        <v>26</v>
      </c>
      <c r="AT98">
        <v>0</v>
      </c>
      <c r="AU98">
        <v>2</v>
      </c>
      <c r="AV98">
        <v>5</v>
      </c>
      <c r="AW98">
        <v>2</v>
      </c>
    </row>
    <row r="99" spans="1:49" x14ac:dyDescent="0.35">
      <c r="A99" t="s">
        <v>48</v>
      </c>
      <c r="B99" t="s">
        <v>664</v>
      </c>
      <c r="C99" t="s">
        <v>769</v>
      </c>
      <c r="D99" t="s">
        <v>770</v>
      </c>
      <c r="E99" t="s">
        <v>771</v>
      </c>
      <c r="F99" t="s">
        <v>774</v>
      </c>
      <c r="G99" t="s">
        <v>777</v>
      </c>
      <c r="H99" t="s">
        <v>787</v>
      </c>
      <c r="I99">
        <f t="shared" si="2"/>
        <v>671</v>
      </c>
      <c r="J99">
        <v>43</v>
      </c>
      <c r="K99">
        <v>52</v>
      </c>
      <c r="L99">
        <v>10</v>
      </c>
      <c r="M99">
        <v>7</v>
      </c>
      <c r="N99">
        <v>77</v>
      </c>
      <c r="O99">
        <v>88</v>
      </c>
      <c r="P99">
        <v>19</v>
      </c>
      <c r="Q99">
        <v>13</v>
      </c>
      <c r="R99">
        <v>13</v>
      </c>
      <c r="S99">
        <v>9</v>
      </c>
      <c r="T99">
        <v>19</v>
      </c>
      <c r="U99">
        <v>21</v>
      </c>
      <c r="V99">
        <v>20</v>
      </c>
      <c r="W99">
        <v>17</v>
      </c>
      <c r="X99">
        <v>3</v>
      </c>
      <c r="Y99">
        <v>1</v>
      </c>
      <c r="Z99">
        <v>5</v>
      </c>
      <c r="AA99">
        <v>7</v>
      </c>
      <c r="AB99">
        <v>14</v>
      </c>
      <c r="AC99">
        <v>9</v>
      </c>
      <c r="AD99">
        <v>15</v>
      </c>
      <c r="AE99">
        <v>11</v>
      </c>
      <c r="AF99">
        <v>1</v>
      </c>
      <c r="AG99">
        <v>3</v>
      </c>
      <c r="AH99">
        <v>19</v>
      </c>
      <c r="AI99">
        <v>25</v>
      </c>
      <c r="AJ99">
        <v>37</v>
      </c>
      <c r="AK99">
        <v>30</v>
      </c>
      <c r="AL99">
        <v>3</v>
      </c>
      <c r="AM99">
        <v>1</v>
      </c>
      <c r="AN99">
        <v>4</v>
      </c>
      <c r="AO99">
        <v>5</v>
      </c>
      <c r="AP99">
        <v>6</v>
      </c>
      <c r="AQ99">
        <v>3</v>
      </c>
      <c r="AR99">
        <v>15</v>
      </c>
      <c r="AS99">
        <v>27</v>
      </c>
      <c r="AT99">
        <v>4</v>
      </c>
      <c r="AU99">
        <v>2</v>
      </c>
      <c r="AV99">
        <v>7</v>
      </c>
      <c r="AW99">
        <v>6</v>
      </c>
    </row>
    <row r="100" spans="1:49" x14ac:dyDescent="0.35">
      <c r="A100" t="s">
        <v>48</v>
      </c>
      <c r="B100" t="s">
        <v>664</v>
      </c>
      <c r="C100" t="s">
        <v>923</v>
      </c>
      <c r="D100" t="s">
        <v>1006</v>
      </c>
      <c r="E100" t="s">
        <v>1007</v>
      </c>
      <c r="F100" t="s">
        <v>1053</v>
      </c>
      <c r="G100" t="s">
        <v>1070</v>
      </c>
      <c r="H100" t="s">
        <v>655</v>
      </c>
      <c r="I100">
        <f t="shared" si="2"/>
        <v>667</v>
      </c>
      <c r="J100">
        <v>14</v>
      </c>
      <c r="K100">
        <v>10</v>
      </c>
      <c r="L100">
        <v>3</v>
      </c>
      <c r="M100">
        <v>2</v>
      </c>
      <c r="N100">
        <v>5</v>
      </c>
      <c r="O100">
        <v>6</v>
      </c>
      <c r="P100">
        <v>6</v>
      </c>
      <c r="Q100">
        <v>8</v>
      </c>
      <c r="R100">
        <v>26</v>
      </c>
      <c r="S100">
        <v>32</v>
      </c>
      <c r="T100">
        <v>40</v>
      </c>
      <c r="U100">
        <v>49</v>
      </c>
      <c r="V100">
        <v>15</v>
      </c>
      <c r="W100">
        <v>13</v>
      </c>
      <c r="X100">
        <v>12</v>
      </c>
      <c r="Y100">
        <v>8</v>
      </c>
      <c r="Z100">
        <v>20</v>
      </c>
      <c r="AA100">
        <v>17</v>
      </c>
      <c r="AB100">
        <v>23</v>
      </c>
      <c r="AC100">
        <v>25</v>
      </c>
      <c r="AD100">
        <v>0</v>
      </c>
      <c r="AE100">
        <v>0</v>
      </c>
      <c r="AF100">
        <v>2</v>
      </c>
      <c r="AG100">
        <v>1</v>
      </c>
      <c r="AH100">
        <v>2</v>
      </c>
      <c r="AI100">
        <v>0</v>
      </c>
      <c r="AJ100">
        <v>113</v>
      </c>
      <c r="AK100">
        <v>111</v>
      </c>
      <c r="AL100">
        <v>0</v>
      </c>
      <c r="AM100">
        <v>1</v>
      </c>
      <c r="AN100">
        <v>1</v>
      </c>
      <c r="AO100">
        <v>5</v>
      </c>
      <c r="AP100">
        <v>4</v>
      </c>
      <c r="AQ100">
        <v>6</v>
      </c>
      <c r="AR100">
        <v>21</v>
      </c>
      <c r="AS100">
        <v>14</v>
      </c>
      <c r="AT100">
        <v>18</v>
      </c>
      <c r="AU100">
        <v>25</v>
      </c>
      <c r="AV100">
        <v>8</v>
      </c>
      <c r="AW100">
        <v>1</v>
      </c>
    </row>
    <row r="101" spans="1:49" x14ac:dyDescent="0.35">
      <c r="A101" t="s">
        <v>48</v>
      </c>
      <c r="B101" t="s">
        <v>664</v>
      </c>
      <c r="C101" t="s">
        <v>923</v>
      </c>
      <c r="D101" t="s">
        <v>1194</v>
      </c>
      <c r="E101" t="s">
        <v>1195</v>
      </c>
      <c r="F101" t="s">
        <v>1196</v>
      </c>
      <c r="G101" t="s">
        <v>1205</v>
      </c>
      <c r="H101" t="s">
        <v>655</v>
      </c>
      <c r="I101">
        <f t="shared" si="2"/>
        <v>599</v>
      </c>
      <c r="J101">
        <v>32</v>
      </c>
      <c r="K101">
        <v>23</v>
      </c>
      <c r="L101">
        <v>8</v>
      </c>
      <c r="M101">
        <v>18</v>
      </c>
      <c r="N101">
        <v>36</v>
      </c>
      <c r="O101">
        <v>24</v>
      </c>
      <c r="P101">
        <v>12</v>
      </c>
      <c r="Q101">
        <v>22</v>
      </c>
      <c r="R101">
        <v>16</v>
      </c>
      <c r="S101">
        <v>10</v>
      </c>
      <c r="T101">
        <v>22</v>
      </c>
      <c r="U101">
        <v>14</v>
      </c>
      <c r="V101">
        <v>2</v>
      </c>
      <c r="W101">
        <v>2</v>
      </c>
      <c r="X101">
        <v>5</v>
      </c>
      <c r="Y101">
        <v>8</v>
      </c>
      <c r="Z101">
        <v>9</v>
      </c>
      <c r="AA101">
        <v>4</v>
      </c>
      <c r="AB101">
        <v>12</v>
      </c>
      <c r="AC101">
        <v>14</v>
      </c>
      <c r="AD101">
        <v>1</v>
      </c>
      <c r="AE101">
        <v>0</v>
      </c>
      <c r="AF101">
        <v>5</v>
      </c>
      <c r="AG101">
        <v>11</v>
      </c>
      <c r="AH101">
        <v>0</v>
      </c>
      <c r="AI101">
        <v>0</v>
      </c>
      <c r="AJ101">
        <v>17</v>
      </c>
      <c r="AK101">
        <v>7</v>
      </c>
      <c r="AL101">
        <v>3</v>
      </c>
      <c r="AM101">
        <v>6</v>
      </c>
      <c r="AN101">
        <v>4</v>
      </c>
      <c r="AO101">
        <v>4</v>
      </c>
      <c r="AP101">
        <v>63</v>
      </c>
      <c r="AQ101">
        <v>69</v>
      </c>
      <c r="AR101">
        <v>11</v>
      </c>
      <c r="AS101">
        <v>8</v>
      </c>
      <c r="AT101">
        <v>21</v>
      </c>
      <c r="AU101">
        <v>19</v>
      </c>
      <c r="AV101">
        <v>31</v>
      </c>
      <c r="AW101">
        <v>26</v>
      </c>
    </row>
    <row r="102" spans="1:49" x14ac:dyDescent="0.35">
      <c r="A102" t="s">
        <v>48</v>
      </c>
      <c r="B102" t="s">
        <v>664</v>
      </c>
      <c r="C102" t="s">
        <v>1245</v>
      </c>
      <c r="D102" t="s">
        <v>1265</v>
      </c>
      <c r="E102" t="s">
        <v>1268</v>
      </c>
      <c r="F102" t="s">
        <v>1282</v>
      </c>
      <c r="G102" t="s">
        <v>661</v>
      </c>
      <c r="H102" t="s">
        <v>655</v>
      </c>
      <c r="I102">
        <f t="shared" si="2"/>
        <v>597</v>
      </c>
      <c r="J102">
        <v>8</v>
      </c>
      <c r="K102">
        <v>3</v>
      </c>
      <c r="L102">
        <v>2</v>
      </c>
      <c r="M102">
        <v>3</v>
      </c>
      <c r="N102">
        <v>8</v>
      </c>
      <c r="O102">
        <v>9</v>
      </c>
      <c r="P102">
        <v>24</v>
      </c>
      <c r="Q102">
        <v>20</v>
      </c>
      <c r="R102">
        <v>20</v>
      </c>
      <c r="S102">
        <v>12</v>
      </c>
      <c r="T102">
        <v>24</v>
      </c>
      <c r="U102">
        <v>31</v>
      </c>
      <c r="V102">
        <v>7</v>
      </c>
      <c r="W102">
        <v>4</v>
      </c>
      <c r="X102">
        <v>3</v>
      </c>
      <c r="Y102">
        <v>0</v>
      </c>
      <c r="Z102">
        <v>8</v>
      </c>
      <c r="AA102">
        <v>1</v>
      </c>
      <c r="AB102">
        <v>8</v>
      </c>
      <c r="AC102">
        <v>6</v>
      </c>
      <c r="AD102">
        <v>58</v>
      </c>
      <c r="AE102">
        <v>59</v>
      </c>
      <c r="AF102">
        <v>3</v>
      </c>
      <c r="AG102">
        <v>4</v>
      </c>
      <c r="AH102">
        <v>75</v>
      </c>
      <c r="AI102">
        <v>63</v>
      </c>
      <c r="AJ102">
        <v>14</v>
      </c>
      <c r="AK102">
        <v>14</v>
      </c>
      <c r="AL102">
        <v>1</v>
      </c>
      <c r="AM102">
        <v>0</v>
      </c>
      <c r="AN102">
        <v>8</v>
      </c>
      <c r="AO102">
        <v>14</v>
      </c>
      <c r="AP102">
        <v>12</v>
      </c>
      <c r="AQ102">
        <v>8</v>
      </c>
      <c r="AR102">
        <v>4</v>
      </c>
      <c r="AS102">
        <v>2</v>
      </c>
      <c r="AT102">
        <v>30</v>
      </c>
      <c r="AU102">
        <v>16</v>
      </c>
      <c r="AV102">
        <v>4</v>
      </c>
      <c r="AW102">
        <v>7</v>
      </c>
    </row>
    <row r="103" spans="1:49" x14ac:dyDescent="0.35">
      <c r="A103" t="s">
        <v>48</v>
      </c>
      <c r="B103" t="s">
        <v>664</v>
      </c>
      <c r="C103" t="s">
        <v>923</v>
      </c>
      <c r="D103" t="s">
        <v>1194</v>
      </c>
      <c r="E103" t="s">
        <v>1195</v>
      </c>
      <c r="F103" t="s">
        <v>1196</v>
      </c>
      <c r="G103" t="s">
        <v>1212</v>
      </c>
      <c r="H103" t="s">
        <v>1214</v>
      </c>
      <c r="I103">
        <f t="shared" si="2"/>
        <v>540</v>
      </c>
      <c r="J103">
        <v>6</v>
      </c>
      <c r="K103">
        <v>3</v>
      </c>
      <c r="L103">
        <v>13</v>
      </c>
      <c r="M103">
        <v>17</v>
      </c>
      <c r="N103">
        <v>1</v>
      </c>
      <c r="O103">
        <v>3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66</v>
      </c>
      <c r="W103">
        <v>46</v>
      </c>
      <c r="X103">
        <v>0</v>
      </c>
      <c r="Y103">
        <v>0</v>
      </c>
      <c r="Z103">
        <v>24</v>
      </c>
      <c r="AA103">
        <v>20</v>
      </c>
      <c r="AB103">
        <v>36</v>
      </c>
      <c r="AC103">
        <v>24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1</v>
      </c>
      <c r="AM103">
        <v>0</v>
      </c>
      <c r="AN103">
        <v>49</v>
      </c>
      <c r="AO103">
        <v>35</v>
      </c>
      <c r="AP103">
        <v>64</v>
      </c>
      <c r="AQ103">
        <v>66</v>
      </c>
      <c r="AR103">
        <v>5</v>
      </c>
      <c r="AS103">
        <v>5</v>
      </c>
      <c r="AT103">
        <v>0</v>
      </c>
      <c r="AU103">
        <v>0</v>
      </c>
      <c r="AV103">
        <v>26</v>
      </c>
      <c r="AW103">
        <v>29</v>
      </c>
    </row>
    <row r="104" spans="1:49" x14ac:dyDescent="0.35">
      <c r="A104" t="s">
        <v>48</v>
      </c>
      <c r="B104" t="s">
        <v>664</v>
      </c>
      <c r="C104" t="s">
        <v>1245</v>
      </c>
      <c r="D104" t="s">
        <v>1365</v>
      </c>
      <c r="E104" t="s">
        <v>1398</v>
      </c>
      <c r="F104" t="s">
        <v>1399</v>
      </c>
      <c r="G104" t="s">
        <v>1409</v>
      </c>
      <c r="H104" t="s">
        <v>655</v>
      </c>
      <c r="I104">
        <f t="shared" si="2"/>
        <v>502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0</v>
      </c>
      <c r="Z104">
        <v>0</v>
      </c>
      <c r="AA104">
        <v>0</v>
      </c>
      <c r="AB104">
        <v>1</v>
      </c>
      <c r="AC104">
        <v>0</v>
      </c>
      <c r="AD104">
        <v>0</v>
      </c>
      <c r="AE104">
        <v>0</v>
      </c>
      <c r="AF104">
        <v>2</v>
      </c>
      <c r="AG104">
        <v>2</v>
      </c>
      <c r="AH104">
        <v>0</v>
      </c>
      <c r="AI104">
        <v>0</v>
      </c>
      <c r="AJ104">
        <v>240</v>
      </c>
      <c r="AK104">
        <v>249</v>
      </c>
      <c r="AL104">
        <v>1</v>
      </c>
      <c r="AM104">
        <v>1</v>
      </c>
      <c r="AN104">
        <v>1</v>
      </c>
      <c r="AO104">
        <v>1</v>
      </c>
      <c r="AP104">
        <v>0</v>
      </c>
      <c r="AQ104">
        <v>1</v>
      </c>
      <c r="AR104">
        <v>0</v>
      </c>
      <c r="AS104">
        <v>0</v>
      </c>
      <c r="AT104">
        <v>1</v>
      </c>
      <c r="AU104">
        <v>0</v>
      </c>
      <c r="AV104">
        <v>1</v>
      </c>
      <c r="AW104">
        <v>0</v>
      </c>
    </row>
    <row r="105" spans="1:49" x14ac:dyDescent="0.35">
      <c r="A105" t="s">
        <v>48</v>
      </c>
      <c r="B105" t="s">
        <v>664</v>
      </c>
      <c r="C105" t="s">
        <v>1245</v>
      </c>
      <c r="D105" t="s">
        <v>1365</v>
      </c>
      <c r="E105" t="s">
        <v>1489</v>
      </c>
      <c r="F105" t="s">
        <v>1490</v>
      </c>
      <c r="G105" t="s">
        <v>1498</v>
      </c>
      <c r="H105" t="s">
        <v>1501</v>
      </c>
      <c r="I105">
        <f t="shared" si="2"/>
        <v>501</v>
      </c>
      <c r="J105">
        <v>7</v>
      </c>
      <c r="K105">
        <v>8</v>
      </c>
      <c r="L105">
        <v>4</v>
      </c>
      <c r="M105">
        <v>1</v>
      </c>
      <c r="N105">
        <v>6</v>
      </c>
      <c r="O105">
        <v>4</v>
      </c>
      <c r="P105">
        <v>11</v>
      </c>
      <c r="Q105">
        <v>8</v>
      </c>
      <c r="R105">
        <v>8</v>
      </c>
      <c r="S105">
        <v>2</v>
      </c>
      <c r="T105">
        <v>4</v>
      </c>
      <c r="U105">
        <v>9</v>
      </c>
      <c r="V105">
        <v>6</v>
      </c>
      <c r="W105">
        <v>1</v>
      </c>
      <c r="X105">
        <v>10</v>
      </c>
      <c r="Y105">
        <v>10</v>
      </c>
      <c r="Z105">
        <v>4</v>
      </c>
      <c r="AA105">
        <v>2</v>
      </c>
      <c r="AB105">
        <v>3</v>
      </c>
      <c r="AC105">
        <v>4</v>
      </c>
      <c r="AD105">
        <v>29</v>
      </c>
      <c r="AE105">
        <v>18</v>
      </c>
      <c r="AF105">
        <v>9</v>
      </c>
      <c r="AG105">
        <v>6</v>
      </c>
      <c r="AH105">
        <v>31</v>
      </c>
      <c r="AI105">
        <v>37</v>
      </c>
      <c r="AJ105">
        <v>12</v>
      </c>
      <c r="AK105">
        <v>16</v>
      </c>
      <c r="AL105">
        <v>1</v>
      </c>
      <c r="AM105">
        <v>5</v>
      </c>
      <c r="AN105">
        <v>83</v>
      </c>
      <c r="AO105">
        <v>77</v>
      </c>
      <c r="AP105">
        <v>13</v>
      </c>
      <c r="AQ105">
        <v>5</v>
      </c>
      <c r="AR105">
        <v>10</v>
      </c>
      <c r="AS105">
        <v>16</v>
      </c>
      <c r="AT105">
        <v>7</v>
      </c>
      <c r="AU105">
        <v>6</v>
      </c>
      <c r="AV105">
        <v>4</v>
      </c>
      <c r="AW105">
        <v>4</v>
      </c>
    </row>
    <row r="106" spans="1:49" x14ac:dyDescent="0.35">
      <c r="A106" t="s">
        <v>48</v>
      </c>
      <c r="B106" t="s">
        <v>664</v>
      </c>
      <c r="C106" t="s">
        <v>769</v>
      </c>
      <c r="D106" t="s">
        <v>770</v>
      </c>
      <c r="E106" t="s">
        <v>771</v>
      </c>
      <c r="F106" t="s">
        <v>803</v>
      </c>
      <c r="G106" t="s">
        <v>804</v>
      </c>
      <c r="H106" t="s">
        <v>807</v>
      </c>
      <c r="I106">
        <f t="shared" si="2"/>
        <v>487</v>
      </c>
      <c r="J106">
        <v>0</v>
      </c>
      <c r="K106">
        <v>1</v>
      </c>
      <c r="L106">
        <v>1</v>
      </c>
      <c r="M106">
        <v>0</v>
      </c>
      <c r="N106">
        <v>0</v>
      </c>
      <c r="O106">
        <v>2</v>
      </c>
      <c r="P106">
        <v>1</v>
      </c>
      <c r="Q106">
        <v>0</v>
      </c>
      <c r="R106">
        <v>6</v>
      </c>
      <c r="S106">
        <v>3</v>
      </c>
      <c r="T106">
        <v>2</v>
      </c>
      <c r="U106">
        <v>2</v>
      </c>
      <c r="V106">
        <v>16</v>
      </c>
      <c r="W106">
        <v>27</v>
      </c>
      <c r="X106">
        <v>1</v>
      </c>
      <c r="Y106">
        <v>3</v>
      </c>
      <c r="Z106">
        <v>35</v>
      </c>
      <c r="AA106">
        <v>30</v>
      </c>
      <c r="AB106">
        <v>41</v>
      </c>
      <c r="AC106">
        <v>38</v>
      </c>
      <c r="AD106">
        <v>2</v>
      </c>
      <c r="AE106">
        <v>5</v>
      </c>
      <c r="AF106">
        <v>0</v>
      </c>
      <c r="AG106">
        <v>0</v>
      </c>
      <c r="AH106">
        <v>2</v>
      </c>
      <c r="AI106">
        <v>3</v>
      </c>
      <c r="AJ106">
        <v>2</v>
      </c>
      <c r="AK106">
        <v>1</v>
      </c>
      <c r="AL106">
        <v>2</v>
      </c>
      <c r="AM106">
        <v>0</v>
      </c>
      <c r="AN106">
        <v>0</v>
      </c>
      <c r="AO106">
        <v>0</v>
      </c>
      <c r="AP106">
        <v>60</v>
      </c>
      <c r="AQ106">
        <v>47</v>
      </c>
      <c r="AR106">
        <v>9</v>
      </c>
      <c r="AS106">
        <v>10</v>
      </c>
      <c r="AT106">
        <v>0</v>
      </c>
      <c r="AU106">
        <v>0</v>
      </c>
      <c r="AV106">
        <v>72</v>
      </c>
      <c r="AW106">
        <v>63</v>
      </c>
    </row>
    <row r="107" spans="1:49" x14ac:dyDescent="0.35">
      <c r="A107" t="s">
        <v>48</v>
      </c>
      <c r="B107" t="s">
        <v>664</v>
      </c>
      <c r="C107" t="s">
        <v>672</v>
      </c>
      <c r="D107" t="s">
        <v>680</v>
      </c>
      <c r="E107" t="s">
        <v>729</v>
      </c>
      <c r="F107" t="s">
        <v>730</v>
      </c>
      <c r="G107" t="s">
        <v>661</v>
      </c>
      <c r="H107" t="s">
        <v>655</v>
      </c>
      <c r="I107">
        <f t="shared" si="2"/>
        <v>481</v>
      </c>
      <c r="J107">
        <v>4</v>
      </c>
      <c r="K107">
        <v>5</v>
      </c>
      <c r="L107">
        <v>4</v>
      </c>
      <c r="M107">
        <v>6</v>
      </c>
      <c r="N107">
        <v>10</v>
      </c>
      <c r="O107">
        <v>4</v>
      </c>
      <c r="P107">
        <v>9</v>
      </c>
      <c r="Q107">
        <v>11</v>
      </c>
      <c r="R107">
        <v>9</v>
      </c>
      <c r="S107">
        <v>11</v>
      </c>
      <c r="T107">
        <v>10</v>
      </c>
      <c r="U107">
        <v>12</v>
      </c>
      <c r="V107">
        <v>3</v>
      </c>
      <c r="W107">
        <v>5</v>
      </c>
      <c r="X107">
        <v>2</v>
      </c>
      <c r="Y107">
        <v>7</v>
      </c>
      <c r="Z107">
        <v>10</v>
      </c>
      <c r="AA107">
        <v>12</v>
      </c>
      <c r="AB107">
        <v>18</v>
      </c>
      <c r="AC107">
        <v>9</v>
      </c>
      <c r="AD107">
        <v>0</v>
      </c>
      <c r="AE107">
        <v>0</v>
      </c>
      <c r="AF107">
        <v>1</v>
      </c>
      <c r="AG107">
        <v>0</v>
      </c>
      <c r="AH107">
        <v>0</v>
      </c>
      <c r="AI107">
        <v>0</v>
      </c>
      <c r="AJ107">
        <v>9</v>
      </c>
      <c r="AK107">
        <v>15</v>
      </c>
      <c r="AL107">
        <v>0</v>
      </c>
      <c r="AM107">
        <v>0</v>
      </c>
      <c r="AN107">
        <v>56</v>
      </c>
      <c r="AO107">
        <v>55</v>
      </c>
      <c r="AP107">
        <v>21</v>
      </c>
      <c r="AQ107">
        <v>13</v>
      </c>
      <c r="AR107">
        <v>7</v>
      </c>
      <c r="AS107">
        <v>1</v>
      </c>
      <c r="AT107">
        <v>68</v>
      </c>
      <c r="AU107">
        <v>63</v>
      </c>
      <c r="AV107">
        <v>4</v>
      </c>
      <c r="AW107">
        <v>7</v>
      </c>
    </row>
    <row r="108" spans="1:49" x14ac:dyDescent="0.35">
      <c r="A108" t="s">
        <v>48</v>
      </c>
      <c r="B108" t="s">
        <v>664</v>
      </c>
      <c r="C108" t="s">
        <v>1245</v>
      </c>
      <c r="D108" t="s">
        <v>1365</v>
      </c>
      <c r="E108" t="s">
        <v>1489</v>
      </c>
      <c r="F108" t="s">
        <v>1490</v>
      </c>
      <c r="G108" t="s">
        <v>1498</v>
      </c>
      <c r="H108" t="s">
        <v>655</v>
      </c>
      <c r="I108">
        <f t="shared" si="2"/>
        <v>471</v>
      </c>
      <c r="J108">
        <v>1</v>
      </c>
      <c r="K108">
        <v>2</v>
      </c>
      <c r="L108">
        <v>2</v>
      </c>
      <c r="M108">
        <v>1</v>
      </c>
      <c r="N108">
        <v>2</v>
      </c>
      <c r="O108">
        <v>0</v>
      </c>
      <c r="P108">
        <v>5</v>
      </c>
      <c r="Q108">
        <v>1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1</v>
      </c>
      <c r="Z108">
        <v>1</v>
      </c>
      <c r="AA108">
        <v>0</v>
      </c>
      <c r="AB108">
        <v>1</v>
      </c>
      <c r="AC108">
        <v>1</v>
      </c>
      <c r="AD108">
        <v>6</v>
      </c>
      <c r="AE108">
        <v>3</v>
      </c>
      <c r="AF108">
        <v>1</v>
      </c>
      <c r="AG108">
        <v>4</v>
      </c>
      <c r="AH108">
        <v>6</v>
      </c>
      <c r="AI108">
        <v>6</v>
      </c>
      <c r="AJ108">
        <v>194</v>
      </c>
      <c r="AK108">
        <v>191</v>
      </c>
      <c r="AL108">
        <v>0</v>
      </c>
      <c r="AM108">
        <v>1</v>
      </c>
      <c r="AN108">
        <v>12</v>
      </c>
      <c r="AO108">
        <v>16</v>
      </c>
      <c r="AP108">
        <v>3</v>
      </c>
      <c r="AQ108">
        <v>1</v>
      </c>
      <c r="AR108">
        <v>3</v>
      </c>
      <c r="AS108">
        <v>2</v>
      </c>
      <c r="AT108">
        <v>1</v>
      </c>
      <c r="AU108">
        <v>0</v>
      </c>
      <c r="AV108">
        <v>0</v>
      </c>
      <c r="AW108">
        <v>2</v>
      </c>
    </row>
    <row r="109" spans="1:49" x14ac:dyDescent="0.35">
      <c r="A109" t="s">
        <v>48</v>
      </c>
      <c r="B109" t="s">
        <v>664</v>
      </c>
      <c r="C109" t="s">
        <v>769</v>
      </c>
      <c r="D109" t="s">
        <v>770</v>
      </c>
      <c r="E109" t="s">
        <v>771</v>
      </c>
      <c r="F109" t="s">
        <v>793</v>
      </c>
      <c r="G109" t="s">
        <v>802</v>
      </c>
      <c r="H109" t="s">
        <v>655</v>
      </c>
      <c r="I109">
        <f t="shared" si="2"/>
        <v>444</v>
      </c>
      <c r="J109">
        <v>9</v>
      </c>
      <c r="K109">
        <v>15</v>
      </c>
      <c r="L109">
        <v>6</v>
      </c>
      <c r="M109">
        <v>9</v>
      </c>
      <c r="N109">
        <v>25</v>
      </c>
      <c r="O109">
        <v>34</v>
      </c>
      <c r="P109">
        <v>15</v>
      </c>
      <c r="Q109">
        <v>14</v>
      </c>
      <c r="R109">
        <v>13</v>
      </c>
      <c r="S109">
        <v>10</v>
      </c>
      <c r="T109">
        <v>15</v>
      </c>
      <c r="U109">
        <v>38</v>
      </c>
      <c r="V109">
        <v>6</v>
      </c>
      <c r="W109">
        <v>8</v>
      </c>
      <c r="X109">
        <v>0</v>
      </c>
      <c r="Y109">
        <v>0</v>
      </c>
      <c r="Z109">
        <v>4</v>
      </c>
      <c r="AA109">
        <v>5</v>
      </c>
      <c r="AB109">
        <v>9</v>
      </c>
      <c r="AC109">
        <v>14</v>
      </c>
      <c r="AD109">
        <v>22</v>
      </c>
      <c r="AE109">
        <v>20</v>
      </c>
      <c r="AF109">
        <v>5</v>
      </c>
      <c r="AG109">
        <v>9</v>
      </c>
      <c r="AH109">
        <v>19</v>
      </c>
      <c r="AI109">
        <v>24</v>
      </c>
      <c r="AJ109">
        <v>23</v>
      </c>
      <c r="AK109">
        <v>24</v>
      </c>
      <c r="AL109">
        <v>17</v>
      </c>
      <c r="AM109">
        <v>12</v>
      </c>
      <c r="AN109">
        <v>5</v>
      </c>
      <c r="AO109">
        <v>5</v>
      </c>
      <c r="AP109">
        <v>0</v>
      </c>
      <c r="AQ109">
        <v>3</v>
      </c>
      <c r="AR109">
        <v>2</v>
      </c>
      <c r="AS109">
        <v>1</v>
      </c>
      <c r="AT109">
        <v>2</v>
      </c>
      <c r="AU109">
        <v>2</v>
      </c>
      <c r="AV109">
        <v>0</v>
      </c>
      <c r="AW109">
        <v>0</v>
      </c>
    </row>
    <row r="110" spans="1:49" x14ac:dyDescent="0.35">
      <c r="A110" t="s">
        <v>48</v>
      </c>
      <c r="B110" t="s">
        <v>664</v>
      </c>
      <c r="C110" t="s">
        <v>769</v>
      </c>
      <c r="D110" t="s">
        <v>770</v>
      </c>
      <c r="E110" t="s">
        <v>771</v>
      </c>
      <c r="F110" t="s">
        <v>811</v>
      </c>
      <c r="G110" t="s">
        <v>816</v>
      </c>
      <c r="H110" t="s">
        <v>655</v>
      </c>
      <c r="I110">
        <f t="shared" si="2"/>
        <v>443</v>
      </c>
      <c r="J110">
        <v>2</v>
      </c>
      <c r="K110">
        <v>3</v>
      </c>
      <c r="L110">
        <v>3</v>
      </c>
      <c r="M110">
        <v>1</v>
      </c>
      <c r="N110">
        <v>3</v>
      </c>
      <c r="O110">
        <v>1</v>
      </c>
      <c r="P110">
        <v>14</v>
      </c>
      <c r="Q110">
        <v>9</v>
      </c>
      <c r="R110">
        <v>5</v>
      </c>
      <c r="S110">
        <v>6</v>
      </c>
      <c r="T110">
        <v>7</v>
      </c>
      <c r="U110">
        <v>13</v>
      </c>
      <c r="V110">
        <v>7</v>
      </c>
      <c r="W110">
        <v>8</v>
      </c>
      <c r="X110">
        <v>0</v>
      </c>
      <c r="Y110">
        <v>0</v>
      </c>
      <c r="Z110">
        <v>5</v>
      </c>
      <c r="AA110">
        <v>3</v>
      </c>
      <c r="AB110">
        <v>3</v>
      </c>
      <c r="AC110">
        <v>3</v>
      </c>
      <c r="AD110">
        <v>57</v>
      </c>
      <c r="AE110">
        <v>59</v>
      </c>
      <c r="AF110">
        <v>3</v>
      </c>
      <c r="AG110">
        <v>5</v>
      </c>
      <c r="AH110">
        <v>62</v>
      </c>
      <c r="AI110">
        <v>71</v>
      </c>
      <c r="AJ110">
        <v>26</v>
      </c>
      <c r="AK110">
        <v>37</v>
      </c>
      <c r="AL110">
        <v>1</v>
      </c>
      <c r="AM110">
        <v>2</v>
      </c>
      <c r="AN110">
        <v>5</v>
      </c>
      <c r="AO110">
        <v>3</v>
      </c>
      <c r="AP110">
        <v>4</v>
      </c>
      <c r="AQ110">
        <v>4</v>
      </c>
      <c r="AR110">
        <v>2</v>
      </c>
      <c r="AS110">
        <v>1</v>
      </c>
      <c r="AT110">
        <v>0</v>
      </c>
      <c r="AU110">
        <v>0</v>
      </c>
      <c r="AV110">
        <v>4</v>
      </c>
      <c r="AW110">
        <v>1</v>
      </c>
    </row>
    <row r="111" spans="1:49" x14ac:dyDescent="0.35">
      <c r="A111" t="s">
        <v>48</v>
      </c>
      <c r="B111" t="s">
        <v>664</v>
      </c>
      <c r="C111" t="s">
        <v>1245</v>
      </c>
      <c r="D111" t="s">
        <v>1365</v>
      </c>
      <c r="E111" t="s">
        <v>1398</v>
      </c>
      <c r="F111" t="s">
        <v>1399</v>
      </c>
      <c r="G111" t="s">
        <v>1447</v>
      </c>
      <c r="H111" t="s">
        <v>1448</v>
      </c>
      <c r="I111">
        <f t="shared" si="2"/>
        <v>415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1</v>
      </c>
      <c r="AG111">
        <v>0</v>
      </c>
      <c r="AH111">
        <v>0</v>
      </c>
      <c r="AI111">
        <v>1</v>
      </c>
      <c r="AJ111">
        <v>193</v>
      </c>
      <c r="AK111">
        <v>216</v>
      </c>
      <c r="AL111">
        <v>0</v>
      </c>
      <c r="AM111">
        <v>1</v>
      </c>
      <c r="AN111">
        <v>1</v>
      </c>
      <c r="AO111">
        <v>1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</row>
    <row r="112" spans="1:49" x14ac:dyDescent="0.35">
      <c r="A112" t="s">
        <v>48</v>
      </c>
      <c r="B112" t="s">
        <v>664</v>
      </c>
      <c r="C112" t="s">
        <v>923</v>
      </c>
      <c r="D112" t="s">
        <v>1006</v>
      </c>
      <c r="E112" t="s">
        <v>1007</v>
      </c>
      <c r="F112" t="s">
        <v>1136</v>
      </c>
      <c r="G112" t="s">
        <v>1155</v>
      </c>
      <c r="H112" t="s">
        <v>1156</v>
      </c>
      <c r="I112">
        <f t="shared" si="2"/>
        <v>414</v>
      </c>
      <c r="J112">
        <v>7</v>
      </c>
      <c r="K112">
        <v>8</v>
      </c>
      <c r="L112">
        <v>4</v>
      </c>
      <c r="M112">
        <v>9</v>
      </c>
      <c r="N112">
        <v>5</v>
      </c>
      <c r="O112">
        <v>2</v>
      </c>
      <c r="P112">
        <v>24</v>
      </c>
      <c r="Q112">
        <v>16</v>
      </c>
      <c r="R112">
        <v>11</v>
      </c>
      <c r="S112">
        <v>5</v>
      </c>
      <c r="T112">
        <v>10</v>
      </c>
      <c r="U112">
        <v>6</v>
      </c>
      <c r="V112">
        <v>6</v>
      </c>
      <c r="W112">
        <v>7</v>
      </c>
      <c r="X112">
        <v>3</v>
      </c>
      <c r="Y112">
        <v>4</v>
      </c>
      <c r="Z112">
        <v>2</v>
      </c>
      <c r="AA112">
        <v>2</v>
      </c>
      <c r="AB112">
        <v>3</v>
      </c>
      <c r="AC112">
        <v>2</v>
      </c>
      <c r="AD112">
        <v>28</v>
      </c>
      <c r="AE112">
        <v>18</v>
      </c>
      <c r="AF112">
        <v>2</v>
      </c>
      <c r="AG112">
        <v>2</v>
      </c>
      <c r="AH112">
        <v>26</v>
      </c>
      <c r="AI112">
        <v>16</v>
      </c>
      <c r="AJ112">
        <v>69</v>
      </c>
      <c r="AK112">
        <v>59</v>
      </c>
      <c r="AL112">
        <v>0</v>
      </c>
      <c r="AM112">
        <v>0</v>
      </c>
      <c r="AN112">
        <v>14</v>
      </c>
      <c r="AO112">
        <v>17</v>
      </c>
      <c r="AP112">
        <v>4</v>
      </c>
      <c r="AQ112">
        <v>3</v>
      </c>
      <c r="AR112">
        <v>8</v>
      </c>
      <c r="AS112">
        <v>7</v>
      </c>
      <c r="AT112">
        <v>1</v>
      </c>
      <c r="AU112">
        <v>3</v>
      </c>
      <c r="AV112">
        <v>0</v>
      </c>
      <c r="AW112">
        <v>1</v>
      </c>
    </row>
    <row r="113" spans="1:49" x14ac:dyDescent="0.35">
      <c r="A113" t="s">
        <v>48</v>
      </c>
      <c r="B113" t="s">
        <v>664</v>
      </c>
      <c r="C113" t="s">
        <v>1245</v>
      </c>
      <c r="D113" t="s">
        <v>1365</v>
      </c>
      <c r="E113" t="s">
        <v>1398</v>
      </c>
      <c r="F113" t="s">
        <v>1399</v>
      </c>
      <c r="G113" t="s">
        <v>1459</v>
      </c>
      <c r="H113" t="s">
        <v>1462</v>
      </c>
      <c r="I113">
        <f t="shared" si="2"/>
        <v>402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1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215</v>
      </c>
      <c r="AK113">
        <v>184</v>
      </c>
      <c r="AL113">
        <v>0</v>
      </c>
      <c r="AM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</row>
    <row r="114" spans="1:49" x14ac:dyDescent="0.35">
      <c r="A114" t="s">
        <v>48</v>
      </c>
      <c r="B114" t="s">
        <v>664</v>
      </c>
      <c r="C114" t="s">
        <v>923</v>
      </c>
      <c r="D114" t="s">
        <v>1006</v>
      </c>
      <c r="E114" t="s">
        <v>1007</v>
      </c>
      <c r="F114" t="s">
        <v>1162</v>
      </c>
      <c r="G114" t="s">
        <v>1164</v>
      </c>
      <c r="H114" t="s">
        <v>655</v>
      </c>
      <c r="I114">
        <f t="shared" si="2"/>
        <v>392</v>
      </c>
      <c r="J114">
        <v>0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>
        <v>1</v>
      </c>
      <c r="V114">
        <v>2</v>
      </c>
      <c r="W114">
        <v>0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0</v>
      </c>
      <c r="AE114">
        <v>0</v>
      </c>
      <c r="AF114">
        <v>3</v>
      </c>
      <c r="AG114">
        <v>1</v>
      </c>
      <c r="AH114">
        <v>0</v>
      </c>
      <c r="AI114">
        <v>1</v>
      </c>
      <c r="AJ114">
        <v>91</v>
      </c>
      <c r="AK114">
        <v>92</v>
      </c>
      <c r="AL114">
        <v>0</v>
      </c>
      <c r="AM114">
        <v>0</v>
      </c>
      <c r="AN114">
        <v>85</v>
      </c>
      <c r="AO114">
        <v>72</v>
      </c>
      <c r="AP114">
        <v>8</v>
      </c>
      <c r="AQ114">
        <v>18</v>
      </c>
      <c r="AR114">
        <v>1</v>
      </c>
      <c r="AS114">
        <v>3</v>
      </c>
      <c r="AT114">
        <v>1</v>
      </c>
      <c r="AU114">
        <v>1</v>
      </c>
      <c r="AV114">
        <v>2</v>
      </c>
      <c r="AW114">
        <v>2</v>
      </c>
    </row>
    <row r="115" spans="1:49" x14ac:dyDescent="0.35">
      <c r="A115" t="s">
        <v>48</v>
      </c>
      <c r="B115" t="s">
        <v>664</v>
      </c>
      <c r="C115" t="s">
        <v>923</v>
      </c>
      <c r="D115" t="s">
        <v>1006</v>
      </c>
      <c r="E115" t="s">
        <v>1007</v>
      </c>
      <c r="F115" t="s">
        <v>1112</v>
      </c>
      <c r="G115" t="s">
        <v>1019</v>
      </c>
      <c r="H115" t="s">
        <v>1120</v>
      </c>
      <c r="I115">
        <f t="shared" si="2"/>
        <v>391</v>
      </c>
      <c r="J115">
        <v>0</v>
      </c>
      <c r="K115">
        <v>1</v>
      </c>
      <c r="L115">
        <v>3</v>
      </c>
      <c r="M115">
        <v>2</v>
      </c>
      <c r="N115">
        <v>2</v>
      </c>
      <c r="O115">
        <v>3</v>
      </c>
      <c r="P115">
        <v>1</v>
      </c>
      <c r="Q115">
        <v>1</v>
      </c>
      <c r="R115">
        <v>67</v>
      </c>
      <c r="S115">
        <v>73</v>
      </c>
      <c r="T115">
        <v>70</v>
      </c>
      <c r="U115">
        <v>57</v>
      </c>
      <c r="V115">
        <v>2</v>
      </c>
      <c r="W115">
        <v>4</v>
      </c>
      <c r="X115">
        <v>1</v>
      </c>
      <c r="Y115">
        <v>0</v>
      </c>
      <c r="Z115">
        <v>5</v>
      </c>
      <c r="AA115">
        <v>1</v>
      </c>
      <c r="AB115">
        <v>1</v>
      </c>
      <c r="AC115">
        <v>3</v>
      </c>
      <c r="AD115">
        <v>0</v>
      </c>
      <c r="AE115">
        <v>0</v>
      </c>
      <c r="AF115">
        <v>32</v>
      </c>
      <c r="AG115">
        <v>26</v>
      </c>
      <c r="AH115">
        <v>0</v>
      </c>
      <c r="AI115">
        <v>0</v>
      </c>
      <c r="AJ115">
        <v>1</v>
      </c>
      <c r="AK115">
        <v>1</v>
      </c>
      <c r="AL115">
        <v>11</v>
      </c>
      <c r="AM115">
        <v>14</v>
      </c>
      <c r="AN115">
        <v>3</v>
      </c>
      <c r="AO115">
        <v>0</v>
      </c>
      <c r="AP115">
        <v>0</v>
      </c>
      <c r="AQ115">
        <v>2</v>
      </c>
      <c r="AR115">
        <v>0</v>
      </c>
      <c r="AS115">
        <v>0</v>
      </c>
      <c r="AT115">
        <v>2</v>
      </c>
      <c r="AU115">
        <v>2</v>
      </c>
      <c r="AV115">
        <v>0</v>
      </c>
      <c r="AW115">
        <v>0</v>
      </c>
    </row>
    <row r="116" spans="1:49" x14ac:dyDescent="0.35">
      <c r="A116" t="s">
        <v>48</v>
      </c>
      <c r="B116" t="s">
        <v>664</v>
      </c>
      <c r="C116" t="s">
        <v>769</v>
      </c>
      <c r="D116" t="s">
        <v>770</v>
      </c>
      <c r="E116" t="s">
        <v>771</v>
      </c>
      <c r="F116" t="s">
        <v>793</v>
      </c>
      <c r="G116" t="s">
        <v>797</v>
      </c>
      <c r="H116" t="s">
        <v>799</v>
      </c>
      <c r="I116">
        <f t="shared" si="2"/>
        <v>377</v>
      </c>
      <c r="J116">
        <v>0</v>
      </c>
      <c r="K116">
        <v>1</v>
      </c>
      <c r="L116">
        <v>5</v>
      </c>
      <c r="M116">
        <v>6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2</v>
      </c>
      <c r="AE116">
        <v>4</v>
      </c>
      <c r="AF116">
        <v>40</v>
      </c>
      <c r="AG116">
        <v>40</v>
      </c>
      <c r="AH116">
        <v>5</v>
      </c>
      <c r="AI116">
        <v>1</v>
      </c>
      <c r="AJ116">
        <v>0</v>
      </c>
      <c r="AK116">
        <v>0</v>
      </c>
      <c r="AL116">
        <v>42</v>
      </c>
      <c r="AM116">
        <v>50</v>
      </c>
      <c r="AN116">
        <v>0</v>
      </c>
      <c r="AO116">
        <v>1</v>
      </c>
      <c r="AP116">
        <v>3</v>
      </c>
      <c r="AQ116">
        <v>1</v>
      </c>
      <c r="AR116">
        <v>1</v>
      </c>
      <c r="AS116">
        <v>1</v>
      </c>
      <c r="AT116">
        <v>85</v>
      </c>
      <c r="AU116">
        <v>88</v>
      </c>
      <c r="AV116">
        <v>0</v>
      </c>
      <c r="AW116">
        <v>0</v>
      </c>
    </row>
    <row r="117" spans="1:49" x14ac:dyDescent="0.35">
      <c r="A117" t="s">
        <v>48</v>
      </c>
      <c r="B117" t="s">
        <v>664</v>
      </c>
      <c r="C117" t="s">
        <v>923</v>
      </c>
      <c r="D117" t="s">
        <v>1006</v>
      </c>
      <c r="E117" t="s">
        <v>1007</v>
      </c>
      <c r="F117" t="s">
        <v>1112</v>
      </c>
      <c r="G117" t="s">
        <v>1083</v>
      </c>
      <c r="H117" t="s">
        <v>1129</v>
      </c>
      <c r="I117">
        <f t="shared" si="2"/>
        <v>374</v>
      </c>
      <c r="J117">
        <v>13</v>
      </c>
      <c r="K117">
        <v>19</v>
      </c>
      <c r="L117">
        <v>8</v>
      </c>
      <c r="M117">
        <v>11</v>
      </c>
      <c r="N117">
        <v>3</v>
      </c>
      <c r="O117">
        <v>5</v>
      </c>
      <c r="P117">
        <v>2</v>
      </c>
      <c r="Q117">
        <v>0</v>
      </c>
      <c r="R117">
        <v>2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10</v>
      </c>
      <c r="Y117">
        <v>12</v>
      </c>
      <c r="Z117">
        <v>1</v>
      </c>
      <c r="AA117">
        <v>5</v>
      </c>
      <c r="AB117">
        <v>1</v>
      </c>
      <c r="AC117">
        <v>5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103</v>
      </c>
      <c r="AO117">
        <v>121</v>
      </c>
      <c r="AP117">
        <v>7</v>
      </c>
      <c r="AQ117">
        <v>12</v>
      </c>
      <c r="AR117">
        <v>17</v>
      </c>
      <c r="AS117">
        <v>11</v>
      </c>
      <c r="AT117">
        <v>1</v>
      </c>
      <c r="AU117">
        <v>0</v>
      </c>
      <c r="AV117">
        <v>4</v>
      </c>
      <c r="AW117">
        <v>1</v>
      </c>
    </row>
    <row r="118" spans="1:49" x14ac:dyDescent="0.35">
      <c r="A118" t="s">
        <v>48</v>
      </c>
      <c r="B118" t="s">
        <v>664</v>
      </c>
      <c r="C118" t="s">
        <v>1245</v>
      </c>
      <c r="D118" t="s">
        <v>1365</v>
      </c>
      <c r="E118" t="s">
        <v>1398</v>
      </c>
      <c r="F118" t="s">
        <v>1399</v>
      </c>
      <c r="G118" t="s">
        <v>1426</v>
      </c>
      <c r="H118" t="s">
        <v>1428</v>
      </c>
      <c r="I118">
        <f t="shared" si="2"/>
        <v>374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1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1</v>
      </c>
      <c r="AB118">
        <v>0</v>
      </c>
      <c r="AC118">
        <v>0</v>
      </c>
      <c r="AD118">
        <v>0</v>
      </c>
      <c r="AE118">
        <v>0</v>
      </c>
      <c r="AF118">
        <v>2</v>
      </c>
      <c r="AG118">
        <v>1</v>
      </c>
      <c r="AH118">
        <v>0</v>
      </c>
      <c r="AI118">
        <v>0</v>
      </c>
      <c r="AJ118">
        <v>179</v>
      </c>
      <c r="AK118">
        <v>186</v>
      </c>
      <c r="AL118">
        <v>1</v>
      </c>
      <c r="AM118">
        <v>2</v>
      </c>
      <c r="AN118">
        <v>0</v>
      </c>
      <c r="AO118">
        <v>1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</row>
    <row r="119" spans="1:49" x14ac:dyDescent="0.35">
      <c r="A119" t="s">
        <v>48</v>
      </c>
      <c r="B119" t="s">
        <v>664</v>
      </c>
      <c r="C119" t="s">
        <v>923</v>
      </c>
      <c r="D119" t="s">
        <v>1006</v>
      </c>
      <c r="E119" t="s">
        <v>1007</v>
      </c>
      <c r="F119" t="s">
        <v>1136</v>
      </c>
      <c r="G119" t="s">
        <v>1151</v>
      </c>
      <c r="H119" t="s">
        <v>655</v>
      </c>
      <c r="I119">
        <f t="shared" si="2"/>
        <v>368</v>
      </c>
      <c r="J119">
        <v>4</v>
      </c>
      <c r="K119">
        <v>9</v>
      </c>
      <c r="L119">
        <v>5</v>
      </c>
      <c r="M119">
        <v>5</v>
      </c>
      <c r="N119">
        <v>3</v>
      </c>
      <c r="O119">
        <v>0</v>
      </c>
      <c r="P119">
        <v>107</v>
      </c>
      <c r="Q119">
        <v>71</v>
      </c>
      <c r="R119">
        <v>4</v>
      </c>
      <c r="S119">
        <v>2</v>
      </c>
      <c r="T119">
        <v>10</v>
      </c>
      <c r="U119">
        <v>13</v>
      </c>
      <c r="V119">
        <v>0</v>
      </c>
      <c r="W119">
        <v>0</v>
      </c>
      <c r="X119">
        <v>16</v>
      </c>
      <c r="Y119">
        <v>17</v>
      </c>
      <c r="Z119">
        <v>1</v>
      </c>
      <c r="AA119">
        <v>1</v>
      </c>
      <c r="AB119">
        <v>1</v>
      </c>
      <c r="AC119">
        <v>0</v>
      </c>
      <c r="AD119">
        <v>0</v>
      </c>
      <c r="AE119">
        <v>1</v>
      </c>
      <c r="AF119">
        <v>1</v>
      </c>
      <c r="AG119">
        <v>2</v>
      </c>
      <c r="AH119">
        <v>0</v>
      </c>
      <c r="AI119">
        <v>0</v>
      </c>
      <c r="AJ119">
        <v>15</v>
      </c>
      <c r="AK119">
        <v>8</v>
      </c>
      <c r="AL119">
        <v>0</v>
      </c>
      <c r="AM119">
        <v>0</v>
      </c>
      <c r="AN119">
        <v>0</v>
      </c>
      <c r="AO119">
        <v>0</v>
      </c>
      <c r="AP119">
        <v>5</v>
      </c>
      <c r="AQ119">
        <v>4</v>
      </c>
      <c r="AR119">
        <v>29</v>
      </c>
      <c r="AS119">
        <v>28</v>
      </c>
      <c r="AT119">
        <v>2</v>
      </c>
      <c r="AU119">
        <v>1</v>
      </c>
      <c r="AV119">
        <v>1</v>
      </c>
      <c r="AW119">
        <v>2</v>
      </c>
    </row>
    <row r="120" spans="1:49" x14ac:dyDescent="0.35">
      <c r="A120" t="s">
        <v>48</v>
      </c>
      <c r="B120" t="s">
        <v>664</v>
      </c>
      <c r="C120" t="s">
        <v>769</v>
      </c>
      <c r="D120" t="s">
        <v>770</v>
      </c>
      <c r="E120" t="s">
        <v>771</v>
      </c>
      <c r="F120" t="s">
        <v>793</v>
      </c>
      <c r="G120" t="s">
        <v>796</v>
      </c>
      <c r="H120" t="s">
        <v>655</v>
      </c>
      <c r="I120">
        <f t="shared" si="2"/>
        <v>353</v>
      </c>
      <c r="J120">
        <v>3</v>
      </c>
      <c r="K120">
        <v>6</v>
      </c>
      <c r="L120">
        <v>0</v>
      </c>
      <c r="M120">
        <v>1</v>
      </c>
      <c r="N120">
        <v>7</v>
      </c>
      <c r="O120">
        <v>2</v>
      </c>
      <c r="P120">
        <v>3</v>
      </c>
      <c r="Q120">
        <v>3</v>
      </c>
      <c r="R120">
        <v>2</v>
      </c>
      <c r="S120">
        <v>1</v>
      </c>
      <c r="T120">
        <v>3</v>
      </c>
      <c r="U120">
        <v>2</v>
      </c>
      <c r="V120">
        <v>2</v>
      </c>
      <c r="W120">
        <v>1</v>
      </c>
      <c r="X120">
        <v>0</v>
      </c>
      <c r="Y120">
        <v>0</v>
      </c>
      <c r="Z120">
        <v>4</v>
      </c>
      <c r="AA120">
        <v>2</v>
      </c>
      <c r="AB120">
        <v>6</v>
      </c>
      <c r="AC120">
        <v>1</v>
      </c>
      <c r="AD120">
        <v>3</v>
      </c>
      <c r="AE120">
        <v>2</v>
      </c>
      <c r="AF120">
        <v>34</v>
      </c>
      <c r="AG120">
        <v>27</v>
      </c>
      <c r="AH120">
        <v>1</v>
      </c>
      <c r="AI120">
        <v>2</v>
      </c>
      <c r="AJ120">
        <v>2</v>
      </c>
      <c r="AK120">
        <v>5</v>
      </c>
      <c r="AL120">
        <v>19</v>
      </c>
      <c r="AM120">
        <v>19</v>
      </c>
      <c r="AN120">
        <v>2</v>
      </c>
      <c r="AO120">
        <v>5</v>
      </c>
      <c r="AP120">
        <v>1</v>
      </c>
      <c r="AQ120">
        <v>1</v>
      </c>
      <c r="AR120">
        <v>3</v>
      </c>
      <c r="AS120">
        <v>0</v>
      </c>
      <c r="AT120">
        <v>92</v>
      </c>
      <c r="AU120">
        <v>84</v>
      </c>
      <c r="AV120">
        <v>0</v>
      </c>
      <c r="AW120">
        <v>2</v>
      </c>
    </row>
    <row r="121" spans="1:49" x14ac:dyDescent="0.35">
      <c r="A121" t="s">
        <v>48</v>
      </c>
      <c r="B121" t="s">
        <v>664</v>
      </c>
      <c r="C121" t="s">
        <v>923</v>
      </c>
      <c r="D121" t="s">
        <v>924</v>
      </c>
      <c r="E121" t="s">
        <v>968</v>
      </c>
      <c r="F121" t="s">
        <v>982</v>
      </c>
      <c r="G121" t="s">
        <v>983</v>
      </c>
      <c r="H121" t="s">
        <v>987</v>
      </c>
      <c r="I121">
        <f t="shared" si="2"/>
        <v>352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136</v>
      </c>
      <c r="AO121">
        <v>149</v>
      </c>
      <c r="AP121">
        <v>25</v>
      </c>
      <c r="AQ121">
        <v>20</v>
      </c>
      <c r="AR121">
        <v>1</v>
      </c>
      <c r="AS121">
        <v>1</v>
      </c>
      <c r="AT121">
        <v>3</v>
      </c>
      <c r="AU121">
        <v>0</v>
      </c>
      <c r="AV121">
        <v>6</v>
      </c>
      <c r="AW121">
        <v>11</v>
      </c>
    </row>
    <row r="122" spans="1:49" x14ac:dyDescent="0.35">
      <c r="A122" t="s">
        <v>48</v>
      </c>
      <c r="B122" t="s">
        <v>664</v>
      </c>
      <c r="C122" t="s">
        <v>1245</v>
      </c>
      <c r="D122" t="s">
        <v>1265</v>
      </c>
      <c r="E122" t="s">
        <v>1268</v>
      </c>
      <c r="F122" t="s">
        <v>1297</v>
      </c>
      <c r="G122" t="s">
        <v>661</v>
      </c>
      <c r="H122" t="s">
        <v>655</v>
      </c>
      <c r="I122">
        <f t="shared" si="2"/>
        <v>335</v>
      </c>
      <c r="J122">
        <v>4</v>
      </c>
      <c r="K122">
        <v>4</v>
      </c>
      <c r="L122">
        <v>2</v>
      </c>
      <c r="M122">
        <v>4</v>
      </c>
      <c r="N122">
        <v>9</v>
      </c>
      <c r="O122">
        <v>9</v>
      </c>
      <c r="P122">
        <v>12</v>
      </c>
      <c r="Q122">
        <v>22</v>
      </c>
      <c r="R122">
        <v>9</v>
      </c>
      <c r="S122">
        <v>9</v>
      </c>
      <c r="T122">
        <v>19</v>
      </c>
      <c r="U122">
        <v>8</v>
      </c>
      <c r="V122">
        <v>3</v>
      </c>
      <c r="W122">
        <v>3</v>
      </c>
      <c r="X122">
        <v>0</v>
      </c>
      <c r="Y122">
        <v>0</v>
      </c>
      <c r="Z122">
        <v>6</v>
      </c>
      <c r="AA122">
        <v>2</v>
      </c>
      <c r="AB122">
        <v>5</v>
      </c>
      <c r="AC122">
        <v>1</v>
      </c>
      <c r="AD122">
        <v>42</v>
      </c>
      <c r="AE122">
        <v>31</v>
      </c>
      <c r="AF122">
        <v>1</v>
      </c>
      <c r="AG122">
        <v>1</v>
      </c>
      <c r="AH122">
        <v>36</v>
      </c>
      <c r="AI122">
        <v>27</v>
      </c>
      <c r="AJ122">
        <v>9</v>
      </c>
      <c r="AK122">
        <v>5</v>
      </c>
      <c r="AL122">
        <v>0</v>
      </c>
      <c r="AM122">
        <v>0</v>
      </c>
      <c r="AN122">
        <v>7</v>
      </c>
      <c r="AO122">
        <v>9</v>
      </c>
      <c r="AP122">
        <v>1</v>
      </c>
      <c r="AQ122">
        <v>2</v>
      </c>
      <c r="AR122">
        <v>2</v>
      </c>
      <c r="AS122">
        <v>3</v>
      </c>
      <c r="AT122">
        <v>10</v>
      </c>
      <c r="AU122">
        <v>15</v>
      </c>
      <c r="AV122">
        <v>1</v>
      </c>
      <c r="AW122">
        <v>2</v>
      </c>
    </row>
    <row r="123" spans="1:49" x14ac:dyDescent="0.35">
      <c r="A123" t="s">
        <v>48</v>
      </c>
      <c r="B123" t="s">
        <v>664</v>
      </c>
      <c r="C123" t="s">
        <v>923</v>
      </c>
      <c r="D123" t="s">
        <v>924</v>
      </c>
      <c r="E123" t="s">
        <v>925</v>
      </c>
      <c r="F123" t="s">
        <v>929</v>
      </c>
      <c r="G123" t="s">
        <v>661</v>
      </c>
      <c r="H123" t="s">
        <v>655</v>
      </c>
      <c r="I123">
        <f t="shared" si="2"/>
        <v>310</v>
      </c>
      <c r="J123">
        <v>3</v>
      </c>
      <c r="K123">
        <v>3</v>
      </c>
      <c r="L123">
        <v>1</v>
      </c>
      <c r="M123">
        <v>2</v>
      </c>
      <c r="N123">
        <v>5</v>
      </c>
      <c r="O123">
        <v>7</v>
      </c>
      <c r="P123">
        <v>0</v>
      </c>
      <c r="Q123">
        <v>0</v>
      </c>
      <c r="R123">
        <v>2</v>
      </c>
      <c r="S123">
        <v>2</v>
      </c>
      <c r="T123">
        <v>1</v>
      </c>
      <c r="U123">
        <v>0</v>
      </c>
      <c r="V123">
        <v>0</v>
      </c>
      <c r="W123">
        <v>0</v>
      </c>
      <c r="X123">
        <v>46</v>
      </c>
      <c r="Y123">
        <v>40</v>
      </c>
      <c r="Z123">
        <v>3</v>
      </c>
      <c r="AA123">
        <v>2</v>
      </c>
      <c r="AB123">
        <v>6</v>
      </c>
      <c r="AC123">
        <v>5</v>
      </c>
      <c r="AD123">
        <v>1</v>
      </c>
      <c r="AE123">
        <v>0</v>
      </c>
      <c r="AF123">
        <v>8</v>
      </c>
      <c r="AG123">
        <v>5</v>
      </c>
      <c r="AH123">
        <v>2</v>
      </c>
      <c r="AI123">
        <v>0</v>
      </c>
      <c r="AJ123">
        <v>3</v>
      </c>
      <c r="AK123">
        <v>4</v>
      </c>
      <c r="AL123">
        <v>2</v>
      </c>
      <c r="AM123">
        <v>2</v>
      </c>
      <c r="AN123">
        <v>18</v>
      </c>
      <c r="AO123">
        <v>19</v>
      </c>
      <c r="AP123">
        <v>0</v>
      </c>
      <c r="AQ123">
        <v>4</v>
      </c>
      <c r="AR123">
        <v>52</v>
      </c>
      <c r="AS123">
        <v>57</v>
      </c>
      <c r="AT123">
        <v>1</v>
      </c>
      <c r="AU123">
        <v>4</v>
      </c>
      <c r="AV123">
        <v>0</v>
      </c>
      <c r="AW123">
        <v>0</v>
      </c>
    </row>
    <row r="124" spans="1:49" x14ac:dyDescent="0.35">
      <c r="A124" t="s">
        <v>48</v>
      </c>
      <c r="B124" t="s">
        <v>664</v>
      </c>
      <c r="C124" t="s">
        <v>769</v>
      </c>
      <c r="D124" t="s">
        <v>770</v>
      </c>
      <c r="E124" t="s">
        <v>771</v>
      </c>
      <c r="F124" t="s">
        <v>828</v>
      </c>
      <c r="G124" t="s">
        <v>829</v>
      </c>
      <c r="H124" t="s">
        <v>655</v>
      </c>
      <c r="I124">
        <f t="shared" si="2"/>
        <v>305</v>
      </c>
      <c r="J124">
        <v>6</v>
      </c>
      <c r="K124">
        <v>6</v>
      </c>
      <c r="L124">
        <v>7</v>
      </c>
      <c r="M124">
        <v>10</v>
      </c>
      <c r="N124">
        <v>6</v>
      </c>
      <c r="O124">
        <v>8</v>
      </c>
      <c r="P124">
        <v>5</v>
      </c>
      <c r="Q124">
        <v>7</v>
      </c>
      <c r="R124">
        <v>6</v>
      </c>
      <c r="S124">
        <v>7</v>
      </c>
      <c r="T124">
        <v>21</v>
      </c>
      <c r="U124">
        <v>22</v>
      </c>
      <c r="V124">
        <v>12</v>
      </c>
      <c r="W124">
        <v>7</v>
      </c>
      <c r="X124">
        <v>0</v>
      </c>
      <c r="Y124">
        <v>0</v>
      </c>
      <c r="Z124">
        <v>2</v>
      </c>
      <c r="AA124">
        <v>9</v>
      </c>
      <c r="AB124">
        <v>7</v>
      </c>
      <c r="AC124">
        <v>2</v>
      </c>
      <c r="AD124">
        <v>5</v>
      </c>
      <c r="AE124">
        <v>2</v>
      </c>
      <c r="AF124">
        <v>4</v>
      </c>
      <c r="AG124">
        <v>5</v>
      </c>
      <c r="AH124">
        <v>9</v>
      </c>
      <c r="AI124">
        <v>7</v>
      </c>
      <c r="AJ124">
        <v>25</v>
      </c>
      <c r="AK124">
        <v>19</v>
      </c>
      <c r="AL124">
        <v>6</v>
      </c>
      <c r="AM124">
        <v>7</v>
      </c>
      <c r="AN124">
        <v>1</v>
      </c>
      <c r="AO124">
        <v>3</v>
      </c>
      <c r="AP124">
        <v>12</v>
      </c>
      <c r="AQ124">
        <v>18</v>
      </c>
      <c r="AR124">
        <v>1</v>
      </c>
      <c r="AS124">
        <v>1</v>
      </c>
      <c r="AT124">
        <v>2</v>
      </c>
      <c r="AU124">
        <v>6</v>
      </c>
      <c r="AV124">
        <v>14</v>
      </c>
      <c r="AW124">
        <v>8</v>
      </c>
    </row>
    <row r="125" spans="1:49" x14ac:dyDescent="0.35">
      <c r="A125" t="s">
        <v>48</v>
      </c>
      <c r="B125" t="s">
        <v>664</v>
      </c>
      <c r="C125" t="s">
        <v>923</v>
      </c>
      <c r="D125" t="s">
        <v>1006</v>
      </c>
      <c r="E125" t="s">
        <v>1007</v>
      </c>
      <c r="F125" t="s">
        <v>1136</v>
      </c>
      <c r="G125" t="s">
        <v>1155</v>
      </c>
      <c r="H125" t="s">
        <v>1157</v>
      </c>
      <c r="I125">
        <f t="shared" si="2"/>
        <v>305</v>
      </c>
      <c r="J125">
        <v>3</v>
      </c>
      <c r="K125">
        <v>3</v>
      </c>
      <c r="L125">
        <v>4</v>
      </c>
      <c r="M125">
        <v>3</v>
      </c>
      <c r="N125">
        <v>2</v>
      </c>
      <c r="O125">
        <v>1</v>
      </c>
      <c r="P125">
        <v>16</v>
      </c>
      <c r="Q125">
        <v>13</v>
      </c>
      <c r="R125">
        <v>2</v>
      </c>
      <c r="S125">
        <v>3</v>
      </c>
      <c r="T125">
        <v>5</v>
      </c>
      <c r="U125">
        <v>4</v>
      </c>
      <c r="V125">
        <v>3</v>
      </c>
      <c r="W125">
        <v>8</v>
      </c>
      <c r="X125">
        <v>4</v>
      </c>
      <c r="Y125">
        <v>3</v>
      </c>
      <c r="Z125">
        <v>0</v>
      </c>
      <c r="AA125">
        <v>2</v>
      </c>
      <c r="AB125">
        <v>3</v>
      </c>
      <c r="AC125">
        <v>4</v>
      </c>
      <c r="AD125">
        <v>20</v>
      </c>
      <c r="AE125">
        <v>13</v>
      </c>
      <c r="AF125">
        <v>2</v>
      </c>
      <c r="AG125">
        <v>0</v>
      </c>
      <c r="AH125">
        <v>28</v>
      </c>
      <c r="AI125">
        <v>28</v>
      </c>
      <c r="AJ125">
        <v>39</v>
      </c>
      <c r="AK125">
        <v>42</v>
      </c>
      <c r="AL125">
        <v>0</v>
      </c>
      <c r="AM125">
        <v>0</v>
      </c>
      <c r="AN125">
        <v>8</v>
      </c>
      <c r="AO125">
        <v>10</v>
      </c>
      <c r="AP125">
        <v>0</v>
      </c>
      <c r="AQ125">
        <v>0</v>
      </c>
      <c r="AR125">
        <v>5</v>
      </c>
      <c r="AS125">
        <v>7</v>
      </c>
      <c r="AT125">
        <v>7</v>
      </c>
      <c r="AU125">
        <v>8</v>
      </c>
      <c r="AV125">
        <v>1</v>
      </c>
      <c r="AW125">
        <v>1</v>
      </c>
    </row>
    <row r="126" spans="1:49" x14ac:dyDescent="0.35">
      <c r="A126" t="s">
        <v>48</v>
      </c>
      <c r="B126" t="s">
        <v>664</v>
      </c>
      <c r="C126" t="s">
        <v>769</v>
      </c>
      <c r="D126" t="s">
        <v>770</v>
      </c>
      <c r="E126" t="s">
        <v>771</v>
      </c>
      <c r="F126" t="s">
        <v>790</v>
      </c>
      <c r="G126" t="s">
        <v>661</v>
      </c>
      <c r="H126" t="s">
        <v>655</v>
      </c>
      <c r="I126">
        <f t="shared" si="2"/>
        <v>294</v>
      </c>
      <c r="J126">
        <v>4</v>
      </c>
      <c r="K126">
        <v>14</v>
      </c>
      <c r="L126">
        <v>0</v>
      </c>
      <c r="M126">
        <v>2</v>
      </c>
      <c r="N126">
        <v>5</v>
      </c>
      <c r="O126">
        <v>12</v>
      </c>
      <c r="P126">
        <v>16</v>
      </c>
      <c r="Q126">
        <v>6</v>
      </c>
      <c r="R126">
        <v>4</v>
      </c>
      <c r="S126">
        <v>5</v>
      </c>
      <c r="T126">
        <v>11</v>
      </c>
      <c r="U126">
        <v>4</v>
      </c>
      <c r="V126">
        <v>3</v>
      </c>
      <c r="W126">
        <v>1</v>
      </c>
      <c r="X126">
        <v>0</v>
      </c>
      <c r="Y126">
        <v>0</v>
      </c>
      <c r="Z126">
        <v>4</v>
      </c>
      <c r="AA126">
        <v>1</v>
      </c>
      <c r="AB126">
        <v>6</v>
      </c>
      <c r="AC126">
        <v>5</v>
      </c>
      <c r="AD126">
        <v>24</v>
      </c>
      <c r="AE126">
        <v>22</v>
      </c>
      <c r="AF126">
        <v>7</v>
      </c>
      <c r="AG126">
        <v>8</v>
      </c>
      <c r="AH126">
        <v>39</v>
      </c>
      <c r="AI126">
        <v>22</v>
      </c>
      <c r="AJ126">
        <v>20</v>
      </c>
      <c r="AK126">
        <v>12</v>
      </c>
      <c r="AL126">
        <v>5</v>
      </c>
      <c r="AM126">
        <v>7</v>
      </c>
      <c r="AN126">
        <v>6</v>
      </c>
      <c r="AO126">
        <v>3</v>
      </c>
      <c r="AP126">
        <v>1</v>
      </c>
      <c r="AQ126">
        <v>6</v>
      </c>
      <c r="AR126">
        <v>3</v>
      </c>
      <c r="AS126">
        <v>0</v>
      </c>
      <c r="AT126">
        <v>1</v>
      </c>
      <c r="AU126">
        <v>2</v>
      </c>
      <c r="AV126">
        <v>1</v>
      </c>
      <c r="AW126">
        <v>2</v>
      </c>
    </row>
    <row r="127" spans="1:49" x14ac:dyDescent="0.35">
      <c r="A127" t="s">
        <v>48</v>
      </c>
      <c r="B127" t="s">
        <v>664</v>
      </c>
      <c r="C127" t="s">
        <v>923</v>
      </c>
      <c r="D127" t="s">
        <v>1194</v>
      </c>
      <c r="E127" t="s">
        <v>1195</v>
      </c>
      <c r="F127" t="s">
        <v>1196</v>
      </c>
      <c r="G127" t="s">
        <v>1216</v>
      </c>
      <c r="H127" t="s">
        <v>655</v>
      </c>
      <c r="I127">
        <f t="shared" si="2"/>
        <v>292</v>
      </c>
      <c r="J127">
        <v>9</v>
      </c>
      <c r="K127">
        <v>3</v>
      </c>
      <c r="L127">
        <v>2</v>
      </c>
      <c r="M127">
        <v>3</v>
      </c>
      <c r="N127">
        <v>14</v>
      </c>
      <c r="O127">
        <v>19</v>
      </c>
      <c r="P127">
        <v>0</v>
      </c>
      <c r="Q127">
        <v>0</v>
      </c>
      <c r="R127">
        <v>3</v>
      </c>
      <c r="S127">
        <v>0</v>
      </c>
      <c r="T127">
        <v>10</v>
      </c>
      <c r="U127">
        <v>9</v>
      </c>
      <c r="V127">
        <v>0</v>
      </c>
      <c r="W127">
        <v>1</v>
      </c>
      <c r="X127">
        <v>0</v>
      </c>
      <c r="Y127">
        <v>1</v>
      </c>
      <c r="Z127">
        <v>0</v>
      </c>
      <c r="AA127">
        <v>3</v>
      </c>
      <c r="AB127">
        <v>0</v>
      </c>
      <c r="AC127">
        <v>1</v>
      </c>
      <c r="AD127">
        <v>0</v>
      </c>
      <c r="AE127">
        <v>0</v>
      </c>
      <c r="AF127">
        <v>16</v>
      </c>
      <c r="AG127">
        <v>14</v>
      </c>
      <c r="AH127">
        <v>0</v>
      </c>
      <c r="AI127">
        <v>0</v>
      </c>
      <c r="AJ127">
        <v>97</v>
      </c>
      <c r="AK127">
        <v>60</v>
      </c>
      <c r="AL127">
        <v>2</v>
      </c>
      <c r="AM127">
        <v>4</v>
      </c>
      <c r="AN127">
        <v>2</v>
      </c>
      <c r="AO127">
        <v>13</v>
      </c>
      <c r="AP127">
        <v>3</v>
      </c>
      <c r="AQ127">
        <v>0</v>
      </c>
      <c r="AR127">
        <v>0</v>
      </c>
      <c r="AS127">
        <v>0</v>
      </c>
      <c r="AT127">
        <v>0</v>
      </c>
      <c r="AU127">
        <v>2</v>
      </c>
      <c r="AV127">
        <v>0</v>
      </c>
      <c r="AW127">
        <v>1</v>
      </c>
    </row>
    <row r="128" spans="1:49" x14ac:dyDescent="0.35">
      <c r="A128" t="s">
        <v>48</v>
      </c>
      <c r="B128" t="s">
        <v>664</v>
      </c>
      <c r="C128" t="s">
        <v>672</v>
      </c>
      <c r="D128" t="s">
        <v>742</v>
      </c>
      <c r="E128" t="s">
        <v>743</v>
      </c>
      <c r="F128" t="s">
        <v>744</v>
      </c>
      <c r="G128" t="s">
        <v>757</v>
      </c>
      <c r="H128" t="s">
        <v>655</v>
      </c>
      <c r="I128">
        <f t="shared" si="2"/>
        <v>279</v>
      </c>
      <c r="J128">
        <v>0</v>
      </c>
      <c r="K128">
        <v>1</v>
      </c>
      <c r="L128">
        <v>2</v>
      </c>
      <c r="M128">
        <v>2</v>
      </c>
      <c r="N128">
        <v>1</v>
      </c>
      <c r="O128">
        <v>2</v>
      </c>
      <c r="P128">
        <v>8</v>
      </c>
      <c r="Q128">
        <v>12</v>
      </c>
      <c r="R128">
        <v>6</v>
      </c>
      <c r="S128">
        <v>2</v>
      </c>
      <c r="T128">
        <v>8</v>
      </c>
      <c r="U128">
        <v>7</v>
      </c>
      <c r="V128">
        <v>0</v>
      </c>
      <c r="W128">
        <v>0</v>
      </c>
      <c r="X128">
        <v>5</v>
      </c>
      <c r="Y128">
        <v>9</v>
      </c>
      <c r="Z128">
        <v>6</v>
      </c>
      <c r="AA128">
        <v>0</v>
      </c>
      <c r="AB128">
        <v>4</v>
      </c>
      <c r="AC128">
        <v>4</v>
      </c>
      <c r="AD128">
        <v>0</v>
      </c>
      <c r="AE128">
        <v>0</v>
      </c>
      <c r="AF128">
        <v>0</v>
      </c>
      <c r="AG128">
        <v>1</v>
      </c>
      <c r="AH128">
        <v>0</v>
      </c>
      <c r="AI128">
        <v>1</v>
      </c>
      <c r="AJ128">
        <v>2</v>
      </c>
      <c r="AK128">
        <v>3</v>
      </c>
      <c r="AL128">
        <v>0</v>
      </c>
      <c r="AM128">
        <v>0</v>
      </c>
      <c r="AN128">
        <v>58</v>
      </c>
      <c r="AO128">
        <v>61</v>
      </c>
      <c r="AP128">
        <v>9</v>
      </c>
      <c r="AQ128">
        <v>16</v>
      </c>
      <c r="AR128">
        <v>20</v>
      </c>
      <c r="AS128">
        <v>13</v>
      </c>
      <c r="AT128">
        <v>0</v>
      </c>
      <c r="AU128">
        <v>0</v>
      </c>
      <c r="AV128">
        <v>6</v>
      </c>
      <c r="AW128">
        <v>10</v>
      </c>
    </row>
    <row r="129" spans="1:49" x14ac:dyDescent="0.35">
      <c r="A129" t="s">
        <v>48</v>
      </c>
      <c r="B129" t="s">
        <v>664</v>
      </c>
      <c r="C129" t="s">
        <v>769</v>
      </c>
      <c r="D129" t="s">
        <v>770</v>
      </c>
      <c r="E129" t="s">
        <v>771</v>
      </c>
      <c r="F129" t="s">
        <v>828</v>
      </c>
      <c r="G129" t="s">
        <v>661</v>
      </c>
      <c r="H129" t="s">
        <v>655</v>
      </c>
      <c r="I129">
        <f t="shared" si="2"/>
        <v>269</v>
      </c>
      <c r="J129">
        <v>1</v>
      </c>
      <c r="K129">
        <v>6</v>
      </c>
      <c r="L129">
        <v>7</v>
      </c>
      <c r="M129">
        <v>8</v>
      </c>
      <c r="N129">
        <v>2</v>
      </c>
      <c r="O129">
        <v>3</v>
      </c>
      <c r="P129">
        <v>0</v>
      </c>
      <c r="Q129">
        <v>0</v>
      </c>
      <c r="R129">
        <v>4</v>
      </c>
      <c r="S129">
        <v>1</v>
      </c>
      <c r="T129">
        <v>6</v>
      </c>
      <c r="U129">
        <v>9</v>
      </c>
      <c r="V129">
        <v>18</v>
      </c>
      <c r="W129">
        <v>23</v>
      </c>
      <c r="X129">
        <v>1</v>
      </c>
      <c r="Y129">
        <v>1</v>
      </c>
      <c r="Z129">
        <v>15</v>
      </c>
      <c r="AA129">
        <v>21</v>
      </c>
      <c r="AB129">
        <v>22</v>
      </c>
      <c r="AC129">
        <v>12</v>
      </c>
      <c r="AD129">
        <v>3</v>
      </c>
      <c r="AE129">
        <v>3</v>
      </c>
      <c r="AF129">
        <v>1</v>
      </c>
      <c r="AG129">
        <v>2</v>
      </c>
      <c r="AH129">
        <v>0</v>
      </c>
      <c r="AI129">
        <v>1</v>
      </c>
      <c r="AJ129">
        <v>0</v>
      </c>
      <c r="AK129">
        <v>1</v>
      </c>
      <c r="AL129">
        <v>1</v>
      </c>
      <c r="AM129">
        <v>2</v>
      </c>
      <c r="AN129">
        <v>5</v>
      </c>
      <c r="AO129">
        <v>2</v>
      </c>
      <c r="AP129">
        <v>7</v>
      </c>
      <c r="AQ129">
        <v>12</v>
      </c>
      <c r="AR129">
        <v>25</v>
      </c>
      <c r="AS129">
        <v>21</v>
      </c>
      <c r="AT129">
        <v>1</v>
      </c>
      <c r="AU129">
        <v>1</v>
      </c>
      <c r="AV129">
        <v>11</v>
      </c>
      <c r="AW129">
        <v>10</v>
      </c>
    </row>
    <row r="130" spans="1:49" x14ac:dyDescent="0.35">
      <c r="A130" t="s">
        <v>48</v>
      </c>
      <c r="B130" t="s">
        <v>664</v>
      </c>
      <c r="C130" t="s">
        <v>923</v>
      </c>
      <c r="D130" t="s">
        <v>1006</v>
      </c>
      <c r="E130" t="s">
        <v>1007</v>
      </c>
      <c r="F130" t="s">
        <v>1136</v>
      </c>
      <c r="G130" t="s">
        <v>1158</v>
      </c>
      <c r="H130" t="s">
        <v>655</v>
      </c>
      <c r="I130">
        <f t="shared" si="2"/>
        <v>253</v>
      </c>
      <c r="J130">
        <v>6</v>
      </c>
      <c r="K130">
        <v>3</v>
      </c>
      <c r="L130">
        <v>2</v>
      </c>
      <c r="M130">
        <v>1</v>
      </c>
      <c r="N130">
        <v>1</v>
      </c>
      <c r="O130">
        <v>1</v>
      </c>
      <c r="P130">
        <v>51</v>
      </c>
      <c r="Q130">
        <v>55</v>
      </c>
      <c r="R130">
        <v>2</v>
      </c>
      <c r="S130">
        <v>7</v>
      </c>
      <c r="T130">
        <v>17</v>
      </c>
      <c r="U130">
        <v>8</v>
      </c>
      <c r="V130">
        <v>0</v>
      </c>
      <c r="W130">
        <v>1</v>
      </c>
      <c r="X130">
        <v>3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42</v>
      </c>
      <c r="AK130">
        <v>35</v>
      </c>
      <c r="AL130">
        <v>1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8</v>
      </c>
      <c r="AS130">
        <v>8</v>
      </c>
      <c r="AT130">
        <v>0</v>
      </c>
      <c r="AU130">
        <v>0</v>
      </c>
      <c r="AV130">
        <v>0</v>
      </c>
      <c r="AW130">
        <v>0</v>
      </c>
    </row>
    <row r="131" spans="1:49" x14ac:dyDescent="0.35">
      <c r="A131" t="s">
        <v>48</v>
      </c>
      <c r="B131" t="s">
        <v>664</v>
      </c>
      <c r="C131" t="s">
        <v>923</v>
      </c>
      <c r="D131" t="s">
        <v>1006</v>
      </c>
      <c r="E131" t="s">
        <v>1007</v>
      </c>
      <c r="F131" t="s">
        <v>1053</v>
      </c>
      <c r="G131" t="s">
        <v>1089</v>
      </c>
      <c r="H131" t="s">
        <v>1091</v>
      </c>
      <c r="I131">
        <f t="shared" si="2"/>
        <v>249</v>
      </c>
      <c r="J131">
        <v>10</v>
      </c>
      <c r="K131">
        <v>13</v>
      </c>
      <c r="L131">
        <v>10</v>
      </c>
      <c r="M131">
        <v>8</v>
      </c>
      <c r="N131">
        <v>12</v>
      </c>
      <c r="O131">
        <v>5</v>
      </c>
      <c r="P131">
        <v>25</v>
      </c>
      <c r="Q131">
        <v>16</v>
      </c>
      <c r="R131">
        <v>6</v>
      </c>
      <c r="S131">
        <v>2</v>
      </c>
      <c r="T131">
        <v>22</v>
      </c>
      <c r="U131">
        <v>10</v>
      </c>
      <c r="V131">
        <v>4</v>
      </c>
      <c r="W131">
        <v>0</v>
      </c>
      <c r="X131">
        <v>2</v>
      </c>
      <c r="Y131">
        <v>1</v>
      </c>
      <c r="Z131">
        <v>3</v>
      </c>
      <c r="AA131">
        <v>3</v>
      </c>
      <c r="AB131">
        <v>5</v>
      </c>
      <c r="AC131">
        <v>2</v>
      </c>
      <c r="AD131">
        <v>1</v>
      </c>
      <c r="AE131">
        <v>3</v>
      </c>
      <c r="AF131">
        <v>6</v>
      </c>
      <c r="AG131">
        <v>7</v>
      </c>
      <c r="AH131">
        <v>3</v>
      </c>
      <c r="AI131">
        <v>2</v>
      </c>
      <c r="AJ131">
        <v>2</v>
      </c>
      <c r="AK131">
        <v>0</v>
      </c>
      <c r="AL131">
        <v>6</v>
      </c>
      <c r="AM131">
        <v>7</v>
      </c>
      <c r="AN131">
        <v>11</v>
      </c>
      <c r="AO131">
        <v>4</v>
      </c>
      <c r="AP131">
        <v>11</v>
      </c>
      <c r="AQ131">
        <v>10</v>
      </c>
      <c r="AR131">
        <v>2</v>
      </c>
      <c r="AS131">
        <v>2</v>
      </c>
      <c r="AT131">
        <v>1</v>
      </c>
      <c r="AU131">
        <v>3</v>
      </c>
      <c r="AV131">
        <v>4</v>
      </c>
      <c r="AW131">
        <v>5</v>
      </c>
    </row>
    <row r="132" spans="1:49" x14ac:dyDescent="0.35">
      <c r="A132" t="s">
        <v>48</v>
      </c>
      <c r="B132" t="s">
        <v>664</v>
      </c>
      <c r="C132" t="s">
        <v>923</v>
      </c>
      <c r="D132" t="s">
        <v>1006</v>
      </c>
      <c r="E132" t="s">
        <v>1007</v>
      </c>
      <c r="F132" t="s">
        <v>1102</v>
      </c>
      <c r="G132" t="s">
        <v>1110</v>
      </c>
      <c r="H132" t="s">
        <v>1111</v>
      </c>
      <c r="I132">
        <f t="shared" ref="I132:I195" si="3">SUM(J132:AW132)</f>
        <v>247</v>
      </c>
      <c r="J132">
        <v>0</v>
      </c>
      <c r="K132">
        <v>1</v>
      </c>
      <c r="L132">
        <v>4</v>
      </c>
      <c r="M132">
        <v>5</v>
      </c>
      <c r="N132">
        <v>0</v>
      </c>
      <c r="O132">
        <v>1</v>
      </c>
      <c r="P132">
        <v>2</v>
      </c>
      <c r="Q132">
        <v>5</v>
      </c>
      <c r="R132">
        <v>0</v>
      </c>
      <c r="S132">
        <v>2</v>
      </c>
      <c r="T132">
        <v>3</v>
      </c>
      <c r="U132">
        <v>4</v>
      </c>
      <c r="V132">
        <v>1</v>
      </c>
      <c r="W132">
        <v>0</v>
      </c>
      <c r="X132">
        <v>2</v>
      </c>
      <c r="Y132">
        <v>4</v>
      </c>
      <c r="Z132">
        <v>3</v>
      </c>
      <c r="AA132">
        <v>0</v>
      </c>
      <c r="AB132">
        <v>2</v>
      </c>
      <c r="AC132">
        <v>3</v>
      </c>
      <c r="AD132">
        <v>0</v>
      </c>
      <c r="AE132">
        <v>2</v>
      </c>
      <c r="AF132">
        <v>4</v>
      </c>
      <c r="AG132">
        <v>1</v>
      </c>
      <c r="AH132">
        <v>5</v>
      </c>
      <c r="AI132">
        <v>0</v>
      </c>
      <c r="AJ132">
        <v>77</v>
      </c>
      <c r="AK132">
        <v>82</v>
      </c>
      <c r="AL132">
        <v>0</v>
      </c>
      <c r="AM132">
        <v>0</v>
      </c>
      <c r="AN132">
        <v>3</v>
      </c>
      <c r="AO132">
        <v>7</v>
      </c>
      <c r="AP132">
        <v>1</v>
      </c>
      <c r="AQ132">
        <v>6</v>
      </c>
      <c r="AR132">
        <v>1</v>
      </c>
      <c r="AS132">
        <v>5</v>
      </c>
      <c r="AT132">
        <v>1</v>
      </c>
      <c r="AU132">
        <v>0</v>
      </c>
      <c r="AV132">
        <v>4</v>
      </c>
      <c r="AW132">
        <v>6</v>
      </c>
    </row>
    <row r="133" spans="1:49" x14ac:dyDescent="0.35">
      <c r="A133" t="s">
        <v>48</v>
      </c>
      <c r="B133" t="s">
        <v>664</v>
      </c>
      <c r="C133" t="s">
        <v>672</v>
      </c>
      <c r="D133" t="s">
        <v>680</v>
      </c>
      <c r="E133" t="s">
        <v>729</v>
      </c>
      <c r="F133" t="s">
        <v>730</v>
      </c>
      <c r="G133" t="s">
        <v>732</v>
      </c>
      <c r="H133" t="s">
        <v>735</v>
      </c>
      <c r="I133">
        <f t="shared" si="3"/>
        <v>241</v>
      </c>
      <c r="J133">
        <v>0</v>
      </c>
      <c r="K133">
        <v>1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0</v>
      </c>
      <c r="R133">
        <v>5</v>
      </c>
      <c r="S133">
        <v>7</v>
      </c>
      <c r="T133">
        <v>7</v>
      </c>
      <c r="U133">
        <v>7</v>
      </c>
      <c r="V133">
        <v>9</v>
      </c>
      <c r="W133">
        <v>10</v>
      </c>
      <c r="X133">
        <v>0</v>
      </c>
      <c r="Y133">
        <v>0</v>
      </c>
      <c r="Z133">
        <v>13</v>
      </c>
      <c r="AA133">
        <v>19</v>
      </c>
      <c r="AB133">
        <v>29</v>
      </c>
      <c r="AC133">
        <v>39</v>
      </c>
      <c r="AD133">
        <v>0</v>
      </c>
      <c r="AE133">
        <v>0</v>
      </c>
      <c r="AF133">
        <v>2</v>
      </c>
      <c r="AG133">
        <v>1</v>
      </c>
      <c r="AH133">
        <v>0</v>
      </c>
      <c r="AI133">
        <v>0</v>
      </c>
      <c r="AJ133">
        <v>0</v>
      </c>
      <c r="AK133">
        <v>0</v>
      </c>
      <c r="AL133">
        <v>1</v>
      </c>
      <c r="AM133">
        <v>0</v>
      </c>
      <c r="AN133">
        <v>32</v>
      </c>
      <c r="AO133">
        <v>27</v>
      </c>
      <c r="AP133">
        <v>6</v>
      </c>
      <c r="AQ133">
        <v>5</v>
      </c>
      <c r="AR133">
        <v>0</v>
      </c>
      <c r="AS133">
        <v>0</v>
      </c>
      <c r="AT133">
        <v>6</v>
      </c>
      <c r="AU133">
        <v>7</v>
      </c>
      <c r="AV133">
        <v>5</v>
      </c>
      <c r="AW133">
        <v>1</v>
      </c>
    </row>
    <row r="134" spans="1:49" x14ac:dyDescent="0.35">
      <c r="A134" t="s">
        <v>48</v>
      </c>
      <c r="B134" t="s">
        <v>664</v>
      </c>
      <c r="C134" t="s">
        <v>923</v>
      </c>
      <c r="D134" t="s">
        <v>1006</v>
      </c>
      <c r="E134" t="s">
        <v>1176</v>
      </c>
      <c r="F134" t="s">
        <v>1177</v>
      </c>
      <c r="G134" t="s">
        <v>661</v>
      </c>
      <c r="H134" t="s">
        <v>655</v>
      </c>
      <c r="I134">
        <f t="shared" si="3"/>
        <v>238</v>
      </c>
      <c r="J134">
        <v>5</v>
      </c>
      <c r="K134">
        <v>4</v>
      </c>
      <c r="L134">
        <v>6</v>
      </c>
      <c r="M134">
        <v>9</v>
      </c>
      <c r="N134">
        <v>2</v>
      </c>
      <c r="O134">
        <v>0</v>
      </c>
      <c r="P134">
        <v>16</v>
      </c>
      <c r="Q134">
        <v>10</v>
      </c>
      <c r="R134">
        <v>1</v>
      </c>
      <c r="S134">
        <v>0</v>
      </c>
      <c r="T134">
        <v>0</v>
      </c>
      <c r="U134">
        <v>3</v>
      </c>
      <c r="V134">
        <v>0</v>
      </c>
      <c r="W134">
        <v>0</v>
      </c>
      <c r="X134">
        <v>4</v>
      </c>
      <c r="Y134">
        <v>3</v>
      </c>
      <c r="Z134">
        <v>1</v>
      </c>
      <c r="AA134">
        <v>2</v>
      </c>
      <c r="AB134">
        <v>5</v>
      </c>
      <c r="AC134">
        <v>1</v>
      </c>
      <c r="AD134">
        <v>11</v>
      </c>
      <c r="AE134">
        <v>6</v>
      </c>
      <c r="AF134">
        <v>4</v>
      </c>
      <c r="AG134">
        <v>7</v>
      </c>
      <c r="AH134">
        <v>5</v>
      </c>
      <c r="AI134">
        <v>9</v>
      </c>
      <c r="AJ134">
        <v>12</v>
      </c>
      <c r="AK134">
        <v>8</v>
      </c>
      <c r="AL134">
        <v>1</v>
      </c>
      <c r="AM134">
        <v>2</v>
      </c>
      <c r="AN134">
        <v>11</v>
      </c>
      <c r="AO134">
        <v>13</v>
      </c>
      <c r="AP134">
        <v>12</v>
      </c>
      <c r="AQ134">
        <v>11</v>
      </c>
      <c r="AR134">
        <v>15</v>
      </c>
      <c r="AS134">
        <v>9</v>
      </c>
      <c r="AT134">
        <v>1</v>
      </c>
      <c r="AU134">
        <v>2</v>
      </c>
      <c r="AV134">
        <v>18</v>
      </c>
      <c r="AW134">
        <v>9</v>
      </c>
    </row>
    <row r="135" spans="1:49" x14ac:dyDescent="0.35">
      <c r="A135" t="s">
        <v>48</v>
      </c>
      <c r="B135" t="s">
        <v>664</v>
      </c>
      <c r="C135" t="s">
        <v>1245</v>
      </c>
      <c r="D135" t="s">
        <v>1265</v>
      </c>
      <c r="E135" t="s">
        <v>1268</v>
      </c>
      <c r="F135" t="s">
        <v>1269</v>
      </c>
      <c r="G135" t="s">
        <v>661</v>
      </c>
      <c r="H135" t="s">
        <v>655</v>
      </c>
      <c r="I135">
        <f t="shared" si="3"/>
        <v>237</v>
      </c>
      <c r="J135">
        <v>7</v>
      </c>
      <c r="K135">
        <v>8</v>
      </c>
      <c r="L135">
        <v>7</v>
      </c>
      <c r="M135">
        <v>8</v>
      </c>
      <c r="N135">
        <v>7</v>
      </c>
      <c r="O135">
        <v>5</v>
      </c>
      <c r="P135">
        <v>7</v>
      </c>
      <c r="Q135">
        <v>8</v>
      </c>
      <c r="R135">
        <v>6</v>
      </c>
      <c r="S135">
        <v>7</v>
      </c>
      <c r="T135">
        <v>13</v>
      </c>
      <c r="U135">
        <v>9</v>
      </c>
      <c r="V135">
        <v>0</v>
      </c>
      <c r="W135">
        <v>2</v>
      </c>
      <c r="X135">
        <v>0</v>
      </c>
      <c r="Y135">
        <v>0</v>
      </c>
      <c r="Z135">
        <v>1</v>
      </c>
      <c r="AA135">
        <v>1</v>
      </c>
      <c r="AB135">
        <v>4</v>
      </c>
      <c r="AC135">
        <v>1</v>
      </c>
      <c r="AD135">
        <v>17</v>
      </c>
      <c r="AE135">
        <v>14</v>
      </c>
      <c r="AF135">
        <v>2</v>
      </c>
      <c r="AG135">
        <v>2</v>
      </c>
      <c r="AH135">
        <v>22</v>
      </c>
      <c r="AI135">
        <v>22</v>
      </c>
      <c r="AJ135">
        <v>3</v>
      </c>
      <c r="AK135">
        <v>3</v>
      </c>
      <c r="AL135">
        <v>0</v>
      </c>
      <c r="AM135">
        <v>0</v>
      </c>
      <c r="AN135">
        <v>5</v>
      </c>
      <c r="AO135">
        <v>1</v>
      </c>
      <c r="AP135">
        <v>5</v>
      </c>
      <c r="AQ135">
        <v>4</v>
      </c>
      <c r="AR135">
        <v>1</v>
      </c>
      <c r="AS135">
        <v>7</v>
      </c>
      <c r="AT135">
        <v>14</v>
      </c>
      <c r="AU135">
        <v>11</v>
      </c>
      <c r="AV135">
        <v>2</v>
      </c>
      <c r="AW135">
        <v>1</v>
      </c>
    </row>
    <row r="136" spans="1:49" x14ac:dyDescent="0.35">
      <c r="A136" t="s">
        <v>48</v>
      </c>
      <c r="B136" t="s">
        <v>664</v>
      </c>
      <c r="C136" t="s">
        <v>1245</v>
      </c>
      <c r="D136" t="s">
        <v>1365</v>
      </c>
      <c r="E136" t="s">
        <v>1398</v>
      </c>
      <c r="F136" t="s">
        <v>1399</v>
      </c>
      <c r="G136" t="s">
        <v>1466</v>
      </c>
      <c r="H136" t="s">
        <v>655</v>
      </c>
      <c r="I136">
        <f t="shared" si="3"/>
        <v>223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112</v>
      </c>
      <c r="AK136">
        <v>109</v>
      </c>
      <c r="AL136">
        <v>0</v>
      </c>
      <c r="AM136">
        <v>1</v>
      </c>
      <c r="AN136">
        <v>0</v>
      </c>
      <c r="AO136">
        <v>0</v>
      </c>
      <c r="AP136">
        <v>1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</row>
    <row r="137" spans="1:49" x14ac:dyDescent="0.35">
      <c r="A137" t="s">
        <v>48</v>
      </c>
      <c r="B137" t="s">
        <v>664</v>
      </c>
      <c r="C137" t="s">
        <v>672</v>
      </c>
      <c r="D137" t="s">
        <v>680</v>
      </c>
      <c r="E137" t="s">
        <v>681</v>
      </c>
      <c r="F137" t="s">
        <v>683</v>
      </c>
      <c r="G137" t="s">
        <v>685</v>
      </c>
      <c r="H137" t="s">
        <v>655</v>
      </c>
      <c r="I137">
        <f t="shared" si="3"/>
        <v>220</v>
      </c>
      <c r="J137">
        <v>3</v>
      </c>
      <c r="K137">
        <v>4</v>
      </c>
      <c r="L137">
        <v>8</v>
      </c>
      <c r="M137">
        <v>3</v>
      </c>
      <c r="N137">
        <v>1</v>
      </c>
      <c r="O137">
        <v>1</v>
      </c>
      <c r="P137">
        <v>10</v>
      </c>
      <c r="Q137">
        <v>13</v>
      </c>
      <c r="R137">
        <v>1</v>
      </c>
      <c r="S137">
        <v>2</v>
      </c>
      <c r="T137">
        <v>5</v>
      </c>
      <c r="U137">
        <v>4</v>
      </c>
      <c r="V137">
        <v>1</v>
      </c>
      <c r="W137">
        <v>1</v>
      </c>
      <c r="X137">
        <v>3</v>
      </c>
      <c r="Y137">
        <v>8</v>
      </c>
      <c r="Z137">
        <v>0</v>
      </c>
      <c r="AA137">
        <v>3</v>
      </c>
      <c r="AB137">
        <v>2</v>
      </c>
      <c r="AC137">
        <v>2</v>
      </c>
      <c r="AD137">
        <v>0</v>
      </c>
      <c r="AE137">
        <v>3</v>
      </c>
      <c r="AF137">
        <v>4</v>
      </c>
      <c r="AG137">
        <v>2</v>
      </c>
      <c r="AH137">
        <v>0</v>
      </c>
      <c r="AI137">
        <v>1</v>
      </c>
      <c r="AJ137">
        <v>36</v>
      </c>
      <c r="AK137">
        <v>37</v>
      </c>
      <c r="AL137">
        <v>0</v>
      </c>
      <c r="AM137">
        <v>0</v>
      </c>
      <c r="AN137">
        <v>14</v>
      </c>
      <c r="AO137">
        <v>14</v>
      </c>
      <c r="AP137">
        <v>4</v>
      </c>
      <c r="AQ137">
        <v>3</v>
      </c>
      <c r="AR137">
        <v>5</v>
      </c>
      <c r="AS137">
        <v>5</v>
      </c>
      <c r="AT137">
        <v>5</v>
      </c>
      <c r="AU137">
        <v>1</v>
      </c>
      <c r="AV137">
        <v>3</v>
      </c>
      <c r="AW137">
        <v>8</v>
      </c>
    </row>
    <row r="138" spans="1:49" x14ac:dyDescent="0.35">
      <c r="A138" t="s">
        <v>48</v>
      </c>
      <c r="B138" t="s">
        <v>664</v>
      </c>
      <c r="C138" t="s">
        <v>769</v>
      </c>
      <c r="D138" t="s">
        <v>770</v>
      </c>
      <c r="E138" t="s">
        <v>771</v>
      </c>
      <c r="F138" t="s">
        <v>811</v>
      </c>
      <c r="G138" t="s">
        <v>818</v>
      </c>
      <c r="H138" t="s">
        <v>655</v>
      </c>
      <c r="I138">
        <f t="shared" si="3"/>
        <v>207</v>
      </c>
      <c r="J138">
        <v>0</v>
      </c>
      <c r="K138">
        <v>0</v>
      </c>
      <c r="L138">
        <v>0</v>
      </c>
      <c r="M138">
        <v>0</v>
      </c>
      <c r="N138">
        <v>2</v>
      </c>
      <c r="O138">
        <v>0</v>
      </c>
      <c r="P138">
        <v>0</v>
      </c>
      <c r="Q138">
        <v>0</v>
      </c>
      <c r="R138">
        <v>0</v>
      </c>
      <c r="S138">
        <v>2</v>
      </c>
      <c r="T138">
        <v>1</v>
      </c>
      <c r="U138">
        <v>1</v>
      </c>
      <c r="V138">
        <v>0</v>
      </c>
      <c r="W138">
        <v>1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1</v>
      </c>
      <c r="AF138">
        <v>49</v>
      </c>
      <c r="AG138">
        <v>52</v>
      </c>
      <c r="AH138">
        <v>0</v>
      </c>
      <c r="AI138">
        <v>0</v>
      </c>
      <c r="AJ138">
        <v>0</v>
      </c>
      <c r="AK138">
        <v>0</v>
      </c>
      <c r="AL138">
        <v>33</v>
      </c>
      <c r="AM138">
        <v>43</v>
      </c>
      <c r="AN138">
        <v>1</v>
      </c>
      <c r="AO138">
        <v>1</v>
      </c>
      <c r="AP138">
        <v>1</v>
      </c>
      <c r="AQ138">
        <v>6</v>
      </c>
      <c r="AR138">
        <v>0</v>
      </c>
      <c r="AS138">
        <v>0</v>
      </c>
      <c r="AT138">
        <v>9</v>
      </c>
      <c r="AU138">
        <v>4</v>
      </c>
      <c r="AV138">
        <v>0</v>
      </c>
      <c r="AW138">
        <v>0</v>
      </c>
    </row>
    <row r="139" spans="1:49" x14ac:dyDescent="0.35">
      <c r="A139" t="s">
        <v>48</v>
      </c>
      <c r="B139" t="s">
        <v>664</v>
      </c>
      <c r="C139" t="s">
        <v>923</v>
      </c>
      <c r="D139" t="s">
        <v>924</v>
      </c>
      <c r="E139" t="s">
        <v>968</v>
      </c>
      <c r="F139" t="s">
        <v>976</v>
      </c>
      <c r="G139" t="s">
        <v>755</v>
      </c>
      <c r="H139" t="s">
        <v>655</v>
      </c>
      <c r="I139">
        <f t="shared" si="3"/>
        <v>206</v>
      </c>
      <c r="J139">
        <v>4</v>
      </c>
      <c r="K139">
        <v>4</v>
      </c>
      <c r="L139">
        <v>1</v>
      </c>
      <c r="M139">
        <v>1</v>
      </c>
      <c r="N139">
        <v>0</v>
      </c>
      <c r="O139">
        <v>1</v>
      </c>
      <c r="P139">
        <v>4</v>
      </c>
      <c r="Q139">
        <v>1</v>
      </c>
      <c r="R139">
        <v>1</v>
      </c>
      <c r="S139">
        <v>2</v>
      </c>
      <c r="T139">
        <v>0</v>
      </c>
      <c r="U139">
        <v>0</v>
      </c>
      <c r="V139">
        <v>1</v>
      </c>
      <c r="W139">
        <v>0</v>
      </c>
      <c r="X139">
        <v>4</v>
      </c>
      <c r="Y139">
        <v>5</v>
      </c>
      <c r="Z139">
        <v>1</v>
      </c>
      <c r="AA139">
        <v>3</v>
      </c>
      <c r="AB139">
        <v>4</v>
      </c>
      <c r="AC139">
        <v>3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44</v>
      </c>
      <c r="AK139">
        <v>53</v>
      </c>
      <c r="AL139">
        <v>0</v>
      </c>
      <c r="AM139">
        <v>0</v>
      </c>
      <c r="AN139">
        <v>10</v>
      </c>
      <c r="AO139">
        <v>8</v>
      </c>
      <c r="AP139">
        <v>10</v>
      </c>
      <c r="AQ139">
        <v>9</v>
      </c>
      <c r="AR139">
        <v>9</v>
      </c>
      <c r="AS139">
        <v>2</v>
      </c>
      <c r="AT139">
        <v>3</v>
      </c>
      <c r="AU139">
        <v>2</v>
      </c>
      <c r="AV139">
        <v>8</v>
      </c>
      <c r="AW139">
        <v>8</v>
      </c>
    </row>
    <row r="140" spans="1:49" x14ac:dyDescent="0.35">
      <c r="A140" t="s">
        <v>48</v>
      </c>
      <c r="B140" t="s">
        <v>664</v>
      </c>
      <c r="C140" t="s">
        <v>923</v>
      </c>
      <c r="D140" t="s">
        <v>1006</v>
      </c>
      <c r="E140" t="s">
        <v>1007</v>
      </c>
      <c r="F140" t="s">
        <v>1136</v>
      </c>
      <c r="G140" t="s">
        <v>1150</v>
      </c>
      <c r="H140" t="s">
        <v>655</v>
      </c>
      <c r="I140">
        <f t="shared" si="3"/>
        <v>205</v>
      </c>
      <c r="J140">
        <v>8</v>
      </c>
      <c r="K140">
        <v>8</v>
      </c>
      <c r="L140">
        <v>4</v>
      </c>
      <c r="M140">
        <v>5</v>
      </c>
      <c r="N140">
        <v>1</v>
      </c>
      <c r="O140">
        <v>1</v>
      </c>
      <c r="P140">
        <v>38</v>
      </c>
      <c r="Q140">
        <v>49</v>
      </c>
      <c r="R140">
        <v>7</v>
      </c>
      <c r="S140">
        <v>5</v>
      </c>
      <c r="T140">
        <v>7</v>
      </c>
      <c r="U140">
        <v>5</v>
      </c>
      <c r="V140">
        <v>2</v>
      </c>
      <c r="W140">
        <v>0</v>
      </c>
      <c r="X140">
        <v>2</v>
      </c>
      <c r="Y140">
        <v>3</v>
      </c>
      <c r="Z140">
        <v>0</v>
      </c>
      <c r="AA140">
        <v>1</v>
      </c>
      <c r="AB140">
        <v>0</v>
      </c>
      <c r="AC140">
        <v>1</v>
      </c>
      <c r="AD140">
        <v>0</v>
      </c>
      <c r="AE140">
        <v>0</v>
      </c>
      <c r="AF140">
        <v>1</v>
      </c>
      <c r="AG140">
        <v>0</v>
      </c>
      <c r="AH140">
        <v>0</v>
      </c>
      <c r="AI140">
        <v>0</v>
      </c>
      <c r="AJ140">
        <v>14</v>
      </c>
      <c r="AK140">
        <v>12</v>
      </c>
      <c r="AL140">
        <v>1</v>
      </c>
      <c r="AM140">
        <v>0</v>
      </c>
      <c r="AN140">
        <v>1</v>
      </c>
      <c r="AO140">
        <v>0</v>
      </c>
      <c r="AP140">
        <v>0</v>
      </c>
      <c r="AQ140">
        <v>0</v>
      </c>
      <c r="AR140">
        <v>16</v>
      </c>
      <c r="AS140">
        <v>7</v>
      </c>
      <c r="AT140">
        <v>1</v>
      </c>
      <c r="AU140">
        <v>4</v>
      </c>
      <c r="AV140">
        <v>0</v>
      </c>
      <c r="AW140">
        <v>1</v>
      </c>
    </row>
    <row r="141" spans="1:49" x14ac:dyDescent="0.35">
      <c r="A141" t="s">
        <v>48</v>
      </c>
      <c r="B141" t="s">
        <v>664</v>
      </c>
      <c r="C141" t="s">
        <v>923</v>
      </c>
      <c r="D141" t="s">
        <v>1194</v>
      </c>
      <c r="E141" t="s">
        <v>1195</v>
      </c>
      <c r="F141" t="s">
        <v>1196</v>
      </c>
      <c r="G141" t="s">
        <v>1205</v>
      </c>
      <c r="H141" t="s">
        <v>1206</v>
      </c>
      <c r="I141">
        <f t="shared" si="3"/>
        <v>205</v>
      </c>
      <c r="J141">
        <v>7</v>
      </c>
      <c r="K141">
        <v>10</v>
      </c>
      <c r="L141">
        <v>11</v>
      </c>
      <c r="M141">
        <v>14</v>
      </c>
      <c r="N141">
        <v>10</v>
      </c>
      <c r="O141">
        <v>14</v>
      </c>
      <c r="P141">
        <v>0</v>
      </c>
      <c r="Q141">
        <v>2</v>
      </c>
      <c r="R141">
        <v>5</v>
      </c>
      <c r="S141">
        <v>5</v>
      </c>
      <c r="T141">
        <v>2</v>
      </c>
      <c r="U141">
        <v>6</v>
      </c>
      <c r="V141">
        <v>1</v>
      </c>
      <c r="W141">
        <v>0</v>
      </c>
      <c r="X141">
        <v>1</v>
      </c>
      <c r="Y141">
        <v>3</v>
      </c>
      <c r="Z141">
        <v>2</v>
      </c>
      <c r="AA141">
        <v>2</v>
      </c>
      <c r="AB141">
        <v>7</v>
      </c>
      <c r="AC141">
        <v>3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3</v>
      </c>
      <c r="AK141">
        <v>1</v>
      </c>
      <c r="AL141">
        <v>0</v>
      </c>
      <c r="AM141">
        <v>1</v>
      </c>
      <c r="AN141">
        <v>0</v>
      </c>
      <c r="AO141">
        <v>0</v>
      </c>
      <c r="AP141">
        <v>29</v>
      </c>
      <c r="AQ141">
        <v>30</v>
      </c>
      <c r="AR141">
        <v>4</v>
      </c>
      <c r="AS141">
        <v>4</v>
      </c>
      <c r="AT141">
        <v>3</v>
      </c>
      <c r="AU141">
        <v>3</v>
      </c>
      <c r="AV141">
        <v>13</v>
      </c>
      <c r="AW141">
        <v>9</v>
      </c>
    </row>
    <row r="142" spans="1:49" x14ac:dyDescent="0.35">
      <c r="A142" t="s">
        <v>48</v>
      </c>
      <c r="B142" t="s">
        <v>664</v>
      </c>
      <c r="C142" t="s">
        <v>923</v>
      </c>
      <c r="D142" t="s">
        <v>924</v>
      </c>
      <c r="E142" t="s">
        <v>925</v>
      </c>
      <c r="F142" t="s">
        <v>671</v>
      </c>
      <c r="G142" t="s">
        <v>661</v>
      </c>
      <c r="H142" t="s">
        <v>655</v>
      </c>
      <c r="I142">
        <f t="shared" si="3"/>
        <v>202</v>
      </c>
      <c r="J142">
        <v>4</v>
      </c>
      <c r="K142">
        <v>3</v>
      </c>
      <c r="L142">
        <v>0</v>
      </c>
      <c r="M142">
        <v>1</v>
      </c>
      <c r="N142">
        <v>6</v>
      </c>
      <c r="O142">
        <v>6</v>
      </c>
      <c r="P142">
        <v>0</v>
      </c>
      <c r="Q142">
        <v>0</v>
      </c>
      <c r="R142">
        <v>2</v>
      </c>
      <c r="S142">
        <v>0</v>
      </c>
      <c r="T142">
        <v>0</v>
      </c>
      <c r="U142">
        <v>2</v>
      </c>
      <c r="V142">
        <v>0</v>
      </c>
      <c r="W142">
        <v>0</v>
      </c>
      <c r="X142">
        <v>33</v>
      </c>
      <c r="Y142">
        <v>23</v>
      </c>
      <c r="Z142">
        <v>2</v>
      </c>
      <c r="AA142">
        <v>2</v>
      </c>
      <c r="AB142">
        <v>2</v>
      </c>
      <c r="AC142">
        <v>2</v>
      </c>
      <c r="AD142">
        <v>0</v>
      </c>
      <c r="AE142">
        <v>0</v>
      </c>
      <c r="AF142">
        <v>4</v>
      </c>
      <c r="AG142">
        <v>6</v>
      </c>
      <c r="AH142">
        <v>0</v>
      </c>
      <c r="AI142">
        <v>0</v>
      </c>
      <c r="AJ142">
        <v>1</v>
      </c>
      <c r="AK142">
        <v>0</v>
      </c>
      <c r="AL142">
        <v>2</v>
      </c>
      <c r="AM142">
        <v>0</v>
      </c>
      <c r="AN142">
        <v>11</v>
      </c>
      <c r="AO142">
        <v>13</v>
      </c>
      <c r="AP142">
        <v>2</v>
      </c>
      <c r="AQ142">
        <v>0</v>
      </c>
      <c r="AR142">
        <v>32</v>
      </c>
      <c r="AS142">
        <v>36</v>
      </c>
      <c r="AT142">
        <v>1</v>
      </c>
      <c r="AU142">
        <v>3</v>
      </c>
      <c r="AV142">
        <v>2</v>
      </c>
      <c r="AW142">
        <v>1</v>
      </c>
    </row>
    <row r="143" spans="1:49" x14ac:dyDescent="0.35">
      <c r="A143" t="s">
        <v>48</v>
      </c>
      <c r="B143" t="s">
        <v>664</v>
      </c>
      <c r="C143" t="s">
        <v>769</v>
      </c>
      <c r="D143" t="s">
        <v>770</v>
      </c>
      <c r="E143" t="s">
        <v>771</v>
      </c>
      <c r="F143" t="s">
        <v>793</v>
      </c>
      <c r="G143" t="s">
        <v>800</v>
      </c>
      <c r="H143" t="s">
        <v>655</v>
      </c>
      <c r="I143">
        <f t="shared" si="3"/>
        <v>201</v>
      </c>
      <c r="J143">
        <v>3</v>
      </c>
      <c r="K143">
        <v>3</v>
      </c>
      <c r="L143">
        <v>2</v>
      </c>
      <c r="M143">
        <v>4</v>
      </c>
      <c r="N143">
        <v>7</v>
      </c>
      <c r="O143">
        <v>4</v>
      </c>
      <c r="P143">
        <v>3</v>
      </c>
      <c r="Q143">
        <v>6</v>
      </c>
      <c r="R143">
        <v>5</v>
      </c>
      <c r="S143">
        <v>1</v>
      </c>
      <c r="T143">
        <v>4</v>
      </c>
      <c r="U143">
        <v>9</v>
      </c>
      <c r="V143">
        <v>2</v>
      </c>
      <c r="W143">
        <v>2</v>
      </c>
      <c r="X143">
        <v>0</v>
      </c>
      <c r="Y143">
        <v>0</v>
      </c>
      <c r="Z143">
        <v>1</v>
      </c>
      <c r="AA143">
        <v>2</v>
      </c>
      <c r="AB143">
        <v>6</v>
      </c>
      <c r="AC143">
        <v>0</v>
      </c>
      <c r="AD143">
        <v>12</v>
      </c>
      <c r="AE143">
        <v>6</v>
      </c>
      <c r="AF143">
        <v>3</v>
      </c>
      <c r="AG143">
        <v>5</v>
      </c>
      <c r="AH143">
        <v>6</v>
      </c>
      <c r="AI143">
        <v>4</v>
      </c>
      <c r="AJ143">
        <v>5</v>
      </c>
      <c r="AK143">
        <v>6</v>
      </c>
      <c r="AL143">
        <v>3</v>
      </c>
      <c r="AM143">
        <v>2</v>
      </c>
      <c r="AN143">
        <v>0</v>
      </c>
      <c r="AO143">
        <v>3</v>
      </c>
      <c r="AP143">
        <v>3</v>
      </c>
      <c r="AQ143">
        <v>1</v>
      </c>
      <c r="AR143">
        <v>0</v>
      </c>
      <c r="AS143">
        <v>1</v>
      </c>
      <c r="AT143">
        <v>30</v>
      </c>
      <c r="AU143">
        <v>39</v>
      </c>
      <c r="AV143">
        <v>3</v>
      </c>
      <c r="AW143">
        <v>5</v>
      </c>
    </row>
    <row r="144" spans="1:49" x14ac:dyDescent="0.35">
      <c r="A144" t="s">
        <v>48</v>
      </c>
      <c r="B144" t="s">
        <v>664</v>
      </c>
      <c r="C144" t="s">
        <v>1245</v>
      </c>
      <c r="D144" t="s">
        <v>1365</v>
      </c>
      <c r="E144" t="s">
        <v>1398</v>
      </c>
      <c r="F144" t="s">
        <v>1399</v>
      </c>
      <c r="G144" t="s">
        <v>1402</v>
      </c>
      <c r="H144" t="s">
        <v>1403</v>
      </c>
      <c r="I144">
        <f t="shared" si="3"/>
        <v>201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1</v>
      </c>
      <c r="AH144">
        <v>0</v>
      </c>
      <c r="AI144">
        <v>0</v>
      </c>
      <c r="AJ144">
        <v>97</v>
      </c>
      <c r="AK144">
        <v>102</v>
      </c>
      <c r="AL144">
        <v>0</v>
      </c>
      <c r="AM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</row>
    <row r="145" spans="1:49" x14ac:dyDescent="0.35">
      <c r="A145" t="s">
        <v>48</v>
      </c>
      <c r="B145" t="s">
        <v>664</v>
      </c>
      <c r="C145" t="s">
        <v>672</v>
      </c>
      <c r="D145" t="s">
        <v>742</v>
      </c>
      <c r="E145" t="s">
        <v>743</v>
      </c>
      <c r="F145" t="s">
        <v>744</v>
      </c>
      <c r="G145" t="s">
        <v>745</v>
      </c>
      <c r="H145" t="s">
        <v>655</v>
      </c>
      <c r="I145">
        <f t="shared" si="3"/>
        <v>196</v>
      </c>
      <c r="J145">
        <v>5</v>
      </c>
      <c r="K145">
        <v>7</v>
      </c>
      <c r="L145">
        <v>5</v>
      </c>
      <c r="M145">
        <v>6</v>
      </c>
      <c r="N145">
        <v>6</v>
      </c>
      <c r="O145">
        <v>9</v>
      </c>
      <c r="P145">
        <v>10</v>
      </c>
      <c r="Q145">
        <v>10</v>
      </c>
      <c r="R145">
        <v>14</v>
      </c>
      <c r="S145">
        <v>6</v>
      </c>
      <c r="T145">
        <v>5</v>
      </c>
      <c r="U145">
        <v>5</v>
      </c>
      <c r="V145">
        <v>6</v>
      </c>
      <c r="W145">
        <v>2</v>
      </c>
      <c r="X145">
        <v>0</v>
      </c>
      <c r="Y145">
        <v>3</v>
      </c>
      <c r="Z145">
        <v>2</v>
      </c>
      <c r="AA145">
        <v>4</v>
      </c>
      <c r="AB145">
        <v>14</v>
      </c>
      <c r="AC145">
        <v>8</v>
      </c>
      <c r="AD145">
        <v>0</v>
      </c>
      <c r="AE145">
        <v>0</v>
      </c>
      <c r="AF145">
        <v>4</v>
      </c>
      <c r="AG145">
        <v>3</v>
      </c>
      <c r="AH145">
        <v>0</v>
      </c>
      <c r="AI145">
        <v>0</v>
      </c>
      <c r="AJ145">
        <v>10</v>
      </c>
      <c r="AK145">
        <v>16</v>
      </c>
      <c r="AL145">
        <v>0</v>
      </c>
      <c r="AM145">
        <v>1</v>
      </c>
      <c r="AN145">
        <v>14</v>
      </c>
      <c r="AO145">
        <v>9</v>
      </c>
      <c r="AP145">
        <v>0</v>
      </c>
      <c r="AQ145">
        <v>0</v>
      </c>
      <c r="AR145">
        <v>6</v>
      </c>
      <c r="AS145">
        <v>3</v>
      </c>
      <c r="AT145">
        <v>0</v>
      </c>
      <c r="AU145">
        <v>2</v>
      </c>
      <c r="AV145">
        <v>1</v>
      </c>
      <c r="AW145">
        <v>0</v>
      </c>
    </row>
    <row r="146" spans="1:49" x14ac:dyDescent="0.35">
      <c r="A146" t="s">
        <v>48</v>
      </c>
      <c r="B146" t="s">
        <v>664</v>
      </c>
      <c r="C146" t="s">
        <v>923</v>
      </c>
      <c r="D146" t="s">
        <v>924</v>
      </c>
      <c r="E146" t="s">
        <v>968</v>
      </c>
      <c r="F146" t="s">
        <v>982</v>
      </c>
      <c r="G146" t="s">
        <v>983</v>
      </c>
      <c r="H146" t="s">
        <v>655</v>
      </c>
      <c r="I146">
        <f t="shared" si="3"/>
        <v>190</v>
      </c>
      <c r="J146">
        <v>4</v>
      </c>
      <c r="K146">
        <v>2</v>
      </c>
      <c r="L146">
        <v>1</v>
      </c>
      <c r="M146">
        <v>1</v>
      </c>
      <c r="N146">
        <v>3</v>
      </c>
      <c r="O146">
        <v>7</v>
      </c>
      <c r="P146">
        <v>1</v>
      </c>
      <c r="Q146">
        <v>3</v>
      </c>
      <c r="R146">
        <v>0</v>
      </c>
      <c r="S146">
        <v>1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2</v>
      </c>
      <c r="AA146">
        <v>3</v>
      </c>
      <c r="AB146">
        <v>3</v>
      </c>
      <c r="AC146">
        <v>0</v>
      </c>
      <c r="AD146">
        <v>1</v>
      </c>
      <c r="AE146">
        <v>1</v>
      </c>
      <c r="AF146">
        <v>3</v>
      </c>
      <c r="AG146">
        <v>1</v>
      </c>
      <c r="AH146">
        <v>0</v>
      </c>
      <c r="AI146">
        <v>2</v>
      </c>
      <c r="AJ146">
        <v>11</v>
      </c>
      <c r="AK146">
        <v>11</v>
      </c>
      <c r="AL146">
        <v>0</v>
      </c>
      <c r="AM146">
        <v>0</v>
      </c>
      <c r="AN146">
        <v>50</v>
      </c>
      <c r="AO146">
        <v>47</v>
      </c>
      <c r="AP146">
        <v>5</v>
      </c>
      <c r="AQ146">
        <v>9</v>
      </c>
      <c r="AR146">
        <v>2</v>
      </c>
      <c r="AS146">
        <v>2</v>
      </c>
      <c r="AT146">
        <v>1</v>
      </c>
      <c r="AU146">
        <v>2</v>
      </c>
      <c r="AV146">
        <v>5</v>
      </c>
      <c r="AW146">
        <v>5</v>
      </c>
    </row>
    <row r="147" spans="1:49" x14ac:dyDescent="0.35">
      <c r="A147" t="s">
        <v>48</v>
      </c>
      <c r="B147" t="s">
        <v>664</v>
      </c>
      <c r="C147" t="s">
        <v>769</v>
      </c>
      <c r="D147" t="s">
        <v>770</v>
      </c>
      <c r="E147" t="s">
        <v>771</v>
      </c>
      <c r="F147" t="s">
        <v>793</v>
      </c>
      <c r="G147" t="s">
        <v>794</v>
      </c>
      <c r="H147" t="s">
        <v>655</v>
      </c>
      <c r="I147">
        <f t="shared" si="3"/>
        <v>177</v>
      </c>
      <c r="J147">
        <v>5</v>
      </c>
      <c r="K147">
        <v>7</v>
      </c>
      <c r="L147">
        <v>2</v>
      </c>
      <c r="M147">
        <v>2</v>
      </c>
      <c r="N147">
        <v>10</v>
      </c>
      <c r="O147">
        <v>12</v>
      </c>
      <c r="P147">
        <v>12</v>
      </c>
      <c r="Q147">
        <v>12</v>
      </c>
      <c r="R147">
        <v>2</v>
      </c>
      <c r="S147">
        <v>4</v>
      </c>
      <c r="T147">
        <v>7</v>
      </c>
      <c r="U147">
        <v>2</v>
      </c>
      <c r="V147">
        <v>2</v>
      </c>
      <c r="W147">
        <v>3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1</v>
      </c>
      <c r="AD147">
        <v>2</v>
      </c>
      <c r="AE147">
        <v>2</v>
      </c>
      <c r="AF147">
        <v>8</v>
      </c>
      <c r="AG147">
        <v>4</v>
      </c>
      <c r="AH147">
        <v>0</v>
      </c>
      <c r="AI147">
        <v>5</v>
      </c>
      <c r="AJ147">
        <v>5</v>
      </c>
      <c r="AK147">
        <v>8</v>
      </c>
      <c r="AL147">
        <v>3</v>
      </c>
      <c r="AM147">
        <v>2</v>
      </c>
      <c r="AN147">
        <v>2</v>
      </c>
      <c r="AO147">
        <v>3</v>
      </c>
      <c r="AP147">
        <v>1</v>
      </c>
      <c r="AQ147">
        <v>2</v>
      </c>
      <c r="AR147">
        <v>1</v>
      </c>
      <c r="AS147">
        <v>0</v>
      </c>
      <c r="AT147">
        <v>21</v>
      </c>
      <c r="AU147">
        <v>22</v>
      </c>
      <c r="AV147">
        <v>1</v>
      </c>
      <c r="AW147">
        <v>2</v>
      </c>
    </row>
    <row r="148" spans="1:49" x14ac:dyDescent="0.35">
      <c r="A148" t="s">
        <v>48</v>
      </c>
      <c r="B148" t="s">
        <v>664</v>
      </c>
      <c r="C148" t="s">
        <v>769</v>
      </c>
      <c r="D148" t="s">
        <v>770</v>
      </c>
      <c r="E148" t="s">
        <v>771</v>
      </c>
      <c r="F148" t="s">
        <v>803</v>
      </c>
      <c r="G148" t="s">
        <v>661</v>
      </c>
      <c r="H148" t="s">
        <v>655</v>
      </c>
      <c r="I148">
        <f t="shared" si="3"/>
        <v>175</v>
      </c>
      <c r="J148">
        <v>2</v>
      </c>
      <c r="K148">
        <v>4</v>
      </c>
      <c r="L148">
        <v>1</v>
      </c>
      <c r="M148">
        <v>2</v>
      </c>
      <c r="N148">
        <v>10</v>
      </c>
      <c r="O148">
        <v>10</v>
      </c>
      <c r="P148">
        <v>0</v>
      </c>
      <c r="Q148">
        <v>0</v>
      </c>
      <c r="R148">
        <v>6</v>
      </c>
      <c r="S148">
        <v>5</v>
      </c>
      <c r="T148">
        <v>3</v>
      </c>
      <c r="U148">
        <v>5</v>
      </c>
      <c r="V148">
        <v>5</v>
      </c>
      <c r="W148">
        <v>9</v>
      </c>
      <c r="X148">
        <v>1</v>
      </c>
      <c r="Y148">
        <v>0</v>
      </c>
      <c r="Z148">
        <v>7</v>
      </c>
      <c r="AA148">
        <v>6</v>
      </c>
      <c r="AB148">
        <v>6</v>
      </c>
      <c r="AC148">
        <v>3</v>
      </c>
      <c r="AD148">
        <v>0</v>
      </c>
      <c r="AE148">
        <v>0</v>
      </c>
      <c r="AF148">
        <v>0</v>
      </c>
      <c r="AG148">
        <v>1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26</v>
      </c>
      <c r="AO148">
        <v>44</v>
      </c>
      <c r="AP148">
        <v>7</v>
      </c>
      <c r="AQ148">
        <v>2</v>
      </c>
      <c r="AR148">
        <v>2</v>
      </c>
      <c r="AS148">
        <v>6</v>
      </c>
      <c r="AT148">
        <v>0</v>
      </c>
      <c r="AU148">
        <v>0</v>
      </c>
      <c r="AV148">
        <v>2</v>
      </c>
      <c r="AW148">
        <v>0</v>
      </c>
    </row>
    <row r="149" spans="1:49" x14ac:dyDescent="0.35">
      <c r="A149" t="s">
        <v>48</v>
      </c>
      <c r="B149" t="s">
        <v>664</v>
      </c>
      <c r="C149" t="s">
        <v>923</v>
      </c>
      <c r="D149" t="s">
        <v>1006</v>
      </c>
      <c r="E149" t="s">
        <v>1183</v>
      </c>
      <c r="F149" t="s">
        <v>1184</v>
      </c>
      <c r="G149" t="s">
        <v>661</v>
      </c>
      <c r="H149" t="s">
        <v>655</v>
      </c>
      <c r="I149">
        <f t="shared" si="3"/>
        <v>169</v>
      </c>
      <c r="J149">
        <v>3</v>
      </c>
      <c r="K149">
        <v>1</v>
      </c>
      <c r="L149">
        <v>7</v>
      </c>
      <c r="M149">
        <v>8</v>
      </c>
      <c r="N149">
        <v>1</v>
      </c>
      <c r="O149">
        <v>1</v>
      </c>
      <c r="P149">
        <v>5</v>
      </c>
      <c r="Q149">
        <v>9</v>
      </c>
      <c r="R149">
        <v>3</v>
      </c>
      <c r="S149">
        <v>3</v>
      </c>
      <c r="T149">
        <v>1</v>
      </c>
      <c r="U149">
        <v>2</v>
      </c>
      <c r="V149">
        <v>0</v>
      </c>
      <c r="W149">
        <v>0</v>
      </c>
      <c r="X149">
        <v>1</v>
      </c>
      <c r="Y149">
        <v>3</v>
      </c>
      <c r="Z149">
        <v>1</v>
      </c>
      <c r="AA149">
        <v>1</v>
      </c>
      <c r="AB149">
        <v>2</v>
      </c>
      <c r="AC149">
        <v>1</v>
      </c>
      <c r="AD149">
        <v>12</v>
      </c>
      <c r="AE149">
        <v>14</v>
      </c>
      <c r="AF149">
        <v>6</v>
      </c>
      <c r="AG149">
        <v>3</v>
      </c>
      <c r="AH149">
        <v>6</v>
      </c>
      <c r="AI149">
        <v>9</v>
      </c>
      <c r="AJ149">
        <v>1</v>
      </c>
      <c r="AK149">
        <v>0</v>
      </c>
      <c r="AL149">
        <v>1</v>
      </c>
      <c r="AM149">
        <v>3</v>
      </c>
      <c r="AN149">
        <v>14</v>
      </c>
      <c r="AO149">
        <v>10</v>
      </c>
      <c r="AP149">
        <v>8</v>
      </c>
      <c r="AQ149">
        <v>3</v>
      </c>
      <c r="AR149">
        <v>9</v>
      </c>
      <c r="AS149">
        <v>8</v>
      </c>
      <c r="AT149">
        <v>0</v>
      </c>
      <c r="AU149">
        <v>1</v>
      </c>
      <c r="AV149">
        <v>5</v>
      </c>
      <c r="AW149">
        <v>3</v>
      </c>
    </row>
    <row r="150" spans="1:49" x14ac:dyDescent="0.35">
      <c r="A150" t="s">
        <v>48</v>
      </c>
      <c r="B150" t="s">
        <v>664</v>
      </c>
      <c r="C150" t="s">
        <v>1230</v>
      </c>
      <c r="D150" t="s">
        <v>1231</v>
      </c>
      <c r="E150" t="s">
        <v>1232</v>
      </c>
      <c r="F150" t="s">
        <v>1233</v>
      </c>
      <c r="G150" t="s">
        <v>661</v>
      </c>
      <c r="H150" t="s">
        <v>655</v>
      </c>
      <c r="I150">
        <f t="shared" si="3"/>
        <v>153</v>
      </c>
      <c r="J150">
        <v>13</v>
      </c>
      <c r="K150">
        <v>14</v>
      </c>
      <c r="L150">
        <v>19</v>
      </c>
      <c r="M150">
        <v>26</v>
      </c>
      <c r="N150">
        <v>8</v>
      </c>
      <c r="O150">
        <v>2</v>
      </c>
      <c r="P150">
        <v>1</v>
      </c>
      <c r="Q150">
        <v>0</v>
      </c>
      <c r="R150">
        <v>5</v>
      </c>
      <c r="S150">
        <v>6</v>
      </c>
      <c r="T150">
        <v>5</v>
      </c>
      <c r="U150">
        <v>7</v>
      </c>
      <c r="V150">
        <v>0</v>
      </c>
      <c r="W150">
        <v>1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2</v>
      </c>
      <c r="AD150">
        <v>0</v>
      </c>
      <c r="AE150">
        <v>0</v>
      </c>
      <c r="AF150">
        <v>14</v>
      </c>
      <c r="AG150">
        <v>15</v>
      </c>
      <c r="AH150">
        <v>0</v>
      </c>
      <c r="AI150">
        <v>0</v>
      </c>
      <c r="AJ150">
        <v>0</v>
      </c>
      <c r="AK150">
        <v>0</v>
      </c>
      <c r="AL150">
        <v>5</v>
      </c>
      <c r="AM150">
        <v>9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1</v>
      </c>
      <c r="AT150">
        <v>0</v>
      </c>
      <c r="AU150">
        <v>0</v>
      </c>
      <c r="AV150">
        <v>0</v>
      </c>
      <c r="AW150">
        <v>0</v>
      </c>
    </row>
    <row r="151" spans="1:49" x14ac:dyDescent="0.35">
      <c r="A151" t="s">
        <v>48</v>
      </c>
      <c r="B151" t="s">
        <v>664</v>
      </c>
      <c r="C151" t="s">
        <v>1245</v>
      </c>
      <c r="D151" t="s">
        <v>1365</v>
      </c>
      <c r="E151" t="s">
        <v>1398</v>
      </c>
      <c r="F151" t="s">
        <v>1399</v>
      </c>
      <c r="G151" t="s">
        <v>1417</v>
      </c>
      <c r="H151" t="s">
        <v>1420</v>
      </c>
      <c r="I151">
        <f t="shared" si="3"/>
        <v>148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1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1</v>
      </c>
      <c r="AG151">
        <v>2</v>
      </c>
      <c r="AH151">
        <v>0</v>
      </c>
      <c r="AI151">
        <v>0</v>
      </c>
      <c r="AJ151">
        <v>74</v>
      </c>
      <c r="AK151">
        <v>68</v>
      </c>
      <c r="AL151">
        <v>1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1</v>
      </c>
      <c r="AU151">
        <v>0</v>
      </c>
      <c r="AV151">
        <v>0</v>
      </c>
      <c r="AW151">
        <v>0</v>
      </c>
    </row>
    <row r="152" spans="1:49" x14ac:dyDescent="0.35">
      <c r="A152" t="s">
        <v>48</v>
      </c>
      <c r="B152" t="s">
        <v>664</v>
      </c>
      <c r="C152" t="s">
        <v>923</v>
      </c>
      <c r="D152" t="s">
        <v>1006</v>
      </c>
      <c r="E152" t="s">
        <v>1007</v>
      </c>
      <c r="F152" t="s">
        <v>1136</v>
      </c>
      <c r="G152" t="s">
        <v>1141</v>
      </c>
      <c r="H152" t="s">
        <v>1142</v>
      </c>
      <c r="I152">
        <f t="shared" si="3"/>
        <v>145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2</v>
      </c>
      <c r="S152">
        <v>4</v>
      </c>
      <c r="T152">
        <v>16</v>
      </c>
      <c r="U152">
        <v>18</v>
      </c>
      <c r="V152">
        <v>0</v>
      </c>
      <c r="W152">
        <v>0</v>
      </c>
      <c r="X152">
        <v>1</v>
      </c>
      <c r="Y152">
        <v>1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17</v>
      </c>
      <c r="AQ152">
        <v>25</v>
      </c>
      <c r="AR152">
        <v>1</v>
      </c>
      <c r="AS152">
        <v>3</v>
      </c>
      <c r="AT152">
        <v>0</v>
      </c>
      <c r="AU152">
        <v>0</v>
      </c>
      <c r="AV152">
        <v>29</v>
      </c>
      <c r="AW152">
        <v>28</v>
      </c>
    </row>
    <row r="153" spans="1:49" x14ac:dyDescent="0.35">
      <c r="A153" t="s">
        <v>48</v>
      </c>
      <c r="B153" t="s">
        <v>664</v>
      </c>
      <c r="C153" t="s">
        <v>769</v>
      </c>
      <c r="D153" t="s">
        <v>770</v>
      </c>
      <c r="E153" t="s">
        <v>771</v>
      </c>
      <c r="F153" t="s">
        <v>774</v>
      </c>
      <c r="G153" t="s">
        <v>661</v>
      </c>
      <c r="H153" t="s">
        <v>655</v>
      </c>
      <c r="I153">
        <f t="shared" si="3"/>
        <v>143</v>
      </c>
      <c r="J153">
        <v>2</v>
      </c>
      <c r="K153">
        <v>1</v>
      </c>
      <c r="L153">
        <v>0</v>
      </c>
      <c r="M153">
        <v>0</v>
      </c>
      <c r="N153">
        <v>1</v>
      </c>
      <c r="O153">
        <v>2</v>
      </c>
      <c r="P153">
        <v>2</v>
      </c>
      <c r="Q153">
        <v>3</v>
      </c>
      <c r="R153">
        <v>3</v>
      </c>
      <c r="S153">
        <v>1</v>
      </c>
      <c r="T153">
        <v>2</v>
      </c>
      <c r="U153">
        <v>4</v>
      </c>
      <c r="V153">
        <v>1</v>
      </c>
      <c r="W153">
        <v>2</v>
      </c>
      <c r="X153">
        <v>0</v>
      </c>
      <c r="Y153">
        <v>0</v>
      </c>
      <c r="Z153">
        <v>2</v>
      </c>
      <c r="AA153">
        <v>1</v>
      </c>
      <c r="AB153">
        <v>3</v>
      </c>
      <c r="AC153">
        <v>2</v>
      </c>
      <c r="AD153">
        <v>0</v>
      </c>
      <c r="AE153">
        <v>1</v>
      </c>
      <c r="AF153">
        <v>15</v>
      </c>
      <c r="AG153">
        <v>8</v>
      </c>
      <c r="AH153">
        <v>1</v>
      </c>
      <c r="AI153">
        <v>0</v>
      </c>
      <c r="AJ153">
        <v>6</v>
      </c>
      <c r="AK153">
        <v>2</v>
      </c>
      <c r="AL153">
        <v>8</v>
      </c>
      <c r="AM153">
        <v>6</v>
      </c>
      <c r="AN153">
        <v>2</v>
      </c>
      <c r="AO153">
        <v>0</v>
      </c>
      <c r="AP153">
        <v>0</v>
      </c>
      <c r="AQ153">
        <v>1</v>
      </c>
      <c r="AR153">
        <v>0</v>
      </c>
      <c r="AS153">
        <v>2</v>
      </c>
      <c r="AT153">
        <v>24</v>
      </c>
      <c r="AU153">
        <v>35</v>
      </c>
      <c r="AV153">
        <v>0</v>
      </c>
      <c r="AW153">
        <v>0</v>
      </c>
    </row>
    <row r="154" spans="1:49" x14ac:dyDescent="0.35">
      <c r="A154" t="s">
        <v>48</v>
      </c>
      <c r="B154" t="s">
        <v>664</v>
      </c>
      <c r="C154" t="s">
        <v>769</v>
      </c>
      <c r="D154" t="s">
        <v>770</v>
      </c>
      <c r="E154" t="s">
        <v>771</v>
      </c>
      <c r="F154" t="s">
        <v>811</v>
      </c>
      <c r="G154" t="s">
        <v>813</v>
      </c>
      <c r="H154" t="s">
        <v>814</v>
      </c>
      <c r="I154">
        <f t="shared" si="3"/>
        <v>135</v>
      </c>
      <c r="J154">
        <v>0</v>
      </c>
      <c r="K154">
        <v>1</v>
      </c>
      <c r="L154">
        <v>0</v>
      </c>
      <c r="M154">
        <v>1</v>
      </c>
      <c r="N154">
        <v>0</v>
      </c>
      <c r="O154">
        <v>1</v>
      </c>
      <c r="P154">
        <v>0</v>
      </c>
      <c r="Q154">
        <v>1</v>
      </c>
      <c r="R154">
        <v>0</v>
      </c>
      <c r="S154">
        <v>1</v>
      </c>
      <c r="T154">
        <v>0</v>
      </c>
      <c r="U154">
        <v>0</v>
      </c>
      <c r="V154">
        <v>26</v>
      </c>
      <c r="W154">
        <v>28</v>
      </c>
      <c r="X154">
        <v>0</v>
      </c>
      <c r="Y154">
        <v>0</v>
      </c>
      <c r="Z154">
        <v>22</v>
      </c>
      <c r="AA154">
        <v>11</v>
      </c>
      <c r="AB154">
        <v>26</v>
      </c>
      <c r="AC154">
        <v>11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2</v>
      </c>
      <c r="AM154">
        <v>1</v>
      </c>
      <c r="AN154">
        <v>0</v>
      </c>
      <c r="AO154">
        <v>0</v>
      </c>
      <c r="AP154">
        <v>0</v>
      </c>
      <c r="AQ154">
        <v>0</v>
      </c>
      <c r="AR154">
        <v>1</v>
      </c>
      <c r="AS154">
        <v>2</v>
      </c>
      <c r="AT154">
        <v>0</v>
      </c>
      <c r="AU154">
        <v>0</v>
      </c>
      <c r="AV154">
        <v>0</v>
      </c>
      <c r="AW154">
        <v>0</v>
      </c>
    </row>
    <row r="155" spans="1:49" x14ac:dyDescent="0.35">
      <c r="A155" t="s">
        <v>48</v>
      </c>
      <c r="B155" t="s">
        <v>664</v>
      </c>
      <c r="C155" t="s">
        <v>923</v>
      </c>
      <c r="D155" t="s">
        <v>1006</v>
      </c>
      <c r="E155" t="s">
        <v>1007</v>
      </c>
      <c r="F155" t="s">
        <v>1159</v>
      </c>
      <c r="G155" t="s">
        <v>1160</v>
      </c>
      <c r="H155" t="s">
        <v>655</v>
      </c>
      <c r="I155">
        <f t="shared" si="3"/>
        <v>132</v>
      </c>
      <c r="J155">
        <v>0</v>
      </c>
      <c r="K155">
        <v>3</v>
      </c>
      <c r="L155">
        <v>0</v>
      </c>
      <c r="M155">
        <v>2</v>
      </c>
      <c r="N155">
        <v>2</v>
      </c>
      <c r="O155">
        <v>2</v>
      </c>
      <c r="P155">
        <v>3</v>
      </c>
      <c r="Q155">
        <v>4</v>
      </c>
      <c r="R155">
        <v>1</v>
      </c>
      <c r="S155">
        <v>0</v>
      </c>
      <c r="T155">
        <v>1</v>
      </c>
      <c r="U155">
        <v>0</v>
      </c>
      <c r="V155">
        <v>0</v>
      </c>
      <c r="W155">
        <v>0</v>
      </c>
      <c r="X155">
        <v>3</v>
      </c>
      <c r="Y155">
        <v>0</v>
      </c>
      <c r="Z155">
        <v>0</v>
      </c>
      <c r="AA155">
        <v>1</v>
      </c>
      <c r="AB155">
        <v>1</v>
      </c>
      <c r="AC155">
        <v>0</v>
      </c>
      <c r="AD155">
        <v>9</v>
      </c>
      <c r="AE155">
        <v>3</v>
      </c>
      <c r="AF155">
        <v>1</v>
      </c>
      <c r="AG155">
        <v>2</v>
      </c>
      <c r="AH155">
        <v>8</v>
      </c>
      <c r="AI155">
        <v>4</v>
      </c>
      <c r="AJ155">
        <v>10</v>
      </c>
      <c r="AK155">
        <v>2</v>
      </c>
      <c r="AL155">
        <v>3</v>
      </c>
      <c r="AM155">
        <v>2</v>
      </c>
      <c r="AN155">
        <v>6</v>
      </c>
      <c r="AO155">
        <v>4</v>
      </c>
      <c r="AP155">
        <v>5</v>
      </c>
      <c r="AQ155">
        <v>14</v>
      </c>
      <c r="AR155">
        <v>6</v>
      </c>
      <c r="AS155">
        <v>8</v>
      </c>
      <c r="AT155">
        <v>1</v>
      </c>
      <c r="AU155">
        <v>3</v>
      </c>
      <c r="AV155">
        <v>9</v>
      </c>
      <c r="AW155">
        <v>9</v>
      </c>
    </row>
    <row r="156" spans="1:49" x14ac:dyDescent="0.35">
      <c r="A156" t="s">
        <v>48</v>
      </c>
      <c r="B156" t="s">
        <v>664</v>
      </c>
      <c r="C156" t="s">
        <v>1245</v>
      </c>
      <c r="D156" t="s">
        <v>1365</v>
      </c>
      <c r="E156" t="s">
        <v>1398</v>
      </c>
      <c r="F156" t="s">
        <v>1399</v>
      </c>
      <c r="G156" t="s">
        <v>1465</v>
      </c>
      <c r="H156" t="s">
        <v>655</v>
      </c>
      <c r="I156">
        <f t="shared" si="3"/>
        <v>132</v>
      </c>
      <c r="J156">
        <v>0</v>
      </c>
      <c r="K156">
        <v>0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61</v>
      </c>
      <c r="AK156">
        <v>70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</row>
    <row r="157" spans="1:49" x14ac:dyDescent="0.35">
      <c r="A157" t="s">
        <v>48</v>
      </c>
      <c r="B157" t="s">
        <v>664</v>
      </c>
      <c r="C157" t="s">
        <v>672</v>
      </c>
      <c r="D157" t="s">
        <v>742</v>
      </c>
      <c r="E157" t="s">
        <v>743</v>
      </c>
      <c r="F157" t="s">
        <v>744</v>
      </c>
      <c r="G157" t="s">
        <v>749</v>
      </c>
      <c r="H157" t="s">
        <v>751</v>
      </c>
      <c r="I157">
        <f t="shared" si="3"/>
        <v>129</v>
      </c>
      <c r="J157">
        <v>1</v>
      </c>
      <c r="K157">
        <v>0</v>
      </c>
      <c r="L157">
        <v>2</v>
      </c>
      <c r="M157">
        <v>0</v>
      </c>
      <c r="N157">
        <v>0</v>
      </c>
      <c r="O157">
        <v>0</v>
      </c>
      <c r="P157">
        <v>42</v>
      </c>
      <c r="Q157">
        <v>34</v>
      </c>
      <c r="R157">
        <v>0</v>
      </c>
      <c r="S157">
        <v>0</v>
      </c>
      <c r="T157">
        <v>3</v>
      </c>
      <c r="U157">
        <v>2</v>
      </c>
      <c r="V157">
        <v>2</v>
      </c>
      <c r="W157">
        <v>2</v>
      </c>
      <c r="X157">
        <v>0</v>
      </c>
      <c r="Y157">
        <v>0</v>
      </c>
      <c r="Z157">
        <v>4</v>
      </c>
      <c r="AA157">
        <v>3</v>
      </c>
      <c r="AB157">
        <v>4</v>
      </c>
      <c r="AC157">
        <v>4</v>
      </c>
      <c r="AD157">
        <v>1</v>
      </c>
      <c r="AE157">
        <v>0</v>
      </c>
      <c r="AF157">
        <v>1</v>
      </c>
      <c r="AG157">
        <v>0</v>
      </c>
      <c r="AH157">
        <v>1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6</v>
      </c>
      <c r="AO157">
        <v>4</v>
      </c>
      <c r="AP157">
        <v>1</v>
      </c>
      <c r="AQ157">
        <v>2</v>
      </c>
      <c r="AR157">
        <v>5</v>
      </c>
      <c r="AS157">
        <v>2</v>
      </c>
      <c r="AT157">
        <v>0</v>
      </c>
      <c r="AU157">
        <v>0</v>
      </c>
      <c r="AV157">
        <v>2</v>
      </c>
      <c r="AW157">
        <v>1</v>
      </c>
    </row>
    <row r="158" spans="1:49" x14ac:dyDescent="0.35">
      <c r="A158" t="s">
        <v>48</v>
      </c>
      <c r="B158" t="s">
        <v>664</v>
      </c>
      <c r="C158" t="s">
        <v>1245</v>
      </c>
      <c r="D158" t="s">
        <v>1265</v>
      </c>
      <c r="E158" t="s">
        <v>1338</v>
      </c>
      <c r="F158" t="s">
        <v>671</v>
      </c>
      <c r="G158" t="s">
        <v>661</v>
      </c>
      <c r="H158" t="s">
        <v>655</v>
      </c>
      <c r="I158">
        <f t="shared" si="3"/>
        <v>127</v>
      </c>
      <c r="J158">
        <v>0</v>
      </c>
      <c r="K158">
        <v>0</v>
      </c>
      <c r="L158">
        <v>0</v>
      </c>
      <c r="M158">
        <v>0</v>
      </c>
      <c r="N158">
        <v>2</v>
      </c>
      <c r="O158">
        <v>1</v>
      </c>
      <c r="P158">
        <v>13</v>
      </c>
      <c r="Q158">
        <v>13</v>
      </c>
      <c r="R158">
        <v>1</v>
      </c>
      <c r="S158">
        <v>0</v>
      </c>
      <c r="T158">
        <v>4</v>
      </c>
      <c r="U158">
        <v>1</v>
      </c>
      <c r="V158">
        <v>0</v>
      </c>
      <c r="W158">
        <v>0</v>
      </c>
      <c r="X158">
        <v>0</v>
      </c>
      <c r="Y158">
        <v>0</v>
      </c>
      <c r="Z158">
        <v>3</v>
      </c>
      <c r="AA158">
        <v>0</v>
      </c>
      <c r="AB158">
        <v>0</v>
      </c>
      <c r="AC158">
        <v>1</v>
      </c>
      <c r="AD158">
        <v>21</v>
      </c>
      <c r="AE158">
        <v>18</v>
      </c>
      <c r="AF158">
        <v>2</v>
      </c>
      <c r="AG158">
        <v>1</v>
      </c>
      <c r="AH158">
        <v>12</v>
      </c>
      <c r="AI158">
        <v>15</v>
      </c>
      <c r="AJ158">
        <v>4</v>
      </c>
      <c r="AK158">
        <v>2</v>
      </c>
      <c r="AL158">
        <v>0</v>
      </c>
      <c r="AM158">
        <v>0</v>
      </c>
      <c r="AN158">
        <v>2</v>
      </c>
      <c r="AO158">
        <v>2</v>
      </c>
      <c r="AP158">
        <v>0</v>
      </c>
      <c r="AQ158">
        <v>0</v>
      </c>
      <c r="AR158">
        <v>0</v>
      </c>
      <c r="AS158">
        <v>1</v>
      </c>
      <c r="AT158">
        <v>5</v>
      </c>
      <c r="AU158">
        <v>3</v>
      </c>
      <c r="AV158">
        <v>0</v>
      </c>
      <c r="AW158">
        <v>0</v>
      </c>
    </row>
    <row r="159" spans="1:49" x14ac:dyDescent="0.35">
      <c r="A159" t="s">
        <v>48</v>
      </c>
      <c r="B159" t="s">
        <v>664</v>
      </c>
      <c r="C159" t="s">
        <v>1245</v>
      </c>
      <c r="D159" t="s">
        <v>1365</v>
      </c>
      <c r="E159" t="s">
        <v>1392</v>
      </c>
      <c r="F159" t="s">
        <v>1395</v>
      </c>
      <c r="G159" t="s">
        <v>661</v>
      </c>
      <c r="H159" t="s">
        <v>655</v>
      </c>
      <c r="I159">
        <f t="shared" si="3"/>
        <v>121</v>
      </c>
      <c r="J159">
        <v>1</v>
      </c>
      <c r="K159">
        <v>2</v>
      </c>
      <c r="L159">
        <v>1</v>
      </c>
      <c r="M159">
        <v>0</v>
      </c>
      <c r="N159">
        <v>10</v>
      </c>
      <c r="O159">
        <v>4</v>
      </c>
      <c r="P159">
        <v>2</v>
      </c>
      <c r="Q159">
        <v>3</v>
      </c>
      <c r="R159">
        <v>3</v>
      </c>
      <c r="S159">
        <v>0</v>
      </c>
      <c r="T159">
        <v>2</v>
      </c>
      <c r="U159">
        <v>5</v>
      </c>
      <c r="V159">
        <v>2</v>
      </c>
      <c r="W159">
        <v>2</v>
      </c>
      <c r="X159">
        <v>0</v>
      </c>
      <c r="Y159">
        <v>0</v>
      </c>
      <c r="Z159">
        <v>1</v>
      </c>
      <c r="AA159">
        <v>0</v>
      </c>
      <c r="AB159">
        <v>1</v>
      </c>
      <c r="AC159">
        <v>1</v>
      </c>
      <c r="AD159">
        <v>13</v>
      </c>
      <c r="AE159">
        <v>11</v>
      </c>
      <c r="AF159">
        <v>2</v>
      </c>
      <c r="AG159">
        <v>3</v>
      </c>
      <c r="AH159">
        <v>15</v>
      </c>
      <c r="AI159">
        <v>11</v>
      </c>
      <c r="AJ159">
        <v>3</v>
      </c>
      <c r="AK159">
        <v>2</v>
      </c>
      <c r="AL159">
        <v>0</v>
      </c>
      <c r="AM159">
        <v>0</v>
      </c>
      <c r="AN159">
        <v>3</v>
      </c>
      <c r="AO159">
        <v>6</v>
      </c>
      <c r="AP159">
        <v>1</v>
      </c>
      <c r="AQ159">
        <v>0</v>
      </c>
      <c r="AR159">
        <v>2</v>
      </c>
      <c r="AS159">
        <v>1</v>
      </c>
      <c r="AT159">
        <v>4</v>
      </c>
      <c r="AU159">
        <v>3</v>
      </c>
      <c r="AV159">
        <v>0</v>
      </c>
      <c r="AW159">
        <v>1</v>
      </c>
    </row>
    <row r="160" spans="1:49" x14ac:dyDescent="0.35">
      <c r="A160" t="s">
        <v>48</v>
      </c>
      <c r="B160" t="s">
        <v>664</v>
      </c>
      <c r="C160" t="s">
        <v>1245</v>
      </c>
      <c r="D160" t="s">
        <v>1365</v>
      </c>
      <c r="E160" t="s">
        <v>1392</v>
      </c>
      <c r="F160" t="s">
        <v>671</v>
      </c>
      <c r="G160" t="s">
        <v>661</v>
      </c>
      <c r="H160" t="s">
        <v>655</v>
      </c>
      <c r="I160">
        <f t="shared" si="3"/>
        <v>116</v>
      </c>
      <c r="J160">
        <v>1</v>
      </c>
      <c r="K160">
        <v>0</v>
      </c>
      <c r="L160">
        <v>0</v>
      </c>
      <c r="M160">
        <v>0</v>
      </c>
      <c r="N160">
        <v>3</v>
      </c>
      <c r="O160">
        <v>4</v>
      </c>
      <c r="P160">
        <v>1</v>
      </c>
      <c r="Q160">
        <v>0</v>
      </c>
      <c r="R160">
        <v>1</v>
      </c>
      <c r="S160">
        <v>3</v>
      </c>
      <c r="T160">
        <v>2</v>
      </c>
      <c r="U160">
        <v>2</v>
      </c>
      <c r="V160">
        <v>2</v>
      </c>
      <c r="W160">
        <v>1</v>
      </c>
      <c r="X160">
        <v>0</v>
      </c>
      <c r="Y160">
        <v>0</v>
      </c>
      <c r="Z160">
        <v>2</v>
      </c>
      <c r="AA160">
        <v>3</v>
      </c>
      <c r="AB160">
        <v>2</v>
      </c>
      <c r="AC160">
        <v>4</v>
      </c>
      <c r="AD160">
        <v>17</v>
      </c>
      <c r="AE160">
        <v>12</v>
      </c>
      <c r="AF160">
        <v>0</v>
      </c>
      <c r="AG160">
        <v>0</v>
      </c>
      <c r="AH160">
        <v>22</v>
      </c>
      <c r="AI160">
        <v>12</v>
      </c>
      <c r="AJ160">
        <v>3</v>
      </c>
      <c r="AK160">
        <v>5</v>
      </c>
      <c r="AL160">
        <v>0</v>
      </c>
      <c r="AM160">
        <v>0</v>
      </c>
      <c r="AN160">
        <v>0</v>
      </c>
      <c r="AO160">
        <v>2</v>
      </c>
      <c r="AP160">
        <v>0</v>
      </c>
      <c r="AQ160">
        <v>2</v>
      </c>
      <c r="AR160">
        <v>0</v>
      </c>
      <c r="AS160">
        <v>0</v>
      </c>
      <c r="AT160">
        <v>5</v>
      </c>
      <c r="AU160">
        <v>5</v>
      </c>
      <c r="AV160">
        <v>0</v>
      </c>
      <c r="AW160">
        <v>0</v>
      </c>
    </row>
    <row r="161" spans="1:49" x14ac:dyDescent="0.35">
      <c r="A161" t="s">
        <v>48</v>
      </c>
      <c r="B161" t="s">
        <v>664</v>
      </c>
      <c r="C161" t="s">
        <v>923</v>
      </c>
      <c r="D161" t="s">
        <v>1194</v>
      </c>
      <c r="E161" t="s">
        <v>1195</v>
      </c>
      <c r="F161" t="s">
        <v>1196</v>
      </c>
      <c r="G161" t="s">
        <v>1207</v>
      </c>
      <c r="H161" t="s">
        <v>655</v>
      </c>
      <c r="I161">
        <f t="shared" si="3"/>
        <v>113</v>
      </c>
      <c r="J161">
        <v>1</v>
      </c>
      <c r="K161">
        <v>2</v>
      </c>
      <c r="L161">
        <v>2</v>
      </c>
      <c r="M161">
        <v>3</v>
      </c>
      <c r="N161">
        <v>3</v>
      </c>
      <c r="O161">
        <v>2</v>
      </c>
      <c r="P161">
        <v>22</v>
      </c>
      <c r="Q161">
        <v>21</v>
      </c>
      <c r="R161">
        <v>0</v>
      </c>
      <c r="S161">
        <v>0</v>
      </c>
      <c r="T161">
        <v>3</v>
      </c>
      <c r="U161">
        <v>1</v>
      </c>
      <c r="V161">
        <v>3</v>
      </c>
      <c r="W161">
        <v>2</v>
      </c>
      <c r="X161">
        <v>6</v>
      </c>
      <c r="Y161">
        <v>3</v>
      </c>
      <c r="Z161">
        <v>1</v>
      </c>
      <c r="AA161">
        <v>0</v>
      </c>
      <c r="AB161">
        <v>1</v>
      </c>
      <c r="AC161">
        <v>1</v>
      </c>
      <c r="AD161">
        <v>0</v>
      </c>
      <c r="AE161">
        <v>0</v>
      </c>
      <c r="AF161">
        <v>2</v>
      </c>
      <c r="AG161">
        <v>2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2</v>
      </c>
      <c r="AO161">
        <v>9</v>
      </c>
      <c r="AP161">
        <v>2</v>
      </c>
      <c r="AQ161">
        <v>3</v>
      </c>
      <c r="AR161">
        <v>2</v>
      </c>
      <c r="AS161">
        <v>7</v>
      </c>
      <c r="AT161">
        <v>0</v>
      </c>
      <c r="AU161">
        <v>0</v>
      </c>
      <c r="AV161">
        <v>5</v>
      </c>
      <c r="AW161">
        <v>1</v>
      </c>
    </row>
    <row r="162" spans="1:49" x14ac:dyDescent="0.35">
      <c r="A162" t="s">
        <v>48</v>
      </c>
      <c r="B162" t="s">
        <v>664</v>
      </c>
      <c r="C162" t="s">
        <v>1245</v>
      </c>
      <c r="D162" t="s">
        <v>1246</v>
      </c>
      <c r="E162" t="s">
        <v>1251</v>
      </c>
      <c r="F162" t="s">
        <v>1252</v>
      </c>
      <c r="G162" t="s">
        <v>661</v>
      </c>
      <c r="H162" t="s">
        <v>655</v>
      </c>
      <c r="I162">
        <f t="shared" si="3"/>
        <v>111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</v>
      </c>
      <c r="T162">
        <v>11</v>
      </c>
      <c r="U162">
        <v>18</v>
      </c>
      <c r="V162">
        <v>2</v>
      </c>
      <c r="W162">
        <v>0</v>
      </c>
      <c r="X162">
        <v>5</v>
      </c>
      <c r="Y162">
        <v>2</v>
      </c>
      <c r="Z162">
        <v>0</v>
      </c>
      <c r="AA162">
        <v>0</v>
      </c>
      <c r="AB162">
        <v>2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13</v>
      </c>
      <c r="AQ162">
        <v>14</v>
      </c>
      <c r="AR162">
        <v>3</v>
      </c>
      <c r="AS162">
        <v>7</v>
      </c>
      <c r="AT162">
        <v>0</v>
      </c>
      <c r="AU162">
        <v>0</v>
      </c>
      <c r="AV162">
        <v>16</v>
      </c>
      <c r="AW162">
        <v>15</v>
      </c>
    </row>
    <row r="163" spans="1:49" x14ac:dyDescent="0.35">
      <c r="A163" t="s">
        <v>48</v>
      </c>
      <c r="B163" t="s">
        <v>664</v>
      </c>
      <c r="C163" t="s">
        <v>769</v>
      </c>
      <c r="D163" t="s">
        <v>770</v>
      </c>
      <c r="E163" t="s">
        <v>771</v>
      </c>
      <c r="F163" t="s">
        <v>820</v>
      </c>
      <c r="G163" t="s">
        <v>661</v>
      </c>
      <c r="H163" t="s">
        <v>655</v>
      </c>
      <c r="I163">
        <f t="shared" si="3"/>
        <v>107</v>
      </c>
      <c r="J163">
        <v>2</v>
      </c>
      <c r="K163">
        <v>2</v>
      </c>
      <c r="L163">
        <v>0</v>
      </c>
      <c r="M163">
        <v>1</v>
      </c>
      <c r="N163">
        <v>5</v>
      </c>
      <c r="O163">
        <v>2</v>
      </c>
      <c r="P163">
        <v>5</v>
      </c>
      <c r="Q163">
        <v>7</v>
      </c>
      <c r="R163">
        <v>1</v>
      </c>
      <c r="S163">
        <v>1</v>
      </c>
      <c r="T163">
        <v>2</v>
      </c>
      <c r="U163">
        <v>1</v>
      </c>
      <c r="V163">
        <v>1</v>
      </c>
      <c r="W163">
        <v>0</v>
      </c>
      <c r="X163">
        <v>0</v>
      </c>
      <c r="Y163">
        <v>0</v>
      </c>
      <c r="Z163">
        <v>1</v>
      </c>
      <c r="AA163">
        <v>0</v>
      </c>
      <c r="AB163">
        <v>2</v>
      </c>
      <c r="AC163">
        <v>0</v>
      </c>
      <c r="AD163">
        <v>14</v>
      </c>
      <c r="AE163">
        <v>9</v>
      </c>
      <c r="AF163">
        <v>4</v>
      </c>
      <c r="AG163">
        <v>2</v>
      </c>
      <c r="AH163">
        <v>11</v>
      </c>
      <c r="AI163">
        <v>14</v>
      </c>
      <c r="AJ163">
        <v>10</v>
      </c>
      <c r="AK163">
        <v>5</v>
      </c>
      <c r="AL163">
        <v>1</v>
      </c>
      <c r="AM163">
        <v>1</v>
      </c>
      <c r="AN163">
        <v>1</v>
      </c>
      <c r="AO163">
        <v>2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</row>
    <row r="164" spans="1:49" x14ac:dyDescent="0.35">
      <c r="A164" t="s">
        <v>48</v>
      </c>
      <c r="B164" t="s">
        <v>664</v>
      </c>
      <c r="C164" t="s">
        <v>923</v>
      </c>
      <c r="D164" t="s">
        <v>1006</v>
      </c>
      <c r="E164" t="s">
        <v>1007</v>
      </c>
      <c r="F164" t="s">
        <v>1092</v>
      </c>
      <c r="G164" t="s">
        <v>661</v>
      </c>
      <c r="H164" t="s">
        <v>655</v>
      </c>
      <c r="I164">
        <f t="shared" si="3"/>
        <v>107</v>
      </c>
      <c r="J164">
        <v>18</v>
      </c>
      <c r="K164">
        <v>7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0</v>
      </c>
      <c r="T164">
        <v>0</v>
      </c>
      <c r="U164">
        <v>0</v>
      </c>
      <c r="V164">
        <v>6</v>
      </c>
      <c r="W164">
        <v>3</v>
      </c>
      <c r="X164">
        <v>0</v>
      </c>
      <c r="Y164">
        <v>0</v>
      </c>
      <c r="Z164">
        <v>2</v>
      </c>
      <c r="AA164">
        <v>3</v>
      </c>
      <c r="AB164">
        <v>3</v>
      </c>
      <c r="AC164">
        <v>1</v>
      </c>
      <c r="AD164">
        <v>0</v>
      </c>
      <c r="AE164">
        <v>0</v>
      </c>
      <c r="AF164">
        <v>11</v>
      </c>
      <c r="AG164">
        <v>19</v>
      </c>
      <c r="AH164">
        <v>0</v>
      </c>
      <c r="AI164">
        <v>0</v>
      </c>
      <c r="AJ164">
        <v>0</v>
      </c>
      <c r="AK164">
        <v>0</v>
      </c>
      <c r="AL164">
        <v>5</v>
      </c>
      <c r="AM164">
        <v>4</v>
      </c>
      <c r="AN164">
        <v>0</v>
      </c>
      <c r="AO164">
        <v>1</v>
      </c>
      <c r="AP164">
        <v>0</v>
      </c>
      <c r="AQ164">
        <v>0</v>
      </c>
      <c r="AR164">
        <v>9</v>
      </c>
      <c r="AS164">
        <v>9</v>
      </c>
      <c r="AT164">
        <v>3</v>
      </c>
      <c r="AU164">
        <v>1</v>
      </c>
      <c r="AV164">
        <v>0</v>
      </c>
      <c r="AW164">
        <v>0</v>
      </c>
    </row>
    <row r="165" spans="1:49" x14ac:dyDescent="0.35">
      <c r="A165" t="s">
        <v>48</v>
      </c>
      <c r="B165" t="s">
        <v>664</v>
      </c>
      <c r="C165" t="s">
        <v>1245</v>
      </c>
      <c r="D165" t="s">
        <v>1365</v>
      </c>
      <c r="E165" t="s">
        <v>1529</v>
      </c>
      <c r="F165" t="s">
        <v>1531</v>
      </c>
      <c r="G165" t="s">
        <v>1534</v>
      </c>
      <c r="H165" t="s">
        <v>655</v>
      </c>
      <c r="I165">
        <f t="shared" si="3"/>
        <v>106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1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56</v>
      </c>
      <c r="AK165">
        <v>47</v>
      </c>
      <c r="AL165">
        <v>1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</row>
    <row r="166" spans="1:49" x14ac:dyDescent="0.35">
      <c r="A166" t="s">
        <v>48</v>
      </c>
      <c r="B166" t="s">
        <v>664</v>
      </c>
      <c r="C166" t="s">
        <v>1245</v>
      </c>
      <c r="D166" t="s">
        <v>1365</v>
      </c>
      <c r="E166" t="s">
        <v>1489</v>
      </c>
      <c r="F166" t="s">
        <v>1490</v>
      </c>
      <c r="G166" t="s">
        <v>661</v>
      </c>
      <c r="H166" t="s">
        <v>655</v>
      </c>
      <c r="I166">
        <f t="shared" si="3"/>
        <v>104</v>
      </c>
      <c r="J166">
        <v>0</v>
      </c>
      <c r="K166">
        <v>2</v>
      </c>
      <c r="L166">
        <v>1</v>
      </c>
      <c r="M166">
        <v>0</v>
      </c>
      <c r="N166">
        <v>1</v>
      </c>
      <c r="O166">
        <v>0</v>
      </c>
      <c r="P166">
        <v>2</v>
      </c>
      <c r="Q166">
        <v>0</v>
      </c>
      <c r="R166">
        <v>0</v>
      </c>
      <c r="S166">
        <v>1</v>
      </c>
      <c r="T166">
        <v>2</v>
      </c>
      <c r="U166">
        <v>2</v>
      </c>
      <c r="V166">
        <v>1</v>
      </c>
      <c r="W166">
        <v>2</v>
      </c>
      <c r="X166">
        <v>0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2</v>
      </c>
      <c r="AE166">
        <v>5</v>
      </c>
      <c r="AF166">
        <v>2</v>
      </c>
      <c r="AG166">
        <v>1</v>
      </c>
      <c r="AH166">
        <v>4</v>
      </c>
      <c r="AI166">
        <v>12</v>
      </c>
      <c r="AJ166">
        <v>10</v>
      </c>
      <c r="AK166">
        <v>10</v>
      </c>
      <c r="AL166">
        <v>0</v>
      </c>
      <c r="AM166">
        <v>1</v>
      </c>
      <c r="AN166">
        <v>17</v>
      </c>
      <c r="AO166">
        <v>14</v>
      </c>
      <c r="AP166">
        <v>2</v>
      </c>
      <c r="AQ166">
        <v>2</v>
      </c>
      <c r="AR166">
        <v>2</v>
      </c>
      <c r="AS166">
        <v>2</v>
      </c>
      <c r="AT166">
        <v>1</v>
      </c>
      <c r="AU166">
        <v>1</v>
      </c>
      <c r="AV166">
        <v>1</v>
      </c>
      <c r="AW166">
        <v>0</v>
      </c>
    </row>
    <row r="167" spans="1:49" x14ac:dyDescent="0.35">
      <c r="A167" t="s">
        <v>48</v>
      </c>
      <c r="B167" t="s">
        <v>664</v>
      </c>
      <c r="C167" t="s">
        <v>1245</v>
      </c>
      <c r="D167" t="s">
        <v>1365</v>
      </c>
      <c r="E167" t="s">
        <v>1521</v>
      </c>
      <c r="F167" t="s">
        <v>1525</v>
      </c>
      <c r="G167" t="s">
        <v>1528</v>
      </c>
      <c r="H167" t="s">
        <v>655</v>
      </c>
      <c r="I167">
        <f t="shared" si="3"/>
        <v>103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51</v>
      </c>
      <c r="AK167">
        <v>51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</row>
    <row r="168" spans="1:49" x14ac:dyDescent="0.35">
      <c r="A168" t="s">
        <v>48</v>
      </c>
      <c r="B168" t="s">
        <v>664</v>
      </c>
      <c r="C168" t="s">
        <v>923</v>
      </c>
      <c r="D168" t="s">
        <v>1006</v>
      </c>
      <c r="E168" t="s">
        <v>1007</v>
      </c>
      <c r="F168" t="s">
        <v>1112</v>
      </c>
      <c r="G168" t="s">
        <v>1083</v>
      </c>
      <c r="H168" t="s">
        <v>1128</v>
      </c>
      <c r="I168">
        <f t="shared" si="3"/>
        <v>102</v>
      </c>
      <c r="J168">
        <v>6</v>
      </c>
      <c r="K168">
        <v>3</v>
      </c>
      <c r="L168">
        <v>10</v>
      </c>
      <c r="M168">
        <v>10</v>
      </c>
      <c r="N168">
        <v>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15</v>
      </c>
      <c r="W168">
        <v>10</v>
      </c>
      <c r="X168">
        <v>5</v>
      </c>
      <c r="Y168">
        <v>2</v>
      </c>
      <c r="Z168">
        <v>8</v>
      </c>
      <c r="AA168">
        <v>4</v>
      </c>
      <c r="AB168">
        <v>4</v>
      </c>
      <c r="AC168">
        <v>5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1</v>
      </c>
      <c r="AO168">
        <v>4</v>
      </c>
      <c r="AP168">
        <v>0</v>
      </c>
      <c r="AQ168">
        <v>0</v>
      </c>
      <c r="AR168">
        <v>6</v>
      </c>
      <c r="AS168">
        <v>1</v>
      </c>
      <c r="AT168">
        <v>3</v>
      </c>
      <c r="AU168">
        <v>3</v>
      </c>
      <c r="AV168">
        <v>0</v>
      </c>
      <c r="AW168">
        <v>0</v>
      </c>
    </row>
    <row r="169" spans="1:49" x14ac:dyDescent="0.35">
      <c r="A169" t="s">
        <v>48</v>
      </c>
      <c r="B169" t="s">
        <v>664</v>
      </c>
      <c r="C169" t="s">
        <v>769</v>
      </c>
      <c r="D169" t="s">
        <v>770</v>
      </c>
      <c r="E169" t="s">
        <v>771</v>
      </c>
      <c r="F169" t="s">
        <v>811</v>
      </c>
      <c r="G169" t="s">
        <v>813</v>
      </c>
      <c r="H169" t="s">
        <v>815</v>
      </c>
      <c r="I169">
        <f t="shared" si="3"/>
        <v>100</v>
      </c>
      <c r="J169">
        <v>1</v>
      </c>
      <c r="K169">
        <v>0</v>
      </c>
      <c r="L169">
        <v>1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28</v>
      </c>
      <c r="W169">
        <v>9</v>
      </c>
      <c r="X169">
        <v>0</v>
      </c>
      <c r="Y169">
        <v>1</v>
      </c>
      <c r="Z169">
        <v>12</v>
      </c>
      <c r="AA169">
        <v>12</v>
      </c>
      <c r="AB169">
        <v>11</v>
      </c>
      <c r="AC169">
        <v>17</v>
      </c>
      <c r="AD169">
        <v>0</v>
      </c>
      <c r="AE169">
        <v>0</v>
      </c>
      <c r="AF169">
        <v>2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3</v>
      </c>
      <c r="AN169">
        <v>0</v>
      </c>
      <c r="AO169">
        <v>0</v>
      </c>
      <c r="AP169">
        <v>0</v>
      </c>
      <c r="AQ169">
        <v>0</v>
      </c>
      <c r="AR169">
        <v>2</v>
      </c>
      <c r="AS169">
        <v>0</v>
      </c>
      <c r="AT169">
        <v>0</v>
      </c>
      <c r="AU169">
        <v>0</v>
      </c>
      <c r="AV169">
        <v>0</v>
      </c>
      <c r="AW169">
        <v>0</v>
      </c>
    </row>
    <row r="170" spans="1:49" x14ac:dyDescent="0.35">
      <c r="A170" t="s">
        <v>48</v>
      </c>
      <c r="B170" t="s">
        <v>664</v>
      </c>
      <c r="C170" t="s">
        <v>923</v>
      </c>
      <c r="D170" t="s">
        <v>1006</v>
      </c>
      <c r="E170" t="s">
        <v>1007</v>
      </c>
      <c r="F170" t="s">
        <v>1053</v>
      </c>
      <c r="G170" t="s">
        <v>1075</v>
      </c>
      <c r="H170" t="s">
        <v>655</v>
      </c>
      <c r="I170">
        <f t="shared" si="3"/>
        <v>100</v>
      </c>
      <c r="J170">
        <v>3</v>
      </c>
      <c r="K170">
        <v>2</v>
      </c>
      <c r="L170">
        <v>3</v>
      </c>
      <c r="M170">
        <v>1</v>
      </c>
      <c r="N170">
        <v>4</v>
      </c>
      <c r="O170">
        <v>5</v>
      </c>
      <c r="P170">
        <v>7</v>
      </c>
      <c r="Q170">
        <v>7</v>
      </c>
      <c r="R170">
        <v>0</v>
      </c>
      <c r="S170">
        <v>0</v>
      </c>
      <c r="T170">
        <v>2</v>
      </c>
      <c r="U170">
        <v>0</v>
      </c>
      <c r="V170">
        <v>2</v>
      </c>
      <c r="W170">
        <v>0</v>
      </c>
      <c r="X170">
        <v>0</v>
      </c>
      <c r="Y170">
        <v>2</v>
      </c>
      <c r="Z170">
        <v>1</v>
      </c>
      <c r="AA170">
        <v>0</v>
      </c>
      <c r="AB170">
        <v>0</v>
      </c>
      <c r="AC170">
        <v>1</v>
      </c>
      <c r="AD170">
        <v>0</v>
      </c>
      <c r="AE170">
        <v>0</v>
      </c>
      <c r="AF170">
        <v>9</v>
      </c>
      <c r="AG170">
        <v>10</v>
      </c>
      <c r="AH170">
        <v>1</v>
      </c>
      <c r="AI170">
        <v>0</v>
      </c>
      <c r="AJ170">
        <v>1</v>
      </c>
      <c r="AK170">
        <v>4</v>
      </c>
      <c r="AL170">
        <v>9</v>
      </c>
      <c r="AM170">
        <v>11</v>
      </c>
      <c r="AN170">
        <v>1</v>
      </c>
      <c r="AO170">
        <v>1</v>
      </c>
      <c r="AP170">
        <v>2</v>
      </c>
      <c r="AQ170">
        <v>5</v>
      </c>
      <c r="AR170">
        <v>1</v>
      </c>
      <c r="AS170">
        <v>1</v>
      </c>
      <c r="AT170">
        <v>2</v>
      </c>
      <c r="AU170">
        <v>2</v>
      </c>
      <c r="AV170">
        <v>0</v>
      </c>
      <c r="AW170">
        <v>0</v>
      </c>
    </row>
    <row r="171" spans="1:49" x14ac:dyDescent="0.35">
      <c r="A171" t="s">
        <v>48</v>
      </c>
      <c r="B171" t="s">
        <v>664</v>
      </c>
      <c r="C171" t="s">
        <v>1245</v>
      </c>
      <c r="D171" t="s">
        <v>1365</v>
      </c>
      <c r="E171" t="s">
        <v>1506</v>
      </c>
      <c r="F171" t="s">
        <v>1507</v>
      </c>
      <c r="G171" t="s">
        <v>1508</v>
      </c>
      <c r="H171" t="s">
        <v>655</v>
      </c>
      <c r="I171">
        <f t="shared" si="3"/>
        <v>97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52</v>
      </c>
      <c r="AK171">
        <v>45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</row>
    <row r="172" spans="1:49" x14ac:dyDescent="0.35">
      <c r="A172" t="s">
        <v>48</v>
      </c>
      <c r="B172" t="s">
        <v>664</v>
      </c>
      <c r="C172" t="s">
        <v>923</v>
      </c>
      <c r="D172" t="s">
        <v>924</v>
      </c>
      <c r="E172" t="s">
        <v>961</v>
      </c>
      <c r="F172" t="s">
        <v>962</v>
      </c>
      <c r="G172" t="s">
        <v>661</v>
      </c>
      <c r="H172" t="s">
        <v>655</v>
      </c>
      <c r="I172">
        <f t="shared" si="3"/>
        <v>92</v>
      </c>
      <c r="J172">
        <v>5</v>
      </c>
      <c r="K172">
        <v>3</v>
      </c>
      <c r="L172">
        <v>1</v>
      </c>
      <c r="M172">
        <v>0</v>
      </c>
      <c r="N172">
        <v>1</v>
      </c>
      <c r="O172">
        <v>1</v>
      </c>
      <c r="P172">
        <v>1</v>
      </c>
      <c r="Q172">
        <v>0</v>
      </c>
      <c r="R172">
        <v>5</v>
      </c>
      <c r="S172">
        <v>0</v>
      </c>
      <c r="T172">
        <v>2</v>
      </c>
      <c r="U172">
        <v>0</v>
      </c>
      <c r="V172">
        <v>0</v>
      </c>
      <c r="W172">
        <v>0</v>
      </c>
      <c r="X172">
        <v>5</v>
      </c>
      <c r="Y172">
        <v>3</v>
      </c>
      <c r="Z172">
        <v>4</v>
      </c>
      <c r="AA172">
        <v>1</v>
      </c>
      <c r="AB172">
        <v>4</v>
      </c>
      <c r="AC172">
        <v>2</v>
      </c>
      <c r="AD172">
        <v>0</v>
      </c>
      <c r="AE172">
        <v>0</v>
      </c>
      <c r="AF172">
        <v>1</v>
      </c>
      <c r="AG172">
        <v>1</v>
      </c>
      <c r="AH172">
        <v>0</v>
      </c>
      <c r="AI172">
        <v>0</v>
      </c>
      <c r="AJ172">
        <v>7</v>
      </c>
      <c r="AK172">
        <v>4</v>
      </c>
      <c r="AL172">
        <v>0</v>
      </c>
      <c r="AM172">
        <v>0</v>
      </c>
      <c r="AN172">
        <v>0</v>
      </c>
      <c r="AO172">
        <v>1</v>
      </c>
      <c r="AP172">
        <v>10</v>
      </c>
      <c r="AQ172">
        <v>5</v>
      </c>
      <c r="AR172">
        <v>11</v>
      </c>
      <c r="AS172">
        <v>3</v>
      </c>
      <c r="AT172">
        <v>4</v>
      </c>
      <c r="AU172">
        <v>3</v>
      </c>
      <c r="AV172">
        <v>0</v>
      </c>
      <c r="AW172">
        <v>4</v>
      </c>
    </row>
    <row r="173" spans="1:49" x14ac:dyDescent="0.35">
      <c r="A173" t="s">
        <v>48</v>
      </c>
      <c r="B173" t="s">
        <v>664</v>
      </c>
      <c r="C173" t="s">
        <v>769</v>
      </c>
      <c r="D173" t="s">
        <v>843</v>
      </c>
      <c r="E173" t="s">
        <v>844</v>
      </c>
      <c r="F173" t="s">
        <v>846</v>
      </c>
      <c r="G173" t="s">
        <v>848</v>
      </c>
      <c r="H173" t="s">
        <v>849</v>
      </c>
      <c r="I173">
        <f t="shared" si="3"/>
        <v>91</v>
      </c>
      <c r="J173">
        <v>6</v>
      </c>
      <c r="K173">
        <v>3</v>
      </c>
      <c r="L173">
        <v>12</v>
      </c>
      <c r="M173">
        <v>15</v>
      </c>
      <c r="N173">
        <v>2</v>
      </c>
      <c r="O173">
        <v>3</v>
      </c>
      <c r="P173">
        <v>3</v>
      </c>
      <c r="Q173">
        <v>0</v>
      </c>
      <c r="R173">
        <v>0</v>
      </c>
      <c r="S173">
        <v>0</v>
      </c>
      <c r="T173">
        <v>1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1</v>
      </c>
      <c r="AA173">
        <v>1</v>
      </c>
      <c r="AB173">
        <v>2</v>
      </c>
      <c r="AC173">
        <v>2</v>
      </c>
      <c r="AD173">
        <v>0</v>
      </c>
      <c r="AE173">
        <v>0</v>
      </c>
      <c r="AF173">
        <v>10</v>
      </c>
      <c r="AG173">
        <v>9</v>
      </c>
      <c r="AH173">
        <v>0</v>
      </c>
      <c r="AI173">
        <v>0</v>
      </c>
      <c r="AJ173">
        <v>1</v>
      </c>
      <c r="AK173">
        <v>0</v>
      </c>
      <c r="AL173">
        <v>6</v>
      </c>
      <c r="AM173">
        <v>10</v>
      </c>
      <c r="AN173">
        <v>1</v>
      </c>
      <c r="AO173">
        <v>2</v>
      </c>
      <c r="AP173">
        <v>0</v>
      </c>
      <c r="AQ173">
        <v>0</v>
      </c>
      <c r="AR173">
        <v>0</v>
      </c>
      <c r="AS173">
        <v>1</v>
      </c>
      <c r="AT173">
        <v>0</v>
      </c>
      <c r="AU173">
        <v>0</v>
      </c>
      <c r="AV173">
        <v>0</v>
      </c>
      <c r="AW173">
        <v>0</v>
      </c>
    </row>
    <row r="174" spans="1:49" x14ac:dyDescent="0.35">
      <c r="A174" t="s">
        <v>48</v>
      </c>
      <c r="B174" t="s">
        <v>664</v>
      </c>
      <c r="C174" t="s">
        <v>923</v>
      </c>
      <c r="D174" t="s">
        <v>1006</v>
      </c>
      <c r="E174" t="s">
        <v>1007</v>
      </c>
      <c r="F174" t="s">
        <v>1053</v>
      </c>
      <c r="G174" t="s">
        <v>1087</v>
      </c>
      <c r="H174" t="s">
        <v>1088</v>
      </c>
      <c r="I174">
        <f t="shared" si="3"/>
        <v>90</v>
      </c>
      <c r="J174">
        <v>4</v>
      </c>
      <c r="K174">
        <v>0</v>
      </c>
      <c r="L174">
        <v>1</v>
      </c>
      <c r="M174">
        <v>2</v>
      </c>
      <c r="N174">
        <v>0</v>
      </c>
      <c r="O174">
        <v>0</v>
      </c>
      <c r="P174">
        <v>6</v>
      </c>
      <c r="Q174">
        <v>6</v>
      </c>
      <c r="R174">
        <v>0</v>
      </c>
      <c r="S174">
        <v>0</v>
      </c>
      <c r="T174">
        <v>0</v>
      </c>
      <c r="U174">
        <v>6</v>
      </c>
      <c r="V174">
        <v>7</v>
      </c>
      <c r="W174">
        <v>6</v>
      </c>
      <c r="X174">
        <v>1</v>
      </c>
      <c r="Y174">
        <v>2</v>
      </c>
      <c r="Z174">
        <v>1</v>
      </c>
      <c r="AA174">
        <v>2</v>
      </c>
      <c r="AB174">
        <v>2</v>
      </c>
      <c r="AC174">
        <v>1</v>
      </c>
      <c r="AD174">
        <v>0</v>
      </c>
      <c r="AE174">
        <v>2</v>
      </c>
      <c r="AF174">
        <v>2</v>
      </c>
      <c r="AG174">
        <v>2</v>
      </c>
      <c r="AH174">
        <v>0</v>
      </c>
      <c r="AI174">
        <v>0</v>
      </c>
      <c r="AJ174">
        <v>2</v>
      </c>
      <c r="AK174">
        <v>0</v>
      </c>
      <c r="AL174">
        <v>1</v>
      </c>
      <c r="AM174">
        <v>0</v>
      </c>
      <c r="AN174">
        <v>0</v>
      </c>
      <c r="AO174">
        <v>4</v>
      </c>
      <c r="AP174">
        <v>14</v>
      </c>
      <c r="AQ174">
        <v>7</v>
      </c>
      <c r="AR174">
        <v>2</v>
      </c>
      <c r="AS174">
        <v>2</v>
      </c>
      <c r="AT174">
        <v>0</v>
      </c>
      <c r="AU174">
        <v>1</v>
      </c>
      <c r="AV174">
        <v>1</v>
      </c>
      <c r="AW174">
        <v>3</v>
      </c>
    </row>
    <row r="175" spans="1:49" x14ac:dyDescent="0.35">
      <c r="A175" t="s">
        <v>48</v>
      </c>
      <c r="B175" t="s">
        <v>664</v>
      </c>
      <c r="C175" t="s">
        <v>923</v>
      </c>
      <c r="D175" t="s">
        <v>1006</v>
      </c>
      <c r="E175" t="s">
        <v>1007</v>
      </c>
      <c r="F175" t="s">
        <v>1112</v>
      </c>
      <c r="G175" t="s">
        <v>1121</v>
      </c>
      <c r="H175" t="s">
        <v>655</v>
      </c>
      <c r="I175">
        <f t="shared" si="3"/>
        <v>90</v>
      </c>
      <c r="J175">
        <v>3</v>
      </c>
      <c r="K175">
        <v>3</v>
      </c>
      <c r="L175">
        <v>7</v>
      </c>
      <c r="M175">
        <v>3</v>
      </c>
      <c r="N175">
        <v>3</v>
      </c>
      <c r="O175">
        <v>3</v>
      </c>
      <c r="P175">
        <v>4</v>
      </c>
      <c r="Q175">
        <v>13</v>
      </c>
      <c r="R175">
        <v>1</v>
      </c>
      <c r="S175">
        <v>1</v>
      </c>
      <c r="T175">
        <v>1</v>
      </c>
      <c r="U175">
        <v>2</v>
      </c>
      <c r="V175">
        <v>3</v>
      </c>
      <c r="W175">
        <v>2</v>
      </c>
      <c r="X175">
        <v>0</v>
      </c>
      <c r="Y175">
        <v>1</v>
      </c>
      <c r="Z175">
        <v>3</v>
      </c>
      <c r="AA175">
        <v>0</v>
      </c>
      <c r="AB175">
        <v>6</v>
      </c>
      <c r="AC175">
        <v>5</v>
      </c>
      <c r="AD175">
        <v>0</v>
      </c>
      <c r="AE175">
        <v>0</v>
      </c>
      <c r="AF175">
        <v>2</v>
      </c>
      <c r="AG175">
        <v>0</v>
      </c>
      <c r="AH175">
        <v>0</v>
      </c>
      <c r="AI175">
        <v>0</v>
      </c>
      <c r="AJ175">
        <v>3</v>
      </c>
      <c r="AK175">
        <v>5</v>
      </c>
      <c r="AL175">
        <v>0</v>
      </c>
      <c r="AM175">
        <v>1</v>
      </c>
      <c r="AN175">
        <v>6</v>
      </c>
      <c r="AO175">
        <v>4</v>
      </c>
      <c r="AP175">
        <v>2</v>
      </c>
      <c r="AQ175">
        <v>1</v>
      </c>
      <c r="AR175">
        <v>1</v>
      </c>
      <c r="AS175">
        <v>0</v>
      </c>
      <c r="AT175">
        <v>0</v>
      </c>
      <c r="AU175">
        <v>1</v>
      </c>
      <c r="AV175">
        <v>0</v>
      </c>
      <c r="AW175">
        <v>0</v>
      </c>
    </row>
    <row r="176" spans="1:49" x14ac:dyDescent="0.35">
      <c r="A176" t="s">
        <v>48</v>
      </c>
      <c r="B176" t="s">
        <v>664</v>
      </c>
      <c r="C176" t="s">
        <v>923</v>
      </c>
      <c r="D176" t="s">
        <v>1006</v>
      </c>
      <c r="E176" t="s">
        <v>1007</v>
      </c>
      <c r="F176" t="s">
        <v>1012</v>
      </c>
      <c r="G176" t="s">
        <v>1019</v>
      </c>
      <c r="H176" t="s">
        <v>1029</v>
      </c>
      <c r="I176">
        <f t="shared" si="3"/>
        <v>87</v>
      </c>
      <c r="J176">
        <v>1</v>
      </c>
      <c r="K176">
        <v>3</v>
      </c>
      <c r="L176">
        <v>0</v>
      </c>
      <c r="M176">
        <v>0</v>
      </c>
      <c r="N176">
        <v>5</v>
      </c>
      <c r="O176">
        <v>6</v>
      </c>
      <c r="P176">
        <v>6</v>
      </c>
      <c r="Q176">
        <v>9</v>
      </c>
      <c r="R176">
        <v>0</v>
      </c>
      <c r="S176">
        <v>1</v>
      </c>
      <c r="T176">
        <v>2</v>
      </c>
      <c r="U176">
        <v>3</v>
      </c>
      <c r="V176">
        <v>1</v>
      </c>
      <c r="W176">
        <v>0</v>
      </c>
      <c r="X176">
        <v>0</v>
      </c>
      <c r="Y176">
        <v>1</v>
      </c>
      <c r="Z176">
        <v>1</v>
      </c>
      <c r="AA176">
        <v>2</v>
      </c>
      <c r="AB176">
        <v>3</v>
      </c>
      <c r="AC176">
        <v>4</v>
      </c>
      <c r="AD176">
        <v>0</v>
      </c>
      <c r="AE176">
        <v>1</v>
      </c>
      <c r="AF176">
        <v>5</v>
      </c>
      <c r="AG176">
        <v>4</v>
      </c>
      <c r="AH176">
        <v>1</v>
      </c>
      <c r="AI176">
        <v>1</v>
      </c>
      <c r="AJ176">
        <v>1</v>
      </c>
      <c r="AK176">
        <v>2</v>
      </c>
      <c r="AL176">
        <v>3</v>
      </c>
      <c r="AM176">
        <v>6</v>
      </c>
      <c r="AN176">
        <v>0</v>
      </c>
      <c r="AO176">
        <v>0</v>
      </c>
      <c r="AP176">
        <v>4</v>
      </c>
      <c r="AQ176">
        <v>4</v>
      </c>
      <c r="AR176">
        <v>1</v>
      </c>
      <c r="AS176">
        <v>2</v>
      </c>
      <c r="AT176">
        <v>0</v>
      </c>
      <c r="AU176">
        <v>0</v>
      </c>
      <c r="AV176">
        <v>2</v>
      </c>
      <c r="AW176">
        <v>2</v>
      </c>
    </row>
    <row r="177" spans="1:49" x14ac:dyDescent="0.35">
      <c r="A177" t="s">
        <v>48</v>
      </c>
      <c r="B177" t="s">
        <v>664</v>
      </c>
      <c r="C177" t="s">
        <v>672</v>
      </c>
      <c r="D177" t="s">
        <v>742</v>
      </c>
      <c r="E177" t="s">
        <v>743</v>
      </c>
      <c r="F177" t="s">
        <v>744</v>
      </c>
      <c r="G177" t="s">
        <v>753</v>
      </c>
      <c r="H177" t="s">
        <v>754</v>
      </c>
      <c r="I177">
        <f t="shared" si="3"/>
        <v>86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2</v>
      </c>
      <c r="P177">
        <v>3</v>
      </c>
      <c r="Q177">
        <v>0</v>
      </c>
      <c r="R177">
        <v>0</v>
      </c>
      <c r="S177">
        <v>1</v>
      </c>
      <c r="T177">
        <v>1</v>
      </c>
      <c r="U177">
        <v>0</v>
      </c>
      <c r="V177">
        <v>0</v>
      </c>
      <c r="W177">
        <v>0</v>
      </c>
      <c r="X177">
        <v>4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37</v>
      </c>
      <c r="AK177">
        <v>20</v>
      </c>
      <c r="AL177">
        <v>1</v>
      </c>
      <c r="AM177">
        <v>0</v>
      </c>
      <c r="AN177">
        <v>0</v>
      </c>
      <c r="AO177">
        <v>1</v>
      </c>
      <c r="AP177">
        <v>2</v>
      </c>
      <c r="AQ177">
        <v>1</v>
      </c>
      <c r="AR177">
        <v>0</v>
      </c>
      <c r="AS177">
        <v>1</v>
      </c>
      <c r="AT177">
        <v>4</v>
      </c>
      <c r="AU177">
        <v>4</v>
      </c>
      <c r="AV177">
        <v>2</v>
      </c>
      <c r="AW177">
        <v>2</v>
      </c>
    </row>
    <row r="178" spans="1:49" x14ac:dyDescent="0.35">
      <c r="A178" t="s">
        <v>48</v>
      </c>
      <c r="B178" t="s">
        <v>664</v>
      </c>
      <c r="C178" t="s">
        <v>923</v>
      </c>
      <c r="D178" t="s">
        <v>1006</v>
      </c>
      <c r="E178" t="s">
        <v>1007</v>
      </c>
      <c r="F178" t="s">
        <v>1092</v>
      </c>
      <c r="G178" t="s">
        <v>1099</v>
      </c>
      <c r="H178" t="s">
        <v>655</v>
      </c>
      <c r="I178">
        <f t="shared" si="3"/>
        <v>86</v>
      </c>
      <c r="J178">
        <v>0</v>
      </c>
      <c r="K178">
        <v>0</v>
      </c>
      <c r="L178">
        <v>1</v>
      </c>
      <c r="M178">
        <v>0</v>
      </c>
      <c r="N178">
        <v>2</v>
      </c>
      <c r="O178">
        <v>0</v>
      </c>
      <c r="P178">
        <v>12</v>
      </c>
      <c r="Q178">
        <v>7</v>
      </c>
      <c r="R178">
        <v>1</v>
      </c>
      <c r="S178">
        <v>0</v>
      </c>
      <c r="T178">
        <v>2</v>
      </c>
      <c r="U178">
        <v>2</v>
      </c>
      <c r="V178">
        <v>4</v>
      </c>
      <c r="W178">
        <v>3</v>
      </c>
      <c r="X178">
        <v>0</v>
      </c>
      <c r="Y178">
        <v>5</v>
      </c>
      <c r="Z178">
        <v>4</v>
      </c>
      <c r="AA178">
        <v>9</v>
      </c>
      <c r="AB178">
        <v>13</v>
      </c>
      <c r="AC178">
        <v>8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1</v>
      </c>
      <c r="AK178">
        <v>2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2</v>
      </c>
      <c r="AS178">
        <v>3</v>
      </c>
      <c r="AT178">
        <v>2</v>
      </c>
      <c r="AU178">
        <v>2</v>
      </c>
      <c r="AV178">
        <v>1</v>
      </c>
      <c r="AW178">
        <v>0</v>
      </c>
    </row>
    <row r="179" spans="1:49" x14ac:dyDescent="0.35">
      <c r="A179" t="s">
        <v>48</v>
      </c>
      <c r="B179" t="s">
        <v>664</v>
      </c>
      <c r="C179" t="s">
        <v>923</v>
      </c>
      <c r="D179" t="s">
        <v>1194</v>
      </c>
      <c r="E179" t="s">
        <v>1195</v>
      </c>
      <c r="F179" t="s">
        <v>1196</v>
      </c>
      <c r="G179" t="s">
        <v>1198</v>
      </c>
      <c r="H179" t="s">
        <v>655</v>
      </c>
      <c r="I179">
        <f t="shared" si="3"/>
        <v>86</v>
      </c>
      <c r="J179">
        <v>0</v>
      </c>
      <c r="K179">
        <v>1</v>
      </c>
      <c r="L179">
        <v>3</v>
      </c>
      <c r="M179">
        <v>3</v>
      </c>
      <c r="N179">
        <v>1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6</v>
      </c>
      <c r="W179">
        <v>9</v>
      </c>
      <c r="X179">
        <v>1</v>
      </c>
      <c r="Y179">
        <v>0</v>
      </c>
      <c r="Z179">
        <v>7</v>
      </c>
      <c r="AA179">
        <v>3</v>
      </c>
      <c r="AB179">
        <v>3</v>
      </c>
      <c r="AC179">
        <v>2</v>
      </c>
      <c r="AD179">
        <v>0</v>
      </c>
      <c r="AE179">
        <v>0</v>
      </c>
      <c r="AF179">
        <v>0</v>
      </c>
      <c r="AG179">
        <v>0</v>
      </c>
      <c r="AH179">
        <v>1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10</v>
      </c>
      <c r="AO179">
        <v>5</v>
      </c>
      <c r="AP179">
        <v>9</v>
      </c>
      <c r="AQ179">
        <v>11</v>
      </c>
      <c r="AR179">
        <v>0</v>
      </c>
      <c r="AS179">
        <v>0</v>
      </c>
      <c r="AT179">
        <v>0</v>
      </c>
      <c r="AU179">
        <v>1</v>
      </c>
      <c r="AV179">
        <v>7</v>
      </c>
      <c r="AW179">
        <v>2</v>
      </c>
    </row>
    <row r="180" spans="1:49" x14ac:dyDescent="0.35">
      <c r="A180" t="s">
        <v>48</v>
      </c>
      <c r="B180" t="s">
        <v>664</v>
      </c>
      <c r="C180" t="s">
        <v>1245</v>
      </c>
      <c r="D180" t="s">
        <v>1265</v>
      </c>
      <c r="E180" t="s">
        <v>1339</v>
      </c>
      <c r="F180" t="s">
        <v>671</v>
      </c>
      <c r="G180" t="s">
        <v>661</v>
      </c>
      <c r="H180" t="s">
        <v>655</v>
      </c>
      <c r="I180">
        <f t="shared" si="3"/>
        <v>85</v>
      </c>
      <c r="J180">
        <v>1</v>
      </c>
      <c r="K180">
        <v>1</v>
      </c>
      <c r="L180">
        <v>1</v>
      </c>
      <c r="M180">
        <v>7</v>
      </c>
      <c r="N180">
        <v>2</v>
      </c>
      <c r="O180">
        <v>2</v>
      </c>
      <c r="P180">
        <v>5</v>
      </c>
      <c r="Q180">
        <v>7</v>
      </c>
      <c r="R180">
        <v>2</v>
      </c>
      <c r="S180">
        <v>3</v>
      </c>
      <c r="T180">
        <v>3</v>
      </c>
      <c r="U180">
        <v>1</v>
      </c>
      <c r="V180">
        <v>0</v>
      </c>
      <c r="W180">
        <v>1</v>
      </c>
      <c r="X180">
        <v>0</v>
      </c>
      <c r="Y180">
        <v>0</v>
      </c>
      <c r="Z180">
        <v>2</v>
      </c>
      <c r="AA180">
        <v>1</v>
      </c>
      <c r="AB180">
        <v>3</v>
      </c>
      <c r="AC180">
        <v>1</v>
      </c>
      <c r="AD180">
        <v>9</v>
      </c>
      <c r="AE180">
        <v>5</v>
      </c>
      <c r="AF180">
        <v>0</v>
      </c>
      <c r="AG180">
        <v>0</v>
      </c>
      <c r="AH180">
        <v>3</v>
      </c>
      <c r="AI180">
        <v>7</v>
      </c>
      <c r="AJ180">
        <v>0</v>
      </c>
      <c r="AK180">
        <v>1</v>
      </c>
      <c r="AL180">
        <v>0</v>
      </c>
      <c r="AM180">
        <v>0</v>
      </c>
      <c r="AN180">
        <v>0</v>
      </c>
      <c r="AO180">
        <v>2</v>
      </c>
      <c r="AP180">
        <v>4</v>
      </c>
      <c r="AQ180">
        <v>4</v>
      </c>
      <c r="AR180">
        <v>0</v>
      </c>
      <c r="AS180">
        <v>0</v>
      </c>
      <c r="AT180">
        <v>1</v>
      </c>
      <c r="AU180">
        <v>1</v>
      </c>
      <c r="AV180">
        <v>2</v>
      </c>
      <c r="AW180">
        <v>3</v>
      </c>
    </row>
    <row r="181" spans="1:49" x14ac:dyDescent="0.35">
      <c r="A181" t="s">
        <v>48</v>
      </c>
      <c r="B181" t="s">
        <v>664</v>
      </c>
      <c r="C181" t="s">
        <v>923</v>
      </c>
      <c r="D181" t="s">
        <v>1006</v>
      </c>
      <c r="E181" t="s">
        <v>1007</v>
      </c>
      <c r="F181" t="s">
        <v>1112</v>
      </c>
      <c r="G181" t="s">
        <v>1124</v>
      </c>
      <c r="H181" t="s">
        <v>1125</v>
      </c>
      <c r="I181">
        <f t="shared" si="3"/>
        <v>82</v>
      </c>
      <c r="J181">
        <v>2</v>
      </c>
      <c r="K181">
        <v>4</v>
      </c>
      <c r="L181">
        <v>1</v>
      </c>
      <c r="M181">
        <v>3</v>
      </c>
      <c r="N181">
        <v>6</v>
      </c>
      <c r="O181">
        <v>3</v>
      </c>
      <c r="P181">
        <v>6</v>
      </c>
      <c r="Q181">
        <v>2</v>
      </c>
      <c r="R181">
        <v>1</v>
      </c>
      <c r="S181">
        <v>0</v>
      </c>
      <c r="T181">
        <v>2</v>
      </c>
      <c r="U181">
        <v>4</v>
      </c>
      <c r="V181">
        <v>2</v>
      </c>
      <c r="W181">
        <v>3</v>
      </c>
      <c r="X181">
        <v>1</v>
      </c>
      <c r="Y181">
        <v>0</v>
      </c>
      <c r="Z181">
        <v>1</v>
      </c>
      <c r="AA181">
        <v>5</v>
      </c>
      <c r="AB181">
        <v>2</v>
      </c>
      <c r="AC181">
        <v>3</v>
      </c>
      <c r="AD181">
        <v>0</v>
      </c>
      <c r="AE181">
        <v>0</v>
      </c>
      <c r="AF181">
        <v>7</v>
      </c>
      <c r="AG181">
        <v>5</v>
      </c>
      <c r="AH181">
        <v>0</v>
      </c>
      <c r="AI181">
        <v>0</v>
      </c>
      <c r="AJ181">
        <v>0</v>
      </c>
      <c r="AK181">
        <v>2</v>
      </c>
      <c r="AL181">
        <v>2</v>
      </c>
      <c r="AM181">
        <v>3</v>
      </c>
      <c r="AN181">
        <v>1</v>
      </c>
      <c r="AO181">
        <v>2</v>
      </c>
      <c r="AP181">
        <v>3</v>
      </c>
      <c r="AQ181">
        <v>0</v>
      </c>
      <c r="AR181">
        <v>1</v>
      </c>
      <c r="AS181">
        <v>1</v>
      </c>
      <c r="AT181">
        <v>0</v>
      </c>
      <c r="AU181">
        <v>3</v>
      </c>
      <c r="AV181">
        <v>1</v>
      </c>
      <c r="AW181">
        <v>0</v>
      </c>
    </row>
    <row r="182" spans="1:49" x14ac:dyDescent="0.35">
      <c r="A182" t="s">
        <v>48</v>
      </c>
      <c r="B182" t="s">
        <v>664</v>
      </c>
      <c r="C182" t="s">
        <v>769</v>
      </c>
      <c r="D182" t="s">
        <v>770</v>
      </c>
      <c r="E182" t="s">
        <v>771</v>
      </c>
      <c r="F182" t="s">
        <v>774</v>
      </c>
      <c r="G182" t="s">
        <v>777</v>
      </c>
      <c r="H182" t="s">
        <v>779</v>
      </c>
      <c r="I182">
        <f t="shared" si="3"/>
        <v>75</v>
      </c>
      <c r="J182">
        <v>1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11</v>
      </c>
      <c r="AE182">
        <v>13</v>
      </c>
      <c r="AF182">
        <v>2</v>
      </c>
      <c r="AG182">
        <v>0</v>
      </c>
      <c r="AH182">
        <v>14</v>
      </c>
      <c r="AI182">
        <v>18</v>
      </c>
      <c r="AJ182">
        <v>6</v>
      </c>
      <c r="AK182">
        <v>4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1</v>
      </c>
      <c r="AS182">
        <v>1</v>
      </c>
      <c r="AT182">
        <v>0</v>
      </c>
      <c r="AU182">
        <v>0</v>
      </c>
      <c r="AV182">
        <v>0</v>
      </c>
      <c r="AW182">
        <v>0</v>
      </c>
    </row>
    <row r="183" spans="1:49" x14ac:dyDescent="0.35">
      <c r="A183" t="s">
        <v>48</v>
      </c>
      <c r="B183" t="s">
        <v>664</v>
      </c>
      <c r="C183" t="s">
        <v>769</v>
      </c>
      <c r="D183" t="s">
        <v>770</v>
      </c>
      <c r="E183" t="s">
        <v>771</v>
      </c>
      <c r="F183" t="s">
        <v>811</v>
      </c>
      <c r="G183" t="s">
        <v>817</v>
      </c>
      <c r="H183" t="s">
        <v>655</v>
      </c>
      <c r="I183">
        <f t="shared" si="3"/>
        <v>74</v>
      </c>
      <c r="J183">
        <v>2</v>
      </c>
      <c r="K183">
        <v>2</v>
      </c>
      <c r="L183">
        <v>0</v>
      </c>
      <c r="M183">
        <v>1</v>
      </c>
      <c r="N183">
        <v>5</v>
      </c>
      <c r="O183">
        <v>1</v>
      </c>
      <c r="P183">
        <v>0</v>
      </c>
      <c r="Q183">
        <v>1</v>
      </c>
      <c r="R183">
        <v>1</v>
      </c>
      <c r="S183">
        <v>1</v>
      </c>
      <c r="T183">
        <v>4</v>
      </c>
      <c r="U183">
        <v>2</v>
      </c>
      <c r="V183">
        <v>7</v>
      </c>
      <c r="W183">
        <v>7</v>
      </c>
      <c r="X183">
        <v>0</v>
      </c>
      <c r="Y183">
        <v>0</v>
      </c>
      <c r="Z183">
        <v>5</v>
      </c>
      <c r="AA183">
        <v>6</v>
      </c>
      <c r="AB183">
        <v>5</v>
      </c>
      <c r="AC183">
        <v>12</v>
      </c>
      <c r="AD183">
        <v>0</v>
      </c>
      <c r="AE183">
        <v>0</v>
      </c>
      <c r="AF183">
        <v>3</v>
      </c>
      <c r="AG183">
        <v>4</v>
      </c>
      <c r="AH183">
        <v>0</v>
      </c>
      <c r="AI183">
        <v>0</v>
      </c>
      <c r="AJ183">
        <v>0</v>
      </c>
      <c r="AK183">
        <v>0</v>
      </c>
      <c r="AL183">
        <v>1</v>
      </c>
      <c r="AM183">
        <v>3</v>
      </c>
      <c r="AN183">
        <v>0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</row>
    <row r="184" spans="1:49" x14ac:dyDescent="0.35">
      <c r="A184" t="s">
        <v>48</v>
      </c>
      <c r="B184" t="s">
        <v>664</v>
      </c>
      <c r="C184" t="s">
        <v>1245</v>
      </c>
      <c r="D184" t="s">
        <v>1365</v>
      </c>
      <c r="E184" t="s">
        <v>1373</v>
      </c>
      <c r="F184" t="s">
        <v>1380</v>
      </c>
      <c r="G184" t="s">
        <v>661</v>
      </c>
      <c r="H184" t="s">
        <v>655</v>
      </c>
      <c r="I184">
        <f t="shared" si="3"/>
        <v>73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1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35</v>
      </c>
      <c r="AK184">
        <v>37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</row>
    <row r="185" spans="1:49" x14ac:dyDescent="0.35">
      <c r="A185" t="s">
        <v>48</v>
      </c>
      <c r="B185" t="s">
        <v>664</v>
      </c>
      <c r="C185" t="s">
        <v>1245</v>
      </c>
      <c r="D185" t="s">
        <v>1265</v>
      </c>
      <c r="E185" t="s">
        <v>1268</v>
      </c>
      <c r="F185" t="s">
        <v>671</v>
      </c>
      <c r="G185" t="s">
        <v>661</v>
      </c>
      <c r="H185" t="s">
        <v>655</v>
      </c>
      <c r="I185">
        <f t="shared" si="3"/>
        <v>72</v>
      </c>
      <c r="J185">
        <v>0</v>
      </c>
      <c r="K185">
        <v>1</v>
      </c>
      <c r="L185">
        <v>0</v>
      </c>
      <c r="M185">
        <v>5</v>
      </c>
      <c r="N185">
        <v>0</v>
      </c>
      <c r="O185">
        <v>2</v>
      </c>
      <c r="P185">
        <v>8</v>
      </c>
      <c r="Q185">
        <v>4</v>
      </c>
      <c r="R185">
        <v>1</v>
      </c>
      <c r="S185">
        <v>1</v>
      </c>
      <c r="T185">
        <v>2</v>
      </c>
      <c r="U185">
        <v>3</v>
      </c>
      <c r="V185">
        <v>1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1</v>
      </c>
      <c r="AC185">
        <v>0</v>
      </c>
      <c r="AD185">
        <v>4</v>
      </c>
      <c r="AE185">
        <v>3</v>
      </c>
      <c r="AF185">
        <v>1</v>
      </c>
      <c r="AG185">
        <v>2</v>
      </c>
      <c r="AH185">
        <v>6</v>
      </c>
      <c r="AI185">
        <v>5</v>
      </c>
      <c r="AJ185">
        <v>2</v>
      </c>
      <c r="AK185">
        <v>1</v>
      </c>
      <c r="AL185">
        <v>0</v>
      </c>
      <c r="AM185">
        <v>0</v>
      </c>
      <c r="AN185">
        <v>1</v>
      </c>
      <c r="AO185">
        <v>1</v>
      </c>
      <c r="AP185">
        <v>6</v>
      </c>
      <c r="AQ185">
        <v>1</v>
      </c>
      <c r="AR185">
        <v>1</v>
      </c>
      <c r="AS185">
        <v>1</v>
      </c>
      <c r="AT185">
        <v>5</v>
      </c>
      <c r="AU185">
        <v>1</v>
      </c>
      <c r="AV185">
        <v>1</v>
      </c>
      <c r="AW185">
        <v>1</v>
      </c>
    </row>
    <row r="186" spans="1:49" x14ac:dyDescent="0.35">
      <c r="A186" t="s">
        <v>48</v>
      </c>
      <c r="B186" t="s">
        <v>664</v>
      </c>
      <c r="C186" t="s">
        <v>1245</v>
      </c>
      <c r="D186" t="s">
        <v>1343</v>
      </c>
      <c r="E186" t="s">
        <v>1345</v>
      </c>
      <c r="F186" t="s">
        <v>1346</v>
      </c>
      <c r="G186" t="s">
        <v>661</v>
      </c>
      <c r="H186" t="s">
        <v>655</v>
      </c>
      <c r="I186">
        <f t="shared" si="3"/>
        <v>71</v>
      </c>
      <c r="J186">
        <v>2</v>
      </c>
      <c r="K186">
        <v>3</v>
      </c>
      <c r="L186">
        <v>1</v>
      </c>
      <c r="M186">
        <v>6</v>
      </c>
      <c r="N186">
        <v>3</v>
      </c>
      <c r="O186">
        <v>3</v>
      </c>
      <c r="P186">
        <v>1</v>
      </c>
      <c r="Q186">
        <v>1</v>
      </c>
      <c r="R186">
        <v>3</v>
      </c>
      <c r="S186">
        <v>0</v>
      </c>
      <c r="T186">
        <v>8</v>
      </c>
      <c r="U186">
        <v>7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5</v>
      </c>
      <c r="AG186">
        <v>6</v>
      </c>
      <c r="AH186">
        <v>0</v>
      </c>
      <c r="AI186">
        <v>0</v>
      </c>
      <c r="AJ186">
        <v>0</v>
      </c>
      <c r="AK186">
        <v>0</v>
      </c>
      <c r="AL186">
        <v>6</v>
      </c>
      <c r="AM186">
        <v>9</v>
      </c>
      <c r="AN186">
        <v>1</v>
      </c>
      <c r="AO186">
        <v>0</v>
      </c>
      <c r="AP186">
        <v>1</v>
      </c>
      <c r="AQ186">
        <v>0</v>
      </c>
      <c r="AR186">
        <v>0</v>
      </c>
      <c r="AS186">
        <v>3</v>
      </c>
      <c r="AT186">
        <v>0</v>
      </c>
      <c r="AU186">
        <v>2</v>
      </c>
      <c r="AV186">
        <v>0</v>
      </c>
      <c r="AW186">
        <v>0</v>
      </c>
    </row>
    <row r="187" spans="1:49" x14ac:dyDescent="0.35">
      <c r="A187" t="s">
        <v>48</v>
      </c>
      <c r="B187" t="s">
        <v>664</v>
      </c>
      <c r="C187" t="s">
        <v>1245</v>
      </c>
      <c r="D187" t="s">
        <v>1265</v>
      </c>
      <c r="E187" t="s">
        <v>670</v>
      </c>
      <c r="F187" t="s">
        <v>671</v>
      </c>
      <c r="G187" t="s">
        <v>661</v>
      </c>
      <c r="H187" t="s">
        <v>655</v>
      </c>
      <c r="I187">
        <f t="shared" si="3"/>
        <v>70</v>
      </c>
      <c r="J187">
        <v>1</v>
      </c>
      <c r="K187">
        <v>1</v>
      </c>
      <c r="L187">
        <v>1</v>
      </c>
      <c r="M187">
        <v>0</v>
      </c>
      <c r="N187">
        <v>0</v>
      </c>
      <c r="O187">
        <v>0</v>
      </c>
      <c r="P187">
        <v>2</v>
      </c>
      <c r="Q187">
        <v>5</v>
      </c>
      <c r="R187">
        <v>0</v>
      </c>
      <c r="S187">
        <v>1</v>
      </c>
      <c r="T187">
        <v>2</v>
      </c>
      <c r="U187">
        <v>4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1</v>
      </c>
      <c r="AD187">
        <v>1</v>
      </c>
      <c r="AE187">
        <v>6</v>
      </c>
      <c r="AF187">
        <v>0</v>
      </c>
      <c r="AG187">
        <v>0</v>
      </c>
      <c r="AH187">
        <v>1</v>
      </c>
      <c r="AI187">
        <v>6</v>
      </c>
      <c r="AJ187">
        <v>2</v>
      </c>
      <c r="AK187">
        <v>1</v>
      </c>
      <c r="AL187">
        <v>0</v>
      </c>
      <c r="AM187">
        <v>1</v>
      </c>
      <c r="AN187">
        <v>2</v>
      </c>
      <c r="AO187">
        <v>2</v>
      </c>
      <c r="AP187">
        <v>8</v>
      </c>
      <c r="AQ187">
        <v>5</v>
      </c>
      <c r="AR187">
        <v>0</v>
      </c>
      <c r="AS187">
        <v>1</v>
      </c>
      <c r="AT187">
        <v>5</v>
      </c>
      <c r="AU187">
        <v>2</v>
      </c>
      <c r="AV187">
        <v>7</v>
      </c>
      <c r="AW187">
        <v>2</v>
      </c>
    </row>
    <row r="188" spans="1:49" x14ac:dyDescent="0.35">
      <c r="A188" t="s">
        <v>48</v>
      </c>
      <c r="B188" t="s">
        <v>664</v>
      </c>
      <c r="C188" t="s">
        <v>923</v>
      </c>
      <c r="D188" t="s">
        <v>1006</v>
      </c>
      <c r="E188" t="s">
        <v>1007</v>
      </c>
      <c r="F188" t="s">
        <v>1053</v>
      </c>
      <c r="G188" t="s">
        <v>1077</v>
      </c>
      <c r="H188" t="s">
        <v>655</v>
      </c>
      <c r="I188">
        <f t="shared" si="3"/>
        <v>69</v>
      </c>
      <c r="J188">
        <v>3</v>
      </c>
      <c r="K188">
        <v>2</v>
      </c>
      <c r="L188">
        <v>4</v>
      </c>
      <c r="M188">
        <v>5</v>
      </c>
      <c r="N188">
        <v>5</v>
      </c>
      <c r="O188">
        <v>2</v>
      </c>
      <c r="P188">
        <v>11</v>
      </c>
      <c r="Q188">
        <v>7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2</v>
      </c>
      <c r="X188">
        <v>2</v>
      </c>
      <c r="Y188">
        <v>1</v>
      </c>
      <c r="Z188">
        <v>0</v>
      </c>
      <c r="AA188">
        <v>0</v>
      </c>
      <c r="AB188">
        <v>2</v>
      </c>
      <c r="AC188">
        <v>3</v>
      </c>
      <c r="AD188">
        <v>3</v>
      </c>
      <c r="AE188">
        <v>0</v>
      </c>
      <c r="AF188">
        <v>1</v>
      </c>
      <c r="AG188">
        <v>1</v>
      </c>
      <c r="AH188">
        <v>1</v>
      </c>
      <c r="AI188">
        <v>0</v>
      </c>
      <c r="AJ188">
        <v>0</v>
      </c>
      <c r="AK188">
        <v>1</v>
      </c>
      <c r="AL188">
        <v>3</v>
      </c>
      <c r="AM188">
        <v>1</v>
      </c>
      <c r="AN188">
        <v>0</v>
      </c>
      <c r="AO188">
        <v>0</v>
      </c>
      <c r="AP188">
        <v>1</v>
      </c>
      <c r="AQ188">
        <v>3</v>
      </c>
      <c r="AR188">
        <v>1</v>
      </c>
      <c r="AS188">
        <v>3</v>
      </c>
      <c r="AT188">
        <v>0</v>
      </c>
      <c r="AU188">
        <v>0</v>
      </c>
      <c r="AV188">
        <v>0</v>
      </c>
      <c r="AW188">
        <v>0</v>
      </c>
    </row>
    <row r="189" spans="1:49" x14ac:dyDescent="0.35">
      <c r="A189" t="s">
        <v>48</v>
      </c>
      <c r="B189" t="s">
        <v>664</v>
      </c>
      <c r="C189" t="s">
        <v>923</v>
      </c>
      <c r="D189" t="s">
        <v>1194</v>
      </c>
      <c r="E189" t="s">
        <v>1195</v>
      </c>
      <c r="F189" t="s">
        <v>1196</v>
      </c>
      <c r="G189" t="s">
        <v>1197</v>
      </c>
      <c r="H189" t="s">
        <v>655</v>
      </c>
      <c r="I189">
        <f t="shared" si="3"/>
        <v>69</v>
      </c>
      <c r="J189">
        <v>0</v>
      </c>
      <c r="K189">
        <v>0</v>
      </c>
      <c r="L189">
        <v>1</v>
      </c>
      <c r="M189">
        <v>0</v>
      </c>
      <c r="N189">
        <v>1</v>
      </c>
      <c r="O189">
        <v>0</v>
      </c>
      <c r="P189">
        <v>2</v>
      </c>
      <c r="Q189">
        <v>1</v>
      </c>
      <c r="R189">
        <v>0</v>
      </c>
      <c r="S189">
        <v>0</v>
      </c>
      <c r="T189">
        <v>0</v>
      </c>
      <c r="U189">
        <v>0</v>
      </c>
      <c r="V189">
        <v>2</v>
      </c>
      <c r="W189">
        <v>1</v>
      </c>
      <c r="X189">
        <v>0</v>
      </c>
      <c r="Y189">
        <v>0</v>
      </c>
      <c r="Z189">
        <v>0</v>
      </c>
      <c r="AA189">
        <v>1</v>
      </c>
      <c r="AB189">
        <v>1</v>
      </c>
      <c r="AC189">
        <v>1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1</v>
      </c>
      <c r="AK189">
        <v>1</v>
      </c>
      <c r="AL189">
        <v>0</v>
      </c>
      <c r="AM189">
        <v>0</v>
      </c>
      <c r="AN189">
        <v>0</v>
      </c>
      <c r="AO189">
        <v>0</v>
      </c>
      <c r="AP189">
        <v>2</v>
      </c>
      <c r="AQ189">
        <v>2</v>
      </c>
      <c r="AR189">
        <v>0</v>
      </c>
      <c r="AS189">
        <v>0</v>
      </c>
      <c r="AT189">
        <v>27</v>
      </c>
      <c r="AU189">
        <v>23</v>
      </c>
      <c r="AV189">
        <v>0</v>
      </c>
      <c r="AW189">
        <v>2</v>
      </c>
    </row>
    <row r="190" spans="1:49" x14ac:dyDescent="0.35">
      <c r="A190" t="s">
        <v>48</v>
      </c>
      <c r="B190" t="s">
        <v>664</v>
      </c>
      <c r="C190" t="s">
        <v>672</v>
      </c>
      <c r="D190" t="s">
        <v>742</v>
      </c>
      <c r="E190" t="s">
        <v>743</v>
      </c>
      <c r="F190" t="s">
        <v>744</v>
      </c>
      <c r="G190" t="s">
        <v>746</v>
      </c>
      <c r="H190" t="s">
        <v>748</v>
      </c>
      <c r="I190">
        <f t="shared" si="3"/>
        <v>68</v>
      </c>
      <c r="J190">
        <v>0</v>
      </c>
      <c r="K190">
        <v>0</v>
      </c>
      <c r="L190">
        <v>1</v>
      </c>
      <c r="M190">
        <v>4</v>
      </c>
      <c r="N190">
        <v>0</v>
      </c>
      <c r="O190">
        <v>0</v>
      </c>
      <c r="P190">
        <v>11</v>
      </c>
      <c r="Q190">
        <v>8</v>
      </c>
      <c r="R190">
        <v>0</v>
      </c>
      <c r="S190">
        <v>3</v>
      </c>
      <c r="T190">
        <v>6</v>
      </c>
      <c r="U190">
        <v>4</v>
      </c>
      <c r="V190">
        <v>1</v>
      </c>
      <c r="W190">
        <v>0</v>
      </c>
      <c r="X190">
        <v>1</v>
      </c>
      <c r="Y190">
        <v>0</v>
      </c>
      <c r="Z190">
        <v>1</v>
      </c>
      <c r="AA190">
        <v>0</v>
      </c>
      <c r="AB190">
        <v>1</v>
      </c>
      <c r="AC190">
        <v>1</v>
      </c>
      <c r="AD190">
        <v>0</v>
      </c>
      <c r="AE190">
        <v>1</v>
      </c>
      <c r="AF190">
        <v>1</v>
      </c>
      <c r="AG190">
        <v>0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>
        <v>5</v>
      </c>
      <c r="AO190">
        <v>7</v>
      </c>
      <c r="AP190">
        <v>2</v>
      </c>
      <c r="AQ190">
        <v>3</v>
      </c>
      <c r="AR190">
        <v>1</v>
      </c>
      <c r="AS190">
        <v>2</v>
      </c>
      <c r="AT190">
        <v>0</v>
      </c>
      <c r="AU190">
        <v>0</v>
      </c>
      <c r="AV190">
        <v>2</v>
      </c>
      <c r="AW190">
        <v>1</v>
      </c>
    </row>
    <row r="191" spans="1:49" x14ac:dyDescent="0.35">
      <c r="A191" t="s">
        <v>48</v>
      </c>
      <c r="B191" t="s">
        <v>664</v>
      </c>
      <c r="C191" t="s">
        <v>923</v>
      </c>
      <c r="D191" t="s">
        <v>924</v>
      </c>
      <c r="E191" t="s">
        <v>968</v>
      </c>
      <c r="F191" t="s">
        <v>973</v>
      </c>
      <c r="G191" t="s">
        <v>974</v>
      </c>
      <c r="H191" t="s">
        <v>655</v>
      </c>
      <c r="I191">
        <f t="shared" si="3"/>
        <v>68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1</v>
      </c>
      <c r="P191">
        <v>1</v>
      </c>
      <c r="Q191">
        <v>5</v>
      </c>
      <c r="R191">
        <v>0</v>
      </c>
      <c r="S191">
        <v>0</v>
      </c>
      <c r="T191">
        <v>1</v>
      </c>
      <c r="U191">
        <v>0</v>
      </c>
      <c r="V191">
        <v>0</v>
      </c>
      <c r="W191">
        <v>1</v>
      </c>
      <c r="X191">
        <v>1</v>
      </c>
      <c r="Y191">
        <v>1</v>
      </c>
      <c r="Z191">
        <v>0</v>
      </c>
      <c r="AA191">
        <v>0</v>
      </c>
      <c r="AB191">
        <v>0</v>
      </c>
      <c r="AC191">
        <v>0</v>
      </c>
      <c r="AD191">
        <v>2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6</v>
      </c>
      <c r="AK191">
        <v>4</v>
      </c>
      <c r="AL191">
        <v>0</v>
      </c>
      <c r="AM191">
        <v>0</v>
      </c>
      <c r="AN191">
        <v>0</v>
      </c>
      <c r="AO191">
        <v>0</v>
      </c>
      <c r="AP191">
        <v>12</v>
      </c>
      <c r="AQ191">
        <v>12</v>
      </c>
      <c r="AR191">
        <v>9</v>
      </c>
      <c r="AS191">
        <v>3</v>
      </c>
      <c r="AT191">
        <v>0</v>
      </c>
      <c r="AU191">
        <v>0</v>
      </c>
      <c r="AV191">
        <v>4</v>
      </c>
      <c r="AW191">
        <v>4</v>
      </c>
    </row>
    <row r="192" spans="1:49" x14ac:dyDescent="0.35">
      <c r="A192" t="s">
        <v>48</v>
      </c>
      <c r="B192" t="s">
        <v>664</v>
      </c>
      <c r="C192" t="s">
        <v>1245</v>
      </c>
      <c r="D192" t="s">
        <v>1265</v>
      </c>
      <c r="E192" t="s">
        <v>1314</v>
      </c>
      <c r="F192" t="s">
        <v>671</v>
      </c>
      <c r="G192" t="s">
        <v>661</v>
      </c>
      <c r="H192" t="s">
        <v>655</v>
      </c>
      <c r="I192">
        <f t="shared" si="3"/>
        <v>68</v>
      </c>
      <c r="J192">
        <v>2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1</v>
      </c>
      <c r="Q192">
        <v>0</v>
      </c>
      <c r="R192">
        <v>0</v>
      </c>
      <c r="S192">
        <v>0</v>
      </c>
      <c r="T192">
        <v>2</v>
      </c>
      <c r="U192">
        <v>0</v>
      </c>
      <c r="V192">
        <v>2</v>
      </c>
      <c r="W192">
        <v>0</v>
      </c>
      <c r="X192">
        <v>0</v>
      </c>
      <c r="Y192">
        <v>0</v>
      </c>
      <c r="Z192">
        <v>0</v>
      </c>
      <c r="AA192">
        <v>1</v>
      </c>
      <c r="AB192">
        <v>1</v>
      </c>
      <c r="AC192">
        <v>2</v>
      </c>
      <c r="AD192">
        <v>11</v>
      </c>
      <c r="AE192">
        <v>10</v>
      </c>
      <c r="AF192">
        <v>1</v>
      </c>
      <c r="AG192">
        <v>0</v>
      </c>
      <c r="AH192">
        <v>12</v>
      </c>
      <c r="AI192">
        <v>7</v>
      </c>
      <c r="AJ192">
        <v>4</v>
      </c>
      <c r="AK192">
        <v>2</v>
      </c>
      <c r="AL192">
        <v>0</v>
      </c>
      <c r="AM192">
        <v>0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1</v>
      </c>
      <c r="AT192">
        <v>4</v>
      </c>
      <c r="AU192">
        <v>3</v>
      </c>
      <c r="AV192">
        <v>0</v>
      </c>
      <c r="AW192">
        <v>0</v>
      </c>
    </row>
    <row r="193" spans="1:49" x14ac:dyDescent="0.35">
      <c r="A193" t="s">
        <v>48</v>
      </c>
      <c r="B193" t="s">
        <v>664</v>
      </c>
      <c r="C193" t="s">
        <v>769</v>
      </c>
      <c r="D193" t="s">
        <v>770</v>
      </c>
      <c r="E193" t="s">
        <v>771</v>
      </c>
      <c r="F193" t="s">
        <v>828</v>
      </c>
      <c r="G193" t="s">
        <v>831</v>
      </c>
      <c r="H193" t="s">
        <v>655</v>
      </c>
      <c r="I193">
        <f t="shared" si="3"/>
        <v>67</v>
      </c>
      <c r="J193">
        <v>0</v>
      </c>
      <c r="K193">
        <v>1</v>
      </c>
      <c r="L193">
        <v>1</v>
      </c>
      <c r="M193">
        <v>2</v>
      </c>
      <c r="N193">
        <v>2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3</v>
      </c>
      <c r="W193">
        <v>1</v>
      </c>
      <c r="X193">
        <v>1</v>
      </c>
      <c r="Y193">
        <v>3</v>
      </c>
      <c r="Z193">
        <v>2</v>
      </c>
      <c r="AA193">
        <v>1</v>
      </c>
      <c r="AB193">
        <v>1</v>
      </c>
      <c r="AC193">
        <v>1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1</v>
      </c>
      <c r="AJ193">
        <v>7</v>
      </c>
      <c r="AK193">
        <v>3</v>
      </c>
      <c r="AL193">
        <v>0</v>
      </c>
      <c r="AM193">
        <v>0</v>
      </c>
      <c r="AN193">
        <v>0</v>
      </c>
      <c r="AO193">
        <v>0</v>
      </c>
      <c r="AP193">
        <v>3</v>
      </c>
      <c r="AQ193">
        <v>9</v>
      </c>
      <c r="AR193">
        <v>5</v>
      </c>
      <c r="AS193">
        <v>1</v>
      </c>
      <c r="AT193">
        <v>0</v>
      </c>
      <c r="AU193">
        <v>0</v>
      </c>
      <c r="AV193">
        <v>7</v>
      </c>
      <c r="AW193">
        <v>12</v>
      </c>
    </row>
    <row r="194" spans="1:49" x14ac:dyDescent="0.35">
      <c r="A194" t="s">
        <v>48</v>
      </c>
      <c r="B194" t="s">
        <v>664</v>
      </c>
      <c r="C194" t="s">
        <v>1245</v>
      </c>
      <c r="D194" t="s">
        <v>1365</v>
      </c>
      <c r="E194" t="s">
        <v>1367</v>
      </c>
      <c r="F194" t="s">
        <v>671</v>
      </c>
      <c r="G194" t="s">
        <v>661</v>
      </c>
      <c r="H194" t="s">
        <v>655</v>
      </c>
      <c r="I194">
        <f t="shared" si="3"/>
        <v>67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28</v>
      </c>
      <c r="AK194">
        <v>39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</row>
    <row r="195" spans="1:49" x14ac:dyDescent="0.35">
      <c r="A195" t="s">
        <v>48</v>
      </c>
      <c r="B195" t="s">
        <v>664</v>
      </c>
      <c r="C195" t="s">
        <v>923</v>
      </c>
      <c r="D195" t="s">
        <v>924</v>
      </c>
      <c r="E195" t="s">
        <v>925</v>
      </c>
      <c r="F195" t="s">
        <v>949</v>
      </c>
      <c r="G195" t="s">
        <v>955</v>
      </c>
      <c r="H195" t="s">
        <v>655</v>
      </c>
      <c r="I195">
        <f t="shared" si="3"/>
        <v>66</v>
      </c>
      <c r="J195">
        <v>1</v>
      </c>
      <c r="K195">
        <v>0</v>
      </c>
      <c r="L195">
        <v>2</v>
      </c>
      <c r="M195">
        <v>2</v>
      </c>
      <c r="N195">
        <v>1</v>
      </c>
      <c r="O195">
        <v>1</v>
      </c>
      <c r="P195">
        <v>1</v>
      </c>
      <c r="Q195">
        <v>2</v>
      </c>
      <c r="R195">
        <v>1</v>
      </c>
      <c r="S195">
        <v>0</v>
      </c>
      <c r="T195">
        <v>2</v>
      </c>
      <c r="U195">
        <v>0</v>
      </c>
      <c r="V195">
        <v>1</v>
      </c>
      <c r="W195">
        <v>1</v>
      </c>
      <c r="X195">
        <v>2</v>
      </c>
      <c r="Y195">
        <v>4</v>
      </c>
      <c r="Z195">
        <v>3</v>
      </c>
      <c r="AA195">
        <v>1</v>
      </c>
      <c r="AB195">
        <v>2</v>
      </c>
      <c r="AC195">
        <v>3</v>
      </c>
      <c r="AD195">
        <v>2</v>
      </c>
      <c r="AE195">
        <v>1</v>
      </c>
      <c r="AF195">
        <v>1</v>
      </c>
      <c r="AG195">
        <v>2</v>
      </c>
      <c r="AH195">
        <v>1</v>
      </c>
      <c r="AI195">
        <v>1</v>
      </c>
      <c r="AJ195">
        <v>2</v>
      </c>
      <c r="AK195">
        <v>5</v>
      </c>
      <c r="AL195">
        <v>0</v>
      </c>
      <c r="AM195">
        <v>0</v>
      </c>
      <c r="AN195">
        <v>3</v>
      </c>
      <c r="AO195">
        <v>0</v>
      </c>
      <c r="AP195">
        <v>1</v>
      </c>
      <c r="AQ195">
        <v>6</v>
      </c>
      <c r="AR195">
        <v>3</v>
      </c>
      <c r="AS195">
        <v>4</v>
      </c>
      <c r="AT195">
        <v>0</v>
      </c>
      <c r="AU195">
        <v>1</v>
      </c>
      <c r="AV195">
        <v>2</v>
      </c>
      <c r="AW195">
        <v>1</v>
      </c>
    </row>
    <row r="196" spans="1:49" x14ac:dyDescent="0.35">
      <c r="A196" t="s">
        <v>48</v>
      </c>
      <c r="B196" t="s">
        <v>664</v>
      </c>
      <c r="C196" t="s">
        <v>923</v>
      </c>
      <c r="D196" t="s">
        <v>1006</v>
      </c>
      <c r="E196" t="s">
        <v>1007</v>
      </c>
      <c r="F196" t="s">
        <v>1053</v>
      </c>
      <c r="G196" t="s">
        <v>1073</v>
      </c>
      <c r="H196" t="s">
        <v>1074</v>
      </c>
      <c r="I196">
        <f t="shared" ref="I196:I259" si="4">SUM(J196:AW196)</f>
        <v>65</v>
      </c>
      <c r="J196">
        <v>2</v>
      </c>
      <c r="K196">
        <v>1</v>
      </c>
      <c r="L196">
        <v>0</v>
      </c>
      <c r="M196">
        <v>1</v>
      </c>
      <c r="N196">
        <v>0</v>
      </c>
      <c r="O196">
        <v>5</v>
      </c>
      <c r="P196">
        <v>7</v>
      </c>
      <c r="Q196">
        <v>8</v>
      </c>
      <c r="R196">
        <v>0</v>
      </c>
      <c r="S196">
        <v>1</v>
      </c>
      <c r="T196">
        <v>1</v>
      </c>
      <c r="U196">
        <v>0</v>
      </c>
      <c r="V196">
        <v>0</v>
      </c>
      <c r="W196">
        <v>1</v>
      </c>
      <c r="X196">
        <v>3</v>
      </c>
      <c r="Y196">
        <v>1</v>
      </c>
      <c r="Z196">
        <v>1</v>
      </c>
      <c r="AA196">
        <v>2</v>
      </c>
      <c r="AB196">
        <v>0</v>
      </c>
      <c r="AC196">
        <v>0</v>
      </c>
      <c r="AD196">
        <v>4</v>
      </c>
      <c r="AE196">
        <v>0</v>
      </c>
      <c r="AF196">
        <v>2</v>
      </c>
      <c r="AG196">
        <v>0</v>
      </c>
      <c r="AH196">
        <v>1</v>
      </c>
      <c r="AI196">
        <v>2</v>
      </c>
      <c r="AJ196">
        <v>5</v>
      </c>
      <c r="AK196">
        <v>5</v>
      </c>
      <c r="AL196">
        <v>1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3</v>
      </c>
      <c r="AS196">
        <v>4</v>
      </c>
      <c r="AT196">
        <v>0</v>
      </c>
      <c r="AU196">
        <v>1</v>
      </c>
      <c r="AV196">
        <v>2</v>
      </c>
      <c r="AW196">
        <v>1</v>
      </c>
    </row>
    <row r="197" spans="1:49" x14ac:dyDescent="0.35">
      <c r="A197" t="s">
        <v>48</v>
      </c>
      <c r="B197" t="s">
        <v>664</v>
      </c>
      <c r="C197" t="s">
        <v>923</v>
      </c>
      <c r="D197" t="s">
        <v>924</v>
      </c>
      <c r="E197" t="s">
        <v>968</v>
      </c>
      <c r="F197" t="s">
        <v>995</v>
      </c>
      <c r="G197" t="s">
        <v>996</v>
      </c>
      <c r="H197" t="s">
        <v>655</v>
      </c>
      <c r="I197">
        <f t="shared" si="4"/>
        <v>63</v>
      </c>
      <c r="J197">
        <v>2</v>
      </c>
      <c r="K197">
        <v>0</v>
      </c>
      <c r="L197">
        <v>1</v>
      </c>
      <c r="M197">
        <v>1</v>
      </c>
      <c r="N197">
        <v>2</v>
      </c>
      <c r="O197">
        <v>0</v>
      </c>
      <c r="P197">
        <v>0</v>
      </c>
      <c r="Q197">
        <v>0</v>
      </c>
      <c r="R197">
        <v>2</v>
      </c>
      <c r="S197">
        <v>2</v>
      </c>
      <c r="T197">
        <v>0</v>
      </c>
      <c r="U197">
        <v>0</v>
      </c>
      <c r="V197">
        <v>1</v>
      </c>
      <c r="W197">
        <v>1</v>
      </c>
      <c r="X197">
        <v>1</v>
      </c>
      <c r="Y197">
        <v>0</v>
      </c>
      <c r="Z197">
        <v>1</v>
      </c>
      <c r="AA197">
        <v>1</v>
      </c>
      <c r="AB197">
        <v>0</v>
      </c>
      <c r="AC197">
        <v>1</v>
      </c>
      <c r="AD197">
        <v>1</v>
      </c>
      <c r="AE197">
        <v>4</v>
      </c>
      <c r="AF197">
        <v>5</v>
      </c>
      <c r="AG197">
        <v>0</v>
      </c>
      <c r="AH197">
        <v>2</v>
      </c>
      <c r="AI197">
        <v>0</v>
      </c>
      <c r="AJ197">
        <v>1</v>
      </c>
      <c r="AK197">
        <v>2</v>
      </c>
      <c r="AL197">
        <v>2</v>
      </c>
      <c r="AM197">
        <v>0</v>
      </c>
      <c r="AN197">
        <v>1</v>
      </c>
      <c r="AO197">
        <v>2</v>
      </c>
      <c r="AP197">
        <v>6</v>
      </c>
      <c r="AQ197">
        <v>8</v>
      </c>
      <c r="AR197">
        <v>3</v>
      </c>
      <c r="AS197">
        <v>3</v>
      </c>
      <c r="AT197">
        <v>2</v>
      </c>
      <c r="AU197">
        <v>0</v>
      </c>
      <c r="AV197">
        <v>1</v>
      </c>
      <c r="AW197">
        <v>4</v>
      </c>
    </row>
    <row r="198" spans="1:49" x14ac:dyDescent="0.35">
      <c r="A198" t="s">
        <v>48</v>
      </c>
      <c r="B198" t="s">
        <v>664</v>
      </c>
      <c r="C198" t="s">
        <v>1245</v>
      </c>
      <c r="D198" t="s">
        <v>1265</v>
      </c>
      <c r="E198" t="s">
        <v>1268</v>
      </c>
      <c r="F198" t="s">
        <v>1282</v>
      </c>
      <c r="G198" t="s">
        <v>1290</v>
      </c>
      <c r="H198" t="s">
        <v>655</v>
      </c>
      <c r="I198">
        <f t="shared" si="4"/>
        <v>62</v>
      </c>
      <c r="J198">
        <v>3</v>
      </c>
      <c r="K198">
        <v>1</v>
      </c>
      <c r="L198">
        <v>0</v>
      </c>
      <c r="M198">
        <v>0</v>
      </c>
      <c r="N198">
        <v>4</v>
      </c>
      <c r="O198">
        <v>0</v>
      </c>
      <c r="P198">
        <v>0</v>
      </c>
      <c r="Q198">
        <v>1</v>
      </c>
      <c r="R198">
        <v>2</v>
      </c>
      <c r="S198">
        <v>2</v>
      </c>
      <c r="T198">
        <v>7</v>
      </c>
      <c r="U198">
        <v>0</v>
      </c>
      <c r="V198">
        <v>1</v>
      </c>
      <c r="W198">
        <v>0</v>
      </c>
      <c r="X198">
        <v>0</v>
      </c>
      <c r="Y198">
        <v>0</v>
      </c>
      <c r="Z198">
        <v>1</v>
      </c>
      <c r="AA198">
        <v>0</v>
      </c>
      <c r="AB198">
        <v>0</v>
      </c>
      <c r="AC198">
        <v>0</v>
      </c>
      <c r="AD198">
        <v>6</v>
      </c>
      <c r="AE198">
        <v>3</v>
      </c>
      <c r="AF198">
        <v>0</v>
      </c>
      <c r="AG198">
        <v>0</v>
      </c>
      <c r="AH198">
        <v>6</v>
      </c>
      <c r="AI198">
        <v>9</v>
      </c>
      <c r="AJ198">
        <v>2</v>
      </c>
      <c r="AK198">
        <v>1</v>
      </c>
      <c r="AL198">
        <v>0</v>
      </c>
      <c r="AM198">
        <v>0</v>
      </c>
      <c r="AN198">
        <v>0</v>
      </c>
      <c r="AO198">
        <v>1</v>
      </c>
      <c r="AP198">
        <v>2</v>
      </c>
      <c r="AQ198">
        <v>3</v>
      </c>
      <c r="AR198">
        <v>0</v>
      </c>
      <c r="AS198">
        <v>0</v>
      </c>
      <c r="AT198">
        <v>2</v>
      </c>
      <c r="AU198">
        <v>3</v>
      </c>
      <c r="AV198">
        <v>1</v>
      </c>
      <c r="AW198">
        <v>1</v>
      </c>
    </row>
    <row r="199" spans="1:49" x14ac:dyDescent="0.35">
      <c r="A199" t="s">
        <v>48</v>
      </c>
      <c r="B199" t="s">
        <v>664</v>
      </c>
      <c r="C199" t="s">
        <v>1245</v>
      </c>
      <c r="D199" t="s">
        <v>1365</v>
      </c>
      <c r="E199" t="s">
        <v>1475</v>
      </c>
      <c r="F199" t="s">
        <v>671</v>
      </c>
      <c r="G199" t="s">
        <v>661</v>
      </c>
      <c r="H199" t="s">
        <v>655</v>
      </c>
      <c r="I199">
        <f t="shared" si="4"/>
        <v>62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1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0</v>
      </c>
      <c r="AI199">
        <v>0</v>
      </c>
      <c r="AJ199">
        <v>31</v>
      </c>
      <c r="AK199">
        <v>29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</row>
    <row r="200" spans="1:49" x14ac:dyDescent="0.35">
      <c r="A200" t="s">
        <v>48</v>
      </c>
      <c r="B200" t="s">
        <v>664</v>
      </c>
      <c r="C200" t="s">
        <v>1245</v>
      </c>
      <c r="D200" t="s">
        <v>1265</v>
      </c>
      <c r="E200" t="s">
        <v>1268</v>
      </c>
      <c r="F200" t="s">
        <v>1277</v>
      </c>
      <c r="G200" t="s">
        <v>1279</v>
      </c>
      <c r="H200" t="s">
        <v>655</v>
      </c>
      <c r="I200">
        <f t="shared" si="4"/>
        <v>59</v>
      </c>
      <c r="J200">
        <v>1</v>
      </c>
      <c r="K200">
        <v>3</v>
      </c>
      <c r="L200">
        <v>0</v>
      </c>
      <c r="M200">
        <v>0</v>
      </c>
      <c r="N200">
        <v>1</v>
      </c>
      <c r="O200">
        <v>0</v>
      </c>
      <c r="P200">
        <v>1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1</v>
      </c>
      <c r="W200">
        <v>1</v>
      </c>
      <c r="X200">
        <v>1</v>
      </c>
      <c r="Y200">
        <v>0</v>
      </c>
      <c r="Z200">
        <v>0</v>
      </c>
      <c r="AA200">
        <v>0</v>
      </c>
      <c r="AB200">
        <v>2</v>
      </c>
      <c r="AC200">
        <v>0</v>
      </c>
      <c r="AD200">
        <v>9</v>
      </c>
      <c r="AE200">
        <v>8</v>
      </c>
      <c r="AF200">
        <v>2</v>
      </c>
      <c r="AG200">
        <v>0</v>
      </c>
      <c r="AH200">
        <v>7</v>
      </c>
      <c r="AI200">
        <v>15</v>
      </c>
      <c r="AJ200">
        <v>0</v>
      </c>
      <c r="AK200">
        <v>1</v>
      </c>
      <c r="AL200">
        <v>0</v>
      </c>
      <c r="AM200">
        <v>0</v>
      </c>
      <c r="AN200">
        <v>1</v>
      </c>
      <c r="AO200">
        <v>1</v>
      </c>
      <c r="AP200">
        <v>2</v>
      </c>
      <c r="AQ200">
        <v>0</v>
      </c>
      <c r="AR200">
        <v>0</v>
      </c>
      <c r="AS200">
        <v>0</v>
      </c>
      <c r="AT200">
        <v>1</v>
      </c>
      <c r="AU200">
        <v>0</v>
      </c>
      <c r="AV200">
        <v>0</v>
      </c>
      <c r="AW200">
        <v>0</v>
      </c>
    </row>
    <row r="201" spans="1:49" x14ac:dyDescent="0.35">
      <c r="A201" t="s">
        <v>48</v>
      </c>
      <c r="B201" t="s">
        <v>664</v>
      </c>
      <c r="C201" t="s">
        <v>769</v>
      </c>
      <c r="D201" t="s">
        <v>770</v>
      </c>
      <c r="E201" t="s">
        <v>771</v>
      </c>
      <c r="F201" t="s">
        <v>774</v>
      </c>
      <c r="G201" t="s">
        <v>777</v>
      </c>
      <c r="H201" t="s">
        <v>782</v>
      </c>
      <c r="I201">
        <f t="shared" si="4"/>
        <v>58</v>
      </c>
      <c r="J201">
        <v>4</v>
      </c>
      <c r="K201">
        <v>5</v>
      </c>
      <c r="L201">
        <v>0</v>
      </c>
      <c r="M201">
        <v>1</v>
      </c>
      <c r="N201">
        <v>9</v>
      </c>
      <c r="O201">
        <v>7</v>
      </c>
      <c r="P201">
        <v>0</v>
      </c>
      <c r="Q201">
        <v>1</v>
      </c>
      <c r="R201">
        <v>1</v>
      </c>
      <c r="S201">
        <v>0</v>
      </c>
      <c r="T201">
        <v>0</v>
      </c>
      <c r="U201">
        <v>1</v>
      </c>
      <c r="V201">
        <v>0</v>
      </c>
      <c r="W201">
        <v>0</v>
      </c>
      <c r="X201">
        <v>0</v>
      </c>
      <c r="Y201">
        <v>1</v>
      </c>
      <c r="Z201">
        <v>1</v>
      </c>
      <c r="AA201">
        <v>1</v>
      </c>
      <c r="AB201">
        <v>0</v>
      </c>
      <c r="AC201">
        <v>1</v>
      </c>
      <c r="AD201">
        <v>1</v>
      </c>
      <c r="AE201">
        <v>1</v>
      </c>
      <c r="AF201">
        <v>1</v>
      </c>
      <c r="AG201">
        <v>1</v>
      </c>
      <c r="AH201">
        <v>1</v>
      </c>
      <c r="AI201">
        <v>0</v>
      </c>
      <c r="AJ201">
        <v>0</v>
      </c>
      <c r="AK201">
        <v>0</v>
      </c>
      <c r="AL201">
        <v>1</v>
      </c>
      <c r="AM201">
        <v>0</v>
      </c>
      <c r="AN201">
        <v>0</v>
      </c>
      <c r="AO201">
        <v>1</v>
      </c>
      <c r="AP201">
        <v>1</v>
      </c>
      <c r="AQ201">
        <v>0</v>
      </c>
      <c r="AR201">
        <v>0</v>
      </c>
      <c r="AS201">
        <v>1</v>
      </c>
      <c r="AT201">
        <v>9</v>
      </c>
      <c r="AU201">
        <v>7</v>
      </c>
      <c r="AV201">
        <v>0</v>
      </c>
      <c r="AW201">
        <v>0</v>
      </c>
    </row>
    <row r="202" spans="1:49" x14ac:dyDescent="0.35">
      <c r="A202" t="s">
        <v>48</v>
      </c>
      <c r="B202" t="s">
        <v>664</v>
      </c>
      <c r="C202" t="s">
        <v>923</v>
      </c>
      <c r="D202" t="s">
        <v>1006</v>
      </c>
      <c r="E202" t="s">
        <v>1007</v>
      </c>
      <c r="F202" t="s">
        <v>1136</v>
      </c>
      <c r="G202" t="s">
        <v>1139</v>
      </c>
      <c r="H202" t="s">
        <v>655</v>
      </c>
      <c r="I202">
        <f t="shared" si="4"/>
        <v>58</v>
      </c>
      <c r="J202">
        <v>0</v>
      </c>
      <c r="K202">
        <v>1</v>
      </c>
      <c r="L202">
        <v>3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2</v>
      </c>
      <c r="S202">
        <v>1</v>
      </c>
      <c r="T202">
        <v>4</v>
      </c>
      <c r="U202">
        <v>9</v>
      </c>
      <c r="V202">
        <v>0</v>
      </c>
      <c r="W202">
        <v>0</v>
      </c>
      <c r="X202">
        <v>3</v>
      </c>
      <c r="Y202">
        <v>1</v>
      </c>
      <c r="Z202">
        <v>0</v>
      </c>
      <c r="AA202">
        <v>1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5</v>
      </c>
      <c r="AQ202">
        <v>2</v>
      </c>
      <c r="AR202">
        <v>5</v>
      </c>
      <c r="AS202">
        <v>3</v>
      </c>
      <c r="AT202">
        <v>4</v>
      </c>
      <c r="AU202">
        <v>2</v>
      </c>
      <c r="AV202">
        <v>3</v>
      </c>
      <c r="AW202">
        <v>6</v>
      </c>
    </row>
    <row r="203" spans="1:49" x14ac:dyDescent="0.35">
      <c r="A203" t="s">
        <v>48</v>
      </c>
      <c r="B203" t="s">
        <v>664</v>
      </c>
      <c r="C203" t="s">
        <v>923</v>
      </c>
      <c r="D203" t="s">
        <v>1006</v>
      </c>
      <c r="E203" t="s">
        <v>1007</v>
      </c>
      <c r="F203" t="s">
        <v>1012</v>
      </c>
      <c r="G203" t="s">
        <v>1013</v>
      </c>
      <c r="H203" t="s">
        <v>655</v>
      </c>
      <c r="I203">
        <f t="shared" si="4"/>
        <v>56</v>
      </c>
      <c r="J203">
        <v>2</v>
      </c>
      <c r="K203">
        <v>1</v>
      </c>
      <c r="L203">
        <v>2</v>
      </c>
      <c r="M203">
        <v>0</v>
      </c>
      <c r="N203">
        <v>1</v>
      </c>
      <c r="O203">
        <v>1</v>
      </c>
      <c r="P203">
        <v>20</v>
      </c>
      <c r="Q203">
        <v>11</v>
      </c>
      <c r="R203">
        <v>1</v>
      </c>
      <c r="S203">
        <v>3</v>
      </c>
      <c r="T203">
        <v>1</v>
      </c>
      <c r="U203">
        <v>2</v>
      </c>
      <c r="V203">
        <v>0</v>
      </c>
      <c r="W203">
        <v>0</v>
      </c>
      <c r="X203">
        <v>0</v>
      </c>
      <c r="Y203">
        <v>0</v>
      </c>
      <c r="Z203">
        <v>2</v>
      </c>
      <c r="AA203">
        <v>2</v>
      </c>
      <c r="AB203">
        <v>0</v>
      </c>
      <c r="AC203">
        <v>1</v>
      </c>
      <c r="AD203">
        <v>0</v>
      </c>
      <c r="AE203">
        <v>0</v>
      </c>
      <c r="AF203">
        <v>1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0</v>
      </c>
      <c r="AM203">
        <v>0</v>
      </c>
      <c r="AN203">
        <v>1</v>
      </c>
      <c r="AO203">
        <v>1</v>
      </c>
      <c r="AP203">
        <v>1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1</v>
      </c>
      <c r="AW203">
        <v>0</v>
      </c>
    </row>
    <row r="204" spans="1:49" x14ac:dyDescent="0.35">
      <c r="A204" t="s">
        <v>48</v>
      </c>
      <c r="B204" t="s">
        <v>664</v>
      </c>
      <c r="C204" t="s">
        <v>894</v>
      </c>
      <c r="D204" t="s">
        <v>897</v>
      </c>
      <c r="E204" t="s">
        <v>899</v>
      </c>
      <c r="F204" t="s">
        <v>671</v>
      </c>
      <c r="G204" t="s">
        <v>661</v>
      </c>
      <c r="H204" t="s">
        <v>655</v>
      </c>
      <c r="I204">
        <f t="shared" si="4"/>
        <v>54</v>
      </c>
      <c r="J204">
        <v>0</v>
      </c>
      <c r="K204">
        <v>1</v>
      </c>
      <c r="L204">
        <v>2</v>
      </c>
      <c r="M204">
        <v>0</v>
      </c>
      <c r="N204">
        <v>2</v>
      </c>
      <c r="O204">
        <v>3</v>
      </c>
      <c r="P204">
        <v>2</v>
      </c>
      <c r="Q204">
        <v>4</v>
      </c>
      <c r="R204">
        <v>0</v>
      </c>
      <c r="S204">
        <v>5</v>
      </c>
      <c r="T204">
        <v>3</v>
      </c>
      <c r="U204">
        <v>0</v>
      </c>
      <c r="V204">
        <v>0</v>
      </c>
      <c r="W204">
        <v>2</v>
      </c>
      <c r="X204">
        <v>1</v>
      </c>
      <c r="Y204">
        <v>1</v>
      </c>
      <c r="Z204">
        <v>3</v>
      </c>
      <c r="AA204">
        <v>1</v>
      </c>
      <c r="AB204">
        <v>4</v>
      </c>
      <c r="AC204">
        <v>1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1</v>
      </c>
      <c r="AL204">
        <v>0</v>
      </c>
      <c r="AM204">
        <v>0</v>
      </c>
      <c r="AN204">
        <v>0</v>
      </c>
      <c r="AO204">
        <v>0</v>
      </c>
      <c r="AP204">
        <v>1</v>
      </c>
      <c r="AQ204">
        <v>2</v>
      </c>
      <c r="AR204">
        <v>3</v>
      </c>
      <c r="AS204">
        <v>2</v>
      </c>
      <c r="AT204">
        <v>1</v>
      </c>
      <c r="AU204">
        <v>4</v>
      </c>
      <c r="AV204">
        <v>4</v>
      </c>
      <c r="AW204">
        <v>1</v>
      </c>
    </row>
    <row r="205" spans="1:49" x14ac:dyDescent="0.35">
      <c r="A205" t="s">
        <v>48</v>
      </c>
      <c r="B205" t="s">
        <v>664</v>
      </c>
      <c r="C205" t="s">
        <v>923</v>
      </c>
      <c r="D205" t="s">
        <v>1006</v>
      </c>
      <c r="E205" t="s">
        <v>1007</v>
      </c>
      <c r="F205" t="s">
        <v>1165</v>
      </c>
      <c r="G205" t="s">
        <v>1171</v>
      </c>
      <c r="H205" t="s">
        <v>655</v>
      </c>
      <c r="I205">
        <f t="shared" si="4"/>
        <v>54</v>
      </c>
      <c r="J205">
        <v>0</v>
      </c>
      <c r="K205">
        <v>1</v>
      </c>
      <c r="L205">
        <v>4</v>
      </c>
      <c r="M205">
        <v>0</v>
      </c>
      <c r="N205">
        <v>0</v>
      </c>
      <c r="O205">
        <v>0</v>
      </c>
      <c r="P205">
        <v>2</v>
      </c>
      <c r="Q205">
        <v>2</v>
      </c>
      <c r="R205">
        <v>0</v>
      </c>
      <c r="S205">
        <v>2</v>
      </c>
      <c r="T205">
        <v>2</v>
      </c>
      <c r="U205">
        <v>1</v>
      </c>
      <c r="V205">
        <v>0</v>
      </c>
      <c r="W205">
        <v>1</v>
      </c>
      <c r="X205">
        <v>1</v>
      </c>
      <c r="Y205">
        <v>1</v>
      </c>
      <c r="Z205">
        <v>0</v>
      </c>
      <c r="AA205">
        <v>2</v>
      </c>
      <c r="AB205">
        <v>0</v>
      </c>
      <c r="AC205">
        <v>1</v>
      </c>
      <c r="AD205">
        <v>0</v>
      </c>
      <c r="AE205">
        <v>0</v>
      </c>
      <c r="AF205">
        <v>2</v>
      </c>
      <c r="AG205">
        <v>1</v>
      </c>
      <c r="AH205">
        <v>0</v>
      </c>
      <c r="AI205">
        <v>0</v>
      </c>
      <c r="AJ205">
        <v>3</v>
      </c>
      <c r="AK205">
        <v>0</v>
      </c>
      <c r="AL205">
        <v>0</v>
      </c>
      <c r="AM205">
        <v>0</v>
      </c>
      <c r="AN205">
        <v>3</v>
      </c>
      <c r="AO205">
        <v>17</v>
      </c>
      <c r="AP205">
        <v>3</v>
      </c>
      <c r="AQ205">
        <v>0</v>
      </c>
      <c r="AR205">
        <v>0</v>
      </c>
      <c r="AS205">
        <v>2</v>
      </c>
      <c r="AT205">
        <v>1</v>
      </c>
      <c r="AU205">
        <v>1</v>
      </c>
      <c r="AV205">
        <v>0</v>
      </c>
      <c r="AW205">
        <v>1</v>
      </c>
    </row>
    <row r="206" spans="1:49" x14ac:dyDescent="0.35">
      <c r="A206" t="s">
        <v>48</v>
      </c>
      <c r="B206" t="s">
        <v>664</v>
      </c>
      <c r="C206" t="s">
        <v>923</v>
      </c>
      <c r="D206" t="s">
        <v>924</v>
      </c>
      <c r="E206" t="s">
        <v>925</v>
      </c>
      <c r="F206" t="s">
        <v>929</v>
      </c>
      <c r="G206" t="s">
        <v>931</v>
      </c>
      <c r="H206" t="s">
        <v>655</v>
      </c>
      <c r="I206">
        <f t="shared" si="4"/>
        <v>53</v>
      </c>
      <c r="J206">
        <v>1</v>
      </c>
      <c r="K206">
        <v>1</v>
      </c>
      <c r="L206">
        <v>0</v>
      </c>
      <c r="M206">
        <v>0</v>
      </c>
      <c r="N206">
        <v>0</v>
      </c>
      <c r="O206">
        <v>2</v>
      </c>
      <c r="P206">
        <v>0</v>
      </c>
      <c r="Q206">
        <v>0</v>
      </c>
      <c r="R206">
        <v>0</v>
      </c>
      <c r="S206">
        <v>1</v>
      </c>
      <c r="T206">
        <v>1</v>
      </c>
      <c r="U206">
        <v>2</v>
      </c>
      <c r="V206">
        <v>0</v>
      </c>
      <c r="W206">
        <v>0</v>
      </c>
      <c r="X206">
        <v>1</v>
      </c>
      <c r="Y206">
        <v>1</v>
      </c>
      <c r="Z206">
        <v>3</v>
      </c>
      <c r="AA206">
        <v>3</v>
      </c>
      <c r="AB206">
        <v>2</v>
      </c>
      <c r="AC206">
        <v>2</v>
      </c>
      <c r="AD206">
        <v>1</v>
      </c>
      <c r="AE206">
        <v>1</v>
      </c>
      <c r="AF206">
        <v>2</v>
      </c>
      <c r="AG206">
        <v>1</v>
      </c>
      <c r="AH206">
        <v>0</v>
      </c>
      <c r="AI206">
        <v>1</v>
      </c>
      <c r="AJ206">
        <v>3</v>
      </c>
      <c r="AK206">
        <v>5</v>
      </c>
      <c r="AL206">
        <v>0</v>
      </c>
      <c r="AM206">
        <v>0</v>
      </c>
      <c r="AN206">
        <v>0</v>
      </c>
      <c r="AO206">
        <v>2</v>
      </c>
      <c r="AP206">
        <v>4</v>
      </c>
      <c r="AQ206">
        <v>3</v>
      </c>
      <c r="AR206">
        <v>6</v>
      </c>
      <c r="AS206">
        <v>3</v>
      </c>
      <c r="AT206">
        <v>0</v>
      </c>
      <c r="AU206">
        <v>0</v>
      </c>
      <c r="AV206">
        <v>1</v>
      </c>
      <c r="AW206">
        <v>0</v>
      </c>
    </row>
    <row r="207" spans="1:49" x14ac:dyDescent="0.35">
      <c r="A207" t="s">
        <v>48</v>
      </c>
      <c r="B207" t="s">
        <v>664</v>
      </c>
      <c r="C207" t="s">
        <v>672</v>
      </c>
      <c r="D207" t="s">
        <v>680</v>
      </c>
      <c r="E207" t="s">
        <v>681</v>
      </c>
      <c r="F207" t="s">
        <v>692</v>
      </c>
      <c r="G207" t="s">
        <v>693</v>
      </c>
      <c r="H207" t="s">
        <v>655</v>
      </c>
      <c r="I207">
        <f t="shared" si="4"/>
        <v>52</v>
      </c>
      <c r="J207">
        <v>0</v>
      </c>
      <c r="K207">
        <v>0</v>
      </c>
      <c r="L207">
        <v>2</v>
      </c>
      <c r="M207">
        <v>1</v>
      </c>
      <c r="N207">
        <v>0</v>
      </c>
      <c r="O207">
        <v>1</v>
      </c>
      <c r="P207">
        <v>0</v>
      </c>
      <c r="Q207">
        <v>2</v>
      </c>
      <c r="R207">
        <v>0</v>
      </c>
      <c r="S207">
        <v>1</v>
      </c>
      <c r="T207">
        <v>2</v>
      </c>
      <c r="U207">
        <v>2</v>
      </c>
      <c r="V207">
        <v>0</v>
      </c>
      <c r="W207">
        <v>2</v>
      </c>
      <c r="X207">
        <v>1</v>
      </c>
      <c r="Y207">
        <v>2</v>
      </c>
      <c r="Z207">
        <v>1</v>
      </c>
      <c r="AA207">
        <v>0</v>
      </c>
      <c r="AB207">
        <v>1</v>
      </c>
      <c r="AC207">
        <v>2</v>
      </c>
      <c r="AD207">
        <v>0</v>
      </c>
      <c r="AE207">
        <v>2</v>
      </c>
      <c r="AF207">
        <v>0</v>
      </c>
      <c r="AG207">
        <v>0</v>
      </c>
      <c r="AH207">
        <v>0</v>
      </c>
      <c r="AI207">
        <v>0</v>
      </c>
      <c r="AJ207">
        <v>3</v>
      </c>
      <c r="AK207">
        <v>1</v>
      </c>
      <c r="AL207">
        <v>0</v>
      </c>
      <c r="AM207">
        <v>0</v>
      </c>
      <c r="AN207">
        <v>2</v>
      </c>
      <c r="AO207">
        <v>5</v>
      </c>
      <c r="AP207">
        <v>2</v>
      </c>
      <c r="AQ207">
        <v>0</v>
      </c>
      <c r="AR207">
        <v>3</v>
      </c>
      <c r="AS207">
        <v>0</v>
      </c>
      <c r="AT207">
        <v>8</v>
      </c>
      <c r="AU207">
        <v>4</v>
      </c>
      <c r="AV207">
        <v>1</v>
      </c>
      <c r="AW207">
        <v>1</v>
      </c>
    </row>
    <row r="208" spans="1:49" x14ac:dyDescent="0.35">
      <c r="A208" t="s">
        <v>48</v>
      </c>
      <c r="B208" t="s">
        <v>664</v>
      </c>
      <c r="C208" t="s">
        <v>923</v>
      </c>
      <c r="D208" t="s">
        <v>1006</v>
      </c>
      <c r="E208" t="s">
        <v>1007</v>
      </c>
      <c r="F208" t="s">
        <v>1136</v>
      </c>
      <c r="G208" t="s">
        <v>1145</v>
      </c>
      <c r="H208" t="s">
        <v>655</v>
      </c>
      <c r="I208">
        <f t="shared" si="4"/>
        <v>52</v>
      </c>
      <c r="J208">
        <v>0</v>
      </c>
      <c r="K208">
        <v>0</v>
      </c>
      <c r="L208">
        <v>1</v>
      </c>
      <c r="M208">
        <v>2</v>
      </c>
      <c r="N208">
        <v>0</v>
      </c>
      <c r="O208">
        <v>1</v>
      </c>
      <c r="P208">
        <v>7</v>
      </c>
      <c r="Q208">
        <v>12</v>
      </c>
      <c r="R208">
        <v>1</v>
      </c>
      <c r="S208">
        <v>2</v>
      </c>
      <c r="T208">
        <v>4</v>
      </c>
      <c r="U208">
        <v>4</v>
      </c>
      <c r="V208">
        <v>0</v>
      </c>
      <c r="W208">
        <v>0</v>
      </c>
      <c r="X208">
        <v>1</v>
      </c>
      <c r="Y208">
        <v>1</v>
      </c>
      <c r="Z208">
        <v>1</v>
      </c>
      <c r="AA208">
        <v>0</v>
      </c>
      <c r="AB208">
        <v>0</v>
      </c>
      <c r="AC208">
        <v>0</v>
      </c>
      <c r="AD208">
        <v>0</v>
      </c>
      <c r="AE208">
        <v>1</v>
      </c>
      <c r="AF208">
        <v>0</v>
      </c>
      <c r="AG208">
        <v>0</v>
      </c>
      <c r="AH208">
        <v>0</v>
      </c>
      <c r="AI208">
        <v>0</v>
      </c>
      <c r="AJ208">
        <v>2</v>
      </c>
      <c r="AK208">
        <v>5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2</v>
      </c>
      <c r="AS208">
        <v>1</v>
      </c>
      <c r="AT208">
        <v>1</v>
      </c>
      <c r="AU208">
        <v>1</v>
      </c>
      <c r="AV208">
        <v>0</v>
      </c>
      <c r="AW208">
        <v>2</v>
      </c>
    </row>
    <row r="209" spans="1:49" x14ac:dyDescent="0.35">
      <c r="A209" t="s">
        <v>48</v>
      </c>
      <c r="B209" t="s">
        <v>664</v>
      </c>
      <c r="C209" t="s">
        <v>923</v>
      </c>
      <c r="D209" t="s">
        <v>924</v>
      </c>
      <c r="E209" t="s">
        <v>925</v>
      </c>
      <c r="F209" t="s">
        <v>941</v>
      </c>
      <c r="G209" t="s">
        <v>661</v>
      </c>
      <c r="H209" t="s">
        <v>655</v>
      </c>
      <c r="I209">
        <f t="shared" si="4"/>
        <v>51</v>
      </c>
      <c r="J209">
        <v>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1</v>
      </c>
      <c r="R209">
        <v>0</v>
      </c>
      <c r="S209">
        <v>0</v>
      </c>
      <c r="T209">
        <v>0</v>
      </c>
      <c r="U209">
        <v>3</v>
      </c>
      <c r="V209">
        <v>1</v>
      </c>
      <c r="W209">
        <v>1</v>
      </c>
      <c r="X209">
        <v>0</v>
      </c>
      <c r="Y209">
        <v>0</v>
      </c>
      <c r="Z209">
        <v>0</v>
      </c>
      <c r="AA209">
        <v>0</v>
      </c>
      <c r="AB209">
        <v>2</v>
      </c>
      <c r="AC209">
        <v>1</v>
      </c>
      <c r="AD209">
        <v>2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</v>
      </c>
      <c r="AK209">
        <v>1</v>
      </c>
      <c r="AL209">
        <v>0</v>
      </c>
      <c r="AM209">
        <v>0</v>
      </c>
      <c r="AN209">
        <v>0</v>
      </c>
      <c r="AO209">
        <v>0</v>
      </c>
      <c r="AP209">
        <v>9</v>
      </c>
      <c r="AQ209">
        <v>18</v>
      </c>
      <c r="AR209">
        <v>1</v>
      </c>
      <c r="AS209">
        <v>0</v>
      </c>
      <c r="AT209">
        <v>0</v>
      </c>
      <c r="AU209">
        <v>0</v>
      </c>
      <c r="AV209">
        <v>4</v>
      </c>
      <c r="AW209">
        <v>3</v>
      </c>
    </row>
    <row r="210" spans="1:49" x14ac:dyDescent="0.35">
      <c r="A210" t="s">
        <v>48</v>
      </c>
      <c r="B210" t="s">
        <v>664</v>
      </c>
      <c r="C210" t="s">
        <v>923</v>
      </c>
      <c r="D210" t="s">
        <v>1006</v>
      </c>
      <c r="E210" t="s">
        <v>1007</v>
      </c>
      <c r="F210" t="s">
        <v>1012</v>
      </c>
      <c r="G210" t="s">
        <v>1019</v>
      </c>
      <c r="H210" t="s">
        <v>1022</v>
      </c>
      <c r="I210">
        <f t="shared" si="4"/>
        <v>51</v>
      </c>
      <c r="J210">
        <v>4</v>
      </c>
      <c r="K210">
        <v>4</v>
      </c>
      <c r="L210">
        <v>0</v>
      </c>
      <c r="M210">
        <v>0</v>
      </c>
      <c r="N210">
        <v>8</v>
      </c>
      <c r="O210">
        <v>7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2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3</v>
      </c>
      <c r="AE210">
        <v>0</v>
      </c>
      <c r="AF210">
        <v>7</v>
      </c>
      <c r="AG210">
        <v>6</v>
      </c>
      <c r="AH210">
        <v>1</v>
      </c>
      <c r="AI210">
        <v>0</v>
      </c>
      <c r="AJ210">
        <v>0</v>
      </c>
      <c r="AK210">
        <v>0</v>
      </c>
      <c r="AL210">
        <v>2</v>
      </c>
      <c r="AM210">
        <v>5</v>
      </c>
      <c r="AN210">
        <v>0</v>
      </c>
      <c r="AO210">
        <v>0</v>
      </c>
      <c r="AP210">
        <v>1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</row>
    <row r="211" spans="1:49" x14ac:dyDescent="0.35">
      <c r="A211" t="s">
        <v>48</v>
      </c>
      <c r="B211" t="s">
        <v>664</v>
      </c>
      <c r="C211" t="s">
        <v>1245</v>
      </c>
      <c r="D211" t="s">
        <v>1365</v>
      </c>
      <c r="E211" t="s">
        <v>1373</v>
      </c>
      <c r="F211" t="s">
        <v>1374</v>
      </c>
      <c r="G211" t="s">
        <v>661</v>
      </c>
      <c r="H211" t="s">
        <v>655</v>
      </c>
      <c r="I211">
        <f t="shared" si="4"/>
        <v>51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25</v>
      </c>
      <c r="AK211">
        <v>26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</row>
    <row r="212" spans="1:49" x14ac:dyDescent="0.35">
      <c r="A212" t="s">
        <v>48</v>
      </c>
      <c r="B212" t="s">
        <v>664</v>
      </c>
      <c r="C212" t="s">
        <v>923</v>
      </c>
      <c r="D212" t="s">
        <v>1006</v>
      </c>
      <c r="E212" t="s">
        <v>1007</v>
      </c>
      <c r="F212" t="s">
        <v>1112</v>
      </c>
      <c r="G212" t="s">
        <v>1083</v>
      </c>
      <c r="H212" t="s">
        <v>1130</v>
      </c>
      <c r="I212">
        <f t="shared" si="4"/>
        <v>50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</v>
      </c>
      <c r="T212">
        <v>1</v>
      </c>
      <c r="U212">
        <v>1</v>
      </c>
      <c r="V212">
        <v>0</v>
      </c>
      <c r="W212">
        <v>1</v>
      </c>
      <c r="X212">
        <v>1</v>
      </c>
      <c r="Y212">
        <v>4</v>
      </c>
      <c r="Z212">
        <v>4</v>
      </c>
      <c r="AA212">
        <v>4</v>
      </c>
      <c r="AB212">
        <v>2</v>
      </c>
      <c r="AC212">
        <v>3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5</v>
      </c>
      <c r="AQ212">
        <v>5</v>
      </c>
      <c r="AR212">
        <v>5</v>
      </c>
      <c r="AS212">
        <v>6</v>
      </c>
      <c r="AT212">
        <v>0</v>
      </c>
      <c r="AU212">
        <v>0</v>
      </c>
      <c r="AV212">
        <v>6</v>
      </c>
      <c r="AW212">
        <v>1</v>
      </c>
    </row>
    <row r="213" spans="1:49" x14ac:dyDescent="0.35">
      <c r="A213" t="s">
        <v>48</v>
      </c>
      <c r="B213" t="s">
        <v>664</v>
      </c>
      <c r="C213" t="s">
        <v>1245</v>
      </c>
      <c r="D213" t="s">
        <v>1265</v>
      </c>
      <c r="E213" t="s">
        <v>1268</v>
      </c>
      <c r="F213" t="s">
        <v>1269</v>
      </c>
      <c r="G213" t="s">
        <v>1272</v>
      </c>
      <c r="H213" t="s">
        <v>1273</v>
      </c>
      <c r="I213">
        <f t="shared" si="4"/>
        <v>50</v>
      </c>
      <c r="J213">
        <v>0</v>
      </c>
      <c r="K213">
        <v>1</v>
      </c>
      <c r="L213">
        <v>1</v>
      </c>
      <c r="M213">
        <v>0</v>
      </c>
      <c r="N213">
        <v>1</v>
      </c>
      <c r="O213">
        <v>0</v>
      </c>
      <c r="P213">
        <v>26</v>
      </c>
      <c r="Q213">
        <v>20</v>
      </c>
      <c r="R213">
        <v>1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</row>
    <row r="214" spans="1:49" x14ac:dyDescent="0.35">
      <c r="A214" t="s">
        <v>48</v>
      </c>
      <c r="B214" t="s">
        <v>664</v>
      </c>
      <c r="C214" t="s">
        <v>923</v>
      </c>
      <c r="D214" t="s">
        <v>1006</v>
      </c>
      <c r="E214" t="s">
        <v>1007</v>
      </c>
      <c r="F214" t="s">
        <v>1041</v>
      </c>
      <c r="G214" t="s">
        <v>1042</v>
      </c>
      <c r="H214" t="s">
        <v>655</v>
      </c>
      <c r="I214">
        <f t="shared" si="4"/>
        <v>49</v>
      </c>
      <c r="J214">
        <v>0</v>
      </c>
      <c r="K214">
        <v>0</v>
      </c>
      <c r="L214">
        <v>1</v>
      </c>
      <c r="M214">
        <v>0</v>
      </c>
      <c r="N214">
        <v>2</v>
      </c>
      <c r="O214">
        <v>0</v>
      </c>
      <c r="P214">
        <v>0</v>
      </c>
      <c r="Q214">
        <v>0</v>
      </c>
      <c r="R214">
        <v>1</v>
      </c>
      <c r="S214">
        <v>0</v>
      </c>
      <c r="T214">
        <v>0</v>
      </c>
      <c r="U214">
        <v>4</v>
      </c>
      <c r="V214">
        <v>4</v>
      </c>
      <c r="W214">
        <v>1</v>
      </c>
      <c r="X214">
        <v>0</v>
      </c>
      <c r="Y214">
        <v>0</v>
      </c>
      <c r="Z214">
        <v>2</v>
      </c>
      <c r="AA214">
        <v>2</v>
      </c>
      <c r="AB214">
        <v>0</v>
      </c>
      <c r="AC214">
        <v>0</v>
      </c>
      <c r="AD214">
        <v>0</v>
      </c>
      <c r="AE214">
        <v>0</v>
      </c>
      <c r="AF214">
        <v>15</v>
      </c>
      <c r="AG214">
        <v>5</v>
      </c>
      <c r="AH214">
        <v>0</v>
      </c>
      <c r="AI214">
        <v>0</v>
      </c>
      <c r="AJ214">
        <v>0</v>
      </c>
      <c r="AK214">
        <v>0</v>
      </c>
      <c r="AL214">
        <v>2</v>
      </c>
      <c r="AM214">
        <v>3</v>
      </c>
      <c r="AN214">
        <v>1</v>
      </c>
      <c r="AO214">
        <v>1</v>
      </c>
      <c r="AP214">
        <v>1</v>
      </c>
      <c r="AQ214">
        <v>0</v>
      </c>
      <c r="AR214">
        <v>2</v>
      </c>
      <c r="AS214">
        <v>0</v>
      </c>
      <c r="AT214">
        <v>1</v>
      </c>
      <c r="AU214">
        <v>1</v>
      </c>
      <c r="AV214">
        <v>0</v>
      </c>
      <c r="AW214">
        <v>0</v>
      </c>
    </row>
    <row r="215" spans="1:49" x14ac:dyDescent="0.35">
      <c r="A215" t="s">
        <v>48</v>
      </c>
      <c r="B215" t="s">
        <v>664</v>
      </c>
      <c r="C215" t="s">
        <v>923</v>
      </c>
      <c r="D215" t="s">
        <v>1006</v>
      </c>
      <c r="E215" t="s">
        <v>1007</v>
      </c>
      <c r="F215" t="s">
        <v>1053</v>
      </c>
      <c r="G215" t="s">
        <v>1019</v>
      </c>
      <c r="H215" t="s">
        <v>1061</v>
      </c>
      <c r="I215">
        <f t="shared" si="4"/>
        <v>49</v>
      </c>
      <c r="J215">
        <v>2</v>
      </c>
      <c r="K215">
        <v>0</v>
      </c>
      <c r="L215">
        <v>2</v>
      </c>
      <c r="M215">
        <v>1</v>
      </c>
      <c r="N215">
        <v>1</v>
      </c>
      <c r="O215">
        <v>2</v>
      </c>
      <c r="P215">
        <v>6</v>
      </c>
      <c r="Q215">
        <v>6</v>
      </c>
      <c r="R215">
        <v>0</v>
      </c>
      <c r="S215">
        <v>0</v>
      </c>
      <c r="T215">
        <v>1</v>
      </c>
      <c r="U215">
        <v>1</v>
      </c>
      <c r="V215">
        <v>3</v>
      </c>
      <c r="W215">
        <v>0</v>
      </c>
      <c r="X215">
        <v>0</v>
      </c>
      <c r="Y215">
        <v>1</v>
      </c>
      <c r="Z215">
        <v>0</v>
      </c>
      <c r="AA215">
        <v>1</v>
      </c>
      <c r="AB215">
        <v>1</v>
      </c>
      <c r="AC215">
        <v>0</v>
      </c>
      <c r="AD215">
        <v>1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3</v>
      </c>
      <c r="AK215">
        <v>1</v>
      </c>
      <c r="AL215">
        <v>0</v>
      </c>
      <c r="AM215">
        <v>0</v>
      </c>
      <c r="AN215">
        <v>0</v>
      </c>
      <c r="AO215">
        <v>0</v>
      </c>
      <c r="AP215">
        <v>3</v>
      </c>
      <c r="AQ215">
        <v>1</v>
      </c>
      <c r="AR215">
        <v>4</v>
      </c>
      <c r="AS215">
        <v>2</v>
      </c>
      <c r="AT215">
        <v>2</v>
      </c>
      <c r="AU215">
        <v>2</v>
      </c>
      <c r="AV215">
        <v>1</v>
      </c>
      <c r="AW215">
        <v>1</v>
      </c>
    </row>
    <row r="216" spans="1:49" x14ac:dyDescent="0.35">
      <c r="A216" t="s">
        <v>48</v>
      </c>
      <c r="B216" t="s">
        <v>664</v>
      </c>
      <c r="C216" t="s">
        <v>923</v>
      </c>
      <c r="D216" t="s">
        <v>1006</v>
      </c>
      <c r="E216" t="s">
        <v>1007</v>
      </c>
      <c r="F216" t="s">
        <v>1112</v>
      </c>
      <c r="G216" t="s">
        <v>1114</v>
      </c>
      <c r="H216" t="s">
        <v>655</v>
      </c>
      <c r="I216">
        <f t="shared" si="4"/>
        <v>48</v>
      </c>
      <c r="J216">
        <v>1</v>
      </c>
      <c r="K216">
        <v>1</v>
      </c>
      <c r="L216">
        <v>0</v>
      </c>
      <c r="M216">
        <v>1</v>
      </c>
      <c r="N216">
        <v>1</v>
      </c>
      <c r="O216">
        <v>0</v>
      </c>
      <c r="P216">
        <v>1</v>
      </c>
      <c r="Q216">
        <v>1</v>
      </c>
      <c r="R216">
        <v>0</v>
      </c>
      <c r="S216">
        <v>2</v>
      </c>
      <c r="T216">
        <v>2</v>
      </c>
      <c r="U216">
        <v>2</v>
      </c>
      <c r="V216">
        <v>3</v>
      </c>
      <c r="W216">
        <v>1</v>
      </c>
      <c r="X216">
        <v>0</v>
      </c>
      <c r="Y216">
        <v>0</v>
      </c>
      <c r="Z216">
        <v>2</v>
      </c>
      <c r="AA216">
        <v>1</v>
      </c>
      <c r="AB216">
        <v>1</v>
      </c>
      <c r="AC216">
        <v>2</v>
      </c>
      <c r="AD216">
        <v>0</v>
      </c>
      <c r="AE216">
        <v>0</v>
      </c>
      <c r="AF216">
        <v>8</v>
      </c>
      <c r="AG216">
        <v>5</v>
      </c>
      <c r="AH216">
        <v>0</v>
      </c>
      <c r="AI216">
        <v>0</v>
      </c>
      <c r="AJ216">
        <v>0</v>
      </c>
      <c r="AK216">
        <v>0</v>
      </c>
      <c r="AL216">
        <v>5</v>
      </c>
      <c r="AM216">
        <v>7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1</v>
      </c>
      <c r="AU216">
        <v>0</v>
      </c>
      <c r="AV216">
        <v>0</v>
      </c>
      <c r="AW216">
        <v>0</v>
      </c>
    </row>
    <row r="217" spans="1:49" x14ac:dyDescent="0.35">
      <c r="A217" t="s">
        <v>48</v>
      </c>
      <c r="B217" t="s">
        <v>664</v>
      </c>
      <c r="C217" t="s">
        <v>923</v>
      </c>
      <c r="D217" t="s">
        <v>924</v>
      </c>
      <c r="E217" t="s">
        <v>968</v>
      </c>
      <c r="F217" t="s">
        <v>995</v>
      </c>
      <c r="G217" t="s">
        <v>997</v>
      </c>
      <c r="H217" t="s">
        <v>999</v>
      </c>
      <c r="I217">
        <f t="shared" si="4"/>
        <v>47</v>
      </c>
      <c r="J217">
        <v>0</v>
      </c>
      <c r="K217">
        <v>0</v>
      </c>
      <c r="L217">
        <v>2</v>
      </c>
      <c r="M217">
        <v>1</v>
      </c>
      <c r="N217">
        <v>0</v>
      </c>
      <c r="O217">
        <v>0</v>
      </c>
      <c r="P217">
        <v>1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1</v>
      </c>
      <c r="W217">
        <v>1</v>
      </c>
      <c r="X217">
        <v>1</v>
      </c>
      <c r="Y217">
        <v>2</v>
      </c>
      <c r="Z217">
        <v>0</v>
      </c>
      <c r="AA217">
        <v>1</v>
      </c>
      <c r="AB217">
        <v>1</v>
      </c>
      <c r="AC217">
        <v>1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1</v>
      </c>
      <c r="AO217">
        <v>1</v>
      </c>
      <c r="AP217">
        <v>12</v>
      </c>
      <c r="AQ217">
        <v>11</v>
      </c>
      <c r="AR217">
        <v>1</v>
      </c>
      <c r="AS217">
        <v>1</v>
      </c>
      <c r="AT217">
        <v>1</v>
      </c>
      <c r="AU217">
        <v>1</v>
      </c>
      <c r="AV217">
        <v>1</v>
      </c>
      <c r="AW217">
        <v>5</v>
      </c>
    </row>
    <row r="218" spans="1:49" x14ac:dyDescent="0.35">
      <c r="A218" t="s">
        <v>48</v>
      </c>
      <c r="B218" t="s">
        <v>664</v>
      </c>
      <c r="C218" t="s">
        <v>923</v>
      </c>
      <c r="D218" t="s">
        <v>1006</v>
      </c>
      <c r="E218" t="s">
        <v>1007</v>
      </c>
      <c r="F218" t="s">
        <v>1053</v>
      </c>
      <c r="G218" t="s">
        <v>1078</v>
      </c>
      <c r="H218" t="s">
        <v>655</v>
      </c>
      <c r="I218">
        <f t="shared" si="4"/>
        <v>44</v>
      </c>
      <c r="J218">
        <v>2</v>
      </c>
      <c r="K218">
        <v>0</v>
      </c>
      <c r="L218">
        <v>2</v>
      </c>
      <c r="M218">
        <v>5</v>
      </c>
      <c r="N218">
        <v>0</v>
      </c>
      <c r="O218">
        <v>1</v>
      </c>
      <c r="P218">
        <v>3</v>
      </c>
      <c r="Q218">
        <v>1</v>
      </c>
      <c r="R218">
        <v>1</v>
      </c>
      <c r="S218">
        <v>1</v>
      </c>
      <c r="T218">
        <v>2</v>
      </c>
      <c r="U218">
        <v>1</v>
      </c>
      <c r="V218">
        <v>1</v>
      </c>
      <c r="W218">
        <v>0</v>
      </c>
      <c r="X218">
        <v>0</v>
      </c>
      <c r="Y218">
        <v>0</v>
      </c>
      <c r="Z218">
        <v>0</v>
      </c>
      <c r="AA218">
        <v>1</v>
      </c>
      <c r="AB218">
        <v>1</v>
      </c>
      <c r="AC218">
        <v>0</v>
      </c>
      <c r="AD218">
        <v>0</v>
      </c>
      <c r="AE218">
        <v>0</v>
      </c>
      <c r="AF218">
        <v>2</v>
      </c>
      <c r="AG218">
        <v>3</v>
      </c>
      <c r="AH218">
        <v>0</v>
      </c>
      <c r="AI218">
        <v>2</v>
      </c>
      <c r="AJ218">
        <v>1</v>
      </c>
      <c r="AK218">
        <v>0</v>
      </c>
      <c r="AL218">
        <v>3</v>
      </c>
      <c r="AM218">
        <v>1</v>
      </c>
      <c r="AN218">
        <v>1</v>
      </c>
      <c r="AO218">
        <v>2</v>
      </c>
      <c r="AP218">
        <v>3</v>
      </c>
      <c r="AQ218">
        <v>3</v>
      </c>
      <c r="AR218">
        <v>0</v>
      </c>
      <c r="AS218">
        <v>1</v>
      </c>
      <c r="AT218">
        <v>0</v>
      </c>
      <c r="AU218">
        <v>0</v>
      </c>
      <c r="AV218">
        <v>0</v>
      </c>
      <c r="AW218">
        <v>0</v>
      </c>
    </row>
    <row r="219" spans="1:49" x14ac:dyDescent="0.35">
      <c r="A219" t="s">
        <v>48</v>
      </c>
      <c r="B219" t="s">
        <v>664</v>
      </c>
      <c r="C219" t="s">
        <v>1245</v>
      </c>
      <c r="D219" t="s">
        <v>1365</v>
      </c>
      <c r="E219" t="s">
        <v>1489</v>
      </c>
      <c r="F219" t="s">
        <v>1490</v>
      </c>
      <c r="G219" t="s">
        <v>1493</v>
      </c>
      <c r="H219" t="s">
        <v>655</v>
      </c>
      <c r="I219">
        <f t="shared" si="4"/>
        <v>44</v>
      </c>
      <c r="J219">
        <v>0</v>
      </c>
      <c r="K219">
        <v>2</v>
      </c>
      <c r="L219">
        <v>1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1</v>
      </c>
      <c r="V219">
        <v>0</v>
      </c>
      <c r="W219">
        <v>0</v>
      </c>
      <c r="X219">
        <v>0</v>
      </c>
      <c r="Y219">
        <v>1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2</v>
      </c>
      <c r="AF219">
        <v>2</v>
      </c>
      <c r="AG219">
        <v>0</v>
      </c>
      <c r="AH219">
        <v>3</v>
      </c>
      <c r="AI219">
        <v>4</v>
      </c>
      <c r="AJ219">
        <v>2</v>
      </c>
      <c r="AK219">
        <v>0</v>
      </c>
      <c r="AL219">
        <v>2</v>
      </c>
      <c r="AM219">
        <v>0</v>
      </c>
      <c r="AN219">
        <v>8</v>
      </c>
      <c r="AO219">
        <v>5</v>
      </c>
      <c r="AP219">
        <v>1</v>
      </c>
      <c r="AQ219">
        <v>1</v>
      </c>
      <c r="AR219">
        <v>1</v>
      </c>
      <c r="AS219">
        <v>2</v>
      </c>
      <c r="AT219">
        <v>3</v>
      </c>
      <c r="AU219">
        <v>1</v>
      </c>
      <c r="AV219">
        <v>1</v>
      </c>
      <c r="AW219">
        <v>0</v>
      </c>
    </row>
    <row r="220" spans="1:49" x14ac:dyDescent="0.35">
      <c r="A220" t="s">
        <v>48</v>
      </c>
      <c r="B220" t="s">
        <v>664</v>
      </c>
      <c r="C220" t="s">
        <v>769</v>
      </c>
      <c r="D220" t="s">
        <v>770</v>
      </c>
      <c r="E220" t="s">
        <v>771</v>
      </c>
      <c r="F220" t="s">
        <v>810</v>
      </c>
      <c r="G220" t="s">
        <v>661</v>
      </c>
      <c r="H220" t="s">
        <v>655</v>
      </c>
      <c r="I220">
        <f t="shared" si="4"/>
        <v>43</v>
      </c>
      <c r="J220">
        <v>1</v>
      </c>
      <c r="K220">
        <v>2</v>
      </c>
      <c r="L220">
        <v>0</v>
      </c>
      <c r="M220">
        <v>1</v>
      </c>
      <c r="N220">
        <v>5</v>
      </c>
      <c r="O220">
        <v>3</v>
      </c>
      <c r="P220">
        <v>0</v>
      </c>
      <c r="Q220">
        <v>0</v>
      </c>
      <c r="R220">
        <v>2</v>
      </c>
      <c r="S220">
        <v>2</v>
      </c>
      <c r="T220">
        <v>0</v>
      </c>
      <c r="U220">
        <v>3</v>
      </c>
      <c r="V220">
        <v>4</v>
      </c>
      <c r="W220">
        <v>3</v>
      </c>
      <c r="X220">
        <v>0</v>
      </c>
      <c r="Y220">
        <v>0</v>
      </c>
      <c r="Z220">
        <v>3</v>
      </c>
      <c r="AA220">
        <v>0</v>
      </c>
      <c r="AB220">
        <v>3</v>
      </c>
      <c r="AC220">
        <v>3</v>
      </c>
      <c r="AD220">
        <v>0</v>
      </c>
      <c r="AE220">
        <v>0</v>
      </c>
      <c r="AF220">
        <v>0</v>
      </c>
      <c r="AG220">
        <v>1</v>
      </c>
      <c r="AH220">
        <v>0</v>
      </c>
      <c r="AI220">
        <v>0</v>
      </c>
      <c r="AJ220">
        <v>0</v>
      </c>
      <c r="AK220">
        <v>0</v>
      </c>
      <c r="AL220">
        <v>1</v>
      </c>
      <c r="AM220">
        <v>0</v>
      </c>
      <c r="AN220">
        <v>0</v>
      </c>
      <c r="AO220">
        <v>0</v>
      </c>
      <c r="AP220">
        <v>2</v>
      </c>
      <c r="AQ220">
        <v>0</v>
      </c>
      <c r="AR220">
        <v>3</v>
      </c>
      <c r="AS220">
        <v>1</v>
      </c>
      <c r="AT220">
        <v>0</v>
      </c>
      <c r="AU220">
        <v>0</v>
      </c>
      <c r="AV220">
        <v>0</v>
      </c>
      <c r="AW220">
        <v>0</v>
      </c>
    </row>
    <row r="221" spans="1:49" x14ac:dyDescent="0.35">
      <c r="A221" t="s">
        <v>48</v>
      </c>
      <c r="B221" t="s">
        <v>664</v>
      </c>
      <c r="C221" t="s">
        <v>769</v>
      </c>
      <c r="D221" t="s">
        <v>843</v>
      </c>
      <c r="E221" t="s">
        <v>844</v>
      </c>
      <c r="F221" t="s">
        <v>846</v>
      </c>
      <c r="G221" t="s">
        <v>852</v>
      </c>
      <c r="H221" t="s">
        <v>853</v>
      </c>
      <c r="I221">
        <f t="shared" si="4"/>
        <v>43</v>
      </c>
      <c r="J221">
        <v>2</v>
      </c>
      <c r="K221">
        <v>5</v>
      </c>
      <c r="L221">
        <v>6</v>
      </c>
      <c r="M221">
        <v>11</v>
      </c>
      <c r="N221">
        <v>0</v>
      </c>
      <c r="O221">
        <v>2</v>
      </c>
      <c r="P221">
        <v>1</v>
      </c>
      <c r="Q221">
        <v>0</v>
      </c>
      <c r="R221">
        <v>2</v>
      </c>
      <c r="S221">
        <v>0</v>
      </c>
      <c r="T221">
        <v>3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1</v>
      </c>
      <c r="AA221">
        <v>1</v>
      </c>
      <c r="AB221">
        <v>4</v>
      </c>
      <c r="AC221">
        <v>1</v>
      </c>
      <c r="AD221">
        <v>0</v>
      </c>
      <c r="AE221">
        <v>0</v>
      </c>
      <c r="AF221">
        <v>0</v>
      </c>
      <c r="AG221">
        <v>3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1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</row>
    <row r="222" spans="1:49" x14ac:dyDescent="0.35">
      <c r="A222" t="s">
        <v>48</v>
      </c>
      <c r="B222" t="s">
        <v>664</v>
      </c>
      <c r="C222" t="s">
        <v>923</v>
      </c>
      <c r="D222" t="s">
        <v>1194</v>
      </c>
      <c r="E222" t="s">
        <v>1195</v>
      </c>
      <c r="F222" t="s">
        <v>1196</v>
      </c>
      <c r="G222" t="s">
        <v>1211</v>
      </c>
      <c r="H222" t="s">
        <v>655</v>
      </c>
      <c r="I222">
        <f t="shared" si="4"/>
        <v>41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1</v>
      </c>
      <c r="AN222">
        <v>10</v>
      </c>
      <c r="AO222">
        <v>6</v>
      </c>
      <c r="AP222">
        <v>8</v>
      </c>
      <c r="AQ222">
        <v>5</v>
      </c>
      <c r="AR222">
        <v>0</v>
      </c>
      <c r="AS222">
        <v>0</v>
      </c>
      <c r="AT222">
        <v>0</v>
      </c>
      <c r="AU222">
        <v>0</v>
      </c>
      <c r="AV222">
        <v>6</v>
      </c>
      <c r="AW222">
        <v>5</v>
      </c>
    </row>
    <row r="223" spans="1:49" x14ac:dyDescent="0.35">
      <c r="A223" t="s">
        <v>48</v>
      </c>
      <c r="B223" t="s">
        <v>664</v>
      </c>
      <c r="C223" t="s">
        <v>1245</v>
      </c>
      <c r="D223" t="s">
        <v>1365</v>
      </c>
      <c r="E223" t="s">
        <v>1398</v>
      </c>
      <c r="F223" t="s">
        <v>1399</v>
      </c>
      <c r="G223" t="s">
        <v>1433</v>
      </c>
      <c r="H223" t="s">
        <v>655</v>
      </c>
      <c r="I223">
        <f t="shared" si="4"/>
        <v>41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18</v>
      </c>
      <c r="AK223">
        <v>23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</row>
    <row r="224" spans="1:49" x14ac:dyDescent="0.35">
      <c r="A224" t="s">
        <v>48</v>
      </c>
      <c r="B224" t="s">
        <v>664</v>
      </c>
      <c r="C224" t="s">
        <v>672</v>
      </c>
      <c r="D224" t="s">
        <v>680</v>
      </c>
      <c r="E224" t="s">
        <v>729</v>
      </c>
      <c r="F224" t="s">
        <v>730</v>
      </c>
      <c r="G224" t="s">
        <v>732</v>
      </c>
      <c r="H224" t="s">
        <v>738</v>
      </c>
      <c r="I224">
        <f t="shared" si="4"/>
        <v>40</v>
      </c>
      <c r="J224">
        <v>0</v>
      </c>
      <c r="K224">
        <v>0</v>
      </c>
      <c r="L224">
        <v>0</v>
      </c>
      <c r="M224">
        <v>0</v>
      </c>
      <c r="N224">
        <v>2</v>
      </c>
      <c r="O224">
        <v>0</v>
      </c>
      <c r="P224">
        <v>2</v>
      </c>
      <c r="Q224">
        <v>0</v>
      </c>
      <c r="R224">
        <v>0</v>
      </c>
      <c r="S224">
        <v>0</v>
      </c>
      <c r="T224">
        <v>2</v>
      </c>
      <c r="U224">
        <v>1</v>
      </c>
      <c r="V224">
        <v>0</v>
      </c>
      <c r="W224">
        <v>2</v>
      </c>
      <c r="X224">
        <v>0</v>
      </c>
      <c r="Y224">
        <v>1</v>
      </c>
      <c r="Z224">
        <v>0</v>
      </c>
      <c r="AA224">
        <v>2</v>
      </c>
      <c r="AB224">
        <v>0</v>
      </c>
      <c r="AC224">
        <v>2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1</v>
      </c>
      <c r="AK224">
        <v>2</v>
      </c>
      <c r="AL224">
        <v>0</v>
      </c>
      <c r="AM224">
        <v>0</v>
      </c>
      <c r="AN224">
        <v>8</v>
      </c>
      <c r="AO224">
        <v>6</v>
      </c>
      <c r="AP224">
        <v>1</v>
      </c>
      <c r="AQ224">
        <v>2</v>
      </c>
      <c r="AR224">
        <v>0</v>
      </c>
      <c r="AS224">
        <v>0</v>
      </c>
      <c r="AT224">
        <v>4</v>
      </c>
      <c r="AU224">
        <v>1</v>
      </c>
      <c r="AV224">
        <v>0</v>
      </c>
      <c r="AW224">
        <v>1</v>
      </c>
    </row>
    <row r="225" spans="1:49" x14ac:dyDescent="0.35">
      <c r="A225" t="s">
        <v>48</v>
      </c>
      <c r="B225" t="s">
        <v>664</v>
      </c>
      <c r="C225" t="s">
        <v>769</v>
      </c>
      <c r="D225" t="s">
        <v>770</v>
      </c>
      <c r="E225" t="s">
        <v>771</v>
      </c>
      <c r="F225" t="s">
        <v>793</v>
      </c>
      <c r="G225" t="s">
        <v>800</v>
      </c>
      <c r="H225" t="s">
        <v>801</v>
      </c>
      <c r="I225">
        <f t="shared" si="4"/>
        <v>40</v>
      </c>
      <c r="J225">
        <v>3</v>
      </c>
      <c r="K225">
        <v>2</v>
      </c>
      <c r="L225">
        <v>0</v>
      </c>
      <c r="M225">
        <v>1</v>
      </c>
      <c r="N225">
        <v>3</v>
      </c>
      <c r="O225">
        <v>3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2</v>
      </c>
      <c r="X225">
        <v>0</v>
      </c>
      <c r="Y225">
        <v>0</v>
      </c>
      <c r="Z225">
        <v>0</v>
      </c>
      <c r="AA225">
        <v>1</v>
      </c>
      <c r="AB225">
        <v>0</v>
      </c>
      <c r="AC225">
        <v>2</v>
      </c>
      <c r="AD225">
        <v>3</v>
      </c>
      <c r="AE225">
        <v>1</v>
      </c>
      <c r="AF225">
        <v>2</v>
      </c>
      <c r="AG225">
        <v>2</v>
      </c>
      <c r="AH225">
        <v>0</v>
      </c>
      <c r="AI225">
        <v>2</v>
      </c>
      <c r="AJ225">
        <v>2</v>
      </c>
      <c r="AK225">
        <v>3</v>
      </c>
      <c r="AL225">
        <v>3</v>
      </c>
      <c r="AM225">
        <v>1</v>
      </c>
      <c r="AN225">
        <v>1</v>
      </c>
      <c r="AO225">
        <v>1</v>
      </c>
      <c r="AP225">
        <v>1</v>
      </c>
      <c r="AQ225">
        <v>0</v>
      </c>
      <c r="AR225">
        <v>0</v>
      </c>
      <c r="AS225">
        <v>0</v>
      </c>
      <c r="AT225">
        <v>0</v>
      </c>
      <c r="AU225">
        <v>1</v>
      </c>
      <c r="AV225">
        <v>0</v>
      </c>
      <c r="AW225">
        <v>0</v>
      </c>
    </row>
    <row r="226" spans="1:49" x14ac:dyDescent="0.35">
      <c r="A226" t="s">
        <v>48</v>
      </c>
      <c r="B226" t="s">
        <v>664</v>
      </c>
      <c r="C226" t="s">
        <v>923</v>
      </c>
      <c r="D226" t="s">
        <v>924</v>
      </c>
      <c r="E226" t="s">
        <v>968</v>
      </c>
      <c r="F226" t="s">
        <v>995</v>
      </c>
      <c r="G226" t="s">
        <v>997</v>
      </c>
      <c r="H226" t="s">
        <v>1000</v>
      </c>
      <c r="I226">
        <f t="shared" si="4"/>
        <v>40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18</v>
      </c>
      <c r="AQ226">
        <v>8</v>
      </c>
      <c r="AR226">
        <v>1</v>
      </c>
      <c r="AS226">
        <v>1</v>
      </c>
      <c r="AT226">
        <v>0</v>
      </c>
      <c r="AU226">
        <v>1</v>
      </c>
      <c r="AV226">
        <v>8</v>
      </c>
      <c r="AW226">
        <v>3</v>
      </c>
    </row>
    <row r="227" spans="1:49" x14ac:dyDescent="0.35">
      <c r="A227" t="s">
        <v>48</v>
      </c>
      <c r="B227" t="s">
        <v>664</v>
      </c>
      <c r="C227" t="s">
        <v>769</v>
      </c>
      <c r="D227" t="s">
        <v>843</v>
      </c>
      <c r="E227" t="s">
        <v>844</v>
      </c>
      <c r="F227" t="s">
        <v>845</v>
      </c>
      <c r="G227" t="s">
        <v>661</v>
      </c>
      <c r="H227" t="s">
        <v>655</v>
      </c>
      <c r="I227">
        <f t="shared" si="4"/>
        <v>39</v>
      </c>
      <c r="J227">
        <v>2</v>
      </c>
      <c r="K227">
        <v>0</v>
      </c>
      <c r="L227">
        <v>3</v>
      </c>
      <c r="M227">
        <v>2</v>
      </c>
      <c r="N227">
        <v>0</v>
      </c>
      <c r="O227">
        <v>1</v>
      </c>
      <c r="P227">
        <v>1</v>
      </c>
      <c r="Q227">
        <v>2</v>
      </c>
      <c r="R227">
        <v>1</v>
      </c>
      <c r="S227">
        <v>0</v>
      </c>
      <c r="T227">
        <v>0</v>
      </c>
      <c r="U227">
        <v>4</v>
      </c>
      <c r="V227">
        <v>1</v>
      </c>
      <c r="W227">
        <v>0</v>
      </c>
      <c r="X227">
        <v>0</v>
      </c>
      <c r="Y227">
        <v>0</v>
      </c>
      <c r="Z227">
        <v>1</v>
      </c>
      <c r="AA227">
        <v>1</v>
      </c>
      <c r="AB227">
        <v>0</v>
      </c>
      <c r="AC227">
        <v>1</v>
      </c>
      <c r="AD227">
        <v>1</v>
      </c>
      <c r="AE227">
        <v>0</v>
      </c>
      <c r="AF227">
        <v>0</v>
      </c>
      <c r="AG227">
        <v>2</v>
      </c>
      <c r="AH227">
        <v>1</v>
      </c>
      <c r="AI227">
        <v>1</v>
      </c>
      <c r="AJ227">
        <v>2</v>
      </c>
      <c r="AK227">
        <v>2</v>
      </c>
      <c r="AL227">
        <v>0</v>
      </c>
      <c r="AM227">
        <v>2</v>
      </c>
      <c r="AN227">
        <v>0</v>
      </c>
      <c r="AO227">
        <v>2</v>
      </c>
      <c r="AP227">
        <v>1</v>
      </c>
      <c r="AQ227">
        <v>1</v>
      </c>
      <c r="AR227">
        <v>0</v>
      </c>
      <c r="AS227">
        <v>0</v>
      </c>
      <c r="AT227">
        <v>1</v>
      </c>
      <c r="AU227">
        <v>1</v>
      </c>
      <c r="AV227">
        <v>1</v>
      </c>
      <c r="AW227">
        <v>1</v>
      </c>
    </row>
    <row r="228" spans="1:49" x14ac:dyDescent="0.35">
      <c r="A228" t="s">
        <v>48</v>
      </c>
      <c r="B228" t="s">
        <v>664</v>
      </c>
      <c r="C228" t="s">
        <v>1245</v>
      </c>
      <c r="D228" t="s">
        <v>1365</v>
      </c>
      <c r="E228" t="s">
        <v>1398</v>
      </c>
      <c r="F228" t="s">
        <v>1399</v>
      </c>
      <c r="G228" t="s">
        <v>1415</v>
      </c>
      <c r="H228" t="s">
        <v>655</v>
      </c>
      <c r="I228">
        <f t="shared" si="4"/>
        <v>39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14</v>
      </c>
      <c r="AK228">
        <v>25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</row>
    <row r="229" spans="1:49" x14ac:dyDescent="0.35">
      <c r="A229" t="s">
        <v>48</v>
      </c>
      <c r="B229" t="s">
        <v>664</v>
      </c>
      <c r="C229" t="s">
        <v>923</v>
      </c>
      <c r="D229" t="s">
        <v>1006</v>
      </c>
      <c r="E229" t="s">
        <v>1007</v>
      </c>
      <c r="F229" t="s">
        <v>1053</v>
      </c>
      <c r="G229" t="s">
        <v>1062</v>
      </c>
      <c r="H229" t="s">
        <v>1063</v>
      </c>
      <c r="I229">
        <f t="shared" si="4"/>
        <v>38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5</v>
      </c>
      <c r="S229">
        <v>3</v>
      </c>
      <c r="T229">
        <v>7</v>
      </c>
      <c r="U229">
        <v>8</v>
      </c>
      <c r="V229">
        <v>0</v>
      </c>
      <c r="W229">
        <v>0</v>
      </c>
      <c r="X229">
        <v>0</v>
      </c>
      <c r="Y229">
        <v>1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9</v>
      </c>
      <c r="AQ229">
        <v>4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1</v>
      </c>
    </row>
    <row r="230" spans="1:49" x14ac:dyDescent="0.35">
      <c r="A230" t="s">
        <v>48</v>
      </c>
      <c r="B230" t="s">
        <v>664</v>
      </c>
      <c r="C230" t="s">
        <v>923</v>
      </c>
      <c r="D230" t="s">
        <v>1006</v>
      </c>
      <c r="E230" t="s">
        <v>1007</v>
      </c>
      <c r="F230" t="s">
        <v>1165</v>
      </c>
      <c r="G230" t="s">
        <v>1170</v>
      </c>
      <c r="H230" t="s">
        <v>655</v>
      </c>
      <c r="I230">
        <f t="shared" si="4"/>
        <v>38</v>
      </c>
      <c r="J230">
        <v>0</v>
      </c>
      <c r="K230">
        <v>1</v>
      </c>
      <c r="L230">
        <v>0</v>
      </c>
      <c r="M230">
        <v>0</v>
      </c>
      <c r="N230">
        <v>1</v>
      </c>
      <c r="O230">
        <v>0</v>
      </c>
      <c r="P230">
        <v>7</v>
      </c>
      <c r="Q230">
        <v>1</v>
      </c>
      <c r="R230">
        <v>1</v>
      </c>
      <c r="S230">
        <v>1</v>
      </c>
      <c r="T230">
        <v>2</v>
      </c>
      <c r="U230">
        <v>0</v>
      </c>
      <c r="V230">
        <v>0</v>
      </c>
      <c r="W230">
        <v>0</v>
      </c>
      <c r="X230">
        <v>0</v>
      </c>
      <c r="Y230">
        <v>1</v>
      </c>
      <c r="Z230">
        <v>0</v>
      </c>
      <c r="AA230">
        <v>1</v>
      </c>
      <c r="AB230">
        <v>1</v>
      </c>
      <c r="AC230">
        <v>0</v>
      </c>
      <c r="AD230">
        <v>1</v>
      </c>
      <c r="AE230">
        <v>0</v>
      </c>
      <c r="AF230">
        <v>0</v>
      </c>
      <c r="AG230">
        <v>0</v>
      </c>
      <c r="AH230">
        <v>1</v>
      </c>
      <c r="AI230">
        <v>0</v>
      </c>
      <c r="AJ230">
        <v>6</v>
      </c>
      <c r="AK230">
        <v>8</v>
      </c>
      <c r="AL230">
        <v>0</v>
      </c>
      <c r="AM230">
        <v>0</v>
      </c>
      <c r="AN230">
        <v>0</v>
      </c>
      <c r="AO230">
        <v>0</v>
      </c>
      <c r="AP230">
        <v>1</v>
      </c>
      <c r="AQ230">
        <v>2</v>
      </c>
      <c r="AR230">
        <v>0</v>
      </c>
      <c r="AS230">
        <v>1</v>
      </c>
      <c r="AT230">
        <v>0</v>
      </c>
      <c r="AU230">
        <v>1</v>
      </c>
      <c r="AV230">
        <v>0</v>
      </c>
      <c r="AW230">
        <v>0</v>
      </c>
    </row>
    <row r="231" spans="1:49" x14ac:dyDescent="0.35">
      <c r="A231" t="s">
        <v>48</v>
      </c>
      <c r="B231" t="s">
        <v>664</v>
      </c>
      <c r="C231" t="s">
        <v>1245</v>
      </c>
      <c r="D231" t="s">
        <v>1265</v>
      </c>
      <c r="E231" t="s">
        <v>1268</v>
      </c>
      <c r="F231" t="s">
        <v>1277</v>
      </c>
      <c r="G231" t="s">
        <v>661</v>
      </c>
      <c r="H231" t="s">
        <v>655</v>
      </c>
      <c r="I231">
        <f t="shared" si="4"/>
        <v>38</v>
      </c>
      <c r="J231">
        <v>0</v>
      </c>
      <c r="K231">
        <v>1</v>
      </c>
      <c r="L231">
        <v>0</v>
      </c>
      <c r="M231">
        <v>0</v>
      </c>
      <c r="N231">
        <v>1</v>
      </c>
      <c r="O231">
        <v>3</v>
      </c>
      <c r="P231">
        <v>4</v>
      </c>
      <c r="Q231">
        <v>2</v>
      </c>
      <c r="R231">
        <v>6</v>
      </c>
      <c r="S231">
        <v>1</v>
      </c>
      <c r="T231">
        <v>0</v>
      </c>
      <c r="U231">
        <v>4</v>
      </c>
      <c r="V231">
        <v>1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2</v>
      </c>
      <c r="AF231">
        <v>1</v>
      </c>
      <c r="AG231">
        <v>0</v>
      </c>
      <c r="AH231">
        <v>3</v>
      </c>
      <c r="AI231">
        <v>5</v>
      </c>
      <c r="AJ231">
        <v>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1</v>
      </c>
      <c r="AS231">
        <v>0</v>
      </c>
      <c r="AT231">
        <v>0</v>
      </c>
      <c r="AU231">
        <v>0</v>
      </c>
      <c r="AV231">
        <v>1</v>
      </c>
      <c r="AW231">
        <v>0</v>
      </c>
    </row>
    <row r="232" spans="1:49" x14ac:dyDescent="0.35">
      <c r="A232" t="s">
        <v>48</v>
      </c>
      <c r="B232" t="s">
        <v>664</v>
      </c>
      <c r="C232" t="s">
        <v>1245</v>
      </c>
      <c r="D232" t="s">
        <v>1365</v>
      </c>
      <c r="E232" t="s">
        <v>1398</v>
      </c>
      <c r="F232" t="s">
        <v>1399</v>
      </c>
      <c r="G232" t="s">
        <v>1468</v>
      </c>
      <c r="H232" t="s">
        <v>1469</v>
      </c>
      <c r="I232">
        <f t="shared" si="4"/>
        <v>38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1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17</v>
      </c>
      <c r="AK232">
        <v>17</v>
      </c>
      <c r="AL232">
        <v>3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</row>
    <row r="233" spans="1:49" x14ac:dyDescent="0.35">
      <c r="A233" t="s">
        <v>48</v>
      </c>
      <c r="B233" t="s">
        <v>649</v>
      </c>
      <c r="C233" t="s">
        <v>650</v>
      </c>
      <c r="D233" t="s">
        <v>658</v>
      </c>
      <c r="E233" t="s">
        <v>659</v>
      </c>
      <c r="F233" t="s">
        <v>660</v>
      </c>
      <c r="G233" t="s">
        <v>662</v>
      </c>
      <c r="H233" t="s">
        <v>655</v>
      </c>
      <c r="I233">
        <f t="shared" si="4"/>
        <v>37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9</v>
      </c>
      <c r="AG233">
        <v>10</v>
      </c>
      <c r="AH233">
        <v>0</v>
      </c>
      <c r="AI233">
        <v>0</v>
      </c>
      <c r="AJ233">
        <v>0</v>
      </c>
      <c r="AK233">
        <v>0</v>
      </c>
      <c r="AL233">
        <v>2</v>
      </c>
      <c r="AM233">
        <v>6</v>
      </c>
      <c r="AN233">
        <v>0</v>
      </c>
      <c r="AO233">
        <v>0</v>
      </c>
      <c r="AP233">
        <v>0</v>
      </c>
      <c r="AQ233">
        <v>5</v>
      </c>
      <c r="AR233">
        <v>0</v>
      </c>
      <c r="AS233">
        <v>0</v>
      </c>
      <c r="AT233">
        <v>1</v>
      </c>
      <c r="AU233">
        <v>4</v>
      </c>
      <c r="AV233">
        <v>0</v>
      </c>
      <c r="AW233">
        <v>0</v>
      </c>
    </row>
    <row r="234" spans="1:49" x14ac:dyDescent="0.35">
      <c r="A234" t="s">
        <v>48</v>
      </c>
      <c r="B234" t="s">
        <v>664</v>
      </c>
      <c r="C234" t="s">
        <v>923</v>
      </c>
      <c r="D234" t="s">
        <v>1194</v>
      </c>
      <c r="E234" t="s">
        <v>1195</v>
      </c>
      <c r="F234" t="s">
        <v>1196</v>
      </c>
      <c r="G234" t="s">
        <v>1019</v>
      </c>
      <c r="H234" t="s">
        <v>1203</v>
      </c>
      <c r="I234">
        <f t="shared" si="4"/>
        <v>37</v>
      </c>
      <c r="J234">
        <v>1</v>
      </c>
      <c r="K234">
        <v>0</v>
      </c>
      <c r="L234">
        <v>0</v>
      </c>
      <c r="M234">
        <v>0</v>
      </c>
      <c r="N234">
        <v>1</v>
      </c>
      <c r="O234">
        <v>2</v>
      </c>
      <c r="P234">
        <v>2</v>
      </c>
      <c r="Q234">
        <v>1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1</v>
      </c>
      <c r="AF234">
        <v>0</v>
      </c>
      <c r="AG234">
        <v>0</v>
      </c>
      <c r="AH234">
        <v>0</v>
      </c>
      <c r="AI234">
        <v>0</v>
      </c>
      <c r="AJ234">
        <v>4</v>
      </c>
      <c r="AK234">
        <v>9</v>
      </c>
      <c r="AL234">
        <v>0</v>
      </c>
      <c r="AM234">
        <v>0</v>
      </c>
      <c r="AN234">
        <v>0</v>
      </c>
      <c r="AO234">
        <v>0</v>
      </c>
      <c r="AP234">
        <v>4</v>
      </c>
      <c r="AQ234">
        <v>2</v>
      </c>
      <c r="AR234">
        <v>0</v>
      </c>
      <c r="AS234">
        <v>0</v>
      </c>
      <c r="AT234">
        <v>2</v>
      </c>
      <c r="AU234">
        <v>2</v>
      </c>
      <c r="AV234">
        <v>2</v>
      </c>
      <c r="AW234">
        <v>4</v>
      </c>
    </row>
    <row r="235" spans="1:49" x14ac:dyDescent="0.35">
      <c r="A235" t="s">
        <v>48</v>
      </c>
      <c r="B235" t="s">
        <v>664</v>
      </c>
      <c r="C235" t="s">
        <v>1245</v>
      </c>
      <c r="D235" t="s">
        <v>1265</v>
      </c>
      <c r="E235" t="s">
        <v>1323</v>
      </c>
      <c r="F235" t="s">
        <v>1324</v>
      </c>
      <c r="G235" t="s">
        <v>661</v>
      </c>
      <c r="H235" t="s">
        <v>655</v>
      </c>
      <c r="I235">
        <f t="shared" si="4"/>
        <v>37</v>
      </c>
      <c r="J235">
        <v>0</v>
      </c>
      <c r="K235">
        <v>1</v>
      </c>
      <c r="L235">
        <v>0</v>
      </c>
      <c r="M235">
        <v>0</v>
      </c>
      <c r="N235">
        <v>1</v>
      </c>
      <c r="O235">
        <v>1</v>
      </c>
      <c r="P235">
        <v>2</v>
      </c>
      <c r="Q235">
        <v>2</v>
      </c>
      <c r="R235">
        <v>3</v>
      </c>
      <c r="S235">
        <v>2</v>
      </c>
      <c r="T235">
        <v>1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5</v>
      </c>
      <c r="AF235">
        <v>0</v>
      </c>
      <c r="AG235">
        <v>0</v>
      </c>
      <c r="AH235">
        <v>2</v>
      </c>
      <c r="AI235">
        <v>2</v>
      </c>
      <c r="AJ235">
        <v>2</v>
      </c>
      <c r="AK235">
        <v>0</v>
      </c>
      <c r="AL235">
        <v>0</v>
      </c>
      <c r="AM235">
        <v>0</v>
      </c>
      <c r="AN235">
        <v>2</v>
      </c>
      <c r="AO235">
        <v>1</v>
      </c>
      <c r="AP235">
        <v>1</v>
      </c>
      <c r="AQ235">
        <v>3</v>
      </c>
      <c r="AR235">
        <v>0</v>
      </c>
      <c r="AS235">
        <v>0</v>
      </c>
      <c r="AT235">
        <v>3</v>
      </c>
      <c r="AU235">
        <v>1</v>
      </c>
      <c r="AV235">
        <v>0</v>
      </c>
      <c r="AW235">
        <v>1</v>
      </c>
    </row>
    <row r="236" spans="1:49" x14ac:dyDescent="0.35">
      <c r="A236" t="s">
        <v>48</v>
      </c>
      <c r="B236" t="s">
        <v>664</v>
      </c>
      <c r="C236" t="s">
        <v>1245</v>
      </c>
      <c r="D236" t="s">
        <v>1265</v>
      </c>
      <c r="E236" t="s">
        <v>1327</v>
      </c>
      <c r="F236" t="s">
        <v>1328</v>
      </c>
      <c r="G236" t="s">
        <v>1330</v>
      </c>
      <c r="H236" t="s">
        <v>655</v>
      </c>
      <c r="I236">
        <f t="shared" si="4"/>
        <v>37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</v>
      </c>
      <c r="T236">
        <v>4</v>
      </c>
      <c r="U236">
        <v>2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1</v>
      </c>
      <c r="AN236">
        <v>0</v>
      </c>
      <c r="AO236">
        <v>0</v>
      </c>
      <c r="AP236">
        <v>9</v>
      </c>
      <c r="AQ236">
        <v>4</v>
      </c>
      <c r="AR236">
        <v>0</v>
      </c>
      <c r="AS236">
        <v>0</v>
      </c>
      <c r="AT236">
        <v>0</v>
      </c>
      <c r="AU236">
        <v>0</v>
      </c>
      <c r="AV236">
        <v>10</v>
      </c>
      <c r="AW236">
        <v>5</v>
      </c>
    </row>
    <row r="237" spans="1:49" x14ac:dyDescent="0.35">
      <c r="A237" t="s">
        <v>48</v>
      </c>
      <c r="B237" t="s">
        <v>664</v>
      </c>
      <c r="C237" t="s">
        <v>672</v>
      </c>
      <c r="D237" t="s">
        <v>762</v>
      </c>
      <c r="E237" t="s">
        <v>670</v>
      </c>
      <c r="F237" t="s">
        <v>671</v>
      </c>
      <c r="G237" t="s">
        <v>661</v>
      </c>
      <c r="H237" t="s">
        <v>655</v>
      </c>
      <c r="I237">
        <f t="shared" si="4"/>
        <v>35</v>
      </c>
      <c r="J237">
        <v>1</v>
      </c>
      <c r="K237">
        <v>0</v>
      </c>
      <c r="L237">
        <v>1</v>
      </c>
      <c r="M237">
        <v>2</v>
      </c>
      <c r="N237">
        <v>2</v>
      </c>
      <c r="O237">
        <v>1</v>
      </c>
      <c r="P237">
        <v>1</v>
      </c>
      <c r="Q237">
        <v>3</v>
      </c>
      <c r="R237">
        <v>3</v>
      </c>
      <c r="S237">
        <v>0</v>
      </c>
      <c r="T237">
        <v>1</v>
      </c>
      <c r="U237">
        <v>1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1</v>
      </c>
      <c r="AG237">
        <v>0</v>
      </c>
      <c r="AH237">
        <v>1</v>
      </c>
      <c r="AI237">
        <v>0</v>
      </c>
      <c r="AJ237">
        <v>3</v>
      </c>
      <c r="AK237">
        <v>2</v>
      </c>
      <c r="AL237">
        <v>0</v>
      </c>
      <c r="AM237">
        <v>1</v>
      </c>
      <c r="AN237">
        <v>0</v>
      </c>
      <c r="AO237">
        <v>2</v>
      </c>
      <c r="AP237">
        <v>1</v>
      </c>
      <c r="AQ237">
        <v>0</v>
      </c>
      <c r="AR237">
        <v>2</v>
      </c>
      <c r="AS237">
        <v>1</v>
      </c>
      <c r="AT237">
        <v>2</v>
      </c>
      <c r="AU237">
        <v>1</v>
      </c>
      <c r="AV237">
        <v>0</v>
      </c>
      <c r="AW237">
        <v>2</v>
      </c>
    </row>
    <row r="238" spans="1:49" x14ac:dyDescent="0.35">
      <c r="A238" t="s">
        <v>48</v>
      </c>
      <c r="B238" t="s">
        <v>664</v>
      </c>
      <c r="C238" t="s">
        <v>923</v>
      </c>
      <c r="D238" t="s">
        <v>924</v>
      </c>
      <c r="E238" t="s">
        <v>968</v>
      </c>
      <c r="F238" t="s">
        <v>995</v>
      </c>
      <c r="G238" t="s">
        <v>661</v>
      </c>
      <c r="H238" t="s">
        <v>655</v>
      </c>
      <c r="I238">
        <f t="shared" si="4"/>
        <v>35</v>
      </c>
      <c r="J238">
        <v>1</v>
      </c>
      <c r="K238">
        <v>2</v>
      </c>
      <c r="L238">
        <v>0</v>
      </c>
      <c r="M238">
        <v>0</v>
      </c>
      <c r="N238">
        <v>0</v>
      </c>
      <c r="O238">
        <v>1</v>
      </c>
      <c r="P238">
        <v>1</v>
      </c>
      <c r="Q238">
        <v>0</v>
      </c>
      <c r="R238">
        <v>1</v>
      </c>
      <c r="S238">
        <v>1</v>
      </c>
      <c r="T238">
        <v>0</v>
      </c>
      <c r="U238">
        <v>1</v>
      </c>
      <c r="V238">
        <v>0</v>
      </c>
      <c r="W238">
        <v>0</v>
      </c>
      <c r="X238">
        <v>0</v>
      </c>
      <c r="Y238">
        <v>1</v>
      </c>
      <c r="Z238">
        <v>1</v>
      </c>
      <c r="AA238">
        <v>1</v>
      </c>
      <c r="AB238">
        <v>0</v>
      </c>
      <c r="AC238">
        <v>1</v>
      </c>
      <c r="AD238">
        <v>0</v>
      </c>
      <c r="AE238">
        <v>0</v>
      </c>
      <c r="AF238">
        <v>0</v>
      </c>
      <c r="AG238">
        <v>1</v>
      </c>
      <c r="AH238">
        <v>1</v>
      </c>
      <c r="AI238">
        <v>0</v>
      </c>
      <c r="AJ238">
        <v>4</v>
      </c>
      <c r="AK238">
        <v>7</v>
      </c>
      <c r="AL238">
        <v>0</v>
      </c>
      <c r="AM238">
        <v>0</v>
      </c>
      <c r="AN238">
        <v>2</v>
      </c>
      <c r="AO238">
        <v>1</v>
      </c>
      <c r="AP238">
        <v>0</v>
      </c>
      <c r="AQ238">
        <v>0</v>
      </c>
      <c r="AR238">
        <v>1</v>
      </c>
      <c r="AS238">
        <v>1</v>
      </c>
      <c r="AT238">
        <v>4</v>
      </c>
      <c r="AU238">
        <v>0</v>
      </c>
      <c r="AV238">
        <v>0</v>
      </c>
      <c r="AW238">
        <v>1</v>
      </c>
    </row>
    <row r="239" spans="1:49" x14ac:dyDescent="0.35">
      <c r="A239" t="s">
        <v>48</v>
      </c>
      <c r="B239" t="s">
        <v>664</v>
      </c>
      <c r="C239" t="s">
        <v>923</v>
      </c>
      <c r="D239" t="s">
        <v>1006</v>
      </c>
      <c r="E239" t="s">
        <v>1007</v>
      </c>
      <c r="F239" t="s">
        <v>1165</v>
      </c>
      <c r="G239" t="s">
        <v>1173</v>
      </c>
      <c r="H239" t="s">
        <v>655</v>
      </c>
      <c r="I239">
        <f t="shared" si="4"/>
        <v>35</v>
      </c>
      <c r="J239">
        <v>2</v>
      </c>
      <c r="K239">
        <v>2</v>
      </c>
      <c r="L239">
        <v>14</v>
      </c>
      <c r="M239">
        <v>11</v>
      </c>
      <c r="N239">
        <v>2</v>
      </c>
      <c r="O239">
        <v>3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1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</row>
    <row r="240" spans="1:49" x14ac:dyDescent="0.35">
      <c r="A240" t="s">
        <v>48</v>
      </c>
      <c r="B240" t="s">
        <v>664</v>
      </c>
      <c r="C240" t="s">
        <v>1245</v>
      </c>
      <c r="D240" t="s">
        <v>1265</v>
      </c>
      <c r="E240" t="s">
        <v>1268</v>
      </c>
      <c r="F240" t="s">
        <v>1282</v>
      </c>
      <c r="G240" t="s">
        <v>1291</v>
      </c>
      <c r="H240" t="s">
        <v>655</v>
      </c>
      <c r="I240">
        <f t="shared" si="4"/>
        <v>35</v>
      </c>
      <c r="J240">
        <v>0</v>
      </c>
      <c r="K240">
        <v>2</v>
      </c>
      <c r="L240">
        <v>0</v>
      </c>
      <c r="M240">
        <v>0</v>
      </c>
      <c r="N240">
        <v>2</v>
      </c>
      <c r="O240">
        <v>3</v>
      </c>
      <c r="P240">
        <v>4</v>
      </c>
      <c r="Q240">
        <v>2</v>
      </c>
      <c r="R240">
        <v>1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5</v>
      </c>
      <c r="AE240">
        <v>3</v>
      </c>
      <c r="AF240">
        <v>1</v>
      </c>
      <c r="AG240">
        <v>0</v>
      </c>
      <c r="AH240">
        <v>4</v>
      </c>
      <c r="AI240">
        <v>3</v>
      </c>
      <c r="AJ240">
        <v>2</v>
      </c>
      <c r="AK240">
        <v>0</v>
      </c>
      <c r="AL240">
        <v>0</v>
      </c>
      <c r="AM240">
        <v>0</v>
      </c>
      <c r="AN240">
        <v>1</v>
      </c>
      <c r="AO240">
        <v>1</v>
      </c>
      <c r="AP240">
        <v>0</v>
      </c>
      <c r="AQ240">
        <v>0</v>
      </c>
      <c r="AR240">
        <v>0</v>
      </c>
      <c r="AS240">
        <v>1</v>
      </c>
      <c r="AT240">
        <v>0</v>
      </c>
      <c r="AU240">
        <v>0</v>
      </c>
      <c r="AV240">
        <v>0</v>
      </c>
      <c r="AW240">
        <v>0</v>
      </c>
    </row>
    <row r="241" spans="1:49" x14ac:dyDescent="0.35">
      <c r="A241" t="s">
        <v>48</v>
      </c>
      <c r="B241" t="s">
        <v>664</v>
      </c>
      <c r="C241" t="s">
        <v>923</v>
      </c>
      <c r="D241" t="s">
        <v>924</v>
      </c>
      <c r="E241" t="s">
        <v>961</v>
      </c>
      <c r="F241" t="s">
        <v>671</v>
      </c>
      <c r="G241" t="s">
        <v>661</v>
      </c>
      <c r="H241" t="s">
        <v>655</v>
      </c>
      <c r="I241">
        <f t="shared" si="4"/>
        <v>34</v>
      </c>
      <c r="J241">
        <v>4</v>
      </c>
      <c r="K241">
        <v>1</v>
      </c>
      <c r="L241">
        <v>1</v>
      </c>
      <c r="M241">
        <v>0</v>
      </c>
      <c r="N241">
        <v>0</v>
      </c>
      <c r="O241">
        <v>0</v>
      </c>
      <c r="P241">
        <v>0</v>
      </c>
      <c r="Q241">
        <v>1</v>
      </c>
      <c r="R241">
        <v>0</v>
      </c>
      <c r="S241">
        <v>1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2</v>
      </c>
      <c r="AA241">
        <v>2</v>
      </c>
      <c r="AB241">
        <v>0</v>
      </c>
      <c r="AC241">
        <v>1</v>
      </c>
      <c r="AD241">
        <v>0</v>
      </c>
      <c r="AE241">
        <v>0</v>
      </c>
      <c r="AF241">
        <v>0</v>
      </c>
      <c r="AG241">
        <v>1</v>
      </c>
      <c r="AH241">
        <v>0</v>
      </c>
      <c r="AI241">
        <v>0</v>
      </c>
      <c r="AJ241">
        <v>5</v>
      </c>
      <c r="AK241">
        <v>5</v>
      </c>
      <c r="AL241">
        <v>0</v>
      </c>
      <c r="AM241">
        <v>0</v>
      </c>
      <c r="AN241">
        <v>1</v>
      </c>
      <c r="AO241">
        <v>0</v>
      </c>
      <c r="AP241">
        <v>2</v>
      </c>
      <c r="AQ241">
        <v>1</v>
      </c>
      <c r="AR241">
        <v>1</v>
      </c>
      <c r="AS241">
        <v>1</v>
      </c>
      <c r="AT241">
        <v>0</v>
      </c>
      <c r="AU241">
        <v>1</v>
      </c>
      <c r="AV241">
        <v>2</v>
      </c>
      <c r="AW241">
        <v>0</v>
      </c>
    </row>
    <row r="242" spans="1:49" x14ac:dyDescent="0.35">
      <c r="A242" t="s">
        <v>48</v>
      </c>
      <c r="B242" t="s">
        <v>664</v>
      </c>
      <c r="C242" t="s">
        <v>923</v>
      </c>
      <c r="D242" t="s">
        <v>1006</v>
      </c>
      <c r="E242" t="s">
        <v>1007</v>
      </c>
      <c r="F242" t="s">
        <v>1053</v>
      </c>
      <c r="G242" t="s">
        <v>1067</v>
      </c>
      <c r="H242" t="s">
        <v>655</v>
      </c>
      <c r="I242">
        <f t="shared" si="4"/>
        <v>34</v>
      </c>
      <c r="J242">
        <v>1</v>
      </c>
      <c r="K242">
        <v>0</v>
      </c>
      <c r="L242">
        <v>2</v>
      </c>
      <c r="M242">
        <v>0</v>
      </c>
      <c r="N242">
        <v>0</v>
      </c>
      <c r="O242">
        <v>1</v>
      </c>
      <c r="P242">
        <v>2</v>
      </c>
      <c r="Q242">
        <v>4</v>
      </c>
      <c r="R242">
        <v>1</v>
      </c>
      <c r="S242">
        <v>0</v>
      </c>
      <c r="T242">
        <v>1</v>
      </c>
      <c r="U242">
        <v>2</v>
      </c>
      <c r="V242">
        <v>1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1</v>
      </c>
      <c r="AD242">
        <v>0</v>
      </c>
      <c r="AE242">
        <v>0</v>
      </c>
      <c r="AF242">
        <v>3</v>
      </c>
      <c r="AG242">
        <v>1</v>
      </c>
      <c r="AH242">
        <v>0</v>
      </c>
      <c r="AI242">
        <v>0</v>
      </c>
      <c r="AJ242">
        <v>3</v>
      </c>
      <c r="AK242">
        <v>3</v>
      </c>
      <c r="AL242">
        <v>0</v>
      </c>
      <c r="AM242">
        <v>0</v>
      </c>
      <c r="AN242">
        <v>1</v>
      </c>
      <c r="AO242">
        <v>2</v>
      </c>
      <c r="AP242">
        <v>2</v>
      </c>
      <c r="AQ242">
        <v>2</v>
      </c>
      <c r="AR242">
        <v>0</v>
      </c>
      <c r="AS242">
        <v>0</v>
      </c>
      <c r="AT242">
        <v>1</v>
      </c>
      <c r="AU242">
        <v>0</v>
      </c>
      <c r="AV242">
        <v>0</v>
      </c>
      <c r="AW242">
        <v>0</v>
      </c>
    </row>
    <row r="243" spans="1:49" x14ac:dyDescent="0.35">
      <c r="A243" t="s">
        <v>48</v>
      </c>
      <c r="B243" t="s">
        <v>664</v>
      </c>
      <c r="C243" t="s">
        <v>923</v>
      </c>
      <c r="D243" t="s">
        <v>1006</v>
      </c>
      <c r="E243" t="s">
        <v>1186</v>
      </c>
      <c r="F243" t="s">
        <v>671</v>
      </c>
      <c r="G243" t="s">
        <v>661</v>
      </c>
      <c r="H243" t="s">
        <v>655</v>
      </c>
      <c r="I243">
        <f t="shared" si="4"/>
        <v>34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6</v>
      </c>
      <c r="AG243">
        <v>8</v>
      </c>
      <c r="AH243">
        <v>0</v>
      </c>
      <c r="AI243">
        <v>0</v>
      </c>
      <c r="AJ243">
        <v>0</v>
      </c>
      <c r="AK243">
        <v>0</v>
      </c>
      <c r="AL243">
        <v>6</v>
      </c>
      <c r="AM243">
        <v>8</v>
      </c>
      <c r="AN243">
        <v>0</v>
      </c>
      <c r="AO243">
        <v>0</v>
      </c>
      <c r="AP243">
        <v>1</v>
      </c>
      <c r="AQ243">
        <v>0</v>
      </c>
      <c r="AR243">
        <v>1</v>
      </c>
      <c r="AS243">
        <v>2</v>
      </c>
      <c r="AT243">
        <v>1</v>
      </c>
      <c r="AU243">
        <v>0</v>
      </c>
      <c r="AV243">
        <v>0</v>
      </c>
      <c r="AW243">
        <v>0</v>
      </c>
    </row>
    <row r="244" spans="1:49" x14ac:dyDescent="0.35">
      <c r="A244" t="s">
        <v>48</v>
      </c>
      <c r="B244" t="s">
        <v>664</v>
      </c>
      <c r="C244" t="s">
        <v>1245</v>
      </c>
      <c r="D244" t="s">
        <v>1365</v>
      </c>
      <c r="E244" t="s">
        <v>1398</v>
      </c>
      <c r="F244" t="s">
        <v>1399</v>
      </c>
      <c r="G244" t="s">
        <v>1417</v>
      </c>
      <c r="H244" t="s">
        <v>1424</v>
      </c>
      <c r="I244">
        <f t="shared" si="4"/>
        <v>34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1</v>
      </c>
      <c r="AG244">
        <v>0</v>
      </c>
      <c r="AH244">
        <v>0</v>
      </c>
      <c r="AI244">
        <v>0</v>
      </c>
      <c r="AJ244">
        <v>15</v>
      </c>
      <c r="AK244">
        <v>17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1</v>
      </c>
      <c r="AU244">
        <v>0</v>
      </c>
      <c r="AV244">
        <v>0</v>
      </c>
      <c r="AW244">
        <v>0</v>
      </c>
    </row>
    <row r="245" spans="1:49" x14ac:dyDescent="0.35">
      <c r="A245" t="s">
        <v>48</v>
      </c>
      <c r="B245" t="s">
        <v>664</v>
      </c>
      <c r="C245" t="s">
        <v>1245</v>
      </c>
      <c r="D245" t="s">
        <v>1265</v>
      </c>
      <c r="E245" t="s">
        <v>1268</v>
      </c>
      <c r="F245" t="s">
        <v>1282</v>
      </c>
      <c r="G245" t="s">
        <v>1289</v>
      </c>
      <c r="H245" t="s">
        <v>655</v>
      </c>
      <c r="I245">
        <f t="shared" si="4"/>
        <v>33</v>
      </c>
      <c r="J245">
        <v>0</v>
      </c>
      <c r="K245">
        <v>0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1</v>
      </c>
      <c r="R245">
        <v>2</v>
      </c>
      <c r="S245">
        <v>2</v>
      </c>
      <c r="T245">
        <v>1</v>
      </c>
      <c r="U245">
        <v>1</v>
      </c>
      <c r="V245">
        <v>3</v>
      </c>
      <c r="W245">
        <v>0</v>
      </c>
      <c r="X245">
        <v>0</v>
      </c>
      <c r="Y245">
        <v>0</v>
      </c>
      <c r="Z245">
        <v>1</v>
      </c>
      <c r="AA245">
        <v>0</v>
      </c>
      <c r="AB245">
        <v>1</v>
      </c>
      <c r="AC245">
        <v>0</v>
      </c>
      <c r="AD245">
        <v>4</v>
      </c>
      <c r="AE245">
        <v>0</v>
      </c>
      <c r="AF245">
        <v>0</v>
      </c>
      <c r="AG245">
        <v>0</v>
      </c>
      <c r="AH245">
        <v>4</v>
      </c>
      <c r="AI245">
        <v>8</v>
      </c>
      <c r="AJ245">
        <v>1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1</v>
      </c>
      <c r="AT245">
        <v>0</v>
      </c>
      <c r="AU245">
        <v>1</v>
      </c>
      <c r="AV245">
        <v>1</v>
      </c>
      <c r="AW245">
        <v>0</v>
      </c>
    </row>
    <row r="246" spans="1:49" x14ac:dyDescent="0.35">
      <c r="A246" t="s">
        <v>48</v>
      </c>
      <c r="B246" t="s">
        <v>664</v>
      </c>
      <c r="C246" t="s">
        <v>1245</v>
      </c>
      <c r="D246" t="s">
        <v>1265</v>
      </c>
      <c r="E246" t="s">
        <v>1325</v>
      </c>
      <c r="F246" t="s">
        <v>1326</v>
      </c>
      <c r="G246" t="s">
        <v>661</v>
      </c>
      <c r="H246" t="s">
        <v>655</v>
      </c>
      <c r="I246">
        <f t="shared" si="4"/>
        <v>33</v>
      </c>
      <c r="J246">
        <v>0</v>
      </c>
      <c r="K246">
        <v>1</v>
      </c>
      <c r="L246">
        <v>0</v>
      </c>
      <c r="M246">
        <v>0</v>
      </c>
      <c r="N246">
        <v>2</v>
      </c>
      <c r="O246">
        <v>0</v>
      </c>
      <c r="P246">
        <v>0</v>
      </c>
      <c r="Q246">
        <v>1</v>
      </c>
      <c r="R246">
        <v>0</v>
      </c>
      <c r="S246">
        <v>1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1</v>
      </c>
      <c r="AD246">
        <v>9</v>
      </c>
      <c r="AE246">
        <v>4</v>
      </c>
      <c r="AF246">
        <v>0</v>
      </c>
      <c r="AG246">
        <v>0</v>
      </c>
      <c r="AH246">
        <v>3</v>
      </c>
      <c r="AI246">
        <v>4</v>
      </c>
      <c r="AJ246">
        <v>1</v>
      </c>
      <c r="AK246">
        <v>0</v>
      </c>
      <c r="AL246">
        <v>0</v>
      </c>
      <c r="AM246">
        <v>0</v>
      </c>
      <c r="AN246">
        <v>2</v>
      </c>
      <c r="AO246">
        <v>2</v>
      </c>
      <c r="AP246">
        <v>0</v>
      </c>
      <c r="AQ246">
        <v>0</v>
      </c>
      <c r="AR246">
        <v>0</v>
      </c>
      <c r="AS246">
        <v>0</v>
      </c>
      <c r="AT246">
        <v>1</v>
      </c>
      <c r="AU246">
        <v>1</v>
      </c>
      <c r="AV246">
        <v>0</v>
      </c>
      <c r="AW246">
        <v>0</v>
      </c>
    </row>
    <row r="247" spans="1:49" x14ac:dyDescent="0.35">
      <c r="A247" t="s">
        <v>48</v>
      </c>
      <c r="B247" t="s">
        <v>664</v>
      </c>
      <c r="C247" t="s">
        <v>1245</v>
      </c>
      <c r="D247" t="s">
        <v>1265</v>
      </c>
      <c r="E247" t="s">
        <v>1327</v>
      </c>
      <c r="F247" t="s">
        <v>1328</v>
      </c>
      <c r="G247" t="s">
        <v>661</v>
      </c>
      <c r="H247" t="s">
        <v>655</v>
      </c>
      <c r="I247">
        <f t="shared" si="4"/>
        <v>33</v>
      </c>
      <c r="J247">
        <v>3</v>
      </c>
      <c r="K247">
        <v>0</v>
      </c>
      <c r="L247">
        <v>2</v>
      </c>
      <c r="M247">
        <v>1</v>
      </c>
      <c r="N247">
        <v>1</v>
      </c>
      <c r="O247">
        <v>0</v>
      </c>
      <c r="P247">
        <v>0</v>
      </c>
      <c r="Q247">
        <v>1</v>
      </c>
      <c r="R247">
        <v>3</v>
      </c>
      <c r="S247">
        <v>1</v>
      </c>
      <c r="T247">
        <v>3</v>
      </c>
      <c r="U247">
        <v>2</v>
      </c>
      <c r="V247">
        <v>0</v>
      </c>
      <c r="W247">
        <v>2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1</v>
      </c>
      <c r="AD247">
        <v>0</v>
      </c>
      <c r="AE247">
        <v>2</v>
      </c>
      <c r="AF247">
        <v>0</v>
      </c>
      <c r="AG247">
        <v>0</v>
      </c>
      <c r="AH247">
        <v>2</v>
      </c>
      <c r="AI247">
        <v>2</v>
      </c>
      <c r="AJ247">
        <v>1</v>
      </c>
      <c r="AK247">
        <v>0</v>
      </c>
      <c r="AL247">
        <v>0</v>
      </c>
      <c r="AM247">
        <v>0</v>
      </c>
      <c r="AN247">
        <v>2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1</v>
      </c>
      <c r="AV247">
        <v>2</v>
      </c>
      <c r="AW247">
        <v>1</v>
      </c>
    </row>
    <row r="248" spans="1:49" x14ac:dyDescent="0.35">
      <c r="A248" t="s">
        <v>48</v>
      </c>
      <c r="B248" t="s">
        <v>664</v>
      </c>
      <c r="C248" t="s">
        <v>923</v>
      </c>
      <c r="D248" t="s">
        <v>1194</v>
      </c>
      <c r="E248" t="s">
        <v>1195</v>
      </c>
      <c r="F248" t="s">
        <v>1196</v>
      </c>
      <c r="G248" t="s">
        <v>1201</v>
      </c>
      <c r="H248" t="s">
        <v>1202</v>
      </c>
      <c r="I248">
        <f t="shared" si="4"/>
        <v>32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4</v>
      </c>
      <c r="AO248">
        <v>4</v>
      </c>
      <c r="AP248">
        <v>3</v>
      </c>
      <c r="AQ248">
        <v>5</v>
      </c>
      <c r="AR248">
        <v>0</v>
      </c>
      <c r="AS248">
        <v>0</v>
      </c>
      <c r="AT248">
        <v>0</v>
      </c>
      <c r="AU248">
        <v>0</v>
      </c>
      <c r="AV248">
        <v>5</v>
      </c>
      <c r="AW248">
        <v>11</v>
      </c>
    </row>
    <row r="249" spans="1:49" x14ac:dyDescent="0.35">
      <c r="A249" t="s">
        <v>48</v>
      </c>
      <c r="B249" t="s">
        <v>664</v>
      </c>
      <c r="C249" t="s">
        <v>1230</v>
      </c>
      <c r="D249" t="s">
        <v>1231</v>
      </c>
      <c r="E249" t="s">
        <v>1232</v>
      </c>
      <c r="F249" t="s">
        <v>1233</v>
      </c>
      <c r="G249" t="s">
        <v>1234</v>
      </c>
      <c r="H249" t="s">
        <v>1235</v>
      </c>
      <c r="I249">
        <f t="shared" si="4"/>
        <v>32</v>
      </c>
      <c r="J249">
        <v>6</v>
      </c>
      <c r="K249">
        <v>4</v>
      </c>
      <c r="L249">
        <v>2</v>
      </c>
      <c r="M249">
        <v>5</v>
      </c>
      <c r="N249">
        <v>1</v>
      </c>
      <c r="O249">
        <v>1</v>
      </c>
      <c r="P249">
        <v>0</v>
      </c>
      <c r="Q249">
        <v>0</v>
      </c>
      <c r="R249">
        <v>1</v>
      </c>
      <c r="S249">
        <v>2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4</v>
      </c>
      <c r="AG249">
        <v>4</v>
      </c>
      <c r="AH249">
        <v>0</v>
      </c>
      <c r="AI249">
        <v>0</v>
      </c>
      <c r="AJ249">
        <v>0</v>
      </c>
      <c r="AK249">
        <v>0</v>
      </c>
      <c r="AL249">
        <v>1</v>
      </c>
      <c r="AM249">
        <v>1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</row>
    <row r="250" spans="1:49" x14ac:dyDescent="0.35">
      <c r="A250" t="s">
        <v>48</v>
      </c>
      <c r="B250" t="s">
        <v>664</v>
      </c>
      <c r="C250" t="s">
        <v>923</v>
      </c>
      <c r="D250" t="s">
        <v>1006</v>
      </c>
      <c r="E250" t="s">
        <v>1007</v>
      </c>
      <c r="F250" t="s">
        <v>1008</v>
      </c>
      <c r="G250" t="s">
        <v>1009</v>
      </c>
      <c r="H250" t="s">
        <v>655</v>
      </c>
      <c r="I250">
        <f t="shared" si="4"/>
        <v>31</v>
      </c>
      <c r="J250">
        <v>0</v>
      </c>
      <c r="K250">
        <v>0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2</v>
      </c>
      <c r="S250">
        <v>1</v>
      </c>
      <c r="T250">
        <v>1</v>
      </c>
      <c r="U250">
        <v>2</v>
      </c>
      <c r="V250">
        <v>4</v>
      </c>
      <c r="W250">
        <v>1</v>
      </c>
      <c r="X250">
        <v>0</v>
      </c>
      <c r="Y250">
        <v>2</v>
      </c>
      <c r="Z250">
        <v>0</v>
      </c>
      <c r="AA250">
        <v>1</v>
      </c>
      <c r="AB250">
        <v>1</v>
      </c>
      <c r="AC250">
        <v>0</v>
      </c>
      <c r="AD250">
        <v>0</v>
      </c>
      <c r="AE250">
        <v>0</v>
      </c>
      <c r="AF250">
        <v>1</v>
      </c>
      <c r="AG250">
        <v>1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2</v>
      </c>
      <c r="AN250">
        <v>0</v>
      </c>
      <c r="AO250">
        <v>0</v>
      </c>
      <c r="AP250">
        <v>1</v>
      </c>
      <c r="AQ250">
        <v>2</v>
      </c>
      <c r="AR250">
        <v>2</v>
      </c>
      <c r="AS250">
        <v>0</v>
      </c>
      <c r="AT250">
        <v>0</v>
      </c>
      <c r="AU250">
        <v>0</v>
      </c>
      <c r="AV250">
        <v>0</v>
      </c>
      <c r="AW250">
        <v>1</v>
      </c>
    </row>
    <row r="251" spans="1:49" x14ac:dyDescent="0.35">
      <c r="A251" t="s">
        <v>48</v>
      </c>
      <c r="B251" t="s">
        <v>664</v>
      </c>
      <c r="C251" t="s">
        <v>1245</v>
      </c>
      <c r="D251" t="s">
        <v>1265</v>
      </c>
      <c r="E251" t="s">
        <v>1340</v>
      </c>
      <c r="F251" t="s">
        <v>671</v>
      </c>
      <c r="G251" t="s">
        <v>661</v>
      </c>
      <c r="H251" t="s">
        <v>655</v>
      </c>
      <c r="I251">
        <f t="shared" si="4"/>
        <v>31</v>
      </c>
      <c r="J251">
        <v>1</v>
      </c>
      <c r="K251">
        <v>1</v>
      </c>
      <c r="L251">
        <v>0</v>
      </c>
      <c r="M251">
        <v>0</v>
      </c>
      <c r="N251">
        <v>0</v>
      </c>
      <c r="O251">
        <v>1</v>
      </c>
      <c r="P251">
        <v>2</v>
      </c>
      <c r="Q251">
        <v>0</v>
      </c>
      <c r="R251">
        <v>0</v>
      </c>
      <c r="S251">
        <v>1</v>
      </c>
      <c r="T251">
        <v>1</v>
      </c>
      <c r="U251">
        <v>1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2</v>
      </c>
      <c r="AC251">
        <v>0</v>
      </c>
      <c r="AD251">
        <v>1</v>
      </c>
      <c r="AE251">
        <v>1</v>
      </c>
      <c r="AF251">
        <v>0</v>
      </c>
      <c r="AG251">
        <v>0</v>
      </c>
      <c r="AH251">
        <v>1</v>
      </c>
      <c r="AI251">
        <v>1</v>
      </c>
      <c r="AJ251">
        <v>1</v>
      </c>
      <c r="AK251">
        <v>0</v>
      </c>
      <c r="AL251">
        <v>0</v>
      </c>
      <c r="AM251">
        <v>0</v>
      </c>
      <c r="AN251">
        <v>1</v>
      </c>
      <c r="AO251">
        <v>0</v>
      </c>
      <c r="AP251">
        <v>3</v>
      </c>
      <c r="AQ251">
        <v>4</v>
      </c>
      <c r="AR251">
        <v>1</v>
      </c>
      <c r="AS251">
        <v>2</v>
      </c>
      <c r="AT251">
        <v>2</v>
      </c>
      <c r="AU251">
        <v>1</v>
      </c>
      <c r="AV251">
        <v>2</v>
      </c>
      <c r="AW251">
        <v>0</v>
      </c>
    </row>
    <row r="252" spans="1:49" x14ac:dyDescent="0.35">
      <c r="A252" t="s">
        <v>48</v>
      </c>
      <c r="B252" t="s">
        <v>664</v>
      </c>
      <c r="C252" t="s">
        <v>1245</v>
      </c>
      <c r="D252" t="s">
        <v>1365</v>
      </c>
      <c r="E252" t="s">
        <v>1398</v>
      </c>
      <c r="F252" t="s">
        <v>1399</v>
      </c>
      <c r="G252" t="s">
        <v>1417</v>
      </c>
      <c r="H252" t="s">
        <v>1419</v>
      </c>
      <c r="I252">
        <f t="shared" si="4"/>
        <v>30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17</v>
      </c>
      <c r="AK252">
        <v>12</v>
      </c>
      <c r="AL252">
        <v>0</v>
      </c>
      <c r="AM252">
        <v>0</v>
      </c>
      <c r="AN252">
        <v>1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</row>
    <row r="253" spans="1:49" x14ac:dyDescent="0.35">
      <c r="A253" t="s">
        <v>48</v>
      </c>
      <c r="B253" t="s">
        <v>664</v>
      </c>
      <c r="C253" t="s">
        <v>923</v>
      </c>
      <c r="D253" t="s">
        <v>924</v>
      </c>
      <c r="E253" t="s">
        <v>961</v>
      </c>
      <c r="F253" t="s">
        <v>962</v>
      </c>
      <c r="G253" t="s">
        <v>963</v>
      </c>
      <c r="H253" t="s">
        <v>655</v>
      </c>
      <c r="I253">
        <f t="shared" si="4"/>
        <v>29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2</v>
      </c>
      <c r="U253">
        <v>1</v>
      </c>
      <c r="V253">
        <v>2</v>
      </c>
      <c r="W253">
        <v>0</v>
      </c>
      <c r="X253">
        <v>3</v>
      </c>
      <c r="Y253">
        <v>1</v>
      </c>
      <c r="Z253">
        <v>0</v>
      </c>
      <c r="AA253">
        <v>1</v>
      </c>
      <c r="AB253">
        <v>0</v>
      </c>
      <c r="AC253">
        <v>0</v>
      </c>
      <c r="AD253">
        <v>0</v>
      </c>
      <c r="AE253">
        <v>0</v>
      </c>
      <c r="AF253">
        <v>1</v>
      </c>
      <c r="AG253">
        <v>1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1</v>
      </c>
      <c r="AN253">
        <v>1</v>
      </c>
      <c r="AO253">
        <v>0</v>
      </c>
      <c r="AP253">
        <v>1</v>
      </c>
      <c r="AQ253">
        <v>6</v>
      </c>
      <c r="AR253">
        <v>2</v>
      </c>
      <c r="AS253">
        <v>4</v>
      </c>
      <c r="AT253">
        <v>0</v>
      </c>
      <c r="AU253">
        <v>0</v>
      </c>
      <c r="AV253">
        <v>1</v>
      </c>
      <c r="AW253">
        <v>0</v>
      </c>
    </row>
    <row r="254" spans="1:49" x14ac:dyDescent="0.35">
      <c r="A254" t="s">
        <v>48</v>
      </c>
      <c r="B254" t="s">
        <v>664</v>
      </c>
      <c r="C254" t="s">
        <v>923</v>
      </c>
      <c r="D254" t="s">
        <v>1006</v>
      </c>
      <c r="E254" t="s">
        <v>1007</v>
      </c>
      <c r="F254" t="s">
        <v>1136</v>
      </c>
      <c r="G254" t="s">
        <v>1138</v>
      </c>
      <c r="H254" t="s">
        <v>655</v>
      </c>
      <c r="I254">
        <f t="shared" si="4"/>
        <v>29</v>
      </c>
      <c r="J254">
        <v>1</v>
      </c>
      <c r="K254">
        <v>4</v>
      </c>
      <c r="L254">
        <v>0</v>
      </c>
      <c r="M254">
        <v>1</v>
      </c>
      <c r="N254">
        <v>0</v>
      </c>
      <c r="O254">
        <v>0</v>
      </c>
      <c r="P254">
        <v>7</v>
      </c>
      <c r="Q254">
        <v>9</v>
      </c>
      <c r="R254">
        <v>1</v>
      </c>
      <c r="S254">
        <v>0</v>
      </c>
      <c r="T254">
        <v>1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2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1</v>
      </c>
      <c r="AS254">
        <v>1</v>
      </c>
      <c r="AT254">
        <v>0</v>
      </c>
      <c r="AU254">
        <v>1</v>
      </c>
      <c r="AV254">
        <v>0</v>
      </c>
      <c r="AW254">
        <v>0</v>
      </c>
    </row>
    <row r="255" spans="1:49" x14ac:dyDescent="0.35">
      <c r="A255" t="s">
        <v>48</v>
      </c>
      <c r="B255" t="s">
        <v>664</v>
      </c>
      <c r="C255" t="s">
        <v>923</v>
      </c>
      <c r="D255" t="s">
        <v>1006</v>
      </c>
      <c r="E255" t="s">
        <v>1007</v>
      </c>
      <c r="F255" t="s">
        <v>1165</v>
      </c>
      <c r="G255" t="s">
        <v>1172</v>
      </c>
      <c r="H255" t="s">
        <v>655</v>
      </c>
      <c r="I255">
        <f t="shared" si="4"/>
        <v>29</v>
      </c>
      <c r="J255">
        <v>0</v>
      </c>
      <c r="K255">
        <v>0</v>
      </c>
      <c r="L255">
        <v>1</v>
      </c>
      <c r="M255">
        <v>1</v>
      </c>
      <c r="N255">
        <v>2</v>
      </c>
      <c r="O255">
        <v>3</v>
      </c>
      <c r="P255">
        <v>5</v>
      </c>
      <c r="Q255">
        <v>1</v>
      </c>
      <c r="R255">
        <v>2</v>
      </c>
      <c r="S255">
        <v>1</v>
      </c>
      <c r="T255">
        <v>1</v>
      </c>
      <c r="U255">
        <v>1</v>
      </c>
      <c r="V255">
        <v>1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1</v>
      </c>
      <c r="AC255">
        <v>0</v>
      </c>
      <c r="AD255">
        <v>0</v>
      </c>
      <c r="AE255">
        <v>0</v>
      </c>
      <c r="AF255">
        <v>0</v>
      </c>
      <c r="AG255">
        <v>1</v>
      </c>
      <c r="AH255">
        <v>0</v>
      </c>
      <c r="AI255">
        <v>0</v>
      </c>
      <c r="AJ255">
        <v>1</v>
      </c>
      <c r="AK255">
        <v>1</v>
      </c>
      <c r="AL255">
        <v>0</v>
      </c>
      <c r="AM255">
        <v>0</v>
      </c>
      <c r="AN255">
        <v>0</v>
      </c>
      <c r="AO255">
        <v>1</v>
      </c>
      <c r="AP255">
        <v>1</v>
      </c>
      <c r="AQ255">
        <v>0</v>
      </c>
      <c r="AR255">
        <v>2</v>
      </c>
      <c r="AS255">
        <v>0</v>
      </c>
      <c r="AT255">
        <v>0</v>
      </c>
      <c r="AU255">
        <v>1</v>
      </c>
      <c r="AV255">
        <v>1</v>
      </c>
      <c r="AW255">
        <v>0</v>
      </c>
    </row>
    <row r="256" spans="1:49" x14ac:dyDescent="0.35">
      <c r="A256" t="s">
        <v>48</v>
      </c>
      <c r="B256" t="s">
        <v>664</v>
      </c>
      <c r="C256" t="s">
        <v>923</v>
      </c>
      <c r="D256" t="s">
        <v>1006</v>
      </c>
      <c r="E256" t="s">
        <v>1007</v>
      </c>
      <c r="F256" t="s">
        <v>1012</v>
      </c>
      <c r="G256" t="s">
        <v>1019</v>
      </c>
      <c r="H256" t="s">
        <v>1026</v>
      </c>
      <c r="I256">
        <f t="shared" si="4"/>
        <v>28</v>
      </c>
      <c r="J256">
        <v>0</v>
      </c>
      <c r="K256">
        <v>1</v>
      </c>
      <c r="L256">
        <v>0</v>
      </c>
      <c r="M256">
        <v>0</v>
      </c>
      <c r="N256">
        <v>1</v>
      </c>
      <c r="O256">
        <v>0</v>
      </c>
      <c r="P256">
        <v>1</v>
      </c>
      <c r="Q256">
        <v>5</v>
      </c>
      <c r="R256">
        <v>1</v>
      </c>
      <c r="S256">
        <v>0</v>
      </c>
      <c r="T256">
        <v>1</v>
      </c>
      <c r="U256">
        <v>0</v>
      </c>
      <c r="V256">
        <v>0</v>
      </c>
      <c r="W256">
        <v>2</v>
      </c>
      <c r="X256">
        <v>0</v>
      </c>
      <c r="Y256">
        <v>0</v>
      </c>
      <c r="Z256">
        <v>0</v>
      </c>
      <c r="AA256">
        <v>1</v>
      </c>
      <c r="AB256">
        <v>1</v>
      </c>
      <c r="AC256">
        <v>1</v>
      </c>
      <c r="AD256">
        <v>0</v>
      </c>
      <c r="AE256">
        <v>1</v>
      </c>
      <c r="AF256">
        <v>2</v>
      </c>
      <c r="AG256">
        <v>3</v>
      </c>
      <c r="AH256">
        <v>1</v>
      </c>
      <c r="AI256">
        <v>0</v>
      </c>
      <c r="AJ256">
        <v>0</v>
      </c>
      <c r="AK256">
        <v>2</v>
      </c>
      <c r="AL256">
        <v>1</v>
      </c>
      <c r="AM256">
        <v>1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2</v>
      </c>
    </row>
    <row r="257" spans="1:49" x14ac:dyDescent="0.35">
      <c r="A257" t="s">
        <v>48</v>
      </c>
      <c r="B257" t="s">
        <v>664</v>
      </c>
      <c r="C257" t="s">
        <v>1245</v>
      </c>
      <c r="D257" t="s">
        <v>1365</v>
      </c>
      <c r="E257" t="s">
        <v>1367</v>
      </c>
      <c r="F257" t="s">
        <v>1369</v>
      </c>
      <c r="G257" t="s">
        <v>1372</v>
      </c>
      <c r="H257" t="s">
        <v>655</v>
      </c>
      <c r="I257">
        <f t="shared" si="4"/>
        <v>28</v>
      </c>
      <c r="J257">
        <v>2</v>
      </c>
      <c r="K257">
        <v>3</v>
      </c>
      <c r="L257">
        <v>1</v>
      </c>
      <c r="M257">
        <v>0</v>
      </c>
      <c r="N257">
        <v>0</v>
      </c>
      <c r="O257">
        <v>0</v>
      </c>
      <c r="P257">
        <v>7</v>
      </c>
      <c r="Q257">
        <v>8</v>
      </c>
      <c r="R257">
        <v>1</v>
      </c>
      <c r="S257">
        <v>2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1</v>
      </c>
      <c r="Z257">
        <v>0</v>
      </c>
      <c r="AA257">
        <v>0</v>
      </c>
      <c r="AB257">
        <v>0</v>
      </c>
      <c r="AC257">
        <v>1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2</v>
      </c>
      <c r="AS257">
        <v>0</v>
      </c>
      <c r="AT257">
        <v>0</v>
      </c>
      <c r="AU257">
        <v>0</v>
      </c>
      <c r="AV257">
        <v>0</v>
      </c>
      <c r="AW257">
        <v>0</v>
      </c>
    </row>
    <row r="258" spans="1:49" x14ac:dyDescent="0.35">
      <c r="A258" t="s">
        <v>48</v>
      </c>
      <c r="B258" t="s">
        <v>664</v>
      </c>
      <c r="C258" t="s">
        <v>1245</v>
      </c>
      <c r="D258" t="s">
        <v>1365</v>
      </c>
      <c r="E258" t="s">
        <v>1521</v>
      </c>
      <c r="F258" t="s">
        <v>1522</v>
      </c>
      <c r="G258" t="s">
        <v>1523</v>
      </c>
      <c r="H258" t="s">
        <v>1524</v>
      </c>
      <c r="I258">
        <f t="shared" si="4"/>
        <v>28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13</v>
      </c>
      <c r="AK258">
        <v>15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</row>
    <row r="259" spans="1:49" x14ac:dyDescent="0.35">
      <c r="A259" t="s">
        <v>48</v>
      </c>
      <c r="B259" t="s">
        <v>664</v>
      </c>
      <c r="C259" t="s">
        <v>672</v>
      </c>
      <c r="D259" t="s">
        <v>680</v>
      </c>
      <c r="E259" t="s">
        <v>681</v>
      </c>
      <c r="F259" t="s">
        <v>697</v>
      </c>
      <c r="G259" t="s">
        <v>661</v>
      </c>
      <c r="H259" t="s">
        <v>655</v>
      </c>
      <c r="I259">
        <f t="shared" si="4"/>
        <v>27</v>
      </c>
      <c r="J259">
        <v>1</v>
      </c>
      <c r="K259">
        <v>0</v>
      </c>
      <c r="L259">
        <v>0</v>
      </c>
      <c r="M259">
        <v>0</v>
      </c>
      <c r="N259">
        <v>1</v>
      </c>
      <c r="O259">
        <v>0</v>
      </c>
      <c r="P259">
        <v>0</v>
      </c>
      <c r="Q259">
        <v>0</v>
      </c>
      <c r="R259">
        <v>1</v>
      </c>
      <c r="S259">
        <v>0</v>
      </c>
      <c r="T259">
        <v>1</v>
      </c>
      <c r="U259">
        <v>1</v>
      </c>
      <c r="V259">
        <v>1</v>
      </c>
      <c r="W259">
        <v>0</v>
      </c>
      <c r="X259">
        <v>0</v>
      </c>
      <c r="Y259">
        <v>0</v>
      </c>
      <c r="Z259">
        <v>1</v>
      </c>
      <c r="AA259">
        <v>0</v>
      </c>
      <c r="AB259">
        <v>1</v>
      </c>
      <c r="AC259">
        <v>1</v>
      </c>
      <c r="AD259">
        <v>1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1</v>
      </c>
      <c r="AK259">
        <v>0</v>
      </c>
      <c r="AL259">
        <v>0</v>
      </c>
      <c r="AM259">
        <v>2</v>
      </c>
      <c r="AN259">
        <v>3</v>
      </c>
      <c r="AO259">
        <v>1</v>
      </c>
      <c r="AP259">
        <v>4</v>
      </c>
      <c r="AQ259">
        <v>0</v>
      </c>
      <c r="AR259">
        <v>2</v>
      </c>
      <c r="AS259">
        <v>1</v>
      </c>
      <c r="AT259">
        <v>1</v>
      </c>
      <c r="AU259">
        <v>2</v>
      </c>
      <c r="AV259">
        <v>0</v>
      </c>
      <c r="AW259">
        <v>0</v>
      </c>
    </row>
    <row r="260" spans="1:49" x14ac:dyDescent="0.35">
      <c r="A260" t="s">
        <v>48</v>
      </c>
      <c r="B260" t="s">
        <v>664</v>
      </c>
      <c r="C260" t="s">
        <v>672</v>
      </c>
      <c r="D260" t="s">
        <v>680</v>
      </c>
      <c r="E260" t="s">
        <v>729</v>
      </c>
      <c r="F260" t="s">
        <v>730</v>
      </c>
      <c r="G260" t="s">
        <v>732</v>
      </c>
      <c r="H260" t="s">
        <v>734</v>
      </c>
      <c r="I260">
        <f t="shared" ref="I260:I323" si="5">SUM(J260:AW260)</f>
        <v>27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2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11</v>
      </c>
      <c r="AK260">
        <v>13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1</v>
      </c>
      <c r="AS260">
        <v>0</v>
      </c>
      <c r="AT260">
        <v>0</v>
      </c>
      <c r="AU260">
        <v>0</v>
      </c>
      <c r="AV260">
        <v>0</v>
      </c>
      <c r="AW260">
        <v>0</v>
      </c>
    </row>
    <row r="261" spans="1:49" x14ac:dyDescent="0.35">
      <c r="A261" t="s">
        <v>48</v>
      </c>
      <c r="B261" t="s">
        <v>664</v>
      </c>
      <c r="C261" t="s">
        <v>923</v>
      </c>
      <c r="D261" t="s">
        <v>924</v>
      </c>
      <c r="E261" t="s">
        <v>925</v>
      </c>
      <c r="F261" t="s">
        <v>929</v>
      </c>
      <c r="G261" t="s">
        <v>931</v>
      </c>
      <c r="H261" t="s">
        <v>933</v>
      </c>
      <c r="I261">
        <f t="shared" si="5"/>
        <v>27</v>
      </c>
      <c r="J261">
        <v>0</v>
      </c>
      <c r="K261">
        <v>3</v>
      </c>
      <c r="L261">
        <v>0</v>
      </c>
      <c r="M261">
        <v>0</v>
      </c>
      <c r="N261">
        <v>1</v>
      </c>
      <c r="O261">
        <v>0</v>
      </c>
      <c r="P261">
        <v>0</v>
      </c>
      <c r="Q261">
        <v>1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5</v>
      </c>
      <c r="AC261">
        <v>4</v>
      </c>
      <c r="AD261">
        <v>0</v>
      </c>
      <c r="AE261">
        <v>0</v>
      </c>
      <c r="AF261">
        <v>2</v>
      </c>
      <c r="AG261">
        <v>0</v>
      </c>
      <c r="AH261">
        <v>0</v>
      </c>
      <c r="AI261">
        <v>0</v>
      </c>
      <c r="AJ261">
        <v>1</v>
      </c>
      <c r="AK261">
        <v>5</v>
      </c>
      <c r="AL261">
        <v>0</v>
      </c>
      <c r="AM261">
        <v>0</v>
      </c>
      <c r="AN261">
        <v>0</v>
      </c>
      <c r="AO261">
        <v>0</v>
      </c>
      <c r="AP261">
        <v>1</v>
      </c>
      <c r="AQ261">
        <v>1</v>
      </c>
      <c r="AR261">
        <v>1</v>
      </c>
      <c r="AS261">
        <v>1</v>
      </c>
      <c r="AT261">
        <v>0</v>
      </c>
      <c r="AU261">
        <v>0</v>
      </c>
      <c r="AV261">
        <v>0</v>
      </c>
      <c r="AW261">
        <v>1</v>
      </c>
    </row>
    <row r="262" spans="1:49" x14ac:dyDescent="0.35">
      <c r="A262" t="s">
        <v>48</v>
      </c>
      <c r="B262" t="s">
        <v>664</v>
      </c>
      <c r="C262" t="s">
        <v>923</v>
      </c>
      <c r="D262" t="s">
        <v>924</v>
      </c>
      <c r="E262" t="s">
        <v>925</v>
      </c>
      <c r="F262" t="s">
        <v>929</v>
      </c>
      <c r="G262" t="s">
        <v>931</v>
      </c>
      <c r="H262" t="s">
        <v>935</v>
      </c>
      <c r="I262">
        <f t="shared" si="5"/>
        <v>26</v>
      </c>
      <c r="J262">
        <v>2</v>
      </c>
      <c r="K262">
        <v>1</v>
      </c>
      <c r="L262">
        <v>0</v>
      </c>
      <c r="M262">
        <v>0</v>
      </c>
      <c r="N262">
        <v>0</v>
      </c>
      <c r="O262">
        <v>1</v>
      </c>
      <c r="P262">
        <v>1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2</v>
      </c>
      <c r="AB262">
        <v>0</v>
      </c>
      <c r="AC262">
        <v>5</v>
      </c>
      <c r="AD262">
        <v>0</v>
      </c>
      <c r="AE262">
        <v>0</v>
      </c>
      <c r="AF262">
        <v>0</v>
      </c>
      <c r="AG262">
        <v>1</v>
      </c>
      <c r="AH262">
        <v>0</v>
      </c>
      <c r="AI262">
        <v>1</v>
      </c>
      <c r="AJ262">
        <v>2</v>
      </c>
      <c r="AK262">
        <v>2</v>
      </c>
      <c r="AL262">
        <v>0</v>
      </c>
      <c r="AM262">
        <v>0</v>
      </c>
      <c r="AN262">
        <v>2</v>
      </c>
      <c r="AO262">
        <v>2</v>
      </c>
      <c r="AP262">
        <v>1</v>
      </c>
      <c r="AQ262">
        <v>0</v>
      </c>
      <c r="AR262">
        <v>2</v>
      </c>
      <c r="AS262">
        <v>1</v>
      </c>
      <c r="AT262">
        <v>0</v>
      </c>
      <c r="AU262">
        <v>0</v>
      </c>
      <c r="AV262">
        <v>0</v>
      </c>
      <c r="AW262">
        <v>0</v>
      </c>
    </row>
    <row r="263" spans="1:49" x14ac:dyDescent="0.35">
      <c r="A263" t="s">
        <v>48</v>
      </c>
      <c r="B263" t="s">
        <v>664</v>
      </c>
      <c r="C263" t="s">
        <v>923</v>
      </c>
      <c r="D263" t="s">
        <v>1006</v>
      </c>
      <c r="E263" t="s">
        <v>670</v>
      </c>
      <c r="F263" t="s">
        <v>671</v>
      </c>
      <c r="G263" t="s">
        <v>661</v>
      </c>
      <c r="H263" t="s">
        <v>655</v>
      </c>
      <c r="I263">
        <f t="shared" si="5"/>
        <v>23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1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9</v>
      </c>
      <c r="AG263">
        <v>4</v>
      </c>
      <c r="AH263">
        <v>0</v>
      </c>
      <c r="AI263">
        <v>0</v>
      </c>
      <c r="AJ263">
        <v>0</v>
      </c>
      <c r="AK263">
        <v>0</v>
      </c>
      <c r="AL263">
        <v>2</v>
      </c>
      <c r="AM263">
        <v>3</v>
      </c>
      <c r="AN263">
        <v>0</v>
      </c>
      <c r="AO263">
        <v>0</v>
      </c>
      <c r="AP263">
        <v>1</v>
      </c>
      <c r="AQ263">
        <v>0</v>
      </c>
      <c r="AR263">
        <v>0</v>
      </c>
      <c r="AS263">
        <v>0</v>
      </c>
      <c r="AT263">
        <v>0</v>
      </c>
      <c r="AU263">
        <v>2</v>
      </c>
      <c r="AV263">
        <v>1</v>
      </c>
      <c r="AW263">
        <v>0</v>
      </c>
    </row>
    <row r="264" spans="1:49" x14ac:dyDescent="0.35">
      <c r="A264" t="s">
        <v>48</v>
      </c>
      <c r="B264" t="s">
        <v>664</v>
      </c>
      <c r="C264" t="s">
        <v>923</v>
      </c>
      <c r="D264" t="s">
        <v>1194</v>
      </c>
      <c r="E264" t="s">
        <v>1195</v>
      </c>
      <c r="F264" t="s">
        <v>1196</v>
      </c>
      <c r="G264" t="s">
        <v>1210</v>
      </c>
      <c r="H264" t="s">
        <v>655</v>
      </c>
      <c r="I264">
        <f t="shared" si="5"/>
        <v>23</v>
      </c>
      <c r="J264">
        <v>0</v>
      </c>
      <c r="K264">
        <v>0</v>
      </c>
      <c r="L264">
        <v>1</v>
      </c>
      <c r="M264">
        <v>1</v>
      </c>
      <c r="N264">
        <v>0</v>
      </c>
      <c r="O264">
        <v>1</v>
      </c>
      <c r="P264">
        <v>0</v>
      </c>
      <c r="Q264">
        <v>0</v>
      </c>
      <c r="R264">
        <v>1</v>
      </c>
      <c r="S264">
        <v>0</v>
      </c>
      <c r="T264">
        <v>0</v>
      </c>
      <c r="U264">
        <v>0</v>
      </c>
      <c r="V264">
        <v>1</v>
      </c>
      <c r="W264">
        <v>0</v>
      </c>
      <c r="X264">
        <v>0</v>
      </c>
      <c r="Y264">
        <v>1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1</v>
      </c>
      <c r="AG264">
        <v>0</v>
      </c>
      <c r="AH264">
        <v>0</v>
      </c>
      <c r="AI264">
        <v>0</v>
      </c>
      <c r="AJ264">
        <v>2</v>
      </c>
      <c r="AK264">
        <v>3</v>
      </c>
      <c r="AL264">
        <v>0</v>
      </c>
      <c r="AM264">
        <v>0</v>
      </c>
      <c r="AN264">
        <v>4</v>
      </c>
      <c r="AO264">
        <v>4</v>
      </c>
      <c r="AP264">
        <v>1</v>
      </c>
      <c r="AQ264">
        <v>2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</row>
    <row r="265" spans="1:49" x14ac:dyDescent="0.35">
      <c r="A265" t="s">
        <v>48</v>
      </c>
      <c r="B265" t="s">
        <v>664</v>
      </c>
      <c r="C265" t="s">
        <v>1245</v>
      </c>
      <c r="D265" t="s">
        <v>1365</v>
      </c>
      <c r="E265" t="s">
        <v>1489</v>
      </c>
      <c r="F265" t="s">
        <v>1490</v>
      </c>
      <c r="G265" t="s">
        <v>1491</v>
      </c>
      <c r="H265" t="s">
        <v>1492</v>
      </c>
      <c r="I265">
        <f t="shared" si="5"/>
        <v>23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</v>
      </c>
      <c r="P265">
        <v>2</v>
      </c>
      <c r="Q265">
        <v>0</v>
      </c>
      <c r="R265">
        <v>1</v>
      </c>
      <c r="S265">
        <v>0</v>
      </c>
      <c r="T265">
        <v>0</v>
      </c>
      <c r="U265">
        <v>1</v>
      </c>
      <c r="V265">
        <v>0</v>
      </c>
      <c r="W265">
        <v>0</v>
      </c>
      <c r="X265">
        <v>1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1</v>
      </c>
      <c r="AF265">
        <v>1</v>
      </c>
      <c r="AG265">
        <v>0</v>
      </c>
      <c r="AH265">
        <v>1</v>
      </c>
      <c r="AI265">
        <v>3</v>
      </c>
      <c r="AJ265">
        <v>1</v>
      </c>
      <c r="AK265">
        <v>0</v>
      </c>
      <c r="AL265">
        <v>0</v>
      </c>
      <c r="AM265">
        <v>1</v>
      </c>
      <c r="AN265">
        <v>0</v>
      </c>
      <c r="AO265">
        <v>3</v>
      </c>
      <c r="AP265">
        <v>2</v>
      </c>
      <c r="AQ265">
        <v>0</v>
      </c>
      <c r="AR265">
        <v>1</v>
      </c>
      <c r="AS265">
        <v>3</v>
      </c>
      <c r="AT265">
        <v>0</v>
      </c>
      <c r="AU265">
        <v>0</v>
      </c>
      <c r="AV265">
        <v>0</v>
      </c>
      <c r="AW265">
        <v>0</v>
      </c>
    </row>
    <row r="266" spans="1:49" x14ac:dyDescent="0.35">
      <c r="A266" t="s">
        <v>48</v>
      </c>
      <c r="B266" t="s">
        <v>664</v>
      </c>
      <c r="C266" t="s">
        <v>1245</v>
      </c>
      <c r="D266" t="s">
        <v>1365</v>
      </c>
      <c r="E266" t="s">
        <v>1489</v>
      </c>
      <c r="F266" t="s">
        <v>1490</v>
      </c>
      <c r="G266" t="s">
        <v>1503</v>
      </c>
      <c r="H266" t="s">
        <v>655</v>
      </c>
      <c r="I266">
        <f t="shared" si="5"/>
        <v>23</v>
      </c>
      <c r="J266">
        <v>1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2</v>
      </c>
      <c r="S266">
        <v>0</v>
      </c>
      <c r="T266">
        <v>1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0</v>
      </c>
      <c r="AF266">
        <v>0</v>
      </c>
      <c r="AG266">
        <v>0</v>
      </c>
      <c r="AH266">
        <v>2</v>
      </c>
      <c r="AI266">
        <v>3</v>
      </c>
      <c r="AJ266">
        <v>1</v>
      </c>
      <c r="AK266">
        <v>0</v>
      </c>
      <c r="AL266">
        <v>0</v>
      </c>
      <c r="AM266">
        <v>1</v>
      </c>
      <c r="AN266">
        <v>2</v>
      </c>
      <c r="AO266">
        <v>6</v>
      </c>
      <c r="AP266">
        <v>0</v>
      </c>
      <c r="AQ266">
        <v>0</v>
      </c>
      <c r="AR266">
        <v>1</v>
      </c>
      <c r="AS266">
        <v>0</v>
      </c>
      <c r="AT266">
        <v>0</v>
      </c>
      <c r="AU266">
        <v>1</v>
      </c>
      <c r="AV266">
        <v>0</v>
      </c>
      <c r="AW266">
        <v>0</v>
      </c>
    </row>
    <row r="267" spans="1:49" x14ac:dyDescent="0.35">
      <c r="A267" t="s">
        <v>48</v>
      </c>
      <c r="B267" t="s">
        <v>664</v>
      </c>
      <c r="C267" t="s">
        <v>923</v>
      </c>
      <c r="D267" t="s">
        <v>924</v>
      </c>
      <c r="E267" t="s">
        <v>925</v>
      </c>
      <c r="F267" t="s">
        <v>941</v>
      </c>
      <c r="G267" t="s">
        <v>943</v>
      </c>
      <c r="H267" t="s">
        <v>655</v>
      </c>
      <c r="I267">
        <f t="shared" si="5"/>
        <v>22</v>
      </c>
      <c r="J267">
        <v>2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1</v>
      </c>
      <c r="AB267">
        <v>2</v>
      </c>
      <c r="AC267">
        <v>1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2</v>
      </c>
      <c r="AK267">
        <v>1</v>
      </c>
      <c r="AL267">
        <v>0</v>
      </c>
      <c r="AM267">
        <v>0</v>
      </c>
      <c r="AN267">
        <v>1</v>
      </c>
      <c r="AO267">
        <v>0</v>
      </c>
      <c r="AP267">
        <v>1</v>
      </c>
      <c r="AQ267">
        <v>2</v>
      </c>
      <c r="AR267">
        <v>2</v>
      </c>
      <c r="AS267">
        <v>0</v>
      </c>
      <c r="AT267">
        <v>0</v>
      </c>
      <c r="AU267">
        <v>0</v>
      </c>
      <c r="AV267">
        <v>3</v>
      </c>
      <c r="AW267">
        <v>2</v>
      </c>
    </row>
    <row r="268" spans="1:49" x14ac:dyDescent="0.35">
      <c r="A268" t="s">
        <v>48</v>
      </c>
      <c r="B268" t="s">
        <v>664</v>
      </c>
      <c r="C268" t="s">
        <v>923</v>
      </c>
      <c r="D268" t="s">
        <v>924</v>
      </c>
      <c r="E268" t="s">
        <v>968</v>
      </c>
      <c r="F268" t="s">
        <v>995</v>
      </c>
      <c r="G268" t="s">
        <v>997</v>
      </c>
      <c r="H268" t="s">
        <v>713</v>
      </c>
      <c r="I268">
        <f t="shared" si="5"/>
        <v>22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1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9</v>
      </c>
      <c r="AQ268">
        <v>6</v>
      </c>
      <c r="AR268">
        <v>0</v>
      </c>
      <c r="AS268">
        <v>0</v>
      </c>
      <c r="AT268">
        <v>1</v>
      </c>
      <c r="AU268">
        <v>0</v>
      </c>
      <c r="AV268">
        <v>3</v>
      </c>
      <c r="AW268">
        <v>2</v>
      </c>
    </row>
    <row r="269" spans="1:49" x14ac:dyDescent="0.35">
      <c r="A269" t="s">
        <v>48</v>
      </c>
      <c r="B269" t="s">
        <v>664</v>
      </c>
      <c r="C269" t="s">
        <v>923</v>
      </c>
      <c r="D269" t="s">
        <v>1006</v>
      </c>
      <c r="E269" t="s">
        <v>1007</v>
      </c>
      <c r="F269" t="s">
        <v>1092</v>
      </c>
      <c r="G269" t="s">
        <v>1101</v>
      </c>
      <c r="H269" t="s">
        <v>655</v>
      </c>
      <c r="I269">
        <f t="shared" si="5"/>
        <v>22</v>
      </c>
      <c r="J269">
        <v>1</v>
      </c>
      <c r="K269">
        <v>0</v>
      </c>
      <c r="L269">
        <v>1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2</v>
      </c>
      <c r="Z269">
        <v>0</v>
      </c>
      <c r="AA269">
        <v>0</v>
      </c>
      <c r="AB269">
        <v>1</v>
      </c>
      <c r="AC269">
        <v>0</v>
      </c>
      <c r="AD269">
        <v>0</v>
      </c>
      <c r="AE269">
        <v>0</v>
      </c>
      <c r="AF269">
        <v>3</v>
      </c>
      <c r="AG269">
        <v>1</v>
      </c>
      <c r="AH269">
        <v>0</v>
      </c>
      <c r="AI269">
        <v>0</v>
      </c>
      <c r="AJ269">
        <v>0</v>
      </c>
      <c r="AK269">
        <v>0</v>
      </c>
      <c r="AL269">
        <v>2</v>
      </c>
      <c r="AM269">
        <v>1</v>
      </c>
      <c r="AN269">
        <v>1</v>
      </c>
      <c r="AO269">
        <v>6</v>
      </c>
      <c r="AP269">
        <v>0</v>
      </c>
      <c r="AQ269">
        <v>0</v>
      </c>
      <c r="AR269">
        <v>0</v>
      </c>
      <c r="AS269">
        <v>2</v>
      </c>
      <c r="AT269">
        <v>0</v>
      </c>
      <c r="AU269">
        <v>0</v>
      </c>
      <c r="AV269">
        <v>0</v>
      </c>
      <c r="AW269">
        <v>1</v>
      </c>
    </row>
    <row r="270" spans="1:49" x14ac:dyDescent="0.35">
      <c r="A270" t="s">
        <v>48</v>
      </c>
      <c r="B270" t="s">
        <v>664</v>
      </c>
      <c r="C270" t="s">
        <v>923</v>
      </c>
      <c r="D270" t="s">
        <v>1006</v>
      </c>
      <c r="E270" t="s">
        <v>1007</v>
      </c>
      <c r="F270" t="s">
        <v>1053</v>
      </c>
      <c r="G270" t="s">
        <v>1079</v>
      </c>
      <c r="H270" t="s">
        <v>1080</v>
      </c>
      <c r="I270">
        <f t="shared" si="5"/>
        <v>21</v>
      </c>
      <c r="J270">
        <v>2</v>
      </c>
      <c r="K270">
        <v>1</v>
      </c>
      <c r="L270">
        <v>1</v>
      </c>
      <c r="M270">
        <v>1</v>
      </c>
      <c r="N270">
        <v>2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1</v>
      </c>
      <c r="W270">
        <v>0</v>
      </c>
      <c r="X270">
        <v>0</v>
      </c>
      <c r="Y270">
        <v>2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1</v>
      </c>
      <c r="AG270">
        <v>0</v>
      </c>
      <c r="AH270">
        <v>0</v>
      </c>
      <c r="AI270">
        <v>0</v>
      </c>
      <c r="AJ270">
        <v>4</v>
      </c>
      <c r="AK270">
        <v>4</v>
      </c>
      <c r="AL270">
        <v>0</v>
      </c>
      <c r="AM270">
        <v>1</v>
      </c>
      <c r="AN270">
        <v>0</v>
      </c>
      <c r="AO270">
        <v>0</v>
      </c>
      <c r="AP270">
        <v>0</v>
      </c>
      <c r="AQ270">
        <v>0</v>
      </c>
      <c r="AR270">
        <v>1</v>
      </c>
      <c r="AS270">
        <v>0</v>
      </c>
      <c r="AT270">
        <v>0</v>
      </c>
      <c r="AU270">
        <v>0</v>
      </c>
      <c r="AV270">
        <v>0</v>
      </c>
      <c r="AW270">
        <v>0</v>
      </c>
    </row>
    <row r="271" spans="1:49" x14ac:dyDescent="0.35">
      <c r="A271" t="s">
        <v>48</v>
      </c>
      <c r="B271" t="s">
        <v>664</v>
      </c>
      <c r="C271" t="s">
        <v>1245</v>
      </c>
      <c r="D271" t="s">
        <v>1265</v>
      </c>
      <c r="E271" t="s">
        <v>1266</v>
      </c>
      <c r="F271" t="s">
        <v>1267</v>
      </c>
      <c r="G271" t="s">
        <v>661</v>
      </c>
      <c r="H271" t="s">
        <v>655</v>
      </c>
      <c r="I271">
        <f t="shared" si="5"/>
        <v>21</v>
      </c>
      <c r="J271">
        <v>0</v>
      </c>
      <c r="K271">
        <v>0</v>
      </c>
      <c r="L271">
        <v>1</v>
      </c>
      <c r="M271">
        <v>0</v>
      </c>
      <c r="N271">
        <v>0</v>
      </c>
      <c r="O271">
        <v>1</v>
      </c>
      <c r="P271">
        <v>3</v>
      </c>
      <c r="Q271">
        <v>3</v>
      </c>
      <c r="R271">
        <v>2</v>
      </c>
      <c r="S271">
        <v>1</v>
      </c>
      <c r="T271">
        <v>1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1</v>
      </c>
      <c r="AG271">
        <v>0</v>
      </c>
      <c r="AH271">
        <v>0</v>
      </c>
      <c r="AI271">
        <v>1</v>
      </c>
      <c r="AJ271">
        <v>0</v>
      </c>
      <c r="AK271">
        <v>1</v>
      </c>
      <c r="AL271">
        <v>0</v>
      </c>
      <c r="AM271">
        <v>0</v>
      </c>
      <c r="AN271">
        <v>1</v>
      </c>
      <c r="AO271">
        <v>1</v>
      </c>
      <c r="AP271">
        <v>1</v>
      </c>
      <c r="AQ271">
        <v>1</v>
      </c>
      <c r="AR271">
        <v>0</v>
      </c>
      <c r="AS271">
        <v>0</v>
      </c>
      <c r="AT271">
        <v>0</v>
      </c>
      <c r="AU271">
        <v>1</v>
      </c>
      <c r="AV271">
        <v>1</v>
      </c>
      <c r="AW271">
        <v>0</v>
      </c>
    </row>
    <row r="272" spans="1:49" x14ac:dyDescent="0.35">
      <c r="A272" t="s">
        <v>48</v>
      </c>
      <c r="B272" t="s">
        <v>664</v>
      </c>
      <c r="C272" t="s">
        <v>769</v>
      </c>
      <c r="D272" t="s">
        <v>770</v>
      </c>
      <c r="E272" t="s">
        <v>771</v>
      </c>
      <c r="F272" t="s">
        <v>772</v>
      </c>
      <c r="G272" t="s">
        <v>661</v>
      </c>
      <c r="H272" t="s">
        <v>655</v>
      </c>
      <c r="I272">
        <f t="shared" si="5"/>
        <v>20</v>
      </c>
      <c r="J272">
        <v>1</v>
      </c>
      <c r="K272">
        <v>1</v>
      </c>
      <c r="L272">
        <v>0</v>
      </c>
      <c r="M272">
        <v>0</v>
      </c>
      <c r="N272">
        <v>0</v>
      </c>
      <c r="O272">
        <v>3</v>
      </c>
      <c r="P272">
        <v>7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1</v>
      </c>
      <c r="AK272">
        <v>2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2</v>
      </c>
      <c r="AS272">
        <v>0</v>
      </c>
      <c r="AT272">
        <v>0</v>
      </c>
      <c r="AU272">
        <v>2</v>
      </c>
      <c r="AV272">
        <v>0</v>
      </c>
      <c r="AW272">
        <v>0</v>
      </c>
    </row>
    <row r="273" spans="1:49" x14ac:dyDescent="0.35">
      <c r="A273" t="s">
        <v>48</v>
      </c>
      <c r="B273" t="s">
        <v>664</v>
      </c>
      <c r="C273" t="s">
        <v>923</v>
      </c>
      <c r="D273" t="s">
        <v>924</v>
      </c>
      <c r="E273" t="s">
        <v>968</v>
      </c>
      <c r="F273" t="s">
        <v>969</v>
      </c>
      <c r="G273" t="s">
        <v>972</v>
      </c>
      <c r="H273" t="s">
        <v>655</v>
      </c>
      <c r="I273">
        <f t="shared" si="5"/>
        <v>20</v>
      </c>
      <c r="J273">
        <v>0</v>
      </c>
      <c r="K273">
        <v>0</v>
      </c>
      <c r="L273">
        <v>3</v>
      </c>
      <c r="M273">
        <v>0</v>
      </c>
      <c r="N273">
        <v>2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2</v>
      </c>
      <c r="AC273">
        <v>1</v>
      </c>
      <c r="AD273">
        <v>0</v>
      </c>
      <c r="AE273">
        <v>0</v>
      </c>
      <c r="AF273">
        <v>2</v>
      </c>
      <c r="AG273">
        <v>0</v>
      </c>
      <c r="AH273">
        <v>0</v>
      </c>
      <c r="AI273">
        <v>0</v>
      </c>
      <c r="AJ273">
        <v>0</v>
      </c>
      <c r="AK273">
        <v>1</v>
      </c>
      <c r="AL273">
        <v>0</v>
      </c>
      <c r="AM273">
        <v>0</v>
      </c>
      <c r="AN273">
        <v>2</v>
      </c>
      <c r="AO273">
        <v>1</v>
      </c>
      <c r="AP273">
        <v>0</v>
      </c>
      <c r="AQ273">
        <v>2</v>
      </c>
      <c r="AR273">
        <v>0</v>
      </c>
      <c r="AS273">
        <v>1</v>
      </c>
      <c r="AT273">
        <v>1</v>
      </c>
      <c r="AU273">
        <v>0</v>
      </c>
      <c r="AV273">
        <v>0</v>
      </c>
      <c r="AW273">
        <v>1</v>
      </c>
    </row>
    <row r="274" spans="1:49" x14ac:dyDescent="0.35">
      <c r="A274" t="s">
        <v>48</v>
      </c>
      <c r="B274" t="s">
        <v>664</v>
      </c>
      <c r="C274" t="s">
        <v>923</v>
      </c>
      <c r="D274" t="s">
        <v>1194</v>
      </c>
      <c r="E274" t="s">
        <v>1195</v>
      </c>
      <c r="F274" t="s">
        <v>1196</v>
      </c>
      <c r="G274" t="s">
        <v>1212</v>
      </c>
      <c r="H274" t="s">
        <v>655</v>
      </c>
      <c r="I274">
        <f t="shared" si="5"/>
        <v>20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1</v>
      </c>
      <c r="W274">
        <v>0</v>
      </c>
      <c r="X274">
        <v>0</v>
      </c>
      <c r="Y274">
        <v>0</v>
      </c>
      <c r="Z274">
        <v>1</v>
      </c>
      <c r="AA274">
        <v>0</v>
      </c>
      <c r="AB274">
        <v>0</v>
      </c>
      <c r="AC274">
        <v>1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1</v>
      </c>
      <c r="AK274">
        <v>0</v>
      </c>
      <c r="AL274">
        <v>0</v>
      </c>
      <c r="AM274">
        <v>0</v>
      </c>
      <c r="AN274">
        <v>2</v>
      </c>
      <c r="AO274">
        <v>2</v>
      </c>
      <c r="AP274">
        <v>3</v>
      </c>
      <c r="AQ274">
        <v>2</v>
      </c>
      <c r="AR274">
        <v>2</v>
      </c>
      <c r="AS274">
        <v>0</v>
      </c>
      <c r="AT274">
        <v>1</v>
      </c>
      <c r="AU274">
        <v>0</v>
      </c>
      <c r="AV274">
        <v>1</v>
      </c>
      <c r="AW274">
        <v>3</v>
      </c>
    </row>
    <row r="275" spans="1:49" x14ac:dyDescent="0.35">
      <c r="A275" t="s">
        <v>48</v>
      </c>
      <c r="B275" t="s">
        <v>664</v>
      </c>
      <c r="C275" t="s">
        <v>1219</v>
      </c>
      <c r="D275" t="s">
        <v>1220</v>
      </c>
      <c r="E275" t="s">
        <v>1221</v>
      </c>
      <c r="F275" t="s">
        <v>1222</v>
      </c>
      <c r="G275" t="s">
        <v>1223</v>
      </c>
      <c r="H275" t="s">
        <v>655</v>
      </c>
      <c r="I275">
        <f t="shared" si="5"/>
        <v>20</v>
      </c>
      <c r="J275">
        <v>0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0</v>
      </c>
      <c r="Q275">
        <v>4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2</v>
      </c>
      <c r="AG275">
        <v>0</v>
      </c>
      <c r="AH275">
        <v>0</v>
      </c>
      <c r="AI275">
        <v>0</v>
      </c>
      <c r="AJ275">
        <v>0</v>
      </c>
      <c r="AK275">
        <v>4</v>
      </c>
      <c r="AL275">
        <v>0</v>
      </c>
      <c r="AM275">
        <v>0</v>
      </c>
      <c r="AN275">
        <v>2</v>
      </c>
      <c r="AO275">
        <v>4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1</v>
      </c>
      <c r="AW275">
        <v>2</v>
      </c>
    </row>
    <row r="276" spans="1:49" x14ac:dyDescent="0.35">
      <c r="A276" t="s">
        <v>48</v>
      </c>
      <c r="B276" t="s">
        <v>664</v>
      </c>
      <c r="C276" t="s">
        <v>672</v>
      </c>
      <c r="D276" t="s">
        <v>742</v>
      </c>
      <c r="E276" t="s">
        <v>743</v>
      </c>
      <c r="F276" t="s">
        <v>744</v>
      </c>
      <c r="G276" t="s">
        <v>752</v>
      </c>
      <c r="H276" t="s">
        <v>655</v>
      </c>
      <c r="I276">
        <f t="shared" si="5"/>
        <v>19</v>
      </c>
      <c r="J276">
        <v>0</v>
      </c>
      <c r="K276">
        <v>0</v>
      </c>
      <c r="L276">
        <v>1</v>
      </c>
      <c r="M276">
        <v>0</v>
      </c>
      <c r="N276">
        <v>0</v>
      </c>
      <c r="O276">
        <v>0</v>
      </c>
      <c r="P276">
        <v>5</v>
      </c>
      <c r="Q276">
        <v>3</v>
      </c>
      <c r="R276">
        <v>0</v>
      </c>
      <c r="S276">
        <v>1</v>
      </c>
      <c r="T276">
        <v>1</v>
      </c>
      <c r="U276">
        <v>0</v>
      </c>
      <c r="V276">
        <v>1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1</v>
      </c>
      <c r="AG276">
        <v>0</v>
      </c>
      <c r="AH276">
        <v>0</v>
      </c>
      <c r="AI276">
        <v>1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1</v>
      </c>
      <c r="AP276">
        <v>2</v>
      </c>
      <c r="AQ276">
        <v>1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1</v>
      </c>
    </row>
    <row r="277" spans="1:49" x14ac:dyDescent="0.35">
      <c r="A277" t="s">
        <v>48</v>
      </c>
      <c r="B277" t="s">
        <v>664</v>
      </c>
      <c r="C277" t="s">
        <v>1245</v>
      </c>
      <c r="D277" t="s">
        <v>1343</v>
      </c>
      <c r="E277" t="s">
        <v>1345</v>
      </c>
      <c r="F277" t="s">
        <v>1346</v>
      </c>
      <c r="G277" t="s">
        <v>1348</v>
      </c>
      <c r="H277" t="s">
        <v>1352</v>
      </c>
      <c r="I277">
        <f t="shared" si="5"/>
        <v>19</v>
      </c>
      <c r="J277">
        <v>1</v>
      </c>
      <c r="K277">
        <v>1</v>
      </c>
      <c r="L277">
        <v>1</v>
      </c>
      <c r="M277">
        <v>1</v>
      </c>
      <c r="N277">
        <v>1</v>
      </c>
      <c r="O277">
        <v>2</v>
      </c>
      <c r="P277">
        <v>2</v>
      </c>
      <c r="Q277">
        <v>0</v>
      </c>
      <c r="R277">
        <v>2</v>
      </c>
      <c r="S277">
        <v>1</v>
      </c>
      <c r="T277">
        <v>1</v>
      </c>
      <c r="U277">
        <v>1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2</v>
      </c>
      <c r="AG277">
        <v>1</v>
      </c>
      <c r="AH277">
        <v>0</v>
      </c>
      <c r="AI277">
        <v>0</v>
      </c>
      <c r="AJ277">
        <v>0</v>
      </c>
      <c r="AK277">
        <v>0</v>
      </c>
      <c r="AL277">
        <v>1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1</v>
      </c>
      <c r="AT277">
        <v>0</v>
      </c>
      <c r="AU277">
        <v>0</v>
      </c>
      <c r="AV277">
        <v>0</v>
      </c>
      <c r="AW277">
        <v>0</v>
      </c>
    </row>
    <row r="278" spans="1:49" x14ac:dyDescent="0.35">
      <c r="A278" t="s">
        <v>48</v>
      </c>
      <c r="B278" t="s">
        <v>664</v>
      </c>
      <c r="C278" t="s">
        <v>923</v>
      </c>
      <c r="D278" t="s">
        <v>1006</v>
      </c>
      <c r="E278" t="s">
        <v>1007</v>
      </c>
      <c r="F278" t="s">
        <v>1012</v>
      </c>
      <c r="G278" t="s">
        <v>1019</v>
      </c>
      <c r="H278" t="s">
        <v>1021</v>
      </c>
      <c r="I278">
        <f t="shared" si="5"/>
        <v>18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0</v>
      </c>
      <c r="P278">
        <v>1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1</v>
      </c>
      <c r="AA278">
        <v>1</v>
      </c>
      <c r="AB278">
        <v>2</v>
      </c>
      <c r="AC278">
        <v>4</v>
      </c>
      <c r="AD278">
        <v>0</v>
      </c>
      <c r="AE278">
        <v>0</v>
      </c>
      <c r="AF278">
        <v>0</v>
      </c>
      <c r="AG278">
        <v>2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3</v>
      </c>
      <c r="AQ278">
        <v>1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2</v>
      </c>
    </row>
    <row r="279" spans="1:49" x14ac:dyDescent="0.35">
      <c r="A279" t="s">
        <v>48</v>
      </c>
      <c r="B279" t="s">
        <v>664</v>
      </c>
      <c r="C279" t="s">
        <v>769</v>
      </c>
      <c r="D279" t="s">
        <v>843</v>
      </c>
      <c r="E279" t="s">
        <v>844</v>
      </c>
      <c r="F279" t="s">
        <v>846</v>
      </c>
      <c r="G279" t="s">
        <v>661</v>
      </c>
      <c r="H279" t="s">
        <v>655</v>
      </c>
      <c r="I279">
        <f t="shared" si="5"/>
        <v>17</v>
      </c>
      <c r="J279">
        <v>0</v>
      </c>
      <c r="K279">
        <v>0</v>
      </c>
      <c r="L279">
        <v>1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</v>
      </c>
      <c r="T279">
        <v>0</v>
      </c>
      <c r="U279">
        <v>1</v>
      </c>
      <c r="V279">
        <v>2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1</v>
      </c>
      <c r="AG279">
        <v>1</v>
      </c>
      <c r="AH279">
        <v>0</v>
      </c>
      <c r="AI279">
        <v>0</v>
      </c>
      <c r="AJ279">
        <v>0</v>
      </c>
      <c r="AK279">
        <v>3</v>
      </c>
      <c r="AL279">
        <v>1</v>
      </c>
      <c r="AM279">
        <v>0</v>
      </c>
      <c r="AN279">
        <v>0</v>
      </c>
      <c r="AO279">
        <v>2</v>
      </c>
      <c r="AP279">
        <v>0</v>
      </c>
      <c r="AQ279">
        <v>1</v>
      </c>
      <c r="AR279">
        <v>0</v>
      </c>
      <c r="AS279">
        <v>0</v>
      </c>
      <c r="AT279">
        <v>1</v>
      </c>
      <c r="AU279">
        <v>0</v>
      </c>
      <c r="AV279">
        <v>0</v>
      </c>
      <c r="AW279">
        <v>0</v>
      </c>
    </row>
    <row r="280" spans="1:49" x14ac:dyDescent="0.35">
      <c r="A280" t="s">
        <v>48</v>
      </c>
      <c r="B280" t="s">
        <v>664</v>
      </c>
      <c r="C280" t="s">
        <v>1245</v>
      </c>
      <c r="D280" t="s">
        <v>1265</v>
      </c>
      <c r="E280" t="s">
        <v>1268</v>
      </c>
      <c r="F280" t="s">
        <v>1282</v>
      </c>
      <c r="G280" t="s">
        <v>1288</v>
      </c>
      <c r="H280" t="s">
        <v>655</v>
      </c>
      <c r="I280">
        <f t="shared" si="5"/>
        <v>17</v>
      </c>
      <c r="J280">
        <v>1</v>
      </c>
      <c r="K280">
        <v>0</v>
      </c>
      <c r="L280">
        <v>0</v>
      </c>
      <c r="M280">
        <v>1</v>
      </c>
      <c r="N280">
        <v>0</v>
      </c>
      <c r="O280">
        <v>0</v>
      </c>
      <c r="P280">
        <v>0</v>
      </c>
      <c r="Q280">
        <v>1</v>
      </c>
      <c r="R280">
        <v>0</v>
      </c>
      <c r="S280">
        <v>1</v>
      </c>
      <c r="T280">
        <v>2</v>
      </c>
      <c r="U280">
        <v>1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1</v>
      </c>
      <c r="AF280">
        <v>0</v>
      </c>
      <c r="AG280">
        <v>1</v>
      </c>
      <c r="AH280">
        <v>1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3</v>
      </c>
      <c r="AP280">
        <v>0</v>
      </c>
      <c r="AQ280">
        <v>1</v>
      </c>
      <c r="AR280">
        <v>0</v>
      </c>
      <c r="AS280">
        <v>0</v>
      </c>
      <c r="AT280">
        <v>1</v>
      </c>
      <c r="AU280">
        <v>1</v>
      </c>
      <c r="AV280">
        <v>0</v>
      </c>
      <c r="AW280">
        <v>0</v>
      </c>
    </row>
    <row r="281" spans="1:49" x14ac:dyDescent="0.35">
      <c r="A281" t="s">
        <v>48</v>
      </c>
      <c r="B281" t="s">
        <v>664</v>
      </c>
      <c r="C281" t="s">
        <v>1245</v>
      </c>
      <c r="D281" t="s">
        <v>1265</v>
      </c>
      <c r="E281" t="s">
        <v>1313</v>
      </c>
      <c r="F281" t="s">
        <v>671</v>
      </c>
      <c r="G281" t="s">
        <v>661</v>
      </c>
      <c r="H281" t="s">
        <v>655</v>
      </c>
      <c r="I281">
        <f t="shared" si="5"/>
        <v>17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1</v>
      </c>
      <c r="R281">
        <v>0</v>
      </c>
      <c r="S281">
        <v>1</v>
      </c>
      <c r="T281">
        <v>2</v>
      </c>
      <c r="U281">
        <v>2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2</v>
      </c>
      <c r="AC281">
        <v>0</v>
      </c>
      <c r="AD281">
        <v>1</v>
      </c>
      <c r="AE281">
        <v>1</v>
      </c>
      <c r="AF281">
        <v>0</v>
      </c>
      <c r="AG281">
        <v>0</v>
      </c>
      <c r="AH281">
        <v>0</v>
      </c>
      <c r="AI281">
        <v>1</v>
      </c>
      <c r="AJ281">
        <v>2</v>
      </c>
      <c r="AK281">
        <v>1</v>
      </c>
      <c r="AL281">
        <v>0</v>
      </c>
      <c r="AM281">
        <v>0</v>
      </c>
      <c r="AN281">
        <v>1</v>
      </c>
      <c r="AO281">
        <v>0</v>
      </c>
      <c r="AP281">
        <v>0</v>
      </c>
      <c r="AQ281">
        <v>0</v>
      </c>
      <c r="AR281">
        <v>0</v>
      </c>
      <c r="AS281">
        <v>1</v>
      </c>
      <c r="AT281">
        <v>0</v>
      </c>
      <c r="AU281">
        <v>0</v>
      </c>
      <c r="AV281">
        <v>0</v>
      </c>
      <c r="AW281">
        <v>0</v>
      </c>
    </row>
    <row r="282" spans="1:49" x14ac:dyDescent="0.35">
      <c r="A282" t="s">
        <v>48</v>
      </c>
      <c r="B282" t="s">
        <v>664</v>
      </c>
      <c r="C282" t="s">
        <v>1245</v>
      </c>
      <c r="D282" t="s">
        <v>1265</v>
      </c>
      <c r="E282" t="s">
        <v>1314</v>
      </c>
      <c r="F282" t="s">
        <v>1315</v>
      </c>
      <c r="G282" t="s">
        <v>661</v>
      </c>
      <c r="H282" t="s">
        <v>655</v>
      </c>
      <c r="I282">
        <f t="shared" si="5"/>
        <v>17</v>
      </c>
      <c r="J282">
        <v>0</v>
      </c>
      <c r="K282">
        <v>0</v>
      </c>
      <c r="L282">
        <v>1</v>
      </c>
      <c r="M282">
        <v>3</v>
      </c>
      <c r="N282">
        <v>3</v>
      </c>
      <c r="O282">
        <v>2</v>
      </c>
      <c r="P282">
        <v>0</v>
      </c>
      <c r="Q282">
        <v>0</v>
      </c>
      <c r="R282">
        <v>0</v>
      </c>
      <c r="S282">
        <v>1</v>
      </c>
      <c r="T282">
        <v>1</v>
      </c>
      <c r="U282">
        <v>1</v>
      </c>
      <c r="V282">
        <v>1</v>
      </c>
      <c r="W282">
        <v>0</v>
      </c>
      <c r="X282">
        <v>0</v>
      </c>
      <c r="Y282">
        <v>0</v>
      </c>
      <c r="Z282">
        <v>0</v>
      </c>
      <c r="AA282">
        <v>1</v>
      </c>
      <c r="AB282">
        <v>0</v>
      </c>
      <c r="AC282">
        <v>1</v>
      </c>
      <c r="AD282">
        <v>0</v>
      </c>
      <c r="AE282">
        <v>1</v>
      </c>
      <c r="AF282">
        <v>0</v>
      </c>
      <c r="AG282">
        <v>0</v>
      </c>
      <c r="AH282">
        <v>1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</row>
    <row r="283" spans="1:49" x14ac:dyDescent="0.35">
      <c r="A283" t="s">
        <v>48</v>
      </c>
      <c r="B283" t="s">
        <v>664</v>
      </c>
      <c r="C283" t="s">
        <v>1245</v>
      </c>
      <c r="D283" t="s">
        <v>1365</v>
      </c>
      <c r="E283" t="s">
        <v>1398</v>
      </c>
      <c r="F283" t="s">
        <v>1399</v>
      </c>
      <c r="G283" t="s">
        <v>1466</v>
      </c>
      <c r="H283" t="s">
        <v>1467</v>
      </c>
      <c r="I283">
        <f t="shared" si="5"/>
        <v>17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6</v>
      </c>
      <c r="AK283">
        <v>10</v>
      </c>
      <c r="AL283">
        <v>1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</row>
    <row r="284" spans="1:49" x14ac:dyDescent="0.35">
      <c r="A284" t="s">
        <v>48</v>
      </c>
      <c r="B284" t="s">
        <v>664</v>
      </c>
      <c r="C284" t="s">
        <v>769</v>
      </c>
      <c r="D284" t="s">
        <v>770</v>
      </c>
      <c r="E284" t="s">
        <v>771</v>
      </c>
      <c r="F284" t="s">
        <v>774</v>
      </c>
      <c r="G284" t="s">
        <v>776</v>
      </c>
      <c r="H284" t="s">
        <v>655</v>
      </c>
      <c r="I284">
        <f t="shared" si="5"/>
        <v>16</v>
      </c>
      <c r="J284">
        <v>0</v>
      </c>
      <c r="K284">
        <v>0</v>
      </c>
      <c r="L284">
        <v>1</v>
      </c>
      <c r="M284">
        <v>0</v>
      </c>
      <c r="N284">
        <v>2</v>
      </c>
      <c r="O284">
        <v>0</v>
      </c>
      <c r="P284">
        <v>1</v>
      </c>
      <c r="Q284">
        <v>0</v>
      </c>
      <c r="R284">
        <v>0</v>
      </c>
      <c r="S284">
        <v>1</v>
      </c>
      <c r="T284">
        <v>1</v>
      </c>
      <c r="U284">
        <v>0</v>
      </c>
      <c r="V284">
        <v>0</v>
      </c>
      <c r="W284">
        <v>1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3</v>
      </c>
      <c r="AQ284">
        <v>2</v>
      </c>
      <c r="AR284">
        <v>0</v>
      </c>
      <c r="AS284">
        <v>1</v>
      </c>
      <c r="AT284">
        <v>0</v>
      </c>
      <c r="AU284">
        <v>0</v>
      </c>
      <c r="AV284">
        <v>2</v>
      </c>
      <c r="AW284">
        <v>1</v>
      </c>
    </row>
    <row r="285" spans="1:49" x14ac:dyDescent="0.35">
      <c r="A285" t="s">
        <v>48</v>
      </c>
      <c r="B285" t="s">
        <v>664</v>
      </c>
      <c r="C285" t="s">
        <v>923</v>
      </c>
      <c r="D285" t="s">
        <v>924</v>
      </c>
      <c r="E285" t="s">
        <v>968</v>
      </c>
      <c r="F285" t="s">
        <v>671</v>
      </c>
      <c r="G285" t="s">
        <v>661</v>
      </c>
      <c r="H285" t="s">
        <v>655</v>
      </c>
      <c r="I285">
        <f t="shared" si="5"/>
        <v>16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1</v>
      </c>
      <c r="AC285">
        <v>1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5</v>
      </c>
      <c r="AK285">
        <v>3</v>
      </c>
      <c r="AL285">
        <v>0</v>
      </c>
      <c r="AM285">
        <v>0</v>
      </c>
      <c r="AN285">
        <v>1</v>
      </c>
      <c r="AO285">
        <v>0</v>
      </c>
      <c r="AP285">
        <v>1</v>
      </c>
      <c r="AQ285">
        <v>0</v>
      </c>
      <c r="AR285">
        <v>0</v>
      </c>
      <c r="AS285">
        <v>0</v>
      </c>
      <c r="AT285">
        <v>0</v>
      </c>
      <c r="AU285">
        <v>1</v>
      </c>
      <c r="AV285">
        <v>0</v>
      </c>
      <c r="AW285">
        <v>1</v>
      </c>
    </row>
    <row r="286" spans="1:49" x14ac:dyDescent="0.35">
      <c r="A286" t="s">
        <v>48</v>
      </c>
      <c r="B286" t="s">
        <v>664</v>
      </c>
      <c r="C286" t="s">
        <v>1245</v>
      </c>
      <c r="D286" t="s">
        <v>1265</v>
      </c>
      <c r="E286" t="s">
        <v>1312</v>
      </c>
      <c r="F286" t="s">
        <v>671</v>
      </c>
      <c r="G286" t="s">
        <v>661</v>
      </c>
      <c r="H286" t="s">
        <v>655</v>
      </c>
      <c r="I286">
        <f t="shared" si="5"/>
        <v>16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1</v>
      </c>
      <c r="R286">
        <v>0</v>
      </c>
      <c r="S286">
        <v>0</v>
      </c>
      <c r="T286">
        <v>0</v>
      </c>
      <c r="U286">
        <v>1</v>
      </c>
      <c r="V286">
        <v>1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3</v>
      </c>
      <c r="AI286">
        <v>5</v>
      </c>
      <c r="AJ286">
        <v>0</v>
      </c>
      <c r="AK286">
        <v>0</v>
      </c>
      <c r="AL286">
        <v>0</v>
      </c>
      <c r="AM286">
        <v>0</v>
      </c>
      <c r="AN286">
        <v>2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2</v>
      </c>
      <c r="AV286">
        <v>1</v>
      </c>
      <c r="AW286">
        <v>0</v>
      </c>
    </row>
    <row r="287" spans="1:49" x14ac:dyDescent="0.35">
      <c r="A287" t="s">
        <v>48</v>
      </c>
      <c r="B287" t="s">
        <v>664</v>
      </c>
      <c r="C287" t="s">
        <v>1572</v>
      </c>
      <c r="D287" t="s">
        <v>1573</v>
      </c>
      <c r="E287" t="s">
        <v>670</v>
      </c>
      <c r="F287" t="s">
        <v>671</v>
      </c>
      <c r="G287" t="s">
        <v>661</v>
      </c>
      <c r="H287" t="s">
        <v>655</v>
      </c>
      <c r="I287">
        <f t="shared" si="5"/>
        <v>16</v>
      </c>
      <c r="J287">
        <v>0</v>
      </c>
      <c r="K287">
        <v>0</v>
      </c>
      <c r="L287">
        <v>0</v>
      </c>
      <c r="M287">
        <v>2</v>
      </c>
      <c r="N287">
        <v>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2</v>
      </c>
      <c r="V287">
        <v>1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1</v>
      </c>
      <c r="AJ287">
        <v>1</v>
      </c>
      <c r="AK287">
        <v>0</v>
      </c>
      <c r="AL287">
        <v>1</v>
      </c>
      <c r="AM287">
        <v>0</v>
      </c>
      <c r="AN287">
        <v>0</v>
      </c>
      <c r="AO287">
        <v>0</v>
      </c>
      <c r="AP287">
        <v>1</v>
      </c>
      <c r="AQ287">
        <v>0</v>
      </c>
      <c r="AR287">
        <v>2</v>
      </c>
      <c r="AS287">
        <v>0</v>
      </c>
      <c r="AT287">
        <v>2</v>
      </c>
      <c r="AU287">
        <v>0</v>
      </c>
      <c r="AV287">
        <v>0</v>
      </c>
      <c r="AW287">
        <v>1</v>
      </c>
    </row>
    <row r="288" spans="1:49" x14ac:dyDescent="0.35">
      <c r="A288" t="s">
        <v>48</v>
      </c>
      <c r="B288" t="s">
        <v>664</v>
      </c>
      <c r="C288" t="s">
        <v>672</v>
      </c>
      <c r="D288" t="s">
        <v>680</v>
      </c>
      <c r="E288" t="s">
        <v>681</v>
      </c>
      <c r="F288" t="s">
        <v>701</v>
      </c>
      <c r="G288" t="s">
        <v>661</v>
      </c>
      <c r="H288" t="s">
        <v>655</v>
      </c>
      <c r="I288">
        <f t="shared" si="5"/>
        <v>15</v>
      </c>
      <c r="J288">
        <v>1</v>
      </c>
      <c r="K288">
        <v>0</v>
      </c>
      <c r="L288">
        <v>2</v>
      </c>
      <c r="M288">
        <v>0</v>
      </c>
      <c r="N288">
        <v>0</v>
      </c>
      <c r="O288">
        <v>1</v>
      </c>
      <c r="P288">
        <v>0</v>
      </c>
      <c r="Q288">
        <v>1</v>
      </c>
      <c r="R288">
        <v>0</v>
      </c>
      <c r="S288">
        <v>0</v>
      </c>
      <c r="T288">
        <v>0</v>
      </c>
      <c r="U288">
        <v>1</v>
      </c>
      <c r="V288">
        <v>0</v>
      </c>
      <c r="W288">
        <v>0</v>
      </c>
      <c r="X288">
        <v>1</v>
      </c>
      <c r="Y288">
        <v>0</v>
      </c>
      <c r="Z288">
        <v>0</v>
      </c>
      <c r="AA288">
        <v>1</v>
      </c>
      <c r="AB288">
        <v>1</v>
      </c>
      <c r="AC288">
        <v>0</v>
      </c>
      <c r="AD288">
        <v>0</v>
      </c>
      <c r="AE288">
        <v>0</v>
      </c>
      <c r="AF288">
        <v>1</v>
      </c>
      <c r="AG288">
        <v>1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2</v>
      </c>
      <c r="AR288">
        <v>0</v>
      </c>
      <c r="AS288">
        <v>0</v>
      </c>
      <c r="AT288">
        <v>0</v>
      </c>
      <c r="AU288">
        <v>1</v>
      </c>
      <c r="AV288">
        <v>1</v>
      </c>
      <c r="AW288">
        <v>0</v>
      </c>
    </row>
    <row r="289" spans="1:49" x14ac:dyDescent="0.35">
      <c r="A289" t="s">
        <v>48</v>
      </c>
      <c r="B289" t="s">
        <v>664</v>
      </c>
      <c r="C289" t="s">
        <v>672</v>
      </c>
      <c r="D289" t="s">
        <v>680</v>
      </c>
      <c r="E289" t="s">
        <v>729</v>
      </c>
      <c r="F289" t="s">
        <v>730</v>
      </c>
      <c r="G289" t="s">
        <v>732</v>
      </c>
      <c r="H289" t="s">
        <v>736</v>
      </c>
      <c r="I289">
        <f t="shared" si="5"/>
        <v>15</v>
      </c>
      <c r="J289">
        <v>1</v>
      </c>
      <c r="K289">
        <v>1</v>
      </c>
      <c r="L289">
        <v>0</v>
      </c>
      <c r="M289">
        <v>3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2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1</v>
      </c>
      <c r="AP289">
        <v>0</v>
      </c>
      <c r="AQ289">
        <v>1</v>
      </c>
      <c r="AR289">
        <v>0</v>
      </c>
      <c r="AS289">
        <v>0</v>
      </c>
      <c r="AT289">
        <v>3</v>
      </c>
      <c r="AU289">
        <v>2</v>
      </c>
      <c r="AV289">
        <v>0</v>
      </c>
      <c r="AW289">
        <v>0</v>
      </c>
    </row>
    <row r="290" spans="1:49" x14ac:dyDescent="0.35">
      <c r="A290" t="s">
        <v>48</v>
      </c>
      <c r="B290" t="s">
        <v>664</v>
      </c>
      <c r="C290" t="s">
        <v>923</v>
      </c>
      <c r="D290" t="s">
        <v>1006</v>
      </c>
      <c r="E290" t="s">
        <v>1007</v>
      </c>
      <c r="F290" t="s">
        <v>1136</v>
      </c>
      <c r="G290" t="s">
        <v>1152</v>
      </c>
      <c r="H290" t="s">
        <v>1153</v>
      </c>
      <c r="I290">
        <f t="shared" si="5"/>
        <v>15</v>
      </c>
      <c r="J290">
        <v>0</v>
      </c>
      <c r="K290">
        <v>1</v>
      </c>
      <c r="L290">
        <v>4</v>
      </c>
      <c r="M290">
        <v>2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5</v>
      </c>
      <c r="AU290">
        <v>3</v>
      </c>
      <c r="AV290">
        <v>0</v>
      </c>
      <c r="AW290">
        <v>0</v>
      </c>
    </row>
    <row r="291" spans="1:49" x14ac:dyDescent="0.35">
      <c r="A291" t="s">
        <v>48</v>
      </c>
      <c r="B291" t="s">
        <v>664</v>
      </c>
      <c r="C291" t="s">
        <v>1245</v>
      </c>
      <c r="D291" t="s">
        <v>1265</v>
      </c>
      <c r="E291" t="s">
        <v>1268</v>
      </c>
      <c r="F291" t="s">
        <v>1297</v>
      </c>
      <c r="G291" t="s">
        <v>1301</v>
      </c>
      <c r="H291" t="s">
        <v>1302</v>
      </c>
      <c r="I291">
        <f t="shared" si="5"/>
        <v>15</v>
      </c>
      <c r="J291">
        <v>0</v>
      </c>
      <c r="K291">
        <v>0</v>
      </c>
      <c r="L291">
        <v>0</v>
      </c>
      <c r="M291">
        <v>0</v>
      </c>
      <c r="N291">
        <v>1</v>
      </c>
      <c r="O291">
        <v>1</v>
      </c>
      <c r="P291">
        <v>0</v>
      </c>
      <c r="Q291">
        <v>0</v>
      </c>
      <c r="R291">
        <v>0</v>
      </c>
      <c r="S291">
        <v>3</v>
      </c>
      <c r="T291">
        <v>4</v>
      </c>
      <c r="U291">
        <v>2</v>
      </c>
      <c r="V291">
        <v>0</v>
      </c>
      <c r="W291">
        <v>1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1</v>
      </c>
      <c r="AG291">
        <v>0</v>
      </c>
      <c r="AH291">
        <v>1</v>
      </c>
      <c r="AI291">
        <v>0</v>
      </c>
      <c r="AJ291">
        <v>0</v>
      </c>
      <c r="AK291">
        <v>1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</row>
    <row r="292" spans="1:49" x14ac:dyDescent="0.35">
      <c r="A292" t="s">
        <v>48</v>
      </c>
      <c r="B292" t="s">
        <v>664</v>
      </c>
      <c r="C292" t="s">
        <v>1245</v>
      </c>
      <c r="D292" t="s">
        <v>1265</v>
      </c>
      <c r="E292" t="s">
        <v>1314</v>
      </c>
      <c r="F292" t="s">
        <v>1315</v>
      </c>
      <c r="G292" t="s">
        <v>1316</v>
      </c>
      <c r="H292" t="s">
        <v>655</v>
      </c>
      <c r="I292">
        <f t="shared" si="5"/>
        <v>15</v>
      </c>
      <c r="J292">
        <v>0</v>
      </c>
      <c r="K292">
        <v>0</v>
      </c>
      <c r="L292">
        <v>0</v>
      </c>
      <c r="M292">
        <v>1</v>
      </c>
      <c r="N292">
        <v>0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1</v>
      </c>
      <c r="U292">
        <v>0</v>
      </c>
      <c r="V292">
        <v>0</v>
      </c>
      <c r="W292">
        <v>1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1</v>
      </c>
      <c r="AD292">
        <v>1</v>
      </c>
      <c r="AE292">
        <v>0</v>
      </c>
      <c r="AF292">
        <v>0</v>
      </c>
      <c r="AG292">
        <v>0</v>
      </c>
      <c r="AH292">
        <v>2</v>
      </c>
      <c r="AI292">
        <v>2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3</v>
      </c>
      <c r="AU292">
        <v>2</v>
      </c>
      <c r="AV292">
        <v>0</v>
      </c>
      <c r="AW292">
        <v>0</v>
      </c>
    </row>
    <row r="293" spans="1:49" x14ac:dyDescent="0.35">
      <c r="A293" t="s">
        <v>48</v>
      </c>
      <c r="B293" t="s">
        <v>664</v>
      </c>
      <c r="C293" t="s">
        <v>1245</v>
      </c>
      <c r="D293" t="s">
        <v>1365</v>
      </c>
      <c r="E293" t="s">
        <v>1367</v>
      </c>
      <c r="F293" t="s">
        <v>1369</v>
      </c>
      <c r="G293" t="s">
        <v>1370</v>
      </c>
      <c r="H293" t="s">
        <v>1371</v>
      </c>
      <c r="I293">
        <f t="shared" si="5"/>
        <v>15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1</v>
      </c>
      <c r="Y293">
        <v>2</v>
      </c>
      <c r="Z293">
        <v>0</v>
      </c>
      <c r="AA293">
        <v>2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5</v>
      </c>
      <c r="AS293">
        <v>5</v>
      </c>
      <c r="AT293">
        <v>0</v>
      </c>
      <c r="AU293">
        <v>0</v>
      </c>
      <c r="AV293">
        <v>0</v>
      </c>
      <c r="AW293">
        <v>0</v>
      </c>
    </row>
    <row r="294" spans="1:49" x14ac:dyDescent="0.35">
      <c r="A294" t="s">
        <v>48</v>
      </c>
      <c r="B294" t="s">
        <v>664</v>
      </c>
      <c r="C294" t="s">
        <v>1245</v>
      </c>
      <c r="D294" t="s">
        <v>1365</v>
      </c>
      <c r="E294" t="s">
        <v>1489</v>
      </c>
      <c r="F294" t="s">
        <v>1490</v>
      </c>
      <c r="G294" t="s">
        <v>1491</v>
      </c>
      <c r="H294" t="s">
        <v>655</v>
      </c>
      <c r="I294">
        <f t="shared" si="5"/>
        <v>15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0</v>
      </c>
      <c r="AF294">
        <v>0</v>
      </c>
      <c r="AG294">
        <v>0</v>
      </c>
      <c r="AH294">
        <v>0</v>
      </c>
      <c r="AI294">
        <v>2</v>
      </c>
      <c r="AJ294">
        <v>4</v>
      </c>
      <c r="AK294">
        <v>4</v>
      </c>
      <c r="AL294">
        <v>0</v>
      </c>
      <c r="AM294">
        <v>0</v>
      </c>
      <c r="AN294">
        <v>1</v>
      </c>
      <c r="AO294">
        <v>1</v>
      </c>
      <c r="AP294">
        <v>0</v>
      </c>
      <c r="AQ294">
        <v>1</v>
      </c>
      <c r="AR294">
        <v>1</v>
      </c>
      <c r="AS294">
        <v>0</v>
      </c>
      <c r="AT294">
        <v>0</v>
      </c>
      <c r="AU294">
        <v>0</v>
      </c>
      <c r="AV294">
        <v>0</v>
      </c>
      <c r="AW294">
        <v>0</v>
      </c>
    </row>
    <row r="295" spans="1:49" x14ac:dyDescent="0.35">
      <c r="A295" t="s">
        <v>48</v>
      </c>
      <c r="B295" t="s">
        <v>664</v>
      </c>
      <c r="C295" t="s">
        <v>1594</v>
      </c>
      <c r="D295" t="s">
        <v>1599</v>
      </c>
      <c r="E295" t="s">
        <v>1600</v>
      </c>
      <c r="F295" t="s">
        <v>1601</v>
      </c>
      <c r="G295" t="s">
        <v>661</v>
      </c>
      <c r="H295" t="s">
        <v>655</v>
      </c>
      <c r="I295">
        <f t="shared" si="5"/>
        <v>15</v>
      </c>
      <c r="J295">
        <v>0</v>
      </c>
      <c r="K295">
        <v>0</v>
      </c>
      <c r="L295">
        <v>0</v>
      </c>
      <c r="M295">
        <v>3</v>
      </c>
      <c r="N295">
        <v>1</v>
      </c>
      <c r="O295">
        <v>0</v>
      </c>
      <c r="P295">
        <v>0</v>
      </c>
      <c r="Q295">
        <v>0</v>
      </c>
      <c r="R295">
        <v>1</v>
      </c>
      <c r="S295">
        <v>0</v>
      </c>
      <c r="T295">
        <v>2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4</v>
      </c>
      <c r="AG295">
        <v>1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1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1</v>
      </c>
      <c r="AT295">
        <v>0</v>
      </c>
      <c r="AU295">
        <v>1</v>
      </c>
      <c r="AV295">
        <v>0</v>
      </c>
      <c r="AW295">
        <v>0</v>
      </c>
    </row>
    <row r="296" spans="1:49" x14ac:dyDescent="0.35">
      <c r="A296" t="s">
        <v>48</v>
      </c>
      <c r="B296" t="s">
        <v>664</v>
      </c>
      <c r="C296" t="s">
        <v>672</v>
      </c>
      <c r="D296" t="s">
        <v>680</v>
      </c>
      <c r="E296" t="s">
        <v>681</v>
      </c>
      <c r="F296" t="s">
        <v>701</v>
      </c>
      <c r="G296" t="s">
        <v>706</v>
      </c>
      <c r="H296" t="s">
        <v>707</v>
      </c>
      <c r="I296">
        <f t="shared" si="5"/>
        <v>14</v>
      </c>
      <c r="J296">
        <v>1</v>
      </c>
      <c r="K296">
        <v>0</v>
      </c>
      <c r="L296">
        <v>0</v>
      </c>
      <c r="M296">
        <v>2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1</v>
      </c>
      <c r="AP296">
        <v>4</v>
      </c>
      <c r="AQ296">
        <v>1</v>
      </c>
      <c r="AR296">
        <v>1</v>
      </c>
      <c r="AS296">
        <v>0</v>
      </c>
      <c r="AT296">
        <v>0</v>
      </c>
      <c r="AU296">
        <v>1</v>
      </c>
      <c r="AV296">
        <v>1</v>
      </c>
      <c r="AW296">
        <v>1</v>
      </c>
    </row>
    <row r="297" spans="1:49" x14ac:dyDescent="0.35">
      <c r="A297" t="s">
        <v>48</v>
      </c>
      <c r="B297" t="s">
        <v>664</v>
      </c>
      <c r="C297" t="s">
        <v>923</v>
      </c>
      <c r="D297" t="s">
        <v>1006</v>
      </c>
      <c r="E297" t="s">
        <v>1007</v>
      </c>
      <c r="F297" t="s">
        <v>1053</v>
      </c>
      <c r="G297" t="s">
        <v>1019</v>
      </c>
      <c r="H297" t="s">
        <v>1060</v>
      </c>
      <c r="I297">
        <f t="shared" si="5"/>
        <v>14</v>
      </c>
      <c r="J297">
        <v>0</v>
      </c>
      <c r="K297">
        <v>1</v>
      </c>
      <c r="L297">
        <v>0</v>
      </c>
      <c r="M297">
        <v>1</v>
      </c>
      <c r="N297">
        <v>1</v>
      </c>
      <c r="O297">
        <v>1</v>
      </c>
      <c r="P297">
        <v>0</v>
      </c>
      <c r="Q297">
        <v>1</v>
      </c>
      <c r="R297">
        <v>1</v>
      </c>
      <c r="S297">
        <v>1</v>
      </c>
      <c r="T297">
        <v>0</v>
      </c>
      <c r="U297">
        <v>0</v>
      </c>
      <c r="V297">
        <v>1</v>
      </c>
      <c r="W297">
        <v>0</v>
      </c>
      <c r="X297">
        <v>0</v>
      </c>
      <c r="Y297">
        <v>1</v>
      </c>
      <c r="Z297">
        <v>0</v>
      </c>
      <c r="AA297">
        <v>0</v>
      </c>
      <c r="AB297">
        <v>1</v>
      </c>
      <c r="AC297">
        <v>1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1</v>
      </c>
      <c r="AN297">
        <v>0</v>
      </c>
      <c r="AO297">
        <v>0</v>
      </c>
      <c r="AP297">
        <v>0</v>
      </c>
      <c r="AQ297">
        <v>0</v>
      </c>
      <c r="AR297">
        <v>1</v>
      </c>
      <c r="AS297">
        <v>0</v>
      </c>
      <c r="AT297">
        <v>0</v>
      </c>
      <c r="AU297">
        <v>1</v>
      </c>
      <c r="AV297">
        <v>0</v>
      </c>
      <c r="AW297">
        <v>0</v>
      </c>
    </row>
    <row r="298" spans="1:49" x14ac:dyDescent="0.35">
      <c r="A298" t="s">
        <v>48</v>
      </c>
      <c r="B298" t="s">
        <v>664</v>
      </c>
      <c r="C298" t="s">
        <v>1245</v>
      </c>
      <c r="D298" t="s">
        <v>1246</v>
      </c>
      <c r="E298" t="s">
        <v>1251</v>
      </c>
      <c r="F298" t="s">
        <v>1253</v>
      </c>
      <c r="G298" t="s">
        <v>661</v>
      </c>
      <c r="H298" t="s">
        <v>655</v>
      </c>
      <c r="I298">
        <f t="shared" si="5"/>
        <v>14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1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3</v>
      </c>
      <c r="AE298">
        <v>3</v>
      </c>
      <c r="AF298">
        <v>0</v>
      </c>
      <c r="AG298">
        <v>0</v>
      </c>
      <c r="AH298">
        <v>4</v>
      </c>
      <c r="AI298">
        <v>2</v>
      </c>
      <c r="AJ298">
        <v>1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</row>
    <row r="299" spans="1:49" x14ac:dyDescent="0.35">
      <c r="A299" t="s">
        <v>48</v>
      </c>
      <c r="B299" t="s">
        <v>664</v>
      </c>
      <c r="C299" t="s">
        <v>1245</v>
      </c>
      <c r="D299" t="s">
        <v>1265</v>
      </c>
      <c r="E299" t="s">
        <v>1309</v>
      </c>
      <c r="F299" t="s">
        <v>1310</v>
      </c>
      <c r="G299" t="s">
        <v>1311</v>
      </c>
      <c r="H299" t="s">
        <v>655</v>
      </c>
      <c r="I299">
        <f t="shared" si="5"/>
        <v>14</v>
      </c>
      <c r="J299">
        <v>0</v>
      </c>
      <c r="K299">
        <v>0</v>
      </c>
      <c r="L299">
        <v>0</v>
      </c>
      <c r="M299">
        <v>0</v>
      </c>
      <c r="N299">
        <v>1</v>
      </c>
      <c r="O299">
        <v>2</v>
      </c>
      <c r="P299">
        <v>0</v>
      </c>
      <c r="Q299">
        <v>0</v>
      </c>
      <c r="R299">
        <v>1</v>
      </c>
      <c r="S299">
        <v>0</v>
      </c>
      <c r="T299">
        <v>1</v>
      </c>
      <c r="U299">
        <v>1</v>
      </c>
      <c r="V299">
        <v>1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2</v>
      </c>
      <c r="AF299">
        <v>0</v>
      </c>
      <c r="AG299">
        <v>0</v>
      </c>
      <c r="AH299">
        <v>1</v>
      </c>
      <c r="AI299">
        <v>0</v>
      </c>
      <c r="AJ299">
        <v>1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1</v>
      </c>
      <c r="AU299">
        <v>2</v>
      </c>
      <c r="AV299">
        <v>0</v>
      </c>
      <c r="AW299">
        <v>0</v>
      </c>
    </row>
    <row r="300" spans="1:49" x14ac:dyDescent="0.35">
      <c r="A300" t="s">
        <v>48</v>
      </c>
      <c r="B300" t="s">
        <v>664</v>
      </c>
      <c r="C300" t="s">
        <v>919</v>
      </c>
      <c r="D300" t="s">
        <v>920</v>
      </c>
      <c r="E300" t="s">
        <v>921</v>
      </c>
      <c r="F300" t="s">
        <v>922</v>
      </c>
      <c r="G300" t="s">
        <v>661</v>
      </c>
      <c r="H300" t="s">
        <v>655</v>
      </c>
      <c r="I300">
        <f t="shared" si="5"/>
        <v>13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6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2</v>
      </c>
      <c r="AM300">
        <v>3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2</v>
      </c>
      <c r="AW300">
        <v>0</v>
      </c>
    </row>
    <row r="301" spans="1:49" x14ac:dyDescent="0.35">
      <c r="A301" t="s">
        <v>48</v>
      </c>
      <c r="B301" t="s">
        <v>664</v>
      </c>
      <c r="C301" t="s">
        <v>923</v>
      </c>
      <c r="D301" t="s">
        <v>1006</v>
      </c>
      <c r="E301" t="s">
        <v>1007</v>
      </c>
      <c r="F301" t="s">
        <v>1044</v>
      </c>
      <c r="G301" t="s">
        <v>1045</v>
      </c>
      <c r="H301" t="s">
        <v>655</v>
      </c>
      <c r="I301">
        <f t="shared" si="5"/>
        <v>13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2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6</v>
      </c>
      <c r="AK301">
        <v>1</v>
      </c>
      <c r="AL301">
        <v>0</v>
      </c>
      <c r="AM301">
        <v>2</v>
      </c>
      <c r="AN301">
        <v>0</v>
      </c>
      <c r="AO301">
        <v>0</v>
      </c>
      <c r="AP301">
        <v>0</v>
      </c>
      <c r="AQ301">
        <v>0</v>
      </c>
      <c r="AR301">
        <v>1</v>
      </c>
      <c r="AS301">
        <v>0</v>
      </c>
      <c r="AT301">
        <v>0</v>
      </c>
      <c r="AU301">
        <v>0</v>
      </c>
      <c r="AV301">
        <v>0</v>
      </c>
      <c r="AW301">
        <v>1</v>
      </c>
    </row>
    <row r="302" spans="1:49" x14ac:dyDescent="0.35">
      <c r="A302" t="s">
        <v>48</v>
      </c>
      <c r="B302" t="s">
        <v>664</v>
      </c>
      <c r="C302" t="s">
        <v>923</v>
      </c>
      <c r="D302" t="s">
        <v>1006</v>
      </c>
      <c r="E302" t="s">
        <v>1007</v>
      </c>
      <c r="F302" t="s">
        <v>1102</v>
      </c>
      <c r="G302" t="s">
        <v>1019</v>
      </c>
      <c r="H302" t="s">
        <v>1105</v>
      </c>
      <c r="I302">
        <f t="shared" si="5"/>
        <v>13</v>
      </c>
      <c r="J302">
        <v>1</v>
      </c>
      <c r="K302">
        <v>0</v>
      </c>
      <c r="L302">
        <v>0</v>
      </c>
      <c r="M302">
        <v>0</v>
      </c>
      <c r="N302">
        <v>1</v>
      </c>
      <c r="O302">
        <v>1</v>
      </c>
      <c r="P302">
        <v>0</v>
      </c>
      <c r="Q302">
        <v>2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1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1</v>
      </c>
      <c r="AO302">
        <v>0</v>
      </c>
      <c r="AP302">
        <v>1</v>
      </c>
      <c r="AQ302">
        <v>1</v>
      </c>
      <c r="AR302">
        <v>0</v>
      </c>
      <c r="AS302">
        <v>0</v>
      </c>
      <c r="AT302">
        <v>2</v>
      </c>
      <c r="AU302">
        <v>0</v>
      </c>
      <c r="AV302">
        <v>2</v>
      </c>
      <c r="AW302">
        <v>0</v>
      </c>
    </row>
    <row r="303" spans="1:49" x14ac:dyDescent="0.35">
      <c r="A303" t="s">
        <v>48</v>
      </c>
      <c r="B303" t="s">
        <v>664</v>
      </c>
      <c r="C303" t="s">
        <v>923</v>
      </c>
      <c r="D303" t="s">
        <v>1006</v>
      </c>
      <c r="E303" t="s">
        <v>1007</v>
      </c>
      <c r="F303" t="s">
        <v>1102</v>
      </c>
      <c r="G303" t="s">
        <v>1109</v>
      </c>
      <c r="H303" t="s">
        <v>655</v>
      </c>
      <c r="I303">
        <f t="shared" si="5"/>
        <v>13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1</v>
      </c>
      <c r="AH303">
        <v>1</v>
      </c>
      <c r="AI303">
        <v>0</v>
      </c>
      <c r="AJ303">
        <v>3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5</v>
      </c>
      <c r="AQ303">
        <v>2</v>
      </c>
      <c r="AR303">
        <v>0</v>
      </c>
      <c r="AS303">
        <v>1</v>
      </c>
      <c r="AT303">
        <v>0</v>
      </c>
      <c r="AU303">
        <v>0</v>
      </c>
      <c r="AV303">
        <v>0</v>
      </c>
      <c r="AW303">
        <v>0</v>
      </c>
    </row>
    <row r="304" spans="1:49" x14ac:dyDescent="0.35">
      <c r="A304" t="s">
        <v>48</v>
      </c>
      <c r="B304" t="s">
        <v>664</v>
      </c>
      <c r="C304" t="s">
        <v>1245</v>
      </c>
      <c r="D304" t="s">
        <v>1365</v>
      </c>
      <c r="E304" t="s">
        <v>1506</v>
      </c>
      <c r="F304" t="s">
        <v>1507</v>
      </c>
      <c r="G304" t="s">
        <v>661</v>
      </c>
      <c r="H304" t="s">
        <v>655</v>
      </c>
      <c r="I304">
        <f t="shared" si="5"/>
        <v>13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4</v>
      </c>
      <c r="AK304">
        <v>9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</row>
    <row r="305" spans="1:49" x14ac:dyDescent="0.35">
      <c r="A305" t="s">
        <v>48</v>
      </c>
      <c r="B305" t="s">
        <v>664</v>
      </c>
      <c r="C305" t="s">
        <v>923</v>
      </c>
      <c r="D305" t="s">
        <v>924</v>
      </c>
      <c r="E305" t="s">
        <v>925</v>
      </c>
      <c r="F305" t="s">
        <v>939</v>
      </c>
      <c r="G305" t="s">
        <v>940</v>
      </c>
      <c r="H305" t="s">
        <v>655</v>
      </c>
      <c r="I305">
        <f t="shared" si="5"/>
        <v>12</v>
      </c>
      <c r="J305">
        <v>1</v>
      </c>
      <c r="K305">
        <v>0</v>
      </c>
      <c r="L305">
        <v>0</v>
      </c>
      <c r="M305">
        <v>0</v>
      </c>
      <c r="N305">
        <v>0</v>
      </c>
      <c r="O305">
        <v>1</v>
      </c>
      <c r="P305">
        <v>0</v>
      </c>
      <c r="Q305">
        <v>0</v>
      </c>
      <c r="R305">
        <v>1</v>
      </c>
      <c r="S305">
        <v>0</v>
      </c>
      <c r="T305">
        <v>0</v>
      </c>
      <c r="U305">
        <v>0</v>
      </c>
      <c r="V305">
        <v>1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1</v>
      </c>
      <c r="AC305">
        <v>0</v>
      </c>
      <c r="AD305">
        <v>0</v>
      </c>
      <c r="AE305">
        <v>0</v>
      </c>
      <c r="AF305">
        <v>0</v>
      </c>
      <c r="AG305">
        <v>1</v>
      </c>
      <c r="AH305">
        <v>2</v>
      </c>
      <c r="AI305">
        <v>0</v>
      </c>
      <c r="AJ305">
        <v>0</v>
      </c>
      <c r="AK305">
        <v>0</v>
      </c>
      <c r="AL305">
        <v>0</v>
      </c>
      <c r="AM305">
        <v>1</v>
      </c>
      <c r="AN305">
        <v>0</v>
      </c>
      <c r="AO305">
        <v>1</v>
      </c>
      <c r="AP305">
        <v>0</v>
      </c>
      <c r="AQ305">
        <v>0</v>
      </c>
      <c r="AR305">
        <v>1</v>
      </c>
      <c r="AS305">
        <v>1</v>
      </c>
      <c r="AT305">
        <v>0</v>
      </c>
      <c r="AU305">
        <v>0</v>
      </c>
      <c r="AV305">
        <v>0</v>
      </c>
      <c r="AW305">
        <v>0</v>
      </c>
    </row>
    <row r="306" spans="1:49" x14ac:dyDescent="0.35">
      <c r="A306" t="s">
        <v>48</v>
      </c>
      <c r="B306" t="s">
        <v>664</v>
      </c>
      <c r="C306" t="s">
        <v>1245</v>
      </c>
      <c r="D306" t="s">
        <v>1265</v>
      </c>
      <c r="E306" t="s">
        <v>1317</v>
      </c>
      <c r="F306" t="s">
        <v>1318</v>
      </c>
      <c r="G306" t="s">
        <v>661</v>
      </c>
      <c r="H306" t="s">
        <v>655</v>
      </c>
      <c r="I306">
        <f t="shared" si="5"/>
        <v>12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2</v>
      </c>
      <c r="Q306">
        <v>0</v>
      </c>
      <c r="R306">
        <v>0</v>
      </c>
      <c r="S306">
        <v>0</v>
      </c>
      <c r="T306">
        <v>0</v>
      </c>
      <c r="U306">
        <v>1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1</v>
      </c>
      <c r="AD306">
        <v>2</v>
      </c>
      <c r="AE306">
        <v>1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2</v>
      </c>
      <c r="AL306">
        <v>0</v>
      </c>
      <c r="AM306">
        <v>0</v>
      </c>
      <c r="AN306">
        <v>0</v>
      </c>
      <c r="AO306">
        <v>1</v>
      </c>
      <c r="AP306">
        <v>0</v>
      </c>
      <c r="AQ306">
        <v>0</v>
      </c>
      <c r="AR306">
        <v>0</v>
      </c>
      <c r="AS306">
        <v>0</v>
      </c>
      <c r="AT306">
        <v>1</v>
      </c>
      <c r="AU306">
        <v>1</v>
      </c>
      <c r="AV306">
        <v>0</v>
      </c>
      <c r="AW306">
        <v>0</v>
      </c>
    </row>
    <row r="307" spans="1:49" x14ac:dyDescent="0.35">
      <c r="A307" t="s">
        <v>48</v>
      </c>
      <c r="B307" t="s">
        <v>664</v>
      </c>
      <c r="C307" t="s">
        <v>1554</v>
      </c>
      <c r="D307" t="s">
        <v>1555</v>
      </c>
      <c r="E307" t="s">
        <v>1556</v>
      </c>
      <c r="F307" t="s">
        <v>1557</v>
      </c>
      <c r="G307" t="s">
        <v>1558</v>
      </c>
      <c r="H307" t="s">
        <v>655</v>
      </c>
      <c r="I307">
        <f t="shared" si="5"/>
        <v>12</v>
      </c>
      <c r="J307">
        <v>0</v>
      </c>
      <c r="K307">
        <v>2</v>
      </c>
      <c r="L307">
        <v>0</v>
      </c>
      <c r="M307">
        <v>0</v>
      </c>
      <c r="N307">
        <v>1</v>
      </c>
      <c r="O307">
        <v>0</v>
      </c>
      <c r="P307">
        <v>0</v>
      </c>
      <c r="Q307">
        <v>0</v>
      </c>
      <c r="R307">
        <v>1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1</v>
      </c>
      <c r="AB307">
        <v>0</v>
      </c>
      <c r="AC307">
        <v>1</v>
      </c>
      <c r="AD307">
        <v>0</v>
      </c>
      <c r="AE307">
        <v>0</v>
      </c>
      <c r="AF307">
        <v>1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2</v>
      </c>
      <c r="AP307">
        <v>2</v>
      </c>
      <c r="AQ307">
        <v>1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</row>
    <row r="308" spans="1:49" x14ac:dyDescent="0.35">
      <c r="A308" t="s">
        <v>48</v>
      </c>
      <c r="B308" t="s">
        <v>664</v>
      </c>
      <c r="C308" t="s">
        <v>1594</v>
      </c>
      <c r="D308" t="s">
        <v>1599</v>
      </c>
      <c r="E308" t="s">
        <v>1600</v>
      </c>
      <c r="F308" t="s">
        <v>1601</v>
      </c>
      <c r="G308" t="s">
        <v>1602</v>
      </c>
      <c r="H308" t="s">
        <v>655</v>
      </c>
      <c r="I308">
        <f t="shared" si="5"/>
        <v>12</v>
      </c>
      <c r="J308">
        <v>0</v>
      </c>
      <c r="K308">
        <v>1</v>
      </c>
      <c r="L308">
        <v>0</v>
      </c>
      <c r="M308">
        <v>1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3</v>
      </c>
      <c r="AG308">
        <v>3</v>
      </c>
      <c r="AH308">
        <v>0</v>
      </c>
      <c r="AI308">
        <v>0</v>
      </c>
      <c r="AJ308">
        <v>0</v>
      </c>
      <c r="AK308">
        <v>0</v>
      </c>
      <c r="AL308">
        <v>1</v>
      </c>
      <c r="AM308">
        <v>3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</row>
    <row r="309" spans="1:49" x14ac:dyDescent="0.35">
      <c r="A309" t="s">
        <v>48</v>
      </c>
      <c r="B309" t="s">
        <v>664</v>
      </c>
      <c r="C309" t="s">
        <v>769</v>
      </c>
      <c r="D309" t="s">
        <v>770</v>
      </c>
      <c r="E309" t="s">
        <v>771</v>
      </c>
      <c r="F309" t="s">
        <v>833</v>
      </c>
      <c r="G309" t="s">
        <v>661</v>
      </c>
      <c r="H309" t="s">
        <v>655</v>
      </c>
      <c r="I309">
        <f t="shared" si="5"/>
        <v>11</v>
      </c>
      <c r="J309">
        <v>0</v>
      </c>
      <c r="K309">
        <v>0</v>
      </c>
      <c r="L309">
        <v>2</v>
      </c>
      <c r="M309">
        <v>2</v>
      </c>
      <c r="N309">
        <v>1</v>
      </c>
      <c r="O309">
        <v>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3</v>
      </c>
      <c r="AA309">
        <v>1</v>
      </c>
      <c r="AB309">
        <v>0</v>
      </c>
      <c r="AC309">
        <v>1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</row>
    <row r="310" spans="1:49" x14ac:dyDescent="0.35">
      <c r="A310" t="s">
        <v>48</v>
      </c>
      <c r="B310" t="s">
        <v>664</v>
      </c>
      <c r="C310" t="s">
        <v>923</v>
      </c>
      <c r="D310" t="s">
        <v>924</v>
      </c>
      <c r="E310" t="s">
        <v>925</v>
      </c>
      <c r="F310" t="s">
        <v>939</v>
      </c>
      <c r="G310" t="s">
        <v>661</v>
      </c>
      <c r="H310" t="s">
        <v>655</v>
      </c>
      <c r="I310">
        <f t="shared" si="5"/>
        <v>11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1</v>
      </c>
      <c r="Y310">
        <v>0</v>
      </c>
      <c r="Z310">
        <v>0</v>
      </c>
      <c r="AA310">
        <v>1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1</v>
      </c>
      <c r="AL310">
        <v>0</v>
      </c>
      <c r="AM310">
        <v>0</v>
      </c>
      <c r="AN310">
        <v>0</v>
      </c>
      <c r="AO310">
        <v>0</v>
      </c>
      <c r="AP310">
        <v>6</v>
      </c>
      <c r="AQ310">
        <v>1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1</v>
      </c>
    </row>
    <row r="311" spans="1:49" x14ac:dyDescent="0.35">
      <c r="A311" t="s">
        <v>48</v>
      </c>
      <c r="B311" t="s">
        <v>664</v>
      </c>
      <c r="C311" t="s">
        <v>923</v>
      </c>
      <c r="D311" t="s">
        <v>924</v>
      </c>
      <c r="E311" t="s">
        <v>925</v>
      </c>
      <c r="F311" t="s">
        <v>949</v>
      </c>
      <c r="G311" t="s">
        <v>955</v>
      </c>
      <c r="H311" t="s">
        <v>956</v>
      </c>
      <c r="I311">
        <f t="shared" si="5"/>
        <v>11</v>
      </c>
      <c r="J311">
        <v>0</v>
      </c>
      <c r="K311">
        <v>0</v>
      </c>
      <c r="L311">
        <v>1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1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1</v>
      </c>
      <c r="AL311">
        <v>0</v>
      </c>
      <c r="AM311">
        <v>0</v>
      </c>
      <c r="AN311">
        <v>1</v>
      </c>
      <c r="AO311">
        <v>2</v>
      </c>
      <c r="AP311">
        <v>1</v>
      </c>
      <c r="AQ311">
        <v>2</v>
      </c>
      <c r="AR311">
        <v>0</v>
      </c>
      <c r="AS311">
        <v>1</v>
      </c>
      <c r="AT311">
        <v>0</v>
      </c>
      <c r="AU311">
        <v>0</v>
      </c>
      <c r="AV311">
        <v>0</v>
      </c>
      <c r="AW311">
        <v>0</v>
      </c>
    </row>
    <row r="312" spans="1:49" x14ac:dyDescent="0.35">
      <c r="A312" t="s">
        <v>48</v>
      </c>
      <c r="B312" t="s">
        <v>664</v>
      </c>
      <c r="C312" t="s">
        <v>923</v>
      </c>
      <c r="D312" t="s">
        <v>1006</v>
      </c>
      <c r="E312" t="s">
        <v>1007</v>
      </c>
      <c r="F312" t="s">
        <v>1012</v>
      </c>
      <c r="G312" t="s">
        <v>1016</v>
      </c>
      <c r="H312" t="s">
        <v>655</v>
      </c>
      <c r="I312">
        <f t="shared" si="5"/>
        <v>11</v>
      </c>
      <c r="J312">
        <v>0</v>
      </c>
      <c r="K312">
        <v>0</v>
      </c>
      <c r="L312">
        <v>1</v>
      </c>
      <c r="M312">
        <v>1</v>
      </c>
      <c r="N312">
        <v>1</v>
      </c>
      <c r="O312">
        <v>0</v>
      </c>
      <c r="P312">
        <v>0</v>
      </c>
      <c r="Q312">
        <v>1</v>
      </c>
      <c r="R312">
        <v>0</v>
      </c>
      <c r="S312">
        <v>1</v>
      </c>
      <c r="T312">
        <v>1</v>
      </c>
      <c r="U312">
        <v>1</v>
      </c>
      <c r="V312">
        <v>0</v>
      </c>
      <c r="W312">
        <v>0</v>
      </c>
      <c r="X312">
        <v>1</v>
      </c>
      <c r="Y312">
        <v>0</v>
      </c>
      <c r="Z312">
        <v>0</v>
      </c>
      <c r="AA312">
        <v>0</v>
      </c>
      <c r="AB312">
        <v>0</v>
      </c>
      <c r="AC312">
        <v>1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1</v>
      </c>
      <c r="AK312">
        <v>0</v>
      </c>
      <c r="AL312">
        <v>0</v>
      </c>
      <c r="AM312">
        <v>0</v>
      </c>
      <c r="AN312">
        <v>0</v>
      </c>
      <c r="AO312">
        <v>1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</row>
    <row r="313" spans="1:49" x14ac:dyDescent="0.35">
      <c r="A313" t="s">
        <v>48</v>
      </c>
      <c r="B313" t="s">
        <v>664</v>
      </c>
      <c r="C313" t="s">
        <v>923</v>
      </c>
      <c r="D313" t="s">
        <v>1006</v>
      </c>
      <c r="E313" t="s">
        <v>1007</v>
      </c>
      <c r="F313" t="s">
        <v>1048</v>
      </c>
      <c r="G313" t="s">
        <v>1049</v>
      </c>
      <c r="H313" t="s">
        <v>655</v>
      </c>
      <c r="I313">
        <f t="shared" si="5"/>
        <v>11</v>
      </c>
      <c r="J313">
        <v>0</v>
      </c>
      <c r="K313">
        <v>0</v>
      </c>
      <c r="L313">
        <v>0</v>
      </c>
      <c r="M313">
        <v>0</v>
      </c>
      <c r="N313">
        <v>1</v>
      </c>
      <c r="O313">
        <v>0</v>
      </c>
      <c r="P313">
        <v>0</v>
      </c>
      <c r="Q313">
        <v>1</v>
      </c>
      <c r="R313">
        <v>2</v>
      </c>
      <c r="S313">
        <v>0</v>
      </c>
      <c r="T313">
        <v>0</v>
      </c>
      <c r="U313">
        <v>0</v>
      </c>
      <c r="V313">
        <v>1</v>
      </c>
      <c r="W313">
        <v>1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1</v>
      </c>
      <c r="AM313">
        <v>0</v>
      </c>
      <c r="AN313">
        <v>0</v>
      </c>
      <c r="AO313">
        <v>0</v>
      </c>
      <c r="AP313">
        <v>0</v>
      </c>
      <c r="AQ313">
        <v>1</v>
      </c>
      <c r="AR313">
        <v>0</v>
      </c>
      <c r="AS313">
        <v>1</v>
      </c>
      <c r="AT313">
        <v>1</v>
      </c>
      <c r="AU313">
        <v>1</v>
      </c>
      <c r="AV313">
        <v>0</v>
      </c>
      <c r="AW313">
        <v>0</v>
      </c>
    </row>
    <row r="314" spans="1:49" x14ac:dyDescent="0.35">
      <c r="A314" t="s">
        <v>48</v>
      </c>
      <c r="B314" t="s">
        <v>664</v>
      </c>
      <c r="C314" t="s">
        <v>923</v>
      </c>
      <c r="D314" t="s">
        <v>1006</v>
      </c>
      <c r="E314" t="s">
        <v>1007</v>
      </c>
      <c r="F314" t="s">
        <v>1136</v>
      </c>
      <c r="G314" t="s">
        <v>1148</v>
      </c>
      <c r="H314" t="s">
        <v>655</v>
      </c>
      <c r="I314">
        <f t="shared" si="5"/>
        <v>11</v>
      </c>
      <c r="J314">
        <v>2</v>
      </c>
      <c r="K314">
        <v>0</v>
      </c>
      <c r="L314">
        <v>0</v>
      </c>
      <c r="M314">
        <v>1</v>
      </c>
      <c r="N314">
        <v>1</v>
      </c>
      <c r="O314">
        <v>2</v>
      </c>
      <c r="P314">
        <v>1</v>
      </c>
      <c r="Q314">
        <v>1</v>
      </c>
      <c r="R314">
        <v>0</v>
      </c>
      <c r="S314">
        <v>1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1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1</v>
      </c>
      <c r="AW314">
        <v>0</v>
      </c>
    </row>
    <row r="315" spans="1:49" x14ac:dyDescent="0.35">
      <c r="A315" t="s">
        <v>48</v>
      </c>
      <c r="B315" t="s">
        <v>664</v>
      </c>
      <c r="C315" t="s">
        <v>923</v>
      </c>
      <c r="D315" t="s">
        <v>1006</v>
      </c>
      <c r="E315" t="s">
        <v>1007</v>
      </c>
      <c r="F315" t="s">
        <v>1159</v>
      </c>
      <c r="G315" t="s">
        <v>1161</v>
      </c>
      <c r="H315" t="s">
        <v>655</v>
      </c>
      <c r="I315">
        <f t="shared" si="5"/>
        <v>11</v>
      </c>
      <c r="J315">
        <v>2</v>
      </c>
      <c r="K315">
        <v>1</v>
      </c>
      <c r="L315">
        <v>1</v>
      </c>
      <c r="M315">
        <v>1</v>
      </c>
      <c r="N315">
        <v>0</v>
      </c>
      <c r="O315">
        <v>0</v>
      </c>
      <c r="P315">
        <v>2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1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1</v>
      </c>
      <c r="AK315">
        <v>1</v>
      </c>
      <c r="AL315">
        <v>0</v>
      </c>
      <c r="AM315">
        <v>0</v>
      </c>
      <c r="AN315">
        <v>1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</row>
    <row r="316" spans="1:49" x14ac:dyDescent="0.35">
      <c r="A316" t="s">
        <v>48</v>
      </c>
      <c r="B316" t="s">
        <v>664</v>
      </c>
      <c r="C316" t="s">
        <v>1245</v>
      </c>
      <c r="D316" t="s">
        <v>1265</v>
      </c>
      <c r="E316" t="s">
        <v>1268</v>
      </c>
      <c r="F316" t="s">
        <v>1297</v>
      </c>
      <c r="G316" t="s">
        <v>1303</v>
      </c>
      <c r="H316" t="s">
        <v>1304</v>
      </c>
      <c r="I316">
        <f t="shared" si="5"/>
        <v>11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1</v>
      </c>
      <c r="Q316">
        <v>1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4</v>
      </c>
      <c r="AE316">
        <v>2</v>
      </c>
      <c r="AF316">
        <v>0</v>
      </c>
      <c r="AG316">
        <v>0</v>
      </c>
      <c r="AH316">
        <v>0</v>
      </c>
      <c r="AI316">
        <v>2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1</v>
      </c>
      <c r="AV316">
        <v>0</v>
      </c>
      <c r="AW316">
        <v>0</v>
      </c>
    </row>
    <row r="317" spans="1:49" x14ac:dyDescent="0.35">
      <c r="A317" t="s">
        <v>48</v>
      </c>
      <c r="B317" t="s">
        <v>664</v>
      </c>
      <c r="C317" t="s">
        <v>1245</v>
      </c>
      <c r="D317" t="s">
        <v>1365</v>
      </c>
      <c r="E317" t="s">
        <v>1398</v>
      </c>
      <c r="F317" t="s">
        <v>1399</v>
      </c>
      <c r="G317" t="s">
        <v>1457</v>
      </c>
      <c r="H317" t="s">
        <v>1458</v>
      </c>
      <c r="I317">
        <f t="shared" si="5"/>
        <v>11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6</v>
      </c>
      <c r="AK317">
        <v>5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</row>
    <row r="318" spans="1:49" x14ac:dyDescent="0.35">
      <c r="A318" t="s">
        <v>48</v>
      </c>
      <c r="B318" t="s">
        <v>664</v>
      </c>
      <c r="C318" t="s">
        <v>1245</v>
      </c>
      <c r="D318" t="s">
        <v>1365</v>
      </c>
      <c r="E318" t="s">
        <v>1398</v>
      </c>
      <c r="F318" t="s">
        <v>1399</v>
      </c>
      <c r="G318" t="s">
        <v>1474</v>
      </c>
      <c r="H318" t="s">
        <v>655</v>
      </c>
      <c r="I318">
        <f t="shared" si="5"/>
        <v>11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1</v>
      </c>
      <c r="AC318">
        <v>0</v>
      </c>
      <c r="AD318">
        <v>0</v>
      </c>
      <c r="AE318">
        <v>0</v>
      </c>
      <c r="AF318">
        <v>3</v>
      </c>
      <c r="AG318">
        <v>0</v>
      </c>
      <c r="AH318">
        <v>0</v>
      </c>
      <c r="AI318">
        <v>0</v>
      </c>
      <c r="AJ318">
        <v>2</v>
      </c>
      <c r="AK318">
        <v>4</v>
      </c>
      <c r="AL318">
        <v>1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</row>
    <row r="319" spans="1:49" x14ac:dyDescent="0.35">
      <c r="A319" t="s">
        <v>48</v>
      </c>
      <c r="B319" t="s">
        <v>664</v>
      </c>
      <c r="C319" t="s">
        <v>672</v>
      </c>
      <c r="D319" t="s">
        <v>680</v>
      </c>
      <c r="E319" t="s">
        <v>681</v>
      </c>
      <c r="F319" t="s">
        <v>717</v>
      </c>
      <c r="G319" t="s">
        <v>661</v>
      </c>
      <c r="H319" t="s">
        <v>655</v>
      </c>
      <c r="I319">
        <f t="shared" si="5"/>
        <v>10</v>
      </c>
      <c r="J319">
        <v>0</v>
      </c>
      <c r="K319">
        <v>0</v>
      </c>
      <c r="L319">
        <v>1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1</v>
      </c>
      <c r="V319">
        <v>0</v>
      </c>
      <c r="W319">
        <v>0</v>
      </c>
      <c r="X319">
        <v>0</v>
      </c>
      <c r="Y319">
        <v>0</v>
      </c>
      <c r="Z319">
        <v>1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1</v>
      </c>
      <c r="AK319">
        <v>0</v>
      </c>
      <c r="AL319">
        <v>0</v>
      </c>
      <c r="AM319">
        <v>0</v>
      </c>
      <c r="AN319">
        <v>2</v>
      </c>
      <c r="AO319">
        <v>2</v>
      </c>
      <c r="AP319">
        <v>1</v>
      </c>
      <c r="AQ319">
        <v>0</v>
      </c>
      <c r="AR319">
        <v>0</v>
      </c>
      <c r="AS319">
        <v>1</v>
      </c>
      <c r="AT319">
        <v>0</v>
      </c>
      <c r="AU319">
        <v>0</v>
      </c>
      <c r="AV319">
        <v>0</v>
      </c>
      <c r="AW319">
        <v>0</v>
      </c>
    </row>
    <row r="320" spans="1:49" x14ac:dyDescent="0.35">
      <c r="A320" t="s">
        <v>48</v>
      </c>
      <c r="B320" t="s">
        <v>664</v>
      </c>
      <c r="C320" t="s">
        <v>769</v>
      </c>
      <c r="D320" t="s">
        <v>770</v>
      </c>
      <c r="E320" t="s">
        <v>771</v>
      </c>
      <c r="F320" t="s">
        <v>822</v>
      </c>
      <c r="G320" t="s">
        <v>823</v>
      </c>
      <c r="H320" t="s">
        <v>824</v>
      </c>
      <c r="I320">
        <f t="shared" si="5"/>
        <v>10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</v>
      </c>
      <c r="P320">
        <v>1</v>
      </c>
      <c r="Q320">
        <v>1</v>
      </c>
      <c r="R320">
        <v>0</v>
      </c>
      <c r="S320">
        <v>0</v>
      </c>
      <c r="T320">
        <v>1</v>
      </c>
      <c r="U320">
        <v>2</v>
      </c>
      <c r="V320">
        <v>1</v>
      </c>
      <c r="W320">
        <v>0</v>
      </c>
      <c r="X320">
        <v>0</v>
      </c>
      <c r="Y320">
        <v>0</v>
      </c>
      <c r="Z320">
        <v>1</v>
      </c>
      <c r="AA320">
        <v>1</v>
      </c>
      <c r="AB320">
        <v>0</v>
      </c>
      <c r="AC320">
        <v>1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</row>
    <row r="321" spans="1:49" x14ac:dyDescent="0.35">
      <c r="A321" t="s">
        <v>48</v>
      </c>
      <c r="B321" t="s">
        <v>664</v>
      </c>
      <c r="C321" t="s">
        <v>923</v>
      </c>
      <c r="D321" t="s">
        <v>924</v>
      </c>
      <c r="E321" t="s">
        <v>925</v>
      </c>
      <c r="F321" t="s">
        <v>929</v>
      </c>
      <c r="G321" t="s">
        <v>931</v>
      </c>
      <c r="H321" t="s">
        <v>936</v>
      </c>
      <c r="I321">
        <f t="shared" si="5"/>
        <v>10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1</v>
      </c>
      <c r="AB321">
        <v>3</v>
      </c>
      <c r="AC321">
        <v>2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1</v>
      </c>
      <c r="AK321">
        <v>2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</row>
    <row r="322" spans="1:49" x14ac:dyDescent="0.35">
      <c r="A322" t="s">
        <v>48</v>
      </c>
      <c r="B322" t="s">
        <v>664</v>
      </c>
      <c r="C322" t="s">
        <v>923</v>
      </c>
      <c r="D322" t="s">
        <v>924</v>
      </c>
      <c r="E322" t="s">
        <v>968</v>
      </c>
      <c r="F322" t="s">
        <v>982</v>
      </c>
      <c r="G322" t="s">
        <v>983</v>
      </c>
      <c r="H322" t="s">
        <v>990</v>
      </c>
      <c r="I322">
        <f t="shared" si="5"/>
        <v>10</v>
      </c>
      <c r="J322">
        <v>3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1</v>
      </c>
      <c r="AA322">
        <v>0</v>
      </c>
      <c r="AB322">
        <v>0</v>
      </c>
      <c r="AC322">
        <v>0</v>
      </c>
      <c r="AD322">
        <v>1</v>
      </c>
      <c r="AE322">
        <v>0</v>
      </c>
      <c r="AF322">
        <v>0</v>
      </c>
      <c r="AG322">
        <v>0</v>
      </c>
      <c r="AH322">
        <v>0</v>
      </c>
      <c r="AI322">
        <v>3</v>
      </c>
      <c r="AJ322">
        <v>1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1</v>
      </c>
      <c r="AT322">
        <v>0</v>
      </c>
      <c r="AU322">
        <v>0</v>
      </c>
      <c r="AV322">
        <v>0</v>
      </c>
      <c r="AW322">
        <v>0</v>
      </c>
    </row>
    <row r="323" spans="1:49" x14ac:dyDescent="0.35">
      <c r="A323" t="s">
        <v>48</v>
      </c>
      <c r="B323" t="s">
        <v>664</v>
      </c>
      <c r="C323" t="s">
        <v>923</v>
      </c>
      <c r="D323" t="s">
        <v>1006</v>
      </c>
      <c r="E323" t="s">
        <v>1007</v>
      </c>
      <c r="F323" t="s">
        <v>1012</v>
      </c>
      <c r="G323" t="s">
        <v>1019</v>
      </c>
      <c r="H323" t="s">
        <v>1025</v>
      </c>
      <c r="I323">
        <f t="shared" si="5"/>
        <v>10</v>
      </c>
      <c r="J323">
        <v>0</v>
      </c>
      <c r="K323">
        <v>0</v>
      </c>
      <c r="L323">
        <v>2</v>
      </c>
      <c r="M323">
        <v>0</v>
      </c>
      <c r="N323">
        <v>0</v>
      </c>
      <c r="O323">
        <v>0</v>
      </c>
      <c r="P323">
        <v>1</v>
      </c>
      <c r="Q323">
        <v>1</v>
      </c>
      <c r="R323">
        <v>0</v>
      </c>
      <c r="S323">
        <v>0</v>
      </c>
      <c r="T323">
        <v>0</v>
      </c>
      <c r="U323">
        <v>1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1</v>
      </c>
      <c r="AC323">
        <v>1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1</v>
      </c>
      <c r="AL323">
        <v>0</v>
      </c>
      <c r="AM323">
        <v>0</v>
      </c>
      <c r="AN323">
        <v>1</v>
      </c>
      <c r="AO323">
        <v>0</v>
      </c>
      <c r="AP323">
        <v>1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</row>
    <row r="324" spans="1:49" x14ac:dyDescent="0.35">
      <c r="A324" t="s">
        <v>48</v>
      </c>
      <c r="B324" t="s">
        <v>664</v>
      </c>
      <c r="C324" t="s">
        <v>923</v>
      </c>
      <c r="D324" t="s">
        <v>1006</v>
      </c>
      <c r="E324" t="s">
        <v>1007</v>
      </c>
      <c r="F324" t="s">
        <v>1092</v>
      </c>
      <c r="G324" t="s">
        <v>1094</v>
      </c>
      <c r="H324" t="s">
        <v>1095</v>
      </c>
      <c r="I324">
        <f t="shared" ref="I324:I387" si="6">SUM(J324:AW324)</f>
        <v>10</v>
      </c>
      <c r="J324">
        <v>0</v>
      </c>
      <c r="K324">
        <v>2</v>
      </c>
      <c r="L324">
        <v>1</v>
      </c>
      <c r="M324">
        <v>1</v>
      </c>
      <c r="N324">
        <v>0</v>
      </c>
      <c r="O324">
        <v>1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1</v>
      </c>
      <c r="AB324">
        <v>1</v>
      </c>
      <c r="AC324">
        <v>0</v>
      </c>
      <c r="AD324">
        <v>0</v>
      </c>
      <c r="AE324">
        <v>0</v>
      </c>
      <c r="AF324">
        <v>0</v>
      </c>
      <c r="AG324">
        <v>1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1</v>
      </c>
      <c r="AS324">
        <v>1</v>
      </c>
      <c r="AT324">
        <v>0</v>
      </c>
      <c r="AU324">
        <v>0</v>
      </c>
      <c r="AV324">
        <v>0</v>
      </c>
      <c r="AW324">
        <v>0</v>
      </c>
    </row>
    <row r="325" spans="1:49" x14ac:dyDescent="0.35">
      <c r="A325" t="s">
        <v>48</v>
      </c>
      <c r="B325" t="s">
        <v>664</v>
      </c>
      <c r="C325" t="s">
        <v>672</v>
      </c>
      <c r="D325" t="s">
        <v>680</v>
      </c>
      <c r="E325" t="s">
        <v>681</v>
      </c>
      <c r="F325" t="s">
        <v>720</v>
      </c>
      <c r="G325" t="s">
        <v>721</v>
      </c>
      <c r="H325" t="s">
        <v>722</v>
      </c>
      <c r="I325">
        <f t="shared" si="6"/>
        <v>9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1</v>
      </c>
      <c r="R325">
        <v>0</v>
      </c>
      <c r="S325">
        <v>0</v>
      </c>
      <c r="T325">
        <v>0</v>
      </c>
      <c r="U325">
        <v>1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1</v>
      </c>
      <c r="AK325">
        <v>0</v>
      </c>
      <c r="AL325">
        <v>0</v>
      </c>
      <c r="AM325">
        <v>0</v>
      </c>
      <c r="AN325">
        <v>1</v>
      </c>
      <c r="AO325">
        <v>0</v>
      </c>
      <c r="AP325">
        <v>1</v>
      </c>
      <c r="AQ325">
        <v>1</v>
      </c>
      <c r="AR325">
        <v>0</v>
      </c>
      <c r="AS325">
        <v>0</v>
      </c>
      <c r="AT325">
        <v>0</v>
      </c>
      <c r="AU325">
        <v>1</v>
      </c>
      <c r="AV325">
        <v>0</v>
      </c>
      <c r="AW325">
        <v>2</v>
      </c>
    </row>
    <row r="326" spans="1:49" x14ac:dyDescent="0.35">
      <c r="A326" t="s">
        <v>48</v>
      </c>
      <c r="B326" t="s">
        <v>664</v>
      </c>
      <c r="C326" t="s">
        <v>672</v>
      </c>
      <c r="D326" t="s">
        <v>742</v>
      </c>
      <c r="E326" t="s">
        <v>743</v>
      </c>
      <c r="F326" t="s">
        <v>744</v>
      </c>
      <c r="G326" t="s">
        <v>746</v>
      </c>
      <c r="H326" t="s">
        <v>655</v>
      </c>
      <c r="I326">
        <f t="shared" si="6"/>
        <v>9</v>
      </c>
      <c r="J326">
        <v>2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2</v>
      </c>
      <c r="Q326">
        <v>1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1</v>
      </c>
      <c r="AJ326">
        <v>0</v>
      </c>
      <c r="AK326">
        <v>0</v>
      </c>
      <c r="AL326">
        <v>0</v>
      </c>
      <c r="AM326">
        <v>0</v>
      </c>
      <c r="AN326">
        <v>1</v>
      </c>
      <c r="AO326">
        <v>0</v>
      </c>
      <c r="AP326">
        <v>2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</row>
    <row r="327" spans="1:49" x14ac:dyDescent="0.35">
      <c r="A327" t="s">
        <v>48</v>
      </c>
      <c r="B327" t="s">
        <v>664</v>
      </c>
      <c r="C327" t="s">
        <v>923</v>
      </c>
      <c r="D327" t="s">
        <v>924</v>
      </c>
      <c r="E327" t="s">
        <v>968</v>
      </c>
      <c r="F327" t="s">
        <v>976</v>
      </c>
      <c r="G327" t="s">
        <v>661</v>
      </c>
      <c r="H327" t="s">
        <v>655</v>
      </c>
      <c r="I327">
        <f t="shared" si="6"/>
        <v>9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4</v>
      </c>
      <c r="AK327">
        <v>3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1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</row>
    <row r="328" spans="1:49" x14ac:dyDescent="0.35">
      <c r="A328" t="s">
        <v>48</v>
      </c>
      <c r="B328" t="s">
        <v>664</v>
      </c>
      <c r="C328" t="s">
        <v>923</v>
      </c>
      <c r="D328" t="s">
        <v>924</v>
      </c>
      <c r="E328" t="s">
        <v>968</v>
      </c>
      <c r="F328" t="s">
        <v>995</v>
      </c>
      <c r="G328" t="s">
        <v>997</v>
      </c>
      <c r="H328" t="s">
        <v>1001</v>
      </c>
      <c r="I328">
        <f t="shared" si="6"/>
        <v>9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1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1</v>
      </c>
      <c r="AL328">
        <v>0</v>
      </c>
      <c r="AM328">
        <v>0</v>
      </c>
      <c r="AN328">
        <v>0</v>
      </c>
      <c r="AO328">
        <v>0</v>
      </c>
      <c r="AP328">
        <v>1</v>
      </c>
      <c r="AQ328">
        <v>5</v>
      </c>
      <c r="AR328">
        <v>0</v>
      </c>
      <c r="AS328">
        <v>0</v>
      </c>
      <c r="AT328">
        <v>0</v>
      </c>
      <c r="AU328">
        <v>0</v>
      </c>
      <c r="AV328">
        <v>1</v>
      </c>
      <c r="AW328">
        <v>0</v>
      </c>
    </row>
    <row r="329" spans="1:49" x14ac:dyDescent="0.35">
      <c r="A329" t="s">
        <v>48</v>
      </c>
      <c r="B329" t="s">
        <v>664</v>
      </c>
      <c r="C329" t="s">
        <v>923</v>
      </c>
      <c r="D329" t="s">
        <v>1006</v>
      </c>
      <c r="E329" t="s">
        <v>1007</v>
      </c>
      <c r="F329" t="s">
        <v>1010</v>
      </c>
      <c r="G329" t="s">
        <v>1011</v>
      </c>
      <c r="H329" t="s">
        <v>655</v>
      </c>
      <c r="I329">
        <f t="shared" si="6"/>
        <v>9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2</v>
      </c>
      <c r="S329">
        <v>1</v>
      </c>
      <c r="T329">
        <v>0</v>
      </c>
      <c r="U329">
        <v>0</v>
      </c>
      <c r="V329">
        <v>2</v>
      </c>
      <c r="W329">
        <v>1</v>
      </c>
      <c r="X329">
        <v>0</v>
      </c>
      <c r="Y329">
        <v>0</v>
      </c>
      <c r="Z329">
        <v>0</v>
      </c>
      <c r="AA329">
        <v>1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2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</row>
    <row r="330" spans="1:49" x14ac:dyDescent="0.35">
      <c r="A330" t="s">
        <v>48</v>
      </c>
      <c r="B330" t="s">
        <v>664</v>
      </c>
      <c r="C330" t="s">
        <v>923</v>
      </c>
      <c r="D330" t="s">
        <v>1006</v>
      </c>
      <c r="E330" t="s">
        <v>1007</v>
      </c>
      <c r="F330" t="s">
        <v>1012</v>
      </c>
      <c r="G330" t="s">
        <v>1039</v>
      </c>
      <c r="H330" t="s">
        <v>655</v>
      </c>
      <c r="I330">
        <f t="shared" si="6"/>
        <v>9</v>
      </c>
      <c r="J330">
        <v>0</v>
      </c>
      <c r="K330">
        <v>0</v>
      </c>
      <c r="L330">
        <v>0</v>
      </c>
      <c r="M330">
        <v>0</v>
      </c>
      <c r="N330">
        <v>1</v>
      </c>
      <c r="O330">
        <v>0</v>
      </c>
      <c r="P330">
        <v>0</v>
      </c>
      <c r="Q330">
        <v>1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1</v>
      </c>
      <c r="X330">
        <v>0</v>
      </c>
      <c r="Y330">
        <v>0</v>
      </c>
      <c r="Z330">
        <v>0</v>
      </c>
      <c r="AA330">
        <v>1</v>
      </c>
      <c r="AB330">
        <v>0</v>
      </c>
      <c r="AC330">
        <v>0</v>
      </c>
      <c r="AD330">
        <v>0</v>
      </c>
      <c r="AE330">
        <v>0</v>
      </c>
      <c r="AF330">
        <v>1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2</v>
      </c>
      <c r="AQ330">
        <v>1</v>
      </c>
      <c r="AR330">
        <v>0</v>
      </c>
      <c r="AS330">
        <v>1</v>
      </c>
      <c r="AT330">
        <v>0</v>
      </c>
      <c r="AU330">
        <v>0</v>
      </c>
      <c r="AV330">
        <v>0</v>
      </c>
      <c r="AW330">
        <v>0</v>
      </c>
    </row>
    <row r="331" spans="1:49" x14ac:dyDescent="0.35">
      <c r="A331" t="s">
        <v>48</v>
      </c>
      <c r="B331" t="s">
        <v>664</v>
      </c>
      <c r="C331" t="s">
        <v>923</v>
      </c>
      <c r="D331" t="s">
        <v>1006</v>
      </c>
      <c r="E331" t="s">
        <v>1007</v>
      </c>
      <c r="F331" t="s">
        <v>1048</v>
      </c>
      <c r="G331" t="s">
        <v>661</v>
      </c>
      <c r="H331" t="s">
        <v>655</v>
      </c>
      <c r="I331">
        <f t="shared" si="6"/>
        <v>9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2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2</v>
      </c>
      <c r="AG331">
        <v>2</v>
      </c>
      <c r="AH331">
        <v>0</v>
      </c>
      <c r="AI331">
        <v>0</v>
      </c>
      <c r="AJ331">
        <v>0</v>
      </c>
      <c r="AK331">
        <v>0</v>
      </c>
      <c r="AL331">
        <v>2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1</v>
      </c>
      <c r="AV331">
        <v>0</v>
      </c>
      <c r="AW331">
        <v>0</v>
      </c>
    </row>
    <row r="332" spans="1:49" x14ac:dyDescent="0.35">
      <c r="A332" t="s">
        <v>48</v>
      </c>
      <c r="B332" t="s">
        <v>664</v>
      </c>
      <c r="C332" t="s">
        <v>923</v>
      </c>
      <c r="D332" t="s">
        <v>1006</v>
      </c>
      <c r="E332" t="s">
        <v>1007</v>
      </c>
      <c r="F332" t="s">
        <v>1162</v>
      </c>
      <c r="G332" t="s">
        <v>1163</v>
      </c>
      <c r="H332" t="s">
        <v>655</v>
      </c>
      <c r="I332">
        <f t="shared" si="6"/>
        <v>9</v>
      </c>
      <c r="J332">
        <v>0</v>
      </c>
      <c r="K332">
        <v>0</v>
      </c>
      <c r="L332">
        <v>0</v>
      </c>
      <c r="M332">
        <v>1</v>
      </c>
      <c r="N332">
        <v>0</v>
      </c>
      <c r="O332">
        <v>1</v>
      </c>
      <c r="P332">
        <v>0</v>
      </c>
      <c r="Q332">
        <v>0</v>
      </c>
      <c r="R332">
        <v>0</v>
      </c>
      <c r="S332">
        <v>0</v>
      </c>
      <c r="T332">
        <v>1</v>
      </c>
      <c r="U332">
        <v>1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1</v>
      </c>
      <c r="AK332">
        <v>1</v>
      </c>
      <c r="AL332">
        <v>0</v>
      </c>
      <c r="AM332">
        <v>1</v>
      </c>
      <c r="AN332">
        <v>1</v>
      </c>
      <c r="AO332">
        <v>1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</row>
    <row r="333" spans="1:49" x14ac:dyDescent="0.35">
      <c r="A333" t="s">
        <v>48</v>
      </c>
      <c r="B333" t="s">
        <v>664</v>
      </c>
      <c r="C333" t="s">
        <v>1245</v>
      </c>
      <c r="D333" t="s">
        <v>1365</v>
      </c>
      <c r="E333" t="s">
        <v>670</v>
      </c>
      <c r="F333" t="s">
        <v>671</v>
      </c>
      <c r="G333" t="s">
        <v>661</v>
      </c>
      <c r="H333" t="s">
        <v>655</v>
      </c>
      <c r="I333">
        <f t="shared" si="6"/>
        <v>9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1</v>
      </c>
      <c r="AC333">
        <v>1</v>
      </c>
      <c r="AD333">
        <v>3</v>
      </c>
      <c r="AE333">
        <v>0</v>
      </c>
      <c r="AF333">
        <v>0</v>
      </c>
      <c r="AG333">
        <v>0</v>
      </c>
      <c r="AH333">
        <v>3</v>
      </c>
      <c r="AI333">
        <v>1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</row>
    <row r="334" spans="1:49" x14ac:dyDescent="0.35">
      <c r="A334" t="s">
        <v>48</v>
      </c>
      <c r="B334" t="s">
        <v>664</v>
      </c>
      <c r="C334" t="s">
        <v>1245</v>
      </c>
      <c r="D334" t="s">
        <v>1365</v>
      </c>
      <c r="E334" t="s">
        <v>1506</v>
      </c>
      <c r="F334" t="s">
        <v>1511</v>
      </c>
      <c r="G334" t="s">
        <v>661</v>
      </c>
      <c r="H334" t="s">
        <v>655</v>
      </c>
      <c r="I334">
        <f t="shared" si="6"/>
        <v>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5</v>
      </c>
      <c r="AK334">
        <v>4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</row>
    <row r="335" spans="1:49" x14ac:dyDescent="0.35">
      <c r="A335" t="s">
        <v>48</v>
      </c>
      <c r="B335" t="s">
        <v>664</v>
      </c>
      <c r="C335" t="s">
        <v>1245</v>
      </c>
      <c r="D335" t="s">
        <v>1535</v>
      </c>
      <c r="E335" t="s">
        <v>1536</v>
      </c>
      <c r="F335" t="s">
        <v>1537</v>
      </c>
      <c r="G335" t="s">
        <v>1538</v>
      </c>
      <c r="H335" t="s">
        <v>655</v>
      </c>
      <c r="I335">
        <f t="shared" si="6"/>
        <v>9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1</v>
      </c>
      <c r="X335">
        <v>1</v>
      </c>
      <c r="Y335">
        <v>0</v>
      </c>
      <c r="Z335">
        <v>0</v>
      </c>
      <c r="AA335">
        <v>0</v>
      </c>
      <c r="AB335">
        <v>1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1</v>
      </c>
      <c r="AL335">
        <v>0</v>
      </c>
      <c r="AM335">
        <v>0</v>
      </c>
      <c r="AN335">
        <v>0</v>
      </c>
      <c r="AO335">
        <v>2</v>
      </c>
      <c r="AP335">
        <v>1</v>
      </c>
      <c r="AQ335">
        <v>1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</row>
    <row r="336" spans="1:49" x14ac:dyDescent="0.35">
      <c r="A336" t="s">
        <v>48</v>
      </c>
      <c r="B336" t="s">
        <v>664</v>
      </c>
      <c r="C336" t="s">
        <v>1554</v>
      </c>
      <c r="D336" t="s">
        <v>1555</v>
      </c>
      <c r="E336" t="s">
        <v>1556</v>
      </c>
      <c r="F336" t="s">
        <v>671</v>
      </c>
      <c r="G336" t="s">
        <v>661</v>
      </c>
      <c r="H336" t="s">
        <v>655</v>
      </c>
      <c r="I336">
        <f t="shared" si="6"/>
        <v>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0</v>
      </c>
      <c r="T336">
        <v>0</v>
      </c>
      <c r="U336">
        <v>2</v>
      </c>
      <c r="V336">
        <v>0</v>
      </c>
      <c r="W336">
        <v>0</v>
      </c>
      <c r="X336">
        <v>1</v>
      </c>
      <c r="Y336">
        <v>1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1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3</v>
      </c>
      <c r="AT336">
        <v>0</v>
      </c>
      <c r="AU336">
        <v>0</v>
      </c>
      <c r="AV336">
        <v>0</v>
      </c>
      <c r="AW336">
        <v>0</v>
      </c>
    </row>
    <row r="337" spans="1:49" x14ac:dyDescent="0.35">
      <c r="A337" t="s">
        <v>48</v>
      </c>
      <c r="B337" t="s">
        <v>664</v>
      </c>
      <c r="C337" t="s">
        <v>672</v>
      </c>
      <c r="D337" t="s">
        <v>680</v>
      </c>
      <c r="E337" t="s">
        <v>681</v>
      </c>
      <c r="F337" t="s">
        <v>697</v>
      </c>
      <c r="G337" t="s">
        <v>700</v>
      </c>
      <c r="H337" t="s">
        <v>655</v>
      </c>
      <c r="I337">
        <f t="shared" si="6"/>
        <v>8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1</v>
      </c>
      <c r="AL337">
        <v>0</v>
      </c>
      <c r="AM337">
        <v>0</v>
      </c>
      <c r="AN337">
        <v>2</v>
      </c>
      <c r="AO337">
        <v>0</v>
      </c>
      <c r="AP337">
        <v>1</v>
      </c>
      <c r="AQ337">
        <v>2</v>
      </c>
      <c r="AR337">
        <v>0</v>
      </c>
      <c r="AS337">
        <v>0</v>
      </c>
      <c r="AT337">
        <v>0</v>
      </c>
      <c r="AU337">
        <v>0</v>
      </c>
      <c r="AV337">
        <v>1</v>
      </c>
      <c r="AW337">
        <v>1</v>
      </c>
    </row>
    <row r="338" spans="1:49" x14ac:dyDescent="0.35">
      <c r="A338" t="s">
        <v>48</v>
      </c>
      <c r="B338" t="s">
        <v>664</v>
      </c>
      <c r="C338" t="s">
        <v>672</v>
      </c>
      <c r="D338" t="s">
        <v>680</v>
      </c>
      <c r="E338" t="s">
        <v>681</v>
      </c>
      <c r="F338" t="s">
        <v>701</v>
      </c>
      <c r="G338" t="s">
        <v>705</v>
      </c>
      <c r="H338" t="s">
        <v>655</v>
      </c>
      <c r="I338">
        <f t="shared" si="6"/>
        <v>8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1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2</v>
      </c>
      <c r="AO338">
        <v>1</v>
      </c>
      <c r="AP338">
        <v>0</v>
      </c>
      <c r="AQ338">
        <v>0</v>
      </c>
      <c r="AR338">
        <v>0</v>
      </c>
      <c r="AS338">
        <v>0</v>
      </c>
      <c r="AT338">
        <v>2</v>
      </c>
      <c r="AU338">
        <v>1</v>
      </c>
      <c r="AV338">
        <v>0</v>
      </c>
      <c r="AW338">
        <v>0</v>
      </c>
    </row>
    <row r="339" spans="1:49" x14ac:dyDescent="0.35">
      <c r="A339" t="s">
        <v>48</v>
      </c>
      <c r="B339" t="s">
        <v>664</v>
      </c>
      <c r="C339" t="s">
        <v>769</v>
      </c>
      <c r="D339" t="s">
        <v>770</v>
      </c>
      <c r="E339" t="s">
        <v>771</v>
      </c>
      <c r="F339" t="s">
        <v>773</v>
      </c>
      <c r="G339" t="s">
        <v>661</v>
      </c>
      <c r="H339" t="s">
        <v>655</v>
      </c>
      <c r="I339">
        <f t="shared" si="6"/>
        <v>8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1</v>
      </c>
      <c r="W339">
        <v>0</v>
      </c>
      <c r="X339">
        <v>0</v>
      </c>
      <c r="Y339">
        <v>0</v>
      </c>
      <c r="Z339">
        <v>1</v>
      </c>
      <c r="AA339">
        <v>1</v>
      </c>
      <c r="AB339">
        <v>0</v>
      </c>
      <c r="AC339">
        <v>1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2</v>
      </c>
      <c r="AO339">
        <v>1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1</v>
      </c>
    </row>
    <row r="340" spans="1:49" x14ac:dyDescent="0.35">
      <c r="A340" t="s">
        <v>48</v>
      </c>
      <c r="B340" t="s">
        <v>664</v>
      </c>
      <c r="C340" t="s">
        <v>769</v>
      </c>
      <c r="D340" t="s">
        <v>770</v>
      </c>
      <c r="E340" t="s">
        <v>771</v>
      </c>
      <c r="F340" t="s">
        <v>811</v>
      </c>
      <c r="G340" t="s">
        <v>812</v>
      </c>
      <c r="H340" t="s">
        <v>655</v>
      </c>
      <c r="I340">
        <f t="shared" si="6"/>
        <v>8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1</v>
      </c>
      <c r="X340">
        <v>0</v>
      </c>
      <c r="Y340">
        <v>0</v>
      </c>
      <c r="Z340">
        <v>2</v>
      </c>
      <c r="AA340">
        <v>0</v>
      </c>
      <c r="AB340">
        <v>1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1</v>
      </c>
      <c r="AM340">
        <v>1</v>
      </c>
      <c r="AN340">
        <v>1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</row>
    <row r="341" spans="1:49" x14ac:dyDescent="0.35">
      <c r="A341" t="s">
        <v>48</v>
      </c>
      <c r="B341" t="s">
        <v>664</v>
      </c>
      <c r="C341" t="s">
        <v>923</v>
      </c>
      <c r="D341" t="s">
        <v>924</v>
      </c>
      <c r="E341" t="s">
        <v>968</v>
      </c>
      <c r="F341" t="s">
        <v>982</v>
      </c>
      <c r="G341" t="s">
        <v>983</v>
      </c>
      <c r="H341" t="s">
        <v>986</v>
      </c>
      <c r="I341">
        <f t="shared" si="6"/>
        <v>8</v>
      </c>
      <c r="J341">
        <v>0</v>
      </c>
      <c r="K341">
        <v>2</v>
      </c>
      <c r="L341">
        <v>0</v>
      </c>
      <c r="M341">
        <v>0</v>
      </c>
      <c r="N341">
        <v>1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1</v>
      </c>
      <c r="AK341">
        <v>4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</row>
    <row r="342" spans="1:49" x14ac:dyDescent="0.35">
      <c r="A342" t="s">
        <v>48</v>
      </c>
      <c r="B342" t="s">
        <v>664</v>
      </c>
      <c r="C342" t="s">
        <v>923</v>
      </c>
      <c r="D342" t="s">
        <v>1006</v>
      </c>
      <c r="E342" t="s">
        <v>1007</v>
      </c>
      <c r="F342" t="s">
        <v>1012</v>
      </c>
      <c r="G342" t="s">
        <v>1019</v>
      </c>
      <c r="H342" t="s">
        <v>1024</v>
      </c>
      <c r="I342">
        <f t="shared" si="6"/>
        <v>8</v>
      </c>
      <c r="J342">
        <v>0</v>
      </c>
      <c r="K342">
        <v>0</v>
      </c>
      <c r="L342">
        <v>0</v>
      </c>
      <c r="M342">
        <v>0</v>
      </c>
      <c r="N342">
        <v>3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1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1</v>
      </c>
      <c r="AQ342">
        <v>1</v>
      </c>
      <c r="AR342">
        <v>0</v>
      </c>
      <c r="AS342">
        <v>1</v>
      </c>
      <c r="AT342">
        <v>0</v>
      </c>
      <c r="AU342">
        <v>0</v>
      </c>
      <c r="AV342">
        <v>1</v>
      </c>
      <c r="AW342">
        <v>0</v>
      </c>
    </row>
    <row r="343" spans="1:49" x14ac:dyDescent="0.35">
      <c r="A343" t="s">
        <v>48</v>
      </c>
      <c r="B343" t="s">
        <v>664</v>
      </c>
      <c r="C343" t="s">
        <v>923</v>
      </c>
      <c r="D343" t="s">
        <v>1006</v>
      </c>
      <c r="E343" t="s">
        <v>1007</v>
      </c>
      <c r="F343" t="s">
        <v>1102</v>
      </c>
      <c r="G343" t="s">
        <v>1107</v>
      </c>
      <c r="H343" t="s">
        <v>1108</v>
      </c>
      <c r="I343">
        <f t="shared" si="6"/>
        <v>8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1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1</v>
      </c>
      <c r="AK343">
        <v>0</v>
      </c>
      <c r="AL343">
        <v>0</v>
      </c>
      <c r="AM343">
        <v>0</v>
      </c>
      <c r="AN343">
        <v>1</v>
      </c>
      <c r="AO343">
        <v>2</v>
      </c>
      <c r="AP343">
        <v>1</v>
      </c>
      <c r="AQ343">
        <v>1</v>
      </c>
      <c r="AR343">
        <v>1</v>
      </c>
      <c r="AS343">
        <v>0</v>
      </c>
      <c r="AT343">
        <v>0</v>
      </c>
      <c r="AU343">
        <v>0</v>
      </c>
      <c r="AV343">
        <v>0</v>
      </c>
      <c r="AW343">
        <v>0</v>
      </c>
    </row>
    <row r="344" spans="1:49" x14ac:dyDescent="0.35">
      <c r="A344" t="s">
        <v>48</v>
      </c>
      <c r="B344" t="s">
        <v>664</v>
      </c>
      <c r="C344" t="s">
        <v>923</v>
      </c>
      <c r="D344" t="s">
        <v>1194</v>
      </c>
      <c r="E344" t="s">
        <v>1195</v>
      </c>
      <c r="F344" t="s">
        <v>1196</v>
      </c>
      <c r="G344" t="s">
        <v>1019</v>
      </c>
      <c r="H344" t="s">
        <v>1204</v>
      </c>
      <c r="I344">
        <f t="shared" si="6"/>
        <v>8</v>
      </c>
      <c r="J344">
        <v>0</v>
      </c>
      <c r="K344">
        <v>1</v>
      </c>
      <c r="L344">
        <v>0</v>
      </c>
      <c r="M344">
        <v>1</v>
      </c>
      <c r="N344">
        <v>0</v>
      </c>
      <c r="O344">
        <v>0</v>
      </c>
      <c r="P344">
        <v>1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1</v>
      </c>
      <c r="AG344">
        <v>1</v>
      </c>
      <c r="AH344">
        <v>0</v>
      </c>
      <c r="AI344">
        <v>0</v>
      </c>
      <c r="AJ344">
        <v>0</v>
      </c>
      <c r="AK344">
        <v>1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1</v>
      </c>
      <c r="AU344">
        <v>0</v>
      </c>
      <c r="AV344">
        <v>1</v>
      </c>
      <c r="AW344">
        <v>0</v>
      </c>
    </row>
    <row r="345" spans="1:49" x14ac:dyDescent="0.35">
      <c r="A345" t="s">
        <v>48</v>
      </c>
      <c r="B345" t="s">
        <v>664</v>
      </c>
      <c r="C345" t="s">
        <v>1245</v>
      </c>
      <c r="D345" t="s">
        <v>1265</v>
      </c>
      <c r="E345" t="s">
        <v>1268</v>
      </c>
      <c r="F345" t="s">
        <v>1282</v>
      </c>
      <c r="G345" t="s">
        <v>1287</v>
      </c>
      <c r="H345" t="s">
        <v>655</v>
      </c>
      <c r="I345">
        <f t="shared" si="6"/>
        <v>8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2</v>
      </c>
      <c r="Q345">
        <v>4</v>
      </c>
      <c r="R345">
        <v>0</v>
      </c>
      <c r="S345">
        <v>0</v>
      </c>
      <c r="T345">
        <v>0</v>
      </c>
      <c r="U345">
        <v>1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1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</row>
    <row r="346" spans="1:49" x14ac:dyDescent="0.35">
      <c r="A346" t="s">
        <v>48</v>
      </c>
      <c r="B346" t="s">
        <v>664</v>
      </c>
      <c r="C346" t="s">
        <v>1245</v>
      </c>
      <c r="D346" t="s">
        <v>1365</v>
      </c>
      <c r="E346" t="s">
        <v>1398</v>
      </c>
      <c r="F346" t="s">
        <v>1399</v>
      </c>
      <c r="G346" t="s">
        <v>1443</v>
      </c>
      <c r="H346" t="s">
        <v>1444</v>
      </c>
      <c r="I346">
        <f t="shared" si="6"/>
        <v>8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8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</row>
    <row r="347" spans="1:49" x14ac:dyDescent="0.35">
      <c r="A347" t="s">
        <v>48</v>
      </c>
      <c r="B347" t="s">
        <v>664</v>
      </c>
      <c r="C347" t="s">
        <v>1245</v>
      </c>
      <c r="D347" t="s">
        <v>1365</v>
      </c>
      <c r="E347" t="s">
        <v>1398</v>
      </c>
      <c r="F347" t="s">
        <v>1399</v>
      </c>
      <c r="G347" t="s">
        <v>1455</v>
      </c>
      <c r="H347" t="s">
        <v>655</v>
      </c>
      <c r="I347">
        <f t="shared" si="6"/>
        <v>8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2</v>
      </c>
      <c r="AK347">
        <v>6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</row>
    <row r="348" spans="1:49" x14ac:dyDescent="0.35">
      <c r="A348" t="s">
        <v>48</v>
      </c>
      <c r="B348" t="s">
        <v>664</v>
      </c>
      <c r="C348" t="s">
        <v>1579</v>
      </c>
      <c r="D348" t="s">
        <v>1581</v>
      </c>
      <c r="E348" t="s">
        <v>1582</v>
      </c>
      <c r="F348" t="s">
        <v>1583</v>
      </c>
      <c r="G348" t="s">
        <v>1584</v>
      </c>
      <c r="H348" t="s">
        <v>655</v>
      </c>
      <c r="I348">
        <f t="shared" si="6"/>
        <v>8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1</v>
      </c>
      <c r="AK348">
        <v>3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1</v>
      </c>
      <c r="AR348">
        <v>0</v>
      </c>
      <c r="AS348">
        <v>0</v>
      </c>
      <c r="AT348">
        <v>0</v>
      </c>
      <c r="AU348">
        <v>0</v>
      </c>
      <c r="AV348">
        <v>2</v>
      </c>
      <c r="AW348">
        <v>0</v>
      </c>
    </row>
    <row r="349" spans="1:49" x14ac:dyDescent="0.35">
      <c r="A349" t="s">
        <v>48</v>
      </c>
      <c r="B349" t="s">
        <v>664</v>
      </c>
      <c r="C349" t="s">
        <v>1579</v>
      </c>
      <c r="D349" t="s">
        <v>1581</v>
      </c>
      <c r="E349" t="s">
        <v>1585</v>
      </c>
      <c r="F349" t="s">
        <v>1586</v>
      </c>
      <c r="G349" t="s">
        <v>1587</v>
      </c>
      <c r="H349" t="s">
        <v>655</v>
      </c>
      <c r="I349">
        <f t="shared" si="6"/>
        <v>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1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2</v>
      </c>
      <c r="AG349">
        <v>2</v>
      </c>
      <c r="AH349">
        <v>0</v>
      </c>
      <c r="AI349">
        <v>0</v>
      </c>
      <c r="AJ349">
        <v>0</v>
      </c>
      <c r="AK349">
        <v>0</v>
      </c>
      <c r="AL349">
        <v>1</v>
      </c>
      <c r="AM349">
        <v>0</v>
      </c>
      <c r="AN349">
        <v>1</v>
      </c>
      <c r="AO349">
        <v>0</v>
      </c>
      <c r="AP349">
        <v>1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</row>
    <row r="350" spans="1:49" x14ac:dyDescent="0.35">
      <c r="A350" t="s">
        <v>48</v>
      </c>
      <c r="B350" t="s">
        <v>664</v>
      </c>
      <c r="C350" t="s">
        <v>1579</v>
      </c>
      <c r="D350" t="s">
        <v>1592</v>
      </c>
      <c r="E350" t="s">
        <v>1593</v>
      </c>
      <c r="F350" t="s">
        <v>671</v>
      </c>
      <c r="G350" t="s">
        <v>661</v>
      </c>
      <c r="H350" t="s">
        <v>655</v>
      </c>
      <c r="I350">
        <f t="shared" si="6"/>
        <v>8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2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2</v>
      </c>
      <c r="AM350">
        <v>1</v>
      </c>
      <c r="AN350">
        <v>0</v>
      </c>
      <c r="AO350">
        <v>0</v>
      </c>
      <c r="AP350">
        <v>0</v>
      </c>
      <c r="AQ350">
        <v>1</v>
      </c>
      <c r="AR350">
        <v>0</v>
      </c>
      <c r="AS350">
        <v>0</v>
      </c>
      <c r="AT350">
        <v>0</v>
      </c>
      <c r="AU350">
        <v>2</v>
      </c>
      <c r="AV350">
        <v>0</v>
      </c>
      <c r="AW350">
        <v>0</v>
      </c>
    </row>
    <row r="351" spans="1:49" x14ac:dyDescent="0.35">
      <c r="A351" t="s">
        <v>48</v>
      </c>
      <c r="B351" t="s">
        <v>664</v>
      </c>
      <c r="C351" t="s">
        <v>672</v>
      </c>
      <c r="D351" t="s">
        <v>680</v>
      </c>
      <c r="E351" t="s">
        <v>681</v>
      </c>
      <c r="F351" t="s">
        <v>683</v>
      </c>
      <c r="G351" t="s">
        <v>686</v>
      </c>
      <c r="H351" t="s">
        <v>655</v>
      </c>
      <c r="I351">
        <f t="shared" si="6"/>
        <v>7</v>
      </c>
      <c r="J351">
        <v>0</v>
      </c>
      <c r="K351">
        <v>0</v>
      </c>
      <c r="L351">
        <v>0</v>
      </c>
      <c r="M351">
        <v>1</v>
      </c>
      <c r="N351">
        <v>0</v>
      </c>
      <c r="O351">
        <v>0</v>
      </c>
      <c r="P351">
        <v>0</v>
      </c>
      <c r="Q351">
        <v>0</v>
      </c>
      <c r="R351">
        <v>1</v>
      </c>
      <c r="S351">
        <v>0</v>
      </c>
      <c r="T351">
        <v>0</v>
      </c>
      <c r="U351">
        <v>0</v>
      </c>
      <c r="V351">
        <v>2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1</v>
      </c>
      <c r="AO351">
        <v>0</v>
      </c>
      <c r="AP351">
        <v>0</v>
      </c>
      <c r="AQ351">
        <v>0</v>
      </c>
      <c r="AR351">
        <v>1</v>
      </c>
      <c r="AS351">
        <v>0</v>
      </c>
      <c r="AT351">
        <v>0</v>
      </c>
      <c r="AU351">
        <v>0</v>
      </c>
      <c r="AV351">
        <v>1</v>
      </c>
      <c r="AW351">
        <v>0</v>
      </c>
    </row>
    <row r="352" spans="1:49" x14ac:dyDescent="0.35">
      <c r="A352" t="s">
        <v>48</v>
      </c>
      <c r="B352" t="s">
        <v>664</v>
      </c>
      <c r="C352" t="s">
        <v>672</v>
      </c>
      <c r="D352" t="s">
        <v>680</v>
      </c>
      <c r="E352" t="s">
        <v>729</v>
      </c>
      <c r="F352" t="s">
        <v>730</v>
      </c>
      <c r="G352" t="s">
        <v>731</v>
      </c>
      <c r="H352" t="s">
        <v>655</v>
      </c>
      <c r="I352">
        <f t="shared" si="6"/>
        <v>7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6</v>
      </c>
      <c r="AL352">
        <v>0</v>
      </c>
      <c r="AM352">
        <v>0</v>
      </c>
      <c r="AN352">
        <v>0</v>
      </c>
      <c r="AO352">
        <v>1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</row>
    <row r="353" spans="1:49" x14ac:dyDescent="0.35">
      <c r="A353" t="s">
        <v>48</v>
      </c>
      <c r="B353" t="s">
        <v>664</v>
      </c>
      <c r="C353" t="s">
        <v>867</v>
      </c>
      <c r="D353" t="s">
        <v>868</v>
      </c>
      <c r="E353" t="s">
        <v>869</v>
      </c>
      <c r="F353" t="s">
        <v>870</v>
      </c>
      <c r="G353" t="s">
        <v>871</v>
      </c>
      <c r="H353" t="s">
        <v>872</v>
      </c>
      <c r="I353">
        <f t="shared" si="6"/>
        <v>7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1</v>
      </c>
      <c r="AA353">
        <v>0</v>
      </c>
      <c r="AB353">
        <v>0</v>
      </c>
      <c r="AC353">
        <v>1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1</v>
      </c>
      <c r="AL353">
        <v>0</v>
      </c>
      <c r="AM353">
        <v>0</v>
      </c>
      <c r="AN353">
        <v>1</v>
      </c>
      <c r="AO353">
        <v>0</v>
      </c>
      <c r="AP353">
        <v>0</v>
      </c>
      <c r="AQ353">
        <v>0</v>
      </c>
      <c r="AR353">
        <v>1</v>
      </c>
      <c r="AS353">
        <v>0</v>
      </c>
      <c r="AT353">
        <v>0</v>
      </c>
      <c r="AU353">
        <v>0</v>
      </c>
      <c r="AV353">
        <v>0</v>
      </c>
      <c r="AW353">
        <v>0</v>
      </c>
    </row>
    <row r="354" spans="1:49" x14ac:dyDescent="0.35">
      <c r="A354" t="s">
        <v>48</v>
      </c>
      <c r="B354" t="s">
        <v>664</v>
      </c>
      <c r="C354" t="s">
        <v>867</v>
      </c>
      <c r="D354" t="s">
        <v>874</v>
      </c>
      <c r="E354" t="s">
        <v>875</v>
      </c>
      <c r="F354" t="s">
        <v>671</v>
      </c>
      <c r="G354" t="s">
        <v>661</v>
      </c>
      <c r="H354" t="s">
        <v>655</v>
      </c>
      <c r="I354">
        <f t="shared" si="6"/>
        <v>7</v>
      </c>
      <c r="J354">
        <v>0</v>
      </c>
      <c r="K354">
        <v>1</v>
      </c>
      <c r="L354">
        <v>0</v>
      </c>
      <c r="M354">
        <v>0</v>
      </c>
      <c r="N354">
        <v>0</v>
      </c>
      <c r="O354">
        <v>1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1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1</v>
      </c>
      <c r="AF354">
        <v>0</v>
      </c>
      <c r="AG354">
        <v>0</v>
      </c>
      <c r="AH354">
        <v>1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1</v>
      </c>
      <c r="AP354">
        <v>0</v>
      </c>
      <c r="AQ354">
        <v>1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</row>
    <row r="355" spans="1:49" x14ac:dyDescent="0.35">
      <c r="A355" t="s">
        <v>48</v>
      </c>
      <c r="B355" t="s">
        <v>664</v>
      </c>
      <c r="C355" t="s">
        <v>878</v>
      </c>
      <c r="D355" t="s">
        <v>885</v>
      </c>
      <c r="E355" t="s">
        <v>886</v>
      </c>
      <c r="F355" t="s">
        <v>887</v>
      </c>
      <c r="G355" t="s">
        <v>888</v>
      </c>
      <c r="H355" t="s">
        <v>655</v>
      </c>
      <c r="I355">
        <f t="shared" si="6"/>
        <v>7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</v>
      </c>
      <c r="Q355">
        <v>1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1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1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2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1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</row>
    <row r="356" spans="1:49" x14ac:dyDescent="0.35">
      <c r="A356" t="s">
        <v>48</v>
      </c>
      <c r="B356" t="s">
        <v>664</v>
      </c>
      <c r="C356" t="s">
        <v>923</v>
      </c>
      <c r="D356" t="s">
        <v>924</v>
      </c>
      <c r="E356" t="s">
        <v>968</v>
      </c>
      <c r="F356" t="s">
        <v>995</v>
      </c>
      <c r="G356" t="s">
        <v>997</v>
      </c>
      <c r="H356" t="s">
        <v>998</v>
      </c>
      <c r="I356">
        <f t="shared" si="6"/>
        <v>7</v>
      </c>
      <c r="J356">
        <v>0</v>
      </c>
      <c r="K356">
        <v>0</v>
      </c>
      <c r="L356">
        <v>1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1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1</v>
      </c>
      <c r="AO356">
        <v>1</v>
      </c>
      <c r="AP356">
        <v>2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</row>
    <row r="357" spans="1:49" x14ac:dyDescent="0.35">
      <c r="A357" t="s">
        <v>48</v>
      </c>
      <c r="B357" t="s">
        <v>664</v>
      </c>
      <c r="C357" t="s">
        <v>1245</v>
      </c>
      <c r="D357" t="s">
        <v>1365</v>
      </c>
      <c r="E357" t="s">
        <v>1373</v>
      </c>
      <c r="F357" t="s">
        <v>1379</v>
      </c>
      <c r="G357" t="s">
        <v>661</v>
      </c>
      <c r="H357" t="s">
        <v>655</v>
      </c>
      <c r="I357">
        <f t="shared" si="6"/>
        <v>7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1</v>
      </c>
      <c r="AK357">
        <v>6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</row>
    <row r="358" spans="1:49" x14ac:dyDescent="0.35">
      <c r="A358" t="s">
        <v>48</v>
      </c>
      <c r="B358" t="s">
        <v>664</v>
      </c>
      <c r="C358" t="s">
        <v>1554</v>
      </c>
      <c r="D358" t="s">
        <v>1555</v>
      </c>
      <c r="E358" t="s">
        <v>1556</v>
      </c>
      <c r="F358" t="s">
        <v>1564</v>
      </c>
      <c r="G358" t="s">
        <v>1566</v>
      </c>
      <c r="H358" t="s">
        <v>655</v>
      </c>
      <c r="I358">
        <f t="shared" si="6"/>
        <v>7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3</v>
      </c>
      <c r="AO358">
        <v>3</v>
      </c>
      <c r="AP358">
        <v>1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</row>
    <row r="359" spans="1:49" x14ac:dyDescent="0.35">
      <c r="A359" t="s">
        <v>48</v>
      </c>
      <c r="B359" t="s">
        <v>664</v>
      </c>
      <c r="C359" t="s">
        <v>672</v>
      </c>
      <c r="D359" t="s">
        <v>673</v>
      </c>
      <c r="E359" t="s">
        <v>674</v>
      </c>
      <c r="F359" t="s">
        <v>677</v>
      </c>
      <c r="G359" t="s">
        <v>661</v>
      </c>
      <c r="H359" t="s">
        <v>655</v>
      </c>
      <c r="I359">
        <f t="shared" si="6"/>
        <v>6</v>
      </c>
      <c r="J359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</v>
      </c>
      <c r="Q359">
        <v>0</v>
      </c>
      <c r="R359">
        <v>0</v>
      </c>
      <c r="S359">
        <v>1</v>
      </c>
      <c r="T359">
        <v>0</v>
      </c>
      <c r="U359">
        <v>1</v>
      </c>
      <c r="V359">
        <v>0</v>
      </c>
      <c r="W359">
        <v>1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1</v>
      </c>
    </row>
    <row r="360" spans="1:49" x14ac:dyDescent="0.35">
      <c r="A360" t="s">
        <v>48</v>
      </c>
      <c r="B360" t="s">
        <v>664</v>
      </c>
      <c r="C360" t="s">
        <v>672</v>
      </c>
      <c r="D360" t="s">
        <v>673</v>
      </c>
      <c r="E360" t="s">
        <v>674</v>
      </c>
      <c r="F360" t="s">
        <v>679</v>
      </c>
      <c r="G360" t="s">
        <v>661</v>
      </c>
      <c r="H360" t="s">
        <v>655</v>
      </c>
      <c r="I360">
        <f t="shared" si="6"/>
        <v>6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</v>
      </c>
      <c r="U360">
        <v>1</v>
      </c>
      <c r="V360">
        <v>0</v>
      </c>
      <c r="W360">
        <v>0</v>
      </c>
      <c r="X360">
        <v>0</v>
      </c>
      <c r="Y360">
        <v>0</v>
      </c>
      <c r="Z360">
        <v>2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1</v>
      </c>
      <c r="AW360">
        <v>0</v>
      </c>
    </row>
    <row r="361" spans="1:49" x14ac:dyDescent="0.35">
      <c r="A361" t="s">
        <v>48</v>
      </c>
      <c r="B361" t="s">
        <v>664</v>
      </c>
      <c r="C361" t="s">
        <v>672</v>
      </c>
      <c r="D361" t="s">
        <v>758</v>
      </c>
      <c r="E361" t="s">
        <v>759</v>
      </c>
      <c r="F361" t="s">
        <v>760</v>
      </c>
      <c r="G361" t="s">
        <v>761</v>
      </c>
      <c r="H361" t="s">
        <v>655</v>
      </c>
      <c r="I361">
        <f t="shared" si="6"/>
        <v>6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1</v>
      </c>
      <c r="P361">
        <v>0</v>
      </c>
      <c r="Q361">
        <v>0</v>
      </c>
      <c r="R361">
        <v>1</v>
      </c>
      <c r="S361">
        <v>0</v>
      </c>
      <c r="T361">
        <v>1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1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1</v>
      </c>
      <c r="AV361">
        <v>0</v>
      </c>
      <c r="AW361">
        <v>0</v>
      </c>
    </row>
    <row r="362" spans="1:49" x14ac:dyDescent="0.35">
      <c r="A362" t="s">
        <v>48</v>
      </c>
      <c r="B362" t="s">
        <v>664</v>
      </c>
      <c r="C362" t="s">
        <v>769</v>
      </c>
      <c r="D362" t="s">
        <v>768</v>
      </c>
      <c r="E362" t="s">
        <v>670</v>
      </c>
      <c r="F362" t="s">
        <v>671</v>
      </c>
      <c r="G362" t="s">
        <v>661</v>
      </c>
      <c r="H362" t="s">
        <v>655</v>
      </c>
      <c r="I362">
        <f t="shared" si="6"/>
        <v>6</v>
      </c>
      <c r="J362">
        <v>0</v>
      </c>
      <c r="K362">
        <v>1</v>
      </c>
      <c r="L362">
        <v>1</v>
      </c>
      <c r="M362">
        <v>0</v>
      </c>
      <c r="N362">
        <v>0</v>
      </c>
      <c r="O362">
        <v>0</v>
      </c>
      <c r="P362">
        <v>1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1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2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</row>
    <row r="363" spans="1:49" x14ac:dyDescent="0.35">
      <c r="A363" t="s">
        <v>48</v>
      </c>
      <c r="B363" t="s">
        <v>664</v>
      </c>
      <c r="C363" t="s">
        <v>769</v>
      </c>
      <c r="D363" t="s">
        <v>770</v>
      </c>
      <c r="E363" t="s">
        <v>771</v>
      </c>
      <c r="F363" t="s">
        <v>790</v>
      </c>
      <c r="G363" t="s">
        <v>791</v>
      </c>
      <c r="H363" t="s">
        <v>792</v>
      </c>
      <c r="I363">
        <f t="shared" si="6"/>
        <v>6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1</v>
      </c>
      <c r="AL363">
        <v>1</v>
      </c>
      <c r="AM363">
        <v>2</v>
      </c>
      <c r="AN363">
        <v>0</v>
      </c>
      <c r="AO363">
        <v>0</v>
      </c>
      <c r="AP363">
        <v>0</v>
      </c>
      <c r="AQ363">
        <v>1</v>
      </c>
      <c r="AR363">
        <v>0</v>
      </c>
      <c r="AS363">
        <v>0</v>
      </c>
      <c r="AT363">
        <v>0</v>
      </c>
      <c r="AU363">
        <v>0</v>
      </c>
      <c r="AV363">
        <v>1</v>
      </c>
      <c r="AW363">
        <v>0</v>
      </c>
    </row>
    <row r="364" spans="1:49" x14ac:dyDescent="0.35">
      <c r="A364" t="s">
        <v>48</v>
      </c>
      <c r="B364" t="s">
        <v>664</v>
      </c>
      <c r="C364" t="s">
        <v>769</v>
      </c>
      <c r="D364" t="s">
        <v>843</v>
      </c>
      <c r="E364" t="s">
        <v>844</v>
      </c>
      <c r="F364" t="s">
        <v>846</v>
      </c>
      <c r="G364" t="s">
        <v>847</v>
      </c>
      <c r="H364" t="s">
        <v>655</v>
      </c>
      <c r="I364">
        <f t="shared" si="6"/>
        <v>6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2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3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1</v>
      </c>
      <c r="AU364">
        <v>0</v>
      </c>
      <c r="AV364">
        <v>0</v>
      </c>
      <c r="AW364">
        <v>0</v>
      </c>
    </row>
    <row r="365" spans="1:49" x14ac:dyDescent="0.35">
      <c r="A365" t="s">
        <v>48</v>
      </c>
      <c r="B365" t="s">
        <v>664</v>
      </c>
      <c r="C365" t="s">
        <v>867</v>
      </c>
      <c r="D365" t="s">
        <v>877</v>
      </c>
      <c r="E365" t="s">
        <v>670</v>
      </c>
      <c r="F365" t="s">
        <v>671</v>
      </c>
      <c r="G365" t="s">
        <v>661</v>
      </c>
      <c r="H365" t="s">
        <v>655</v>
      </c>
      <c r="I365">
        <f t="shared" si="6"/>
        <v>6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4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1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1</v>
      </c>
    </row>
    <row r="366" spans="1:49" x14ac:dyDescent="0.35">
      <c r="A366" t="s">
        <v>48</v>
      </c>
      <c r="B366" t="s">
        <v>664</v>
      </c>
      <c r="C366" t="s">
        <v>923</v>
      </c>
      <c r="D366" t="s">
        <v>924</v>
      </c>
      <c r="E366" t="s">
        <v>925</v>
      </c>
      <c r="F366" t="s">
        <v>941</v>
      </c>
      <c r="G366" t="s">
        <v>945</v>
      </c>
      <c r="H366" t="s">
        <v>655</v>
      </c>
      <c r="I366">
        <f t="shared" si="6"/>
        <v>6</v>
      </c>
      <c r="J366">
        <v>1</v>
      </c>
      <c r="K366">
        <v>0</v>
      </c>
      <c r="L366">
        <v>0</v>
      </c>
      <c r="M366">
        <v>1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1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1</v>
      </c>
      <c r="AN366">
        <v>1</v>
      </c>
      <c r="AO366">
        <v>1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</row>
    <row r="367" spans="1:49" x14ac:dyDescent="0.35">
      <c r="A367" t="s">
        <v>48</v>
      </c>
      <c r="B367" t="s">
        <v>664</v>
      </c>
      <c r="C367" t="s">
        <v>923</v>
      </c>
      <c r="D367" t="s">
        <v>1006</v>
      </c>
      <c r="E367" t="s">
        <v>1007</v>
      </c>
      <c r="F367" t="s">
        <v>1043</v>
      </c>
      <c r="G367" t="s">
        <v>661</v>
      </c>
      <c r="H367" t="s">
        <v>655</v>
      </c>
      <c r="I367">
        <f t="shared" si="6"/>
        <v>6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2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3</v>
      </c>
      <c r="AN367">
        <v>0</v>
      </c>
      <c r="AO367">
        <v>0</v>
      </c>
      <c r="AP367">
        <v>0</v>
      </c>
      <c r="AQ367">
        <v>0</v>
      </c>
      <c r="AR367">
        <v>1</v>
      </c>
      <c r="AS367">
        <v>0</v>
      </c>
      <c r="AT367">
        <v>0</v>
      </c>
      <c r="AU367">
        <v>0</v>
      </c>
      <c r="AV367">
        <v>0</v>
      </c>
      <c r="AW367">
        <v>0</v>
      </c>
    </row>
    <row r="368" spans="1:49" x14ac:dyDescent="0.35">
      <c r="A368" t="s">
        <v>48</v>
      </c>
      <c r="B368" t="s">
        <v>664</v>
      </c>
      <c r="C368" t="s">
        <v>923</v>
      </c>
      <c r="D368" t="s">
        <v>1006</v>
      </c>
      <c r="E368" t="s">
        <v>1007</v>
      </c>
      <c r="F368" t="s">
        <v>1102</v>
      </c>
      <c r="G368" t="s">
        <v>1019</v>
      </c>
      <c r="H368" t="s">
        <v>1103</v>
      </c>
      <c r="I368">
        <f t="shared" si="6"/>
        <v>6</v>
      </c>
      <c r="J368">
        <v>0</v>
      </c>
      <c r="K368">
        <v>1</v>
      </c>
      <c r="L368">
        <v>0</v>
      </c>
      <c r="M368">
        <v>0</v>
      </c>
      <c r="N368">
        <v>1</v>
      </c>
      <c r="O368">
        <v>1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2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1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</row>
    <row r="369" spans="1:49" x14ac:dyDescent="0.35">
      <c r="A369" t="s">
        <v>48</v>
      </c>
      <c r="B369" t="s">
        <v>664</v>
      </c>
      <c r="C369" t="s">
        <v>923</v>
      </c>
      <c r="D369" t="s">
        <v>1006</v>
      </c>
      <c r="E369" t="s">
        <v>1007</v>
      </c>
      <c r="F369" t="s">
        <v>1165</v>
      </c>
      <c r="G369" t="s">
        <v>1175</v>
      </c>
      <c r="H369" t="s">
        <v>655</v>
      </c>
      <c r="I369">
        <f t="shared" si="6"/>
        <v>6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2</v>
      </c>
      <c r="P369">
        <v>0</v>
      </c>
      <c r="Q369">
        <v>0</v>
      </c>
      <c r="R369">
        <v>4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</row>
    <row r="370" spans="1:49" x14ac:dyDescent="0.35">
      <c r="A370" t="s">
        <v>48</v>
      </c>
      <c r="B370" t="s">
        <v>664</v>
      </c>
      <c r="C370" t="s">
        <v>923</v>
      </c>
      <c r="D370" t="s">
        <v>1194</v>
      </c>
      <c r="E370" t="s">
        <v>1195</v>
      </c>
      <c r="F370" t="s">
        <v>1196</v>
      </c>
      <c r="G370" t="s">
        <v>1198</v>
      </c>
      <c r="H370" t="s">
        <v>1199</v>
      </c>
      <c r="I370">
        <f t="shared" si="6"/>
        <v>6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2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1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2</v>
      </c>
      <c r="AW370">
        <v>1</v>
      </c>
    </row>
    <row r="371" spans="1:49" x14ac:dyDescent="0.35">
      <c r="A371" t="s">
        <v>48</v>
      </c>
      <c r="B371" t="s">
        <v>664</v>
      </c>
      <c r="C371" t="s">
        <v>1245</v>
      </c>
      <c r="D371" t="s">
        <v>1265</v>
      </c>
      <c r="E371" t="s">
        <v>1268</v>
      </c>
      <c r="F371" t="s">
        <v>1282</v>
      </c>
      <c r="G371" t="s">
        <v>1294</v>
      </c>
      <c r="H371" t="s">
        <v>655</v>
      </c>
      <c r="I371">
        <f t="shared" si="6"/>
        <v>6</v>
      </c>
      <c r="J371">
        <v>0</v>
      </c>
      <c r="K371">
        <v>0</v>
      </c>
      <c r="L371">
        <v>1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1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1</v>
      </c>
      <c r="AC371">
        <v>1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1</v>
      </c>
      <c r="AS371">
        <v>0</v>
      </c>
      <c r="AT371">
        <v>1</v>
      </c>
      <c r="AU371">
        <v>0</v>
      </c>
      <c r="AV371">
        <v>0</v>
      </c>
      <c r="AW371">
        <v>0</v>
      </c>
    </row>
    <row r="372" spans="1:49" x14ac:dyDescent="0.35">
      <c r="A372" t="s">
        <v>48</v>
      </c>
      <c r="B372" t="s">
        <v>664</v>
      </c>
      <c r="C372" t="s">
        <v>1245</v>
      </c>
      <c r="D372" t="s">
        <v>1265</v>
      </c>
      <c r="E372" t="s">
        <v>1327</v>
      </c>
      <c r="F372" t="s">
        <v>1328</v>
      </c>
      <c r="G372" t="s">
        <v>1332</v>
      </c>
      <c r="H372" t="s">
        <v>655</v>
      </c>
      <c r="I372">
        <f t="shared" si="6"/>
        <v>6</v>
      </c>
      <c r="J372">
        <v>0</v>
      </c>
      <c r="K372">
        <v>0</v>
      </c>
      <c r="L372">
        <v>0</v>
      </c>
      <c r="M372">
        <v>0</v>
      </c>
      <c r="N372">
        <v>1</v>
      </c>
      <c r="O372">
        <v>0</v>
      </c>
      <c r="P372">
        <v>0</v>
      </c>
      <c r="Q372">
        <v>1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1</v>
      </c>
      <c r="AD372">
        <v>0</v>
      </c>
      <c r="AE372">
        <v>0</v>
      </c>
      <c r="AF372">
        <v>0</v>
      </c>
      <c r="AG372">
        <v>0</v>
      </c>
      <c r="AH372">
        <v>2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1</v>
      </c>
      <c r="AW372">
        <v>0</v>
      </c>
    </row>
    <row r="373" spans="1:49" x14ac:dyDescent="0.35">
      <c r="A373" t="s">
        <v>48</v>
      </c>
      <c r="B373" t="s">
        <v>664</v>
      </c>
      <c r="C373" t="s">
        <v>672</v>
      </c>
      <c r="D373" t="s">
        <v>680</v>
      </c>
      <c r="E373" t="s">
        <v>681</v>
      </c>
      <c r="F373" t="s">
        <v>714</v>
      </c>
      <c r="G373" t="s">
        <v>715</v>
      </c>
      <c r="H373" t="s">
        <v>655</v>
      </c>
      <c r="I373">
        <f t="shared" si="6"/>
        <v>5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1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2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1</v>
      </c>
      <c r="AP373">
        <v>0</v>
      </c>
      <c r="AQ373">
        <v>0</v>
      </c>
      <c r="AR373">
        <v>0</v>
      </c>
      <c r="AS373">
        <v>0</v>
      </c>
      <c r="AT373">
        <v>1</v>
      </c>
      <c r="AU373">
        <v>0</v>
      </c>
      <c r="AV373">
        <v>0</v>
      </c>
      <c r="AW373">
        <v>0</v>
      </c>
    </row>
    <row r="374" spans="1:49" x14ac:dyDescent="0.35">
      <c r="A374" t="s">
        <v>48</v>
      </c>
      <c r="B374" t="s">
        <v>664</v>
      </c>
      <c r="C374" t="s">
        <v>672</v>
      </c>
      <c r="D374" t="s">
        <v>680</v>
      </c>
      <c r="E374" t="s">
        <v>681</v>
      </c>
      <c r="F374" t="s">
        <v>716</v>
      </c>
      <c r="G374" t="s">
        <v>661</v>
      </c>
      <c r="H374" t="s">
        <v>655</v>
      </c>
      <c r="I374">
        <f t="shared" si="6"/>
        <v>5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1</v>
      </c>
      <c r="R374">
        <v>0</v>
      </c>
      <c r="S374">
        <v>0</v>
      </c>
      <c r="T374">
        <v>0</v>
      </c>
      <c r="U374">
        <v>1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1</v>
      </c>
      <c r="AO374">
        <v>0</v>
      </c>
      <c r="AP374">
        <v>0</v>
      </c>
      <c r="AQ374">
        <v>2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</row>
    <row r="375" spans="1:49" x14ac:dyDescent="0.35">
      <c r="A375" t="s">
        <v>48</v>
      </c>
      <c r="B375" t="s">
        <v>664</v>
      </c>
      <c r="C375" t="s">
        <v>672</v>
      </c>
      <c r="D375" t="s">
        <v>680</v>
      </c>
      <c r="E375" t="s">
        <v>681</v>
      </c>
      <c r="F375" t="s">
        <v>717</v>
      </c>
      <c r="G375" t="s">
        <v>718</v>
      </c>
      <c r="H375" t="s">
        <v>719</v>
      </c>
      <c r="I375">
        <f t="shared" si="6"/>
        <v>5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1</v>
      </c>
      <c r="AK375">
        <v>1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1</v>
      </c>
      <c r="AT375">
        <v>0</v>
      </c>
      <c r="AU375">
        <v>1</v>
      </c>
      <c r="AV375">
        <v>0</v>
      </c>
      <c r="AW375">
        <v>0</v>
      </c>
    </row>
    <row r="376" spans="1:49" x14ac:dyDescent="0.35">
      <c r="A376" t="s">
        <v>48</v>
      </c>
      <c r="B376" t="s">
        <v>664</v>
      </c>
      <c r="C376" t="s">
        <v>894</v>
      </c>
      <c r="D376" t="s">
        <v>900</v>
      </c>
      <c r="E376" t="s">
        <v>901</v>
      </c>
      <c r="F376" t="s">
        <v>902</v>
      </c>
      <c r="G376" t="s">
        <v>903</v>
      </c>
      <c r="H376" t="s">
        <v>904</v>
      </c>
      <c r="I376">
        <f t="shared" si="6"/>
        <v>5</v>
      </c>
      <c r="J376">
        <v>0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1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1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1</v>
      </c>
      <c r="AV376">
        <v>1</v>
      </c>
      <c r="AW376">
        <v>0</v>
      </c>
    </row>
    <row r="377" spans="1:49" x14ac:dyDescent="0.35">
      <c r="A377" t="s">
        <v>48</v>
      </c>
      <c r="B377" t="s">
        <v>664</v>
      </c>
      <c r="C377" t="s">
        <v>923</v>
      </c>
      <c r="D377" t="s">
        <v>924</v>
      </c>
      <c r="E377" t="s">
        <v>925</v>
      </c>
      <c r="F377" t="s">
        <v>929</v>
      </c>
      <c r="G377" t="s">
        <v>931</v>
      </c>
      <c r="H377" t="s">
        <v>932</v>
      </c>
      <c r="I377">
        <f t="shared" si="6"/>
        <v>5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1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1</v>
      </c>
      <c r="AL377">
        <v>0</v>
      </c>
      <c r="AM377">
        <v>0</v>
      </c>
      <c r="AN377">
        <v>0</v>
      </c>
      <c r="AO377">
        <v>0</v>
      </c>
      <c r="AP377">
        <v>2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</row>
    <row r="378" spans="1:49" x14ac:dyDescent="0.35">
      <c r="A378" t="s">
        <v>48</v>
      </c>
      <c r="B378" t="s">
        <v>664</v>
      </c>
      <c r="C378" t="s">
        <v>923</v>
      </c>
      <c r="D378" t="s">
        <v>924</v>
      </c>
      <c r="E378" t="s">
        <v>925</v>
      </c>
      <c r="F378" t="s">
        <v>929</v>
      </c>
      <c r="G378" t="s">
        <v>931</v>
      </c>
      <c r="H378" t="s">
        <v>937</v>
      </c>
      <c r="I378">
        <f t="shared" si="6"/>
        <v>5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2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1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2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</row>
    <row r="379" spans="1:49" x14ac:dyDescent="0.35">
      <c r="A379" t="s">
        <v>48</v>
      </c>
      <c r="B379" t="s">
        <v>664</v>
      </c>
      <c r="C379" t="s">
        <v>923</v>
      </c>
      <c r="D379" t="s">
        <v>924</v>
      </c>
      <c r="E379" t="s">
        <v>968</v>
      </c>
      <c r="F379" t="s">
        <v>982</v>
      </c>
      <c r="G379" t="s">
        <v>983</v>
      </c>
      <c r="H379" t="s">
        <v>988</v>
      </c>
      <c r="I379">
        <f t="shared" si="6"/>
        <v>5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2</v>
      </c>
      <c r="AO379">
        <v>2</v>
      </c>
      <c r="AP379">
        <v>0</v>
      </c>
      <c r="AQ379">
        <v>1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</row>
    <row r="380" spans="1:49" x14ac:dyDescent="0.35">
      <c r="A380" t="s">
        <v>48</v>
      </c>
      <c r="B380" t="s">
        <v>664</v>
      </c>
      <c r="C380" t="s">
        <v>923</v>
      </c>
      <c r="D380" t="s">
        <v>924</v>
      </c>
      <c r="E380" t="s">
        <v>968</v>
      </c>
      <c r="F380" t="s">
        <v>991</v>
      </c>
      <c r="G380" t="s">
        <v>992</v>
      </c>
      <c r="H380" t="s">
        <v>655</v>
      </c>
      <c r="I380">
        <f t="shared" si="6"/>
        <v>5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2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1</v>
      </c>
      <c r="AE380">
        <v>0</v>
      </c>
      <c r="AF380">
        <v>1</v>
      </c>
      <c r="AG380">
        <v>1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</row>
    <row r="381" spans="1:49" x14ac:dyDescent="0.35">
      <c r="A381" t="s">
        <v>48</v>
      </c>
      <c r="B381" t="s">
        <v>664</v>
      </c>
      <c r="C381" t="s">
        <v>923</v>
      </c>
      <c r="D381" t="s">
        <v>1006</v>
      </c>
      <c r="E381" t="s">
        <v>1007</v>
      </c>
      <c r="F381" t="s">
        <v>1053</v>
      </c>
      <c r="G381" t="s">
        <v>1068</v>
      </c>
      <c r="H381" t="s">
        <v>1069</v>
      </c>
      <c r="I381">
        <f t="shared" si="6"/>
        <v>5</v>
      </c>
      <c r="J381">
        <v>0</v>
      </c>
      <c r="K381">
        <v>0</v>
      </c>
      <c r="L381">
        <v>0</v>
      </c>
      <c r="M381">
        <v>0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1</v>
      </c>
      <c r="X381">
        <v>0</v>
      </c>
      <c r="Y381">
        <v>0</v>
      </c>
      <c r="Z381">
        <v>0</v>
      </c>
      <c r="AA381">
        <v>0</v>
      </c>
      <c r="AB381">
        <v>1</v>
      </c>
      <c r="AC381">
        <v>1</v>
      </c>
      <c r="AD381">
        <v>0</v>
      </c>
      <c r="AE381">
        <v>0</v>
      </c>
      <c r="AF381">
        <v>1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</row>
    <row r="382" spans="1:49" x14ac:dyDescent="0.35">
      <c r="A382" t="s">
        <v>48</v>
      </c>
      <c r="B382" t="s">
        <v>664</v>
      </c>
      <c r="C382" t="s">
        <v>923</v>
      </c>
      <c r="D382" t="s">
        <v>1006</v>
      </c>
      <c r="E382" t="s">
        <v>1007</v>
      </c>
      <c r="F382" t="s">
        <v>1092</v>
      </c>
      <c r="G382" t="s">
        <v>1096</v>
      </c>
      <c r="H382" t="s">
        <v>655</v>
      </c>
      <c r="I382">
        <f t="shared" si="6"/>
        <v>5</v>
      </c>
      <c r="J382">
        <v>0</v>
      </c>
      <c r="K382">
        <v>0</v>
      </c>
      <c r="L382">
        <v>0</v>
      </c>
      <c r="M382">
        <v>1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2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1</v>
      </c>
      <c r="AQ382">
        <v>1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</row>
    <row r="383" spans="1:49" x14ac:dyDescent="0.35">
      <c r="A383" t="s">
        <v>48</v>
      </c>
      <c r="B383" t="s">
        <v>664</v>
      </c>
      <c r="C383" t="s">
        <v>923</v>
      </c>
      <c r="D383" t="s">
        <v>1006</v>
      </c>
      <c r="E383" t="s">
        <v>1007</v>
      </c>
      <c r="F383" t="s">
        <v>1102</v>
      </c>
      <c r="G383" t="s">
        <v>1106</v>
      </c>
      <c r="H383" t="s">
        <v>655</v>
      </c>
      <c r="I383">
        <f t="shared" si="6"/>
        <v>5</v>
      </c>
      <c r="J383">
        <v>1</v>
      </c>
      <c r="K383">
        <v>0</v>
      </c>
      <c r="L383">
        <v>0</v>
      </c>
      <c r="M383">
        <v>0</v>
      </c>
      <c r="N383">
        <v>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1</v>
      </c>
      <c r="X383">
        <v>0</v>
      </c>
      <c r="Y383">
        <v>1</v>
      </c>
      <c r="Z383">
        <v>1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</row>
    <row r="384" spans="1:49" x14ac:dyDescent="0.35">
      <c r="A384" t="s">
        <v>48</v>
      </c>
      <c r="B384" t="s">
        <v>664</v>
      </c>
      <c r="C384" t="s">
        <v>923</v>
      </c>
      <c r="D384" t="s">
        <v>1006</v>
      </c>
      <c r="E384" t="s">
        <v>1007</v>
      </c>
      <c r="F384" t="s">
        <v>1165</v>
      </c>
      <c r="G384" t="s">
        <v>661</v>
      </c>
      <c r="H384" t="s">
        <v>655</v>
      </c>
      <c r="I384">
        <f t="shared" si="6"/>
        <v>5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1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1</v>
      </c>
      <c r="AM384">
        <v>0</v>
      </c>
      <c r="AN384">
        <v>0</v>
      </c>
      <c r="AO384">
        <v>0</v>
      </c>
      <c r="AP384">
        <v>0</v>
      </c>
      <c r="AQ384">
        <v>3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</row>
    <row r="385" spans="1:49" x14ac:dyDescent="0.35">
      <c r="A385" t="s">
        <v>48</v>
      </c>
      <c r="B385" t="s">
        <v>664</v>
      </c>
      <c r="C385" t="s">
        <v>1226</v>
      </c>
      <c r="D385" t="s">
        <v>1227</v>
      </c>
      <c r="E385" t="s">
        <v>670</v>
      </c>
      <c r="F385" t="s">
        <v>671</v>
      </c>
      <c r="G385" t="s">
        <v>661</v>
      </c>
      <c r="H385" t="s">
        <v>655</v>
      </c>
      <c r="I385">
        <f t="shared" si="6"/>
        <v>5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1</v>
      </c>
      <c r="R385">
        <v>0</v>
      </c>
      <c r="S385">
        <v>1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1</v>
      </c>
      <c r="AK385">
        <v>1</v>
      </c>
      <c r="AL385">
        <v>0</v>
      </c>
      <c r="AM385">
        <v>0</v>
      </c>
      <c r="AN385">
        <v>1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</row>
    <row r="386" spans="1:49" x14ac:dyDescent="0.35">
      <c r="A386" t="s">
        <v>48</v>
      </c>
      <c r="B386" t="s">
        <v>664</v>
      </c>
      <c r="C386" t="s">
        <v>1239</v>
      </c>
      <c r="D386" t="s">
        <v>1240</v>
      </c>
      <c r="E386" t="s">
        <v>1241</v>
      </c>
      <c r="F386" t="s">
        <v>671</v>
      </c>
      <c r="G386" t="s">
        <v>661</v>
      </c>
      <c r="H386" t="s">
        <v>655</v>
      </c>
      <c r="I386">
        <f t="shared" si="6"/>
        <v>5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2</v>
      </c>
      <c r="AU386">
        <v>2</v>
      </c>
      <c r="AV386">
        <v>0</v>
      </c>
      <c r="AW386">
        <v>0</v>
      </c>
    </row>
    <row r="387" spans="1:49" x14ac:dyDescent="0.35">
      <c r="A387" t="s">
        <v>48</v>
      </c>
      <c r="B387" t="s">
        <v>664</v>
      </c>
      <c r="C387" t="s">
        <v>1239</v>
      </c>
      <c r="D387" t="s">
        <v>1242</v>
      </c>
      <c r="E387" t="s">
        <v>1243</v>
      </c>
      <c r="F387" t="s">
        <v>1244</v>
      </c>
      <c r="G387" t="s">
        <v>661</v>
      </c>
      <c r="H387" t="s">
        <v>655</v>
      </c>
      <c r="I387">
        <f t="shared" si="6"/>
        <v>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1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3</v>
      </c>
      <c r="AG387">
        <v>1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</row>
    <row r="388" spans="1:49" x14ac:dyDescent="0.35">
      <c r="A388" t="s">
        <v>48</v>
      </c>
      <c r="B388" t="s">
        <v>664</v>
      </c>
      <c r="C388" t="s">
        <v>1245</v>
      </c>
      <c r="D388" t="s">
        <v>1265</v>
      </c>
      <c r="E388" t="s">
        <v>1268</v>
      </c>
      <c r="F388" t="s">
        <v>1277</v>
      </c>
      <c r="G388" t="s">
        <v>1278</v>
      </c>
      <c r="H388" t="s">
        <v>655</v>
      </c>
      <c r="I388">
        <f t="shared" ref="I388:I451" si="7">SUM(J388:AW388)</f>
        <v>5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1</v>
      </c>
      <c r="Q388">
        <v>1</v>
      </c>
      <c r="R388">
        <v>0</v>
      </c>
      <c r="S388">
        <v>0</v>
      </c>
      <c r="T388">
        <v>0</v>
      </c>
      <c r="U388">
        <v>2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1</v>
      </c>
      <c r="AV388">
        <v>0</v>
      </c>
      <c r="AW388">
        <v>0</v>
      </c>
    </row>
    <row r="389" spans="1:49" x14ac:dyDescent="0.35">
      <c r="A389" t="s">
        <v>48</v>
      </c>
      <c r="B389" t="s">
        <v>664</v>
      </c>
      <c r="C389" t="s">
        <v>1245</v>
      </c>
      <c r="D389" t="s">
        <v>1265</v>
      </c>
      <c r="E389" t="s">
        <v>1268</v>
      </c>
      <c r="F389" t="s">
        <v>1297</v>
      </c>
      <c r="G389" t="s">
        <v>1299</v>
      </c>
      <c r="H389" t="s">
        <v>655</v>
      </c>
      <c r="I389">
        <f t="shared" si="7"/>
        <v>5</v>
      </c>
      <c r="J389">
        <v>0</v>
      </c>
      <c r="K389">
        <v>0</v>
      </c>
      <c r="L389">
        <v>3</v>
      </c>
      <c r="M389">
        <v>0</v>
      </c>
      <c r="N389">
        <v>0</v>
      </c>
      <c r="O389">
        <v>0</v>
      </c>
      <c r="P389">
        <v>1</v>
      </c>
      <c r="Q389">
        <v>1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</row>
    <row r="390" spans="1:49" x14ac:dyDescent="0.35">
      <c r="A390" t="s">
        <v>48</v>
      </c>
      <c r="B390" t="s">
        <v>664</v>
      </c>
      <c r="C390" t="s">
        <v>1245</v>
      </c>
      <c r="D390" t="s">
        <v>1265</v>
      </c>
      <c r="E390" t="s">
        <v>1327</v>
      </c>
      <c r="F390" t="s">
        <v>1328</v>
      </c>
      <c r="G390" t="s">
        <v>1333</v>
      </c>
      <c r="H390" t="s">
        <v>655</v>
      </c>
      <c r="I390">
        <f t="shared" si="7"/>
        <v>5</v>
      </c>
      <c r="J390">
        <v>0</v>
      </c>
      <c r="K390">
        <v>0</v>
      </c>
      <c r="L390">
        <v>0</v>
      </c>
      <c r="M390">
        <v>1</v>
      </c>
      <c r="N390">
        <v>0</v>
      </c>
      <c r="O390">
        <v>1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1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1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1</v>
      </c>
      <c r="AS390">
        <v>0</v>
      </c>
      <c r="AT390">
        <v>0</v>
      </c>
      <c r="AU390">
        <v>0</v>
      </c>
      <c r="AV390">
        <v>0</v>
      </c>
      <c r="AW390">
        <v>0</v>
      </c>
    </row>
    <row r="391" spans="1:49" x14ac:dyDescent="0.35">
      <c r="A391" t="s">
        <v>48</v>
      </c>
      <c r="B391" t="s">
        <v>664</v>
      </c>
      <c r="C391" t="s">
        <v>1245</v>
      </c>
      <c r="D391" t="s">
        <v>1359</v>
      </c>
      <c r="E391" t="s">
        <v>1360</v>
      </c>
      <c r="F391" t="s">
        <v>1361</v>
      </c>
      <c r="G391" t="s">
        <v>1362</v>
      </c>
      <c r="H391" t="s">
        <v>655</v>
      </c>
      <c r="I391">
        <f t="shared" si="7"/>
        <v>5</v>
      </c>
      <c r="J391">
        <v>2</v>
      </c>
      <c r="K391">
        <v>0</v>
      </c>
      <c r="L391">
        <v>0</v>
      </c>
      <c r="M391">
        <v>0</v>
      </c>
      <c r="N391">
        <v>0</v>
      </c>
      <c r="O391">
        <v>1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2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</row>
    <row r="392" spans="1:49" x14ac:dyDescent="0.35">
      <c r="A392" t="s">
        <v>48</v>
      </c>
      <c r="B392" t="s">
        <v>664</v>
      </c>
      <c r="C392" t="s">
        <v>1245</v>
      </c>
      <c r="D392" t="s">
        <v>1365</v>
      </c>
      <c r="E392" t="s">
        <v>1392</v>
      </c>
      <c r="F392" t="s">
        <v>1395</v>
      </c>
      <c r="G392" t="s">
        <v>1396</v>
      </c>
      <c r="H392" t="s">
        <v>655</v>
      </c>
      <c r="I392">
        <f t="shared" si="7"/>
        <v>5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3</v>
      </c>
      <c r="T392">
        <v>1</v>
      </c>
      <c r="U392">
        <v>0</v>
      </c>
      <c r="V392">
        <v>1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</row>
    <row r="393" spans="1:49" x14ac:dyDescent="0.35">
      <c r="A393" t="s">
        <v>48</v>
      </c>
      <c r="B393" t="s">
        <v>664</v>
      </c>
      <c r="C393" t="s">
        <v>1245</v>
      </c>
      <c r="D393" t="s">
        <v>1365</v>
      </c>
      <c r="E393" t="s">
        <v>1398</v>
      </c>
      <c r="F393" t="s">
        <v>1399</v>
      </c>
      <c r="G393" t="s">
        <v>1410</v>
      </c>
      <c r="H393" t="s">
        <v>1411</v>
      </c>
      <c r="I393">
        <f t="shared" si="7"/>
        <v>5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1</v>
      </c>
      <c r="AG393">
        <v>0</v>
      </c>
      <c r="AH393">
        <v>0</v>
      </c>
      <c r="AI393">
        <v>0</v>
      </c>
      <c r="AJ393">
        <v>3</v>
      </c>
      <c r="AK393">
        <v>1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</row>
    <row r="394" spans="1:49" x14ac:dyDescent="0.35">
      <c r="A394" t="s">
        <v>48</v>
      </c>
      <c r="B394" t="s">
        <v>664</v>
      </c>
      <c r="C394" t="s">
        <v>1245</v>
      </c>
      <c r="D394" t="s">
        <v>1365</v>
      </c>
      <c r="E394" t="s">
        <v>1489</v>
      </c>
      <c r="F394" t="s">
        <v>1490</v>
      </c>
      <c r="G394" t="s">
        <v>1498</v>
      </c>
      <c r="H394" t="s">
        <v>1502</v>
      </c>
      <c r="I394">
        <f t="shared" si="7"/>
        <v>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1</v>
      </c>
      <c r="AG394">
        <v>0</v>
      </c>
      <c r="AH394">
        <v>0</v>
      </c>
      <c r="AI394">
        <v>0</v>
      </c>
      <c r="AJ394">
        <v>2</v>
      </c>
      <c r="AK394">
        <v>1</v>
      </c>
      <c r="AL394">
        <v>0</v>
      </c>
      <c r="AM394">
        <v>0</v>
      </c>
      <c r="AN394">
        <v>1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</row>
    <row r="395" spans="1:49" x14ac:dyDescent="0.35">
      <c r="A395" t="s">
        <v>48</v>
      </c>
      <c r="B395" t="s">
        <v>664</v>
      </c>
      <c r="C395" t="s">
        <v>672</v>
      </c>
      <c r="D395" t="s">
        <v>673</v>
      </c>
      <c r="E395" t="s">
        <v>674</v>
      </c>
      <c r="F395" t="s">
        <v>675</v>
      </c>
      <c r="G395" t="s">
        <v>661</v>
      </c>
      <c r="H395" t="s">
        <v>655</v>
      </c>
      <c r="I395">
        <f t="shared" si="7"/>
        <v>4</v>
      </c>
      <c r="J395">
        <v>0</v>
      </c>
      <c r="K395">
        <v>0</v>
      </c>
      <c r="L395">
        <v>1</v>
      </c>
      <c r="M395">
        <v>0</v>
      </c>
      <c r="N395">
        <v>0</v>
      </c>
      <c r="O395">
        <v>0</v>
      </c>
      <c r="P395">
        <v>1</v>
      </c>
      <c r="Q395">
        <v>0</v>
      </c>
      <c r="R395">
        <v>0</v>
      </c>
      <c r="S395">
        <v>1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</row>
    <row r="396" spans="1:49" x14ac:dyDescent="0.35">
      <c r="A396" t="s">
        <v>48</v>
      </c>
      <c r="B396" t="s">
        <v>664</v>
      </c>
      <c r="C396" t="s">
        <v>672</v>
      </c>
      <c r="D396" t="s">
        <v>680</v>
      </c>
      <c r="E396" t="s">
        <v>681</v>
      </c>
      <c r="F396" t="s">
        <v>671</v>
      </c>
      <c r="G396" t="s">
        <v>661</v>
      </c>
      <c r="H396" t="s">
        <v>655</v>
      </c>
      <c r="I396">
        <f t="shared" si="7"/>
        <v>4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1</v>
      </c>
      <c r="AP396">
        <v>0</v>
      </c>
      <c r="AQ396">
        <v>1</v>
      </c>
      <c r="AR396">
        <v>0</v>
      </c>
      <c r="AS396">
        <v>0</v>
      </c>
      <c r="AT396">
        <v>0</v>
      </c>
      <c r="AU396">
        <v>2</v>
      </c>
      <c r="AV396">
        <v>0</v>
      </c>
      <c r="AW396">
        <v>0</v>
      </c>
    </row>
    <row r="397" spans="1:49" x14ac:dyDescent="0.35">
      <c r="A397" t="s">
        <v>48</v>
      </c>
      <c r="B397" t="s">
        <v>664</v>
      </c>
      <c r="C397" t="s">
        <v>672</v>
      </c>
      <c r="D397" t="s">
        <v>680</v>
      </c>
      <c r="E397" t="s">
        <v>681</v>
      </c>
      <c r="F397" t="s">
        <v>720</v>
      </c>
      <c r="G397" t="s">
        <v>661</v>
      </c>
      <c r="H397" t="s">
        <v>655</v>
      </c>
      <c r="I397">
        <f t="shared" si="7"/>
        <v>4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1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1</v>
      </c>
      <c r="AO397">
        <v>2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</row>
    <row r="398" spans="1:49" x14ac:dyDescent="0.35">
      <c r="A398" t="s">
        <v>48</v>
      </c>
      <c r="B398" t="s">
        <v>664</v>
      </c>
      <c r="C398" t="s">
        <v>672</v>
      </c>
      <c r="D398" t="s">
        <v>680</v>
      </c>
      <c r="E398" t="s">
        <v>681</v>
      </c>
      <c r="F398" t="s">
        <v>726</v>
      </c>
      <c r="G398" t="s">
        <v>727</v>
      </c>
      <c r="H398" t="s">
        <v>655</v>
      </c>
      <c r="I398">
        <f t="shared" si="7"/>
        <v>4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1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1</v>
      </c>
      <c r="AK398">
        <v>0</v>
      </c>
      <c r="AL398">
        <v>0</v>
      </c>
      <c r="AM398">
        <v>0</v>
      </c>
      <c r="AN398">
        <v>0</v>
      </c>
      <c r="AO398">
        <v>1</v>
      </c>
      <c r="AP398">
        <v>0</v>
      </c>
      <c r="AQ398">
        <v>0</v>
      </c>
      <c r="AR398">
        <v>0</v>
      </c>
      <c r="AS398">
        <v>1</v>
      </c>
      <c r="AT398">
        <v>0</v>
      </c>
      <c r="AU398">
        <v>0</v>
      </c>
      <c r="AV398">
        <v>0</v>
      </c>
      <c r="AW398">
        <v>0</v>
      </c>
    </row>
    <row r="399" spans="1:49" x14ac:dyDescent="0.35">
      <c r="A399" t="s">
        <v>48</v>
      </c>
      <c r="B399" t="s">
        <v>664</v>
      </c>
      <c r="C399" t="s">
        <v>769</v>
      </c>
      <c r="D399" t="s">
        <v>843</v>
      </c>
      <c r="E399" t="s">
        <v>844</v>
      </c>
      <c r="F399" t="s">
        <v>846</v>
      </c>
      <c r="G399" t="s">
        <v>850</v>
      </c>
      <c r="H399" t="s">
        <v>655</v>
      </c>
      <c r="I399">
        <f t="shared" si="7"/>
        <v>4</v>
      </c>
      <c r="J399">
        <v>0</v>
      </c>
      <c r="K399">
        <v>0</v>
      </c>
      <c r="L399">
        <v>0</v>
      </c>
      <c r="M399">
        <v>1</v>
      </c>
      <c r="N399">
        <v>1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1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1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</row>
    <row r="400" spans="1:49" x14ac:dyDescent="0.35">
      <c r="A400" t="s">
        <v>48</v>
      </c>
      <c r="B400" t="s">
        <v>664</v>
      </c>
      <c r="C400" t="s">
        <v>923</v>
      </c>
      <c r="D400" t="s">
        <v>924</v>
      </c>
      <c r="E400" t="s">
        <v>925</v>
      </c>
      <c r="F400" t="s">
        <v>929</v>
      </c>
      <c r="G400" t="s">
        <v>931</v>
      </c>
      <c r="H400" t="s">
        <v>934</v>
      </c>
      <c r="I400">
        <f t="shared" si="7"/>
        <v>4</v>
      </c>
      <c r="J400">
        <v>0</v>
      </c>
      <c r="K400">
        <v>0</v>
      </c>
      <c r="L400">
        <v>0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1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1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</row>
    <row r="401" spans="1:49" x14ac:dyDescent="0.35">
      <c r="A401" t="s">
        <v>48</v>
      </c>
      <c r="B401" t="s">
        <v>664</v>
      </c>
      <c r="C401" t="s">
        <v>923</v>
      </c>
      <c r="D401" t="s">
        <v>924</v>
      </c>
      <c r="E401" t="s">
        <v>968</v>
      </c>
      <c r="F401" t="s">
        <v>973</v>
      </c>
      <c r="G401" t="s">
        <v>975</v>
      </c>
      <c r="H401" t="s">
        <v>655</v>
      </c>
      <c r="I401">
        <f t="shared" si="7"/>
        <v>4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1</v>
      </c>
      <c r="AA401">
        <v>0</v>
      </c>
      <c r="AB401">
        <v>0</v>
      </c>
      <c r="AC401">
        <v>0</v>
      </c>
      <c r="AD401">
        <v>1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1</v>
      </c>
      <c r="AL401">
        <v>0</v>
      </c>
      <c r="AM401">
        <v>0</v>
      </c>
      <c r="AN401">
        <v>0</v>
      </c>
      <c r="AO401">
        <v>0</v>
      </c>
      <c r="AP401">
        <v>1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</row>
    <row r="402" spans="1:49" x14ac:dyDescent="0.35">
      <c r="A402" t="s">
        <v>48</v>
      </c>
      <c r="B402" t="s">
        <v>664</v>
      </c>
      <c r="C402" t="s">
        <v>923</v>
      </c>
      <c r="D402" t="s">
        <v>924</v>
      </c>
      <c r="E402" t="s">
        <v>968</v>
      </c>
      <c r="F402" t="s">
        <v>982</v>
      </c>
      <c r="G402" t="s">
        <v>983</v>
      </c>
      <c r="H402" t="s">
        <v>985</v>
      </c>
      <c r="I402">
        <f t="shared" si="7"/>
        <v>4</v>
      </c>
      <c r="J402">
        <v>1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1</v>
      </c>
      <c r="AL402">
        <v>0</v>
      </c>
      <c r="AM402">
        <v>0</v>
      </c>
      <c r="AN402">
        <v>2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</row>
    <row r="403" spans="1:49" x14ac:dyDescent="0.35">
      <c r="A403" t="s">
        <v>48</v>
      </c>
      <c r="B403" t="s">
        <v>664</v>
      </c>
      <c r="C403" t="s">
        <v>923</v>
      </c>
      <c r="D403" t="s">
        <v>1006</v>
      </c>
      <c r="E403" t="s">
        <v>1007</v>
      </c>
      <c r="F403" t="s">
        <v>1012</v>
      </c>
      <c r="G403" t="s">
        <v>1014</v>
      </c>
      <c r="H403" t="s">
        <v>655</v>
      </c>
      <c r="I403">
        <f t="shared" si="7"/>
        <v>4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2</v>
      </c>
      <c r="AQ403">
        <v>0</v>
      </c>
      <c r="AR403">
        <v>0</v>
      </c>
      <c r="AS403">
        <v>1</v>
      </c>
      <c r="AT403">
        <v>0</v>
      </c>
      <c r="AU403">
        <v>0</v>
      </c>
      <c r="AV403">
        <v>1</v>
      </c>
      <c r="AW403">
        <v>0</v>
      </c>
    </row>
    <row r="404" spans="1:49" x14ac:dyDescent="0.35">
      <c r="A404" t="s">
        <v>48</v>
      </c>
      <c r="B404" t="s">
        <v>664</v>
      </c>
      <c r="C404" t="s">
        <v>923</v>
      </c>
      <c r="D404" t="s">
        <v>1006</v>
      </c>
      <c r="E404" t="s">
        <v>1007</v>
      </c>
      <c r="F404" t="s">
        <v>1012</v>
      </c>
      <c r="G404" t="s">
        <v>1014</v>
      </c>
      <c r="H404" t="s">
        <v>1015</v>
      </c>
      <c r="I404">
        <f t="shared" si="7"/>
        <v>4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1</v>
      </c>
      <c r="AG404">
        <v>0</v>
      </c>
      <c r="AH404">
        <v>0</v>
      </c>
      <c r="AI404">
        <v>1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1</v>
      </c>
      <c r="AS404">
        <v>1</v>
      </c>
      <c r="AT404">
        <v>0</v>
      </c>
      <c r="AU404">
        <v>0</v>
      </c>
      <c r="AV404">
        <v>0</v>
      </c>
      <c r="AW404">
        <v>0</v>
      </c>
    </row>
    <row r="405" spans="1:49" x14ac:dyDescent="0.35">
      <c r="A405" t="s">
        <v>48</v>
      </c>
      <c r="B405" t="s">
        <v>664</v>
      </c>
      <c r="C405" t="s">
        <v>923</v>
      </c>
      <c r="D405" t="s">
        <v>1006</v>
      </c>
      <c r="E405" t="s">
        <v>1007</v>
      </c>
      <c r="F405" t="s">
        <v>1041</v>
      </c>
      <c r="G405" t="s">
        <v>661</v>
      </c>
      <c r="H405" t="s">
        <v>655</v>
      </c>
      <c r="I405">
        <f t="shared" si="7"/>
        <v>4</v>
      </c>
      <c r="J405">
        <v>1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1</v>
      </c>
      <c r="AG405">
        <v>1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</row>
    <row r="406" spans="1:49" x14ac:dyDescent="0.35">
      <c r="A406" t="s">
        <v>48</v>
      </c>
      <c r="B406" t="s">
        <v>664</v>
      </c>
      <c r="C406" t="s">
        <v>923</v>
      </c>
      <c r="D406" t="s">
        <v>1006</v>
      </c>
      <c r="E406" t="s">
        <v>1007</v>
      </c>
      <c r="F406" t="s">
        <v>1044</v>
      </c>
      <c r="G406" t="s">
        <v>1047</v>
      </c>
      <c r="H406" t="s">
        <v>655</v>
      </c>
      <c r="I406">
        <f t="shared" si="7"/>
        <v>4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1</v>
      </c>
      <c r="AL406">
        <v>0</v>
      </c>
      <c r="AM406">
        <v>0</v>
      </c>
      <c r="AN406">
        <v>1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1</v>
      </c>
      <c r="AU406">
        <v>0</v>
      </c>
      <c r="AV406">
        <v>1</v>
      </c>
      <c r="AW406">
        <v>0</v>
      </c>
    </row>
    <row r="407" spans="1:49" x14ac:dyDescent="0.35">
      <c r="A407" t="s">
        <v>48</v>
      </c>
      <c r="B407" t="s">
        <v>664</v>
      </c>
      <c r="C407" t="s">
        <v>923</v>
      </c>
      <c r="D407" t="s">
        <v>1006</v>
      </c>
      <c r="E407" t="s">
        <v>1007</v>
      </c>
      <c r="F407" t="s">
        <v>1051</v>
      </c>
      <c r="G407" t="s">
        <v>661</v>
      </c>
      <c r="H407" t="s">
        <v>655</v>
      </c>
      <c r="I407">
        <f t="shared" si="7"/>
        <v>4</v>
      </c>
      <c r="J407">
        <v>0</v>
      </c>
      <c r="K407">
        <v>0</v>
      </c>
      <c r="L407">
        <v>1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2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1</v>
      </c>
      <c r="AU407">
        <v>0</v>
      </c>
      <c r="AV407">
        <v>0</v>
      </c>
      <c r="AW407">
        <v>0</v>
      </c>
    </row>
    <row r="408" spans="1:49" x14ac:dyDescent="0.35">
      <c r="A408" t="s">
        <v>48</v>
      </c>
      <c r="B408" t="s">
        <v>664</v>
      </c>
      <c r="C408" t="s">
        <v>923</v>
      </c>
      <c r="D408" t="s">
        <v>1006</v>
      </c>
      <c r="E408" t="s">
        <v>1007</v>
      </c>
      <c r="F408" t="s">
        <v>1092</v>
      </c>
      <c r="G408" t="s">
        <v>1094</v>
      </c>
      <c r="H408" t="s">
        <v>655</v>
      </c>
      <c r="I408">
        <f t="shared" si="7"/>
        <v>4</v>
      </c>
      <c r="J408">
        <v>0</v>
      </c>
      <c r="K408">
        <v>0</v>
      </c>
      <c r="L408">
        <v>1</v>
      </c>
      <c r="M408">
        <v>2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1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</row>
    <row r="409" spans="1:49" x14ac:dyDescent="0.35">
      <c r="A409" t="s">
        <v>48</v>
      </c>
      <c r="B409" t="s">
        <v>664</v>
      </c>
      <c r="C409" t="s">
        <v>923</v>
      </c>
      <c r="D409" t="s">
        <v>1006</v>
      </c>
      <c r="E409" t="s">
        <v>1007</v>
      </c>
      <c r="F409" t="s">
        <v>1136</v>
      </c>
      <c r="G409" t="s">
        <v>1154</v>
      </c>
      <c r="H409" t="s">
        <v>655</v>
      </c>
      <c r="I409">
        <f t="shared" si="7"/>
        <v>4</v>
      </c>
      <c r="J409">
        <v>0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1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1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1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</row>
    <row r="410" spans="1:49" x14ac:dyDescent="0.35">
      <c r="A410" t="s">
        <v>48</v>
      </c>
      <c r="B410" t="s">
        <v>664</v>
      </c>
      <c r="C410" t="s">
        <v>923</v>
      </c>
      <c r="D410" t="s">
        <v>1006</v>
      </c>
      <c r="E410" t="s">
        <v>1187</v>
      </c>
      <c r="F410" t="s">
        <v>671</v>
      </c>
      <c r="G410" t="s">
        <v>661</v>
      </c>
      <c r="H410" t="s">
        <v>655</v>
      </c>
      <c r="I410">
        <f t="shared" si="7"/>
        <v>4</v>
      </c>
      <c r="J410">
        <v>1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1</v>
      </c>
      <c r="AD410">
        <v>0</v>
      </c>
      <c r="AE410">
        <v>0</v>
      </c>
      <c r="AF410">
        <v>1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1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</row>
    <row r="411" spans="1:49" x14ac:dyDescent="0.35">
      <c r="A411" t="s">
        <v>48</v>
      </c>
      <c r="B411" t="s">
        <v>664</v>
      </c>
      <c r="C411" t="s">
        <v>1219</v>
      </c>
      <c r="D411" t="s">
        <v>1220</v>
      </c>
      <c r="E411" t="s">
        <v>1221</v>
      </c>
      <c r="F411" t="s">
        <v>1224</v>
      </c>
      <c r="G411" t="s">
        <v>1225</v>
      </c>
      <c r="H411" t="s">
        <v>655</v>
      </c>
      <c r="I411">
        <f t="shared" si="7"/>
        <v>4</v>
      </c>
      <c r="J411">
        <v>2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1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1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</row>
    <row r="412" spans="1:49" x14ac:dyDescent="0.35">
      <c r="A412" t="s">
        <v>48</v>
      </c>
      <c r="B412" t="s">
        <v>664</v>
      </c>
      <c r="C412" t="s">
        <v>1226</v>
      </c>
      <c r="D412" t="s">
        <v>1228</v>
      </c>
      <c r="E412" t="s">
        <v>670</v>
      </c>
      <c r="F412" t="s">
        <v>671</v>
      </c>
      <c r="G412" t="s">
        <v>661</v>
      </c>
      <c r="H412" t="s">
        <v>655</v>
      </c>
      <c r="I412">
        <f t="shared" si="7"/>
        <v>4</v>
      </c>
      <c r="J412">
        <v>0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1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1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</row>
    <row r="413" spans="1:49" x14ac:dyDescent="0.35">
      <c r="A413" t="s">
        <v>48</v>
      </c>
      <c r="B413" t="s">
        <v>664</v>
      </c>
      <c r="C413" t="s">
        <v>1245</v>
      </c>
      <c r="D413" t="s">
        <v>1265</v>
      </c>
      <c r="E413" t="s">
        <v>1327</v>
      </c>
      <c r="F413" t="s">
        <v>1328</v>
      </c>
      <c r="G413" t="s">
        <v>1336</v>
      </c>
      <c r="H413" t="s">
        <v>655</v>
      </c>
      <c r="I413">
        <f t="shared" si="7"/>
        <v>4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1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2</v>
      </c>
      <c r="AW413">
        <v>1</v>
      </c>
    </row>
    <row r="414" spans="1:49" x14ac:dyDescent="0.35">
      <c r="A414" t="s">
        <v>48</v>
      </c>
      <c r="B414" t="s">
        <v>664</v>
      </c>
      <c r="C414" t="s">
        <v>1245</v>
      </c>
      <c r="D414" t="s">
        <v>1343</v>
      </c>
      <c r="E414" t="s">
        <v>1345</v>
      </c>
      <c r="F414" t="s">
        <v>1346</v>
      </c>
      <c r="G414" t="s">
        <v>1348</v>
      </c>
      <c r="H414" t="s">
        <v>1350</v>
      </c>
      <c r="I414">
        <f t="shared" si="7"/>
        <v>4</v>
      </c>
      <c r="J414">
        <v>0</v>
      </c>
      <c r="K414">
        <v>1</v>
      </c>
      <c r="L414">
        <v>0</v>
      </c>
      <c r="M414">
        <v>2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1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</row>
    <row r="415" spans="1:49" x14ac:dyDescent="0.35">
      <c r="A415" t="s">
        <v>48</v>
      </c>
      <c r="B415" t="s">
        <v>664</v>
      </c>
      <c r="C415" t="s">
        <v>1245</v>
      </c>
      <c r="D415" t="s">
        <v>1365</v>
      </c>
      <c r="E415" t="s">
        <v>1398</v>
      </c>
      <c r="F415" t="s">
        <v>1399</v>
      </c>
      <c r="G415" t="s">
        <v>1412</v>
      </c>
      <c r="H415" t="s">
        <v>1413</v>
      </c>
      <c r="I415">
        <f t="shared" si="7"/>
        <v>4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4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</row>
    <row r="416" spans="1:49" x14ac:dyDescent="0.35">
      <c r="A416" t="s">
        <v>48</v>
      </c>
      <c r="B416" t="s">
        <v>664</v>
      </c>
      <c r="C416" t="s">
        <v>1245</v>
      </c>
      <c r="D416" t="s">
        <v>1365</v>
      </c>
      <c r="E416" t="s">
        <v>1398</v>
      </c>
      <c r="F416" t="s">
        <v>1399</v>
      </c>
      <c r="G416" t="s">
        <v>1416</v>
      </c>
      <c r="H416" t="s">
        <v>655</v>
      </c>
      <c r="I416">
        <f t="shared" si="7"/>
        <v>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1</v>
      </c>
      <c r="AK416">
        <v>3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</row>
    <row r="417" spans="1:49" x14ac:dyDescent="0.35">
      <c r="A417" t="s">
        <v>48</v>
      </c>
      <c r="B417" t="s">
        <v>664</v>
      </c>
      <c r="C417" t="s">
        <v>1245</v>
      </c>
      <c r="D417" t="s">
        <v>1365</v>
      </c>
      <c r="E417" t="s">
        <v>1398</v>
      </c>
      <c r="F417" t="s">
        <v>1399</v>
      </c>
      <c r="G417" t="s">
        <v>1417</v>
      </c>
      <c r="H417" t="s">
        <v>1421</v>
      </c>
      <c r="I417">
        <f t="shared" si="7"/>
        <v>4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2</v>
      </c>
      <c r="AK417">
        <v>2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</row>
    <row r="418" spans="1:49" x14ac:dyDescent="0.35">
      <c r="A418" t="s">
        <v>48</v>
      </c>
      <c r="B418" t="s">
        <v>664</v>
      </c>
      <c r="C418" t="s">
        <v>1245</v>
      </c>
      <c r="D418" t="s">
        <v>1365</v>
      </c>
      <c r="E418" t="s">
        <v>1398</v>
      </c>
      <c r="F418" t="s">
        <v>1399</v>
      </c>
      <c r="G418" t="s">
        <v>1430</v>
      </c>
      <c r="H418" t="s">
        <v>1431</v>
      </c>
      <c r="I418">
        <f t="shared" si="7"/>
        <v>4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1</v>
      </c>
      <c r="AK418">
        <v>3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</row>
    <row r="419" spans="1:49" x14ac:dyDescent="0.35">
      <c r="A419" t="s">
        <v>48</v>
      </c>
      <c r="B419" t="s">
        <v>664</v>
      </c>
      <c r="C419" t="s">
        <v>1245</v>
      </c>
      <c r="D419" t="s">
        <v>1365</v>
      </c>
      <c r="E419" t="s">
        <v>1398</v>
      </c>
      <c r="F419" t="s">
        <v>1399</v>
      </c>
      <c r="G419" t="s">
        <v>1439</v>
      </c>
      <c r="H419" t="s">
        <v>1440</v>
      </c>
      <c r="I419">
        <f t="shared" si="7"/>
        <v>4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2</v>
      </c>
      <c r="AG419">
        <v>1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1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</row>
    <row r="420" spans="1:49" x14ac:dyDescent="0.35">
      <c r="A420" t="s">
        <v>48</v>
      </c>
      <c r="B420" t="s">
        <v>664</v>
      </c>
      <c r="C420" t="s">
        <v>1245</v>
      </c>
      <c r="D420" t="s">
        <v>1365</v>
      </c>
      <c r="E420" t="s">
        <v>1398</v>
      </c>
      <c r="F420" t="s">
        <v>1399</v>
      </c>
      <c r="G420" t="s">
        <v>1455</v>
      </c>
      <c r="H420" t="s">
        <v>1456</v>
      </c>
      <c r="I420">
        <f t="shared" si="7"/>
        <v>4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1</v>
      </c>
      <c r="AK420">
        <v>1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1</v>
      </c>
      <c r="AW420">
        <v>1</v>
      </c>
    </row>
    <row r="421" spans="1:49" x14ac:dyDescent="0.35">
      <c r="A421" t="s">
        <v>48</v>
      </c>
      <c r="B421" t="s">
        <v>664</v>
      </c>
      <c r="C421" t="s">
        <v>1245</v>
      </c>
      <c r="D421" t="s">
        <v>1365</v>
      </c>
      <c r="E421" t="s">
        <v>1489</v>
      </c>
      <c r="F421" t="s">
        <v>671</v>
      </c>
      <c r="G421" t="s">
        <v>661</v>
      </c>
      <c r="H421" t="s">
        <v>655</v>
      </c>
      <c r="I421">
        <f t="shared" si="7"/>
        <v>4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2</v>
      </c>
      <c r="AK421">
        <v>2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</row>
    <row r="422" spans="1:49" x14ac:dyDescent="0.35">
      <c r="A422" t="s">
        <v>48</v>
      </c>
      <c r="B422" t="s">
        <v>664</v>
      </c>
      <c r="C422" t="s">
        <v>1245</v>
      </c>
      <c r="D422" t="s">
        <v>1365</v>
      </c>
      <c r="E422" t="s">
        <v>1521</v>
      </c>
      <c r="F422" t="s">
        <v>1522</v>
      </c>
      <c r="G422" t="s">
        <v>661</v>
      </c>
      <c r="H422" t="s">
        <v>655</v>
      </c>
      <c r="I422">
        <f t="shared" si="7"/>
        <v>4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2</v>
      </c>
      <c r="AK422">
        <v>2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</row>
    <row r="423" spans="1:49" x14ac:dyDescent="0.35">
      <c r="A423" t="s">
        <v>48</v>
      </c>
      <c r="B423" t="s">
        <v>664</v>
      </c>
      <c r="C423" t="s">
        <v>1245</v>
      </c>
      <c r="D423" t="s">
        <v>1365</v>
      </c>
      <c r="E423" t="s">
        <v>1529</v>
      </c>
      <c r="F423" t="s">
        <v>1531</v>
      </c>
      <c r="G423" t="s">
        <v>661</v>
      </c>
      <c r="H423" t="s">
        <v>655</v>
      </c>
      <c r="I423">
        <f t="shared" si="7"/>
        <v>4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1</v>
      </c>
      <c r="AK423">
        <v>2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1</v>
      </c>
      <c r="AS423">
        <v>0</v>
      </c>
      <c r="AT423">
        <v>0</v>
      </c>
      <c r="AU423">
        <v>0</v>
      </c>
      <c r="AV423">
        <v>0</v>
      </c>
      <c r="AW423">
        <v>0</v>
      </c>
    </row>
    <row r="424" spans="1:49" x14ac:dyDescent="0.35">
      <c r="A424" t="s">
        <v>48</v>
      </c>
      <c r="B424" t="s">
        <v>664</v>
      </c>
      <c r="C424" t="s">
        <v>1539</v>
      </c>
      <c r="D424" t="s">
        <v>1540</v>
      </c>
      <c r="E424" t="s">
        <v>1541</v>
      </c>
      <c r="F424" t="s">
        <v>1542</v>
      </c>
      <c r="G424" t="s">
        <v>661</v>
      </c>
      <c r="H424" t="s">
        <v>655</v>
      </c>
      <c r="I424">
        <f t="shared" si="7"/>
        <v>4</v>
      </c>
      <c r="J424">
        <v>0</v>
      </c>
      <c r="K424">
        <v>0</v>
      </c>
      <c r="L424">
        <v>1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1</v>
      </c>
      <c r="AC424">
        <v>0</v>
      </c>
      <c r="AD424">
        <v>0</v>
      </c>
      <c r="AE424">
        <v>1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</row>
    <row r="425" spans="1:49" x14ac:dyDescent="0.35">
      <c r="A425" t="s">
        <v>48</v>
      </c>
      <c r="B425" t="s">
        <v>664</v>
      </c>
      <c r="C425" t="s">
        <v>1543</v>
      </c>
      <c r="D425" t="s">
        <v>1544</v>
      </c>
      <c r="E425" t="s">
        <v>1547</v>
      </c>
      <c r="F425" t="s">
        <v>1548</v>
      </c>
      <c r="G425" t="s">
        <v>1549</v>
      </c>
      <c r="H425" t="s">
        <v>655</v>
      </c>
      <c r="I425">
        <f t="shared" si="7"/>
        <v>4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1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1</v>
      </c>
      <c r="AQ425">
        <v>1</v>
      </c>
      <c r="AR425">
        <v>0</v>
      </c>
      <c r="AS425">
        <v>0</v>
      </c>
      <c r="AT425">
        <v>0</v>
      </c>
      <c r="AU425">
        <v>0</v>
      </c>
      <c r="AV425">
        <v>1</v>
      </c>
      <c r="AW425">
        <v>0</v>
      </c>
    </row>
    <row r="426" spans="1:49" x14ac:dyDescent="0.35">
      <c r="A426" t="s">
        <v>48</v>
      </c>
      <c r="B426" t="s">
        <v>664</v>
      </c>
      <c r="C426" t="s">
        <v>1572</v>
      </c>
      <c r="D426" t="s">
        <v>1573</v>
      </c>
      <c r="E426" t="s">
        <v>1574</v>
      </c>
      <c r="F426" t="s">
        <v>671</v>
      </c>
      <c r="G426" t="s">
        <v>661</v>
      </c>
      <c r="H426" t="s">
        <v>655</v>
      </c>
      <c r="I426">
        <f t="shared" si="7"/>
        <v>4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1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2</v>
      </c>
      <c r="AT426">
        <v>0</v>
      </c>
      <c r="AU426">
        <v>0</v>
      </c>
      <c r="AV426">
        <v>0</v>
      </c>
      <c r="AW426">
        <v>0</v>
      </c>
    </row>
    <row r="427" spans="1:49" x14ac:dyDescent="0.35">
      <c r="A427" t="s">
        <v>48</v>
      </c>
      <c r="B427" t="s">
        <v>664</v>
      </c>
      <c r="C427" t="s">
        <v>1572</v>
      </c>
      <c r="D427" t="s">
        <v>1573</v>
      </c>
      <c r="E427" t="s">
        <v>1574</v>
      </c>
      <c r="F427" t="s">
        <v>1575</v>
      </c>
      <c r="G427" t="s">
        <v>661</v>
      </c>
      <c r="H427" t="s">
        <v>655</v>
      </c>
      <c r="I427">
        <f t="shared" si="7"/>
        <v>4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2</v>
      </c>
      <c r="AE427">
        <v>2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</row>
    <row r="428" spans="1:49" x14ac:dyDescent="0.35">
      <c r="A428" t="s">
        <v>48</v>
      </c>
      <c r="B428" t="s">
        <v>649</v>
      </c>
      <c r="C428" t="s">
        <v>650</v>
      </c>
      <c r="D428" t="s">
        <v>651</v>
      </c>
      <c r="E428" t="s">
        <v>652</v>
      </c>
      <c r="F428" t="s">
        <v>653</v>
      </c>
      <c r="G428" t="s">
        <v>654</v>
      </c>
      <c r="H428" t="s">
        <v>655</v>
      </c>
      <c r="I428">
        <f t="shared" si="7"/>
        <v>3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1</v>
      </c>
      <c r="AG428">
        <v>1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1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</row>
    <row r="429" spans="1:49" x14ac:dyDescent="0.35">
      <c r="A429" t="s">
        <v>48</v>
      </c>
      <c r="B429" t="s">
        <v>664</v>
      </c>
      <c r="C429" t="s">
        <v>672</v>
      </c>
      <c r="D429" t="s">
        <v>673</v>
      </c>
      <c r="E429" t="s">
        <v>674</v>
      </c>
      <c r="F429" t="s">
        <v>671</v>
      </c>
      <c r="G429" t="s">
        <v>661</v>
      </c>
      <c r="H429" t="s">
        <v>655</v>
      </c>
      <c r="I429">
        <f t="shared" si="7"/>
        <v>3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1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1</v>
      </c>
    </row>
    <row r="430" spans="1:49" x14ac:dyDescent="0.35">
      <c r="A430" t="s">
        <v>48</v>
      </c>
      <c r="B430" t="s">
        <v>664</v>
      </c>
      <c r="C430" t="s">
        <v>672</v>
      </c>
      <c r="D430" t="s">
        <v>680</v>
      </c>
      <c r="E430" t="s">
        <v>681</v>
      </c>
      <c r="F430" t="s">
        <v>682</v>
      </c>
      <c r="G430" t="s">
        <v>661</v>
      </c>
      <c r="H430" t="s">
        <v>655</v>
      </c>
      <c r="I430">
        <f t="shared" si="7"/>
        <v>3</v>
      </c>
      <c r="J430">
        <v>1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2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</row>
    <row r="431" spans="1:49" x14ac:dyDescent="0.35">
      <c r="A431" t="s">
        <v>48</v>
      </c>
      <c r="B431" t="s">
        <v>664</v>
      </c>
      <c r="C431" t="s">
        <v>672</v>
      </c>
      <c r="D431" t="s">
        <v>680</v>
      </c>
      <c r="E431" t="s">
        <v>681</v>
      </c>
      <c r="F431" t="s">
        <v>683</v>
      </c>
      <c r="G431" t="s">
        <v>661</v>
      </c>
      <c r="H431" t="s">
        <v>655</v>
      </c>
      <c r="I431">
        <f t="shared" si="7"/>
        <v>3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1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2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</row>
    <row r="432" spans="1:49" x14ac:dyDescent="0.35">
      <c r="A432" t="s">
        <v>48</v>
      </c>
      <c r="B432" t="s">
        <v>664</v>
      </c>
      <c r="C432" t="s">
        <v>672</v>
      </c>
      <c r="D432" t="s">
        <v>680</v>
      </c>
      <c r="E432" t="s">
        <v>681</v>
      </c>
      <c r="F432" t="s">
        <v>724</v>
      </c>
      <c r="G432" t="s">
        <v>661</v>
      </c>
      <c r="H432" t="s">
        <v>655</v>
      </c>
      <c r="I432">
        <f t="shared" si="7"/>
        <v>3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1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1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1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</row>
    <row r="433" spans="1:49" x14ac:dyDescent="0.35">
      <c r="A433" t="s">
        <v>48</v>
      </c>
      <c r="B433" t="s">
        <v>664</v>
      </c>
      <c r="C433" t="s">
        <v>672</v>
      </c>
      <c r="D433" t="s">
        <v>680</v>
      </c>
      <c r="E433" t="s">
        <v>729</v>
      </c>
      <c r="F433" t="s">
        <v>730</v>
      </c>
      <c r="G433" t="s">
        <v>740</v>
      </c>
      <c r="H433" t="s">
        <v>655</v>
      </c>
      <c r="I433">
        <f t="shared" si="7"/>
        <v>3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1</v>
      </c>
      <c r="AO433">
        <v>0</v>
      </c>
      <c r="AP433">
        <v>2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</row>
    <row r="434" spans="1:49" x14ac:dyDescent="0.35">
      <c r="A434" t="s">
        <v>48</v>
      </c>
      <c r="B434" t="s">
        <v>664</v>
      </c>
      <c r="C434" t="s">
        <v>769</v>
      </c>
      <c r="D434" t="s">
        <v>770</v>
      </c>
      <c r="E434" t="s">
        <v>771</v>
      </c>
      <c r="F434" t="s">
        <v>803</v>
      </c>
      <c r="G434" t="s">
        <v>804</v>
      </c>
      <c r="H434" t="s">
        <v>808</v>
      </c>
      <c r="I434">
        <f t="shared" si="7"/>
        <v>3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2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1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</row>
    <row r="435" spans="1:49" x14ac:dyDescent="0.35">
      <c r="A435" t="s">
        <v>48</v>
      </c>
      <c r="B435" t="s">
        <v>664</v>
      </c>
      <c r="C435" t="s">
        <v>769</v>
      </c>
      <c r="D435" t="s">
        <v>856</v>
      </c>
      <c r="E435" t="s">
        <v>857</v>
      </c>
      <c r="F435" t="s">
        <v>858</v>
      </c>
      <c r="G435" t="s">
        <v>661</v>
      </c>
      <c r="H435" t="s">
        <v>655</v>
      </c>
      <c r="I435">
        <f t="shared" si="7"/>
        <v>3</v>
      </c>
      <c r="J435">
        <v>0</v>
      </c>
      <c r="K435">
        <v>0</v>
      </c>
      <c r="L435">
        <v>0</v>
      </c>
      <c r="M435">
        <v>0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1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1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</row>
    <row r="436" spans="1:49" x14ac:dyDescent="0.35">
      <c r="A436" t="s">
        <v>48</v>
      </c>
      <c r="B436" t="s">
        <v>664</v>
      </c>
      <c r="C436" t="s">
        <v>769</v>
      </c>
      <c r="D436" t="s">
        <v>856</v>
      </c>
      <c r="E436" t="s">
        <v>857</v>
      </c>
      <c r="F436" t="s">
        <v>858</v>
      </c>
      <c r="G436" t="s">
        <v>859</v>
      </c>
      <c r="H436" t="s">
        <v>860</v>
      </c>
      <c r="I436">
        <f t="shared" si="7"/>
        <v>3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1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1</v>
      </c>
      <c r="AQ436">
        <v>1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</row>
    <row r="437" spans="1:49" x14ac:dyDescent="0.35">
      <c r="A437" t="s">
        <v>48</v>
      </c>
      <c r="B437" t="s">
        <v>664</v>
      </c>
      <c r="C437" t="s">
        <v>878</v>
      </c>
      <c r="D437" t="s">
        <v>879</v>
      </c>
      <c r="E437" t="s">
        <v>884</v>
      </c>
      <c r="F437" t="s">
        <v>671</v>
      </c>
      <c r="G437" t="s">
        <v>661</v>
      </c>
      <c r="H437" t="s">
        <v>655</v>
      </c>
      <c r="I437">
        <f t="shared" si="7"/>
        <v>3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1</v>
      </c>
      <c r="AP437">
        <v>0</v>
      </c>
      <c r="AQ437">
        <v>0</v>
      </c>
      <c r="AR437">
        <v>1</v>
      </c>
      <c r="AS437">
        <v>0</v>
      </c>
      <c r="AT437">
        <v>1</v>
      </c>
      <c r="AU437">
        <v>0</v>
      </c>
      <c r="AV437">
        <v>0</v>
      </c>
      <c r="AW437">
        <v>0</v>
      </c>
    </row>
    <row r="438" spans="1:49" x14ac:dyDescent="0.35">
      <c r="A438" t="s">
        <v>48</v>
      </c>
      <c r="B438" t="s">
        <v>664</v>
      </c>
      <c r="C438" t="s">
        <v>923</v>
      </c>
      <c r="D438" t="s">
        <v>924</v>
      </c>
      <c r="E438" t="s">
        <v>968</v>
      </c>
      <c r="F438" t="s">
        <v>969</v>
      </c>
      <c r="G438" t="s">
        <v>971</v>
      </c>
      <c r="H438" t="s">
        <v>655</v>
      </c>
      <c r="I438">
        <f t="shared" si="7"/>
        <v>3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1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2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</row>
    <row r="439" spans="1:49" x14ac:dyDescent="0.35">
      <c r="A439" t="s">
        <v>48</v>
      </c>
      <c r="B439" t="s">
        <v>664</v>
      </c>
      <c r="C439" t="s">
        <v>923</v>
      </c>
      <c r="D439" t="s">
        <v>924</v>
      </c>
      <c r="E439" t="s">
        <v>968</v>
      </c>
      <c r="F439" t="s">
        <v>973</v>
      </c>
      <c r="G439" t="s">
        <v>661</v>
      </c>
      <c r="H439" t="s">
        <v>655</v>
      </c>
      <c r="I439">
        <f t="shared" si="7"/>
        <v>3</v>
      </c>
      <c r="J439">
        <v>1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1</v>
      </c>
      <c r="AK439">
        <v>1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</row>
    <row r="440" spans="1:49" x14ac:dyDescent="0.35">
      <c r="A440" t="s">
        <v>48</v>
      </c>
      <c r="B440" t="s">
        <v>664</v>
      </c>
      <c r="C440" t="s">
        <v>923</v>
      </c>
      <c r="D440" t="s">
        <v>924</v>
      </c>
      <c r="E440" t="s">
        <v>968</v>
      </c>
      <c r="F440" t="s">
        <v>976</v>
      </c>
      <c r="G440" t="s">
        <v>979</v>
      </c>
      <c r="H440" t="s">
        <v>980</v>
      </c>
      <c r="I440">
        <f t="shared" si="7"/>
        <v>3</v>
      </c>
      <c r="J440">
        <v>1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1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1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</row>
    <row r="441" spans="1:49" x14ac:dyDescent="0.35">
      <c r="A441" t="s">
        <v>48</v>
      </c>
      <c r="B441" t="s">
        <v>664</v>
      </c>
      <c r="C441" t="s">
        <v>923</v>
      </c>
      <c r="D441" t="s">
        <v>1006</v>
      </c>
      <c r="E441" t="s">
        <v>1007</v>
      </c>
      <c r="F441" t="s">
        <v>1012</v>
      </c>
      <c r="G441" t="s">
        <v>1019</v>
      </c>
      <c r="H441" t="s">
        <v>1020</v>
      </c>
      <c r="I441">
        <f t="shared" si="7"/>
        <v>3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1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2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</row>
    <row r="442" spans="1:49" x14ac:dyDescent="0.35">
      <c r="A442" t="s">
        <v>48</v>
      </c>
      <c r="B442" t="s">
        <v>664</v>
      </c>
      <c r="C442" t="s">
        <v>923</v>
      </c>
      <c r="D442" t="s">
        <v>1006</v>
      </c>
      <c r="E442" t="s">
        <v>1007</v>
      </c>
      <c r="F442" t="s">
        <v>1012</v>
      </c>
      <c r="G442" t="s">
        <v>1019</v>
      </c>
      <c r="H442" t="s">
        <v>1027</v>
      </c>
      <c r="I442">
        <f t="shared" si="7"/>
        <v>3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>
        <v>2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</row>
    <row r="443" spans="1:49" x14ac:dyDescent="0.35">
      <c r="A443" t="s">
        <v>48</v>
      </c>
      <c r="B443" t="s">
        <v>664</v>
      </c>
      <c r="C443" t="s">
        <v>923</v>
      </c>
      <c r="D443" t="s">
        <v>1006</v>
      </c>
      <c r="E443" t="s">
        <v>1007</v>
      </c>
      <c r="F443" t="s">
        <v>1012</v>
      </c>
      <c r="G443" t="s">
        <v>1019</v>
      </c>
      <c r="H443" t="s">
        <v>1031</v>
      </c>
      <c r="I443">
        <f t="shared" si="7"/>
        <v>3</v>
      </c>
      <c r="J443">
        <v>0</v>
      </c>
      <c r="K443">
        <v>1</v>
      </c>
      <c r="L443">
        <v>1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1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</row>
    <row r="444" spans="1:49" x14ac:dyDescent="0.35">
      <c r="A444" t="s">
        <v>48</v>
      </c>
      <c r="B444" t="s">
        <v>664</v>
      </c>
      <c r="C444" t="s">
        <v>923</v>
      </c>
      <c r="D444" t="s">
        <v>1006</v>
      </c>
      <c r="E444" t="s">
        <v>1007</v>
      </c>
      <c r="F444" t="s">
        <v>1053</v>
      </c>
      <c r="G444" t="s">
        <v>1059</v>
      </c>
      <c r="H444" t="s">
        <v>655</v>
      </c>
      <c r="I444">
        <f t="shared" si="7"/>
        <v>3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1</v>
      </c>
      <c r="X444">
        <v>0</v>
      </c>
      <c r="Y444">
        <v>0</v>
      </c>
      <c r="Z444">
        <v>0</v>
      </c>
      <c r="AA444">
        <v>1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1</v>
      </c>
      <c r="AS444">
        <v>0</v>
      </c>
      <c r="AT444">
        <v>0</v>
      </c>
      <c r="AU444">
        <v>0</v>
      </c>
      <c r="AV444">
        <v>0</v>
      </c>
      <c r="AW444">
        <v>0</v>
      </c>
    </row>
    <row r="445" spans="1:49" x14ac:dyDescent="0.35">
      <c r="A445" t="s">
        <v>48</v>
      </c>
      <c r="B445" t="s">
        <v>664</v>
      </c>
      <c r="C445" t="s">
        <v>923</v>
      </c>
      <c r="D445" t="s">
        <v>1006</v>
      </c>
      <c r="E445" t="s">
        <v>1007</v>
      </c>
      <c r="F445" t="s">
        <v>1092</v>
      </c>
      <c r="G445" t="s">
        <v>1100</v>
      </c>
      <c r="H445" t="s">
        <v>655</v>
      </c>
      <c r="I445">
        <f t="shared" si="7"/>
        <v>3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2</v>
      </c>
      <c r="W445">
        <v>1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</row>
    <row r="446" spans="1:49" x14ac:dyDescent="0.35">
      <c r="A446" t="s">
        <v>48</v>
      </c>
      <c r="B446" t="s">
        <v>664</v>
      </c>
      <c r="C446" t="s">
        <v>923</v>
      </c>
      <c r="D446" t="s">
        <v>1006</v>
      </c>
      <c r="E446" t="s">
        <v>1007</v>
      </c>
      <c r="F446" t="s">
        <v>1102</v>
      </c>
      <c r="G446" t="s">
        <v>1019</v>
      </c>
      <c r="H446" t="s">
        <v>1104</v>
      </c>
      <c r="I446">
        <f t="shared" si="7"/>
        <v>3</v>
      </c>
      <c r="J446">
        <v>2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1</v>
      </c>
      <c r="AS446">
        <v>0</v>
      </c>
      <c r="AT446">
        <v>0</v>
      </c>
      <c r="AU446">
        <v>0</v>
      </c>
      <c r="AV446">
        <v>0</v>
      </c>
      <c r="AW446">
        <v>0</v>
      </c>
    </row>
    <row r="447" spans="1:49" x14ac:dyDescent="0.35">
      <c r="A447" t="s">
        <v>48</v>
      </c>
      <c r="B447" t="s">
        <v>664</v>
      </c>
      <c r="C447" t="s">
        <v>923</v>
      </c>
      <c r="D447" t="s">
        <v>1006</v>
      </c>
      <c r="E447" t="s">
        <v>1007</v>
      </c>
      <c r="F447" t="s">
        <v>1102</v>
      </c>
      <c r="G447" t="s">
        <v>1107</v>
      </c>
      <c r="H447" t="s">
        <v>655</v>
      </c>
      <c r="I447">
        <f t="shared" si="7"/>
        <v>3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1</v>
      </c>
      <c r="AP447">
        <v>1</v>
      </c>
      <c r="AQ447">
        <v>0</v>
      </c>
      <c r="AR447">
        <v>1</v>
      </c>
      <c r="AS447">
        <v>0</v>
      </c>
      <c r="AT447">
        <v>0</v>
      </c>
      <c r="AU447">
        <v>0</v>
      </c>
      <c r="AV447">
        <v>0</v>
      </c>
      <c r="AW447">
        <v>0</v>
      </c>
    </row>
    <row r="448" spans="1:49" x14ac:dyDescent="0.35">
      <c r="A448" t="s">
        <v>48</v>
      </c>
      <c r="B448" t="s">
        <v>664</v>
      </c>
      <c r="C448" t="s">
        <v>923</v>
      </c>
      <c r="D448" t="s">
        <v>1006</v>
      </c>
      <c r="E448" t="s">
        <v>1007</v>
      </c>
      <c r="F448" t="s">
        <v>1112</v>
      </c>
      <c r="G448" t="s">
        <v>1122</v>
      </c>
      <c r="H448" t="s">
        <v>655</v>
      </c>
      <c r="I448">
        <f t="shared" si="7"/>
        <v>3</v>
      </c>
      <c r="J448">
        <v>0</v>
      </c>
      <c r="K448">
        <v>0</v>
      </c>
      <c r="L448">
        <v>0</v>
      </c>
      <c r="M448">
        <v>0</v>
      </c>
      <c r="N448">
        <v>1</v>
      </c>
      <c r="O448">
        <v>0</v>
      </c>
      <c r="P448">
        <v>0</v>
      </c>
      <c r="Q448">
        <v>1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1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</row>
    <row r="449" spans="1:49" x14ac:dyDescent="0.35">
      <c r="A449" t="s">
        <v>48</v>
      </c>
      <c r="B449" t="s">
        <v>664</v>
      </c>
      <c r="C449" t="s">
        <v>923</v>
      </c>
      <c r="D449" t="s">
        <v>1006</v>
      </c>
      <c r="E449" t="s">
        <v>1007</v>
      </c>
      <c r="F449" t="s">
        <v>1112</v>
      </c>
      <c r="G449" t="s">
        <v>1132</v>
      </c>
      <c r="H449" t="s">
        <v>1133</v>
      </c>
      <c r="I449">
        <f t="shared" si="7"/>
        <v>3</v>
      </c>
      <c r="J449">
        <v>0</v>
      </c>
      <c r="K449">
        <v>0</v>
      </c>
      <c r="L449">
        <v>0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1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1</v>
      </c>
      <c r="AS449">
        <v>0</v>
      </c>
      <c r="AT449">
        <v>0</v>
      </c>
      <c r="AU449">
        <v>0</v>
      </c>
      <c r="AV449">
        <v>0</v>
      </c>
      <c r="AW449">
        <v>0</v>
      </c>
    </row>
    <row r="450" spans="1:49" x14ac:dyDescent="0.35">
      <c r="A450" t="s">
        <v>48</v>
      </c>
      <c r="B450" t="s">
        <v>664</v>
      </c>
      <c r="C450" t="s">
        <v>923</v>
      </c>
      <c r="D450" t="s">
        <v>1006</v>
      </c>
      <c r="E450" t="s">
        <v>1007</v>
      </c>
      <c r="F450" t="s">
        <v>1165</v>
      </c>
      <c r="G450" t="s">
        <v>1167</v>
      </c>
      <c r="H450" t="s">
        <v>655</v>
      </c>
      <c r="I450">
        <f t="shared" si="7"/>
        <v>3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2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1</v>
      </c>
      <c r="AU450">
        <v>0</v>
      </c>
      <c r="AV450">
        <v>0</v>
      </c>
      <c r="AW450">
        <v>0</v>
      </c>
    </row>
    <row r="451" spans="1:49" x14ac:dyDescent="0.35">
      <c r="A451" t="s">
        <v>48</v>
      </c>
      <c r="B451" t="s">
        <v>664</v>
      </c>
      <c r="C451" t="s">
        <v>923</v>
      </c>
      <c r="D451" t="s">
        <v>1006</v>
      </c>
      <c r="E451" t="s">
        <v>1187</v>
      </c>
      <c r="F451" t="s">
        <v>1191</v>
      </c>
      <c r="G451" t="s">
        <v>1193</v>
      </c>
      <c r="H451" t="s">
        <v>655</v>
      </c>
      <c r="I451">
        <f t="shared" si="7"/>
        <v>3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1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1</v>
      </c>
    </row>
    <row r="452" spans="1:49" x14ac:dyDescent="0.35">
      <c r="A452" t="s">
        <v>48</v>
      </c>
      <c r="B452" t="s">
        <v>664</v>
      </c>
      <c r="C452" t="s">
        <v>923</v>
      </c>
      <c r="D452" t="s">
        <v>1194</v>
      </c>
      <c r="E452" t="s">
        <v>1195</v>
      </c>
      <c r="F452" t="s">
        <v>1196</v>
      </c>
      <c r="G452" t="s">
        <v>1217</v>
      </c>
      <c r="H452" t="s">
        <v>1218</v>
      </c>
      <c r="I452">
        <f t="shared" ref="I452:I515" si="8">SUM(J452:AW452)</f>
        <v>3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1</v>
      </c>
      <c r="S452">
        <v>0</v>
      </c>
      <c r="T452">
        <v>0</v>
      </c>
      <c r="U452">
        <v>0</v>
      </c>
      <c r="V452">
        <v>0</v>
      </c>
      <c r="W452">
        <v>1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1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</row>
    <row r="453" spans="1:49" x14ac:dyDescent="0.35">
      <c r="A453" t="s">
        <v>48</v>
      </c>
      <c r="B453" t="s">
        <v>664</v>
      </c>
      <c r="C453" t="s">
        <v>1236</v>
      </c>
      <c r="D453" t="s">
        <v>768</v>
      </c>
      <c r="E453" t="s">
        <v>670</v>
      </c>
      <c r="F453" t="s">
        <v>671</v>
      </c>
      <c r="G453" t="s">
        <v>661</v>
      </c>
      <c r="H453" t="s">
        <v>655</v>
      </c>
      <c r="I453">
        <f t="shared" si="8"/>
        <v>3</v>
      </c>
      <c r="J453">
        <v>0</v>
      </c>
      <c r="K453">
        <v>0</v>
      </c>
      <c r="L453">
        <v>0</v>
      </c>
      <c r="M453">
        <v>1</v>
      </c>
      <c r="N453">
        <v>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</row>
    <row r="454" spans="1:49" x14ac:dyDescent="0.35">
      <c r="A454" t="s">
        <v>48</v>
      </c>
      <c r="B454" t="s">
        <v>664</v>
      </c>
      <c r="C454" t="s">
        <v>1245</v>
      </c>
      <c r="D454" t="s">
        <v>1265</v>
      </c>
      <c r="E454" t="s">
        <v>1268</v>
      </c>
      <c r="F454" t="s">
        <v>1282</v>
      </c>
      <c r="G454" t="s">
        <v>1283</v>
      </c>
      <c r="H454" t="s">
        <v>655</v>
      </c>
      <c r="I454">
        <f t="shared" si="8"/>
        <v>3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1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1</v>
      </c>
      <c r="AV454">
        <v>0</v>
      </c>
      <c r="AW454">
        <v>0</v>
      </c>
    </row>
    <row r="455" spans="1:49" x14ac:dyDescent="0.35">
      <c r="A455" t="s">
        <v>48</v>
      </c>
      <c r="B455" t="s">
        <v>664</v>
      </c>
      <c r="C455" t="s">
        <v>1245</v>
      </c>
      <c r="D455" t="s">
        <v>1265</v>
      </c>
      <c r="E455" t="s">
        <v>1268</v>
      </c>
      <c r="F455" t="s">
        <v>1297</v>
      </c>
      <c r="G455" t="s">
        <v>1301</v>
      </c>
      <c r="H455" t="s">
        <v>655</v>
      </c>
      <c r="I455">
        <f t="shared" si="8"/>
        <v>3</v>
      </c>
      <c r="J455">
        <v>0</v>
      </c>
      <c r="K455">
        <v>0</v>
      </c>
      <c r="L455">
        <v>0</v>
      </c>
      <c r="M455">
        <v>1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1</v>
      </c>
      <c r="AA455">
        <v>0</v>
      </c>
      <c r="AB455">
        <v>1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</row>
    <row r="456" spans="1:49" x14ac:dyDescent="0.35">
      <c r="A456" t="s">
        <v>48</v>
      </c>
      <c r="B456" t="s">
        <v>664</v>
      </c>
      <c r="C456" t="s">
        <v>1245</v>
      </c>
      <c r="D456" t="s">
        <v>1265</v>
      </c>
      <c r="E456" t="s">
        <v>1317</v>
      </c>
      <c r="F456" t="s">
        <v>1318</v>
      </c>
      <c r="G456" t="s">
        <v>1319</v>
      </c>
      <c r="H456" t="s">
        <v>655</v>
      </c>
      <c r="I456">
        <f t="shared" si="8"/>
        <v>3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1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1</v>
      </c>
      <c r="Y456">
        <v>1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</row>
    <row r="457" spans="1:49" x14ac:dyDescent="0.35">
      <c r="A457" t="s">
        <v>48</v>
      </c>
      <c r="B457" t="s">
        <v>664</v>
      </c>
      <c r="C457" t="s">
        <v>1245</v>
      </c>
      <c r="D457" t="s">
        <v>1265</v>
      </c>
      <c r="E457" t="s">
        <v>1317</v>
      </c>
      <c r="F457" t="s">
        <v>1318</v>
      </c>
      <c r="G457" t="s">
        <v>1321</v>
      </c>
      <c r="H457" t="s">
        <v>655</v>
      </c>
      <c r="I457">
        <f t="shared" si="8"/>
        <v>3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1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2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</row>
    <row r="458" spans="1:49" x14ac:dyDescent="0.35">
      <c r="A458" t="s">
        <v>48</v>
      </c>
      <c r="B458" t="s">
        <v>664</v>
      </c>
      <c r="C458" t="s">
        <v>1245</v>
      </c>
      <c r="D458" t="s">
        <v>1365</v>
      </c>
      <c r="E458" t="s">
        <v>1373</v>
      </c>
      <c r="F458" t="s">
        <v>1381</v>
      </c>
      <c r="G458" t="s">
        <v>661</v>
      </c>
      <c r="H458" t="s">
        <v>655</v>
      </c>
      <c r="I458">
        <f t="shared" si="8"/>
        <v>3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2</v>
      </c>
      <c r="AL458">
        <v>1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</row>
    <row r="459" spans="1:49" x14ac:dyDescent="0.35">
      <c r="A459" t="s">
        <v>48</v>
      </c>
      <c r="B459" t="s">
        <v>664</v>
      </c>
      <c r="C459" t="s">
        <v>1245</v>
      </c>
      <c r="D459" t="s">
        <v>1365</v>
      </c>
      <c r="E459" t="s">
        <v>1373</v>
      </c>
      <c r="F459" t="s">
        <v>1383</v>
      </c>
      <c r="G459" t="s">
        <v>1384</v>
      </c>
      <c r="H459" t="s">
        <v>1385</v>
      </c>
      <c r="I459">
        <f t="shared" si="8"/>
        <v>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3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</row>
    <row r="460" spans="1:49" x14ac:dyDescent="0.35">
      <c r="A460" t="s">
        <v>48</v>
      </c>
      <c r="B460" t="s">
        <v>664</v>
      </c>
      <c r="C460" t="s">
        <v>1245</v>
      </c>
      <c r="D460" t="s">
        <v>1365</v>
      </c>
      <c r="E460" t="s">
        <v>1373</v>
      </c>
      <c r="F460" t="s">
        <v>1387</v>
      </c>
      <c r="G460" t="s">
        <v>1388</v>
      </c>
      <c r="H460" t="s">
        <v>655</v>
      </c>
      <c r="I460">
        <f t="shared" si="8"/>
        <v>3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2</v>
      </c>
      <c r="AK460">
        <v>1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</row>
    <row r="461" spans="1:49" x14ac:dyDescent="0.35">
      <c r="A461" t="s">
        <v>48</v>
      </c>
      <c r="B461" t="s">
        <v>664</v>
      </c>
      <c r="C461" t="s">
        <v>1245</v>
      </c>
      <c r="D461" t="s">
        <v>1365</v>
      </c>
      <c r="E461" t="s">
        <v>1398</v>
      </c>
      <c r="F461" t="s">
        <v>1399</v>
      </c>
      <c r="G461" t="s">
        <v>1412</v>
      </c>
      <c r="H461" t="s">
        <v>1414</v>
      </c>
      <c r="I461">
        <f t="shared" si="8"/>
        <v>3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1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1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1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</row>
    <row r="462" spans="1:49" x14ac:dyDescent="0.35">
      <c r="A462" t="s">
        <v>48</v>
      </c>
      <c r="B462" t="s">
        <v>664</v>
      </c>
      <c r="C462" t="s">
        <v>1245</v>
      </c>
      <c r="D462" t="s">
        <v>1365</v>
      </c>
      <c r="E462" t="s">
        <v>1398</v>
      </c>
      <c r="F462" t="s">
        <v>1399</v>
      </c>
      <c r="G462" t="s">
        <v>1417</v>
      </c>
      <c r="H462" t="s">
        <v>655</v>
      </c>
      <c r="I462">
        <f t="shared" si="8"/>
        <v>3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2</v>
      </c>
      <c r="AK462">
        <v>1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</row>
    <row r="463" spans="1:49" x14ac:dyDescent="0.35">
      <c r="A463" t="s">
        <v>48</v>
      </c>
      <c r="B463" t="s">
        <v>664</v>
      </c>
      <c r="C463" t="s">
        <v>1245</v>
      </c>
      <c r="D463" t="s">
        <v>1365</v>
      </c>
      <c r="E463" t="s">
        <v>1398</v>
      </c>
      <c r="F463" t="s">
        <v>1399</v>
      </c>
      <c r="G463" t="s">
        <v>1426</v>
      </c>
      <c r="H463" t="s">
        <v>1427</v>
      </c>
      <c r="I463">
        <f t="shared" si="8"/>
        <v>3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3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</row>
    <row r="464" spans="1:49" x14ac:dyDescent="0.35">
      <c r="A464" t="s">
        <v>48</v>
      </c>
      <c r="B464" t="s">
        <v>664</v>
      </c>
      <c r="C464" t="s">
        <v>1245</v>
      </c>
      <c r="D464" t="s">
        <v>1365</v>
      </c>
      <c r="E464" t="s">
        <v>1398</v>
      </c>
      <c r="F464" t="s">
        <v>1399</v>
      </c>
      <c r="G464" t="s">
        <v>1426</v>
      </c>
      <c r="H464" t="s">
        <v>1429</v>
      </c>
      <c r="I464">
        <f t="shared" si="8"/>
        <v>3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1</v>
      </c>
      <c r="AK464">
        <v>2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</row>
    <row r="465" spans="1:49" x14ac:dyDescent="0.35">
      <c r="A465" t="s">
        <v>48</v>
      </c>
      <c r="B465" t="s">
        <v>664</v>
      </c>
      <c r="C465" t="s">
        <v>1245</v>
      </c>
      <c r="D465" t="s">
        <v>1365</v>
      </c>
      <c r="E465" t="s">
        <v>1398</v>
      </c>
      <c r="F465" t="s">
        <v>1399</v>
      </c>
      <c r="G465" t="s">
        <v>1441</v>
      </c>
      <c r="H465" t="s">
        <v>1442</v>
      </c>
      <c r="I465">
        <f t="shared" si="8"/>
        <v>3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2</v>
      </c>
      <c r="AU465">
        <v>0</v>
      </c>
      <c r="AV465">
        <v>1</v>
      </c>
      <c r="AW465">
        <v>0</v>
      </c>
    </row>
    <row r="466" spans="1:49" x14ac:dyDescent="0.35">
      <c r="A466" t="s">
        <v>48</v>
      </c>
      <c r="B466" t="s">
        <v>664</v>
      </c>
      <c r="C466" t="s">
        <v>1245</v>
      </c>
      <c r="D466" t="s">
        <v>1365</v>
      </c>
      <c r="E466" t="s">
        <v>1398</v>
      </c>
      <c r="F466" t="s">
        <v>1399</v>
      </c>
      <c r="G466" t="s">
        <v>1449</v>
      </c>
      <c r="H466" t="s">
        <v>1450</v>
      </c>
      <c r="I466">
        <f t="shared" si="8"/>
        <v>3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2</v>
      </c>
      <c r="AL466">
        <v>1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</row>
    <row r="467" spans="1:49" x14ac:dyDescent="0.35">
      <c r="A467" t="s">
        <v>48</v>
      </c>
      <c r="B467" t="s">
        <v>664</v>
      </c>
      <c r="C467" t="s">
        <v>1245</v>
      </c>
      <c r="D467" t="s">
        <v>1365</v>
      </c>
      <c r="E467" t="s">
        <v>1398</v>
      </c>
      <c r="F467" t="s">
        <v>1399</v>
      </c>
      <c r="G467" t="s">
        <v>1451</v>
      </c>
      <c r="H467" t="s">
        <v>655</v>
      </c>
      <c r="I467">
        <f t="shared" si="8"/>
        <v>3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1</v>
      </c>
      <c r="AK467">
        <v>2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</row>
    <row r="468" spans="1:49" x14ac:dyDescent="0.35">
      <c r="A468" t="s">
        <v>48</v>
      </c>
      <c r="B468" t="s">
        <v>664</v>
      </c>
      <c r="C468" t="s">
        <v>1245</v>
      </c>
      <c r="D468" t="s">
        <v>1365</v>
      </c>
      <c r="E468" t="s">
        <v>1398</v>
      </c>
      <c r="F468" t="s">
        <v>1399</v>
      </c>
      <c r="G468" t="s">
        <v>1452</v>
      </c>
      <c r="H468" t="s">
        <v>655</v>
      </c>
      <c r="I468">
        <f t="shared" si="8"/>
        <v>3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2</v>
      </c>
      <c r="AK468">
        <v>1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</row>
    <row r="469" spans="1:49" x14ac:dyDescent="0.35">
      <c r="A469" t="s">
        <v>48</v>
      </c>
      <c r="B469" t="s">
        <v>664</v>
      </c>
      <c r="C469" t="s">
        <v>1245</v>
      </c>
      <c r="D469" t="s">
        <v>1365</v>
      </c>
      <c r="E469" t="s">
        <v>1529</v>
      </c>
      <c r="F469" t="s">
        <v>1530</v>
      </c>
      <c r="G469" t="s">
        <v>661</v>
      </c>
      <c r="H469" t="s">
        <v>655</v>
      </c>
      <c r="I469">
        <f t="shared" si="8"/>
        <v>3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1</v>
      </c>
      <c r="AK469">
        <v>1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1</v>
      </c>
      <c r="AU469">
        <v>0</v>
      </c>
      <c r="AV469">
        <v>0</v>
      </c>
      <c r="AW469">
        <v>0</v>
      </c>
    </row>
    <row r="470" spans="1:49" x14ac:dyDescent="0.35">
      <c r="A470" t="s">
        <v>48</v>
      </c>
      <c r="B470" t="s">
        <v>664</v>
      </c>
      <c r="C470" t="s">
        <v>1543</v>
      </c>
      <c r="D470" t="s">
        <v>1550</v>
      </c>
      <c r="E470" t="s">
        <v>1551</v>
      </c>
      <c r="F470" t="s">
        <v>1552</v>
      </c>
      <c r="G470" t="s">
        <v>1553</v>
      </c>
      <c r="H470" t="s">
        <v>655</v>
      </c>
      <c r="I470">
        <f t="shared" si="8"/>
        <v>3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2</v>
      </c>
      <c r="S470">
        <v>1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</row>
    <row r="471" spans="1:49" x14ac:dyDescent="0.35">
      <c r="A471" t="s">
        <v>48</v>
      </c>
      <c r="B471" t="s">
        <v>664</v>
      </c>
      <c r="C471" t="s">
        <v>1570</v>
      </c>
      <c r="D471" t="s">
        <v>1571</v>
      </c>
      <c r="E471" t="s">
        <v>670</v>
      </c>
      <c r="F471" t="s">
        <v>671</v>
      </c>
      <c r="G471" t="s">
        <v>661</v>
      </c>
      <c r="H471" t="s">
        <v>655</v>
      </c>
      <c r="I471">
        <f t="shared" si="8"/>
        <v>3</v>
      </c>
      <c r="J471">
        <v>0</v>
      </c>
      <c r="K471">
        <v>0</v>
      </c>
      <c r="L471">
        <v>0</v>
      </c>
      <c r="M471">
        <v>0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1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1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</row>
    <row r="472" spans="1:49" x14ac:dyDescent="0.35">
      <c r="A472" t="s">
        <v>48</v>
      </c>
      <c r="B472" t="s">
        <v>664</v>
      </c>
      <c r="C472" t="s">
        <v>1572</v>
      </c>
      <c r="D472" t="s">
        <v>1573</v>
      </c>
      <c r="E472" t="s">
        <v>1576</v>
      </c>
      <c r="F472" t="s">
        <v>671</v>
      </c>
      <c r="G472" t="s">
        <v>661</v>
      </c>
      <c r="H472" t="s">
        <v>655</v>
      </c>
      <c r="I472">
        <f t="shared" si="8"/>
        <v>3</v>
      </c>
      <c r="J472">
        <v>0</v>
      </c>
      <c r="K472">
        <v>0</v>
      </c>
      <c r="L472">
        <v>0</v>
      </c>
      <c r="M472">
        <v>0</v>
      </c>
      <c r="N472">
        <v>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1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1</v>
      </c>
    </row>
    <row r="473" spans="1:49" x14ac:dyDescent="0.35">
      <c r="A473" t="s">
        <v>48</v>
      </c>
      <c r="B473" t="s">
        <v>664</v>
      </c>
      <c r="C473" t="s">
        <v>1579</v>
      </c>
      <c r="D473" t="s">
        <v>1580</v>
      </c>
      <c r="E473" t="s">
        <v>670</v>
      </c>
      <c r="F473" t="s">
        <v>671</v>
      </c>
      <c r="G473" t="s">
        <v>661</v>
      </c>
      <c r="H473" t="s">
        <v>655</v>
      </c>
      <c r="I473">
        <f t="shared" si="8"/>
        <v>3</v>
      </c>
      <c r="J473">
        <v>0</v>
      </c>
      <c r="K473">
        <v>0</v>
      </c>
      <c r="L473">
        <v>1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2</v>
      </c>
      <c r="AT473">
        <v>0</v>
      </c>
      <c r="AU473">
        <v>0</v>
      </c>
      <c r="AV473">
        <v>0</v>
      </c>
      <c r="AW473">
        <v>0</v>
      </c>
    </row>
    <row r="474" spans="1:49" x14ac:dyDescent="0.35">
      <c r="A474" t="s">
        <v>48</v>
      </c>
      <c r="B474" t="s">
        <v>664</v>
      </c>
      <c r="C474" t="s">
        <v>1579</v>
      </c>
      <c r="D474" t="s">
        <v>1581</v>
      </c>
      <c r="E474" t="s">
        <v>1585</v>
      </c>
      <c r="F474" t="s">
        <v>1586</v>
      </c>
      <c r="G474" t="s">
        <v>661</v>
      </c>
      <c r="H474" t="s">
        <v>655</v>
      </c>
      <c r="I474">
        <f t="shared" si="8"/>
        <v>3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1</v>
      </c>
      <c r="T474">
        <v>0</v>
      </c>
      <c r="U474">
        <v>1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1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</row>
    <row r="475" spans="1:49" x14ac:dyDescent="0.35">
      <c r="A475" t="s">
        <v>48</v>
      </c>
      <c r="B475" t="s">
        <v>649</v>
      </c>
      <c r="C475" t="s">
        <v>650</v>
      </c>
      <c r="D475" t="s">
        <v>651</v>
      </c>
      <c r="E475" t="s">
        <v>652</v>
      </c>
      <c r="F475" t="s">
        <v>653</v>
      </c>
      <c r="G475" t="s">
        <v>656</v>
      </c>
      <c r="H475" t="s">
        <v>657</v>
      </c>
      <c r="I475">
        <f t="shared" si="8"/>
        <v>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2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</row>
    <row r="476" spans="1:49" x14ac:dyDescent="0.35">
      <c r="A476" t="s">
        <v>48</v>
      </c>
      <c r="B476" t="s">
        <v>649</v>
      </c>
      <c r="C476" t="s">
        <v>650</v>
      </c>
      <c r="D476" t="s">
        <v>658</v>
      </c>
      <c r="E476" t="s">
        <v>659</v>
      </c>
      <c r="F476" t="s">
        <v>660</v>
      </c>
      <c r="G476" t="s">
        <v>661</v>
      </c>
      <c r="H476" t="s">
        <v>655</v>
      </c>
      <c r="I476">
        <f t="shared" si="8"/>
        <v>2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2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</row>
    <row r="477" spans="1:49" x14ac:dyDescent="0.35">
      <c r="A477" t="s">
        <v>48</v>
      </c>
      <c r="B477" t="s">
        <v>664</v>
      </c>
      <c r="C477" t="s">
        <v>672</v>
      </c>
      <c r="D477" t="s">
        <v>680</v>
      </c>
      <c r="E477" t="s">
        <v>681</v>
      </c>
      <c r="F477" t="s">
        <v>692</v>
      </c>
      <c r="G477" t="s">
        <v>693</v>
      </c>
      <c r="H477" t="s">
        <v>694</v>
      </c>
      <c r="I477">
        <f t="shared" si="8"/>
        <v>2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1</v>
      </c>
      <c r="AR477">
        <v>0</v>
      </c>
      <c r="AS477">
        <v>1</v>
      </c>
      <c r="AT477">
        <v>0</v>
      </c>
      <c r="AU477">
        <v>0</v>
      </c>
      <c r="AV477">
        <v>0</v>
      </c>
      <c r="AW477">
        <v>0</v>
      </c>
    </row>
    <row r="478" spans="1:49" x14ac:dyDescent="0.35">
      <c r="A478" t="s">
        <v>48</v>
      </c>
      <c r="B478" t="s">
        <v>664</v>
      </c>
      <c r="C478" t="s">
        <v>672</v>
      </c>
      <c r="D478" t="s">
        <v>680</v>
      </c>
      <c r="E478" t="s">
        <v>681</v>
      </c>
      <c r="F478" t="s">
        <v>697</v>
      </c>
      <c r="G478" t="s">
        <v>698</v>
      </c>
      <c r="H478" t="s">
        <v>655</v>
      </c>
      <c r="I478">
        <f t="shared" si="8"/>
        <v>2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1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1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</row>
    <row r="479" spans="1:49" x14ac:dyDescent="0.35">
      <c r="A479" t="s">
        <v>48</v>
      </c>
      <c r="B479" t="s">
        <v>664</v>
      </c>
      <c r="C479" t="s">
        <v>672</v>
      </c>
      <c r="D479" t="s">
        <v>680</v>
      </c>
      <c r="E479" t="s">
        <v>681</v>
      </c>
      <c r="F479" t="s">
        <v>710</v>
      </c>
      <c r="G479" t="s">
        <v>711</v>
      </c>
      <c r="H479" t="s">
        <v>655</v>
      </c>
      <c r="I479">
        <f t="shared" si="8"/>
        <v>2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1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1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</row>
    <row r="480" spans="1:49" x14ac:dyDescent="0.35">
      <c r="A480" t="s">
        <v>48</v>
      </c>
      <c r="B480" t="s">
        <v>664</v>
      </c>
      <c r="C480" t="s">
        <v>672</v>
      </c>
      <c r="D480" t="s">
        <v>680</v>
      </c>
      <c r="E480" t="s">
        <v>681</v>
      </c>
      <c r="F480" t="s">
        <v>714</v>
      </c>
      <c r="G480" t="s">
        <v>661</v>
      </c>
      <c r="H480" t="s">
        <v>655</v>
      </c>
      <c r="I480">
        <f t="shared" si="8"/>
        <v>2</v>
      </c>
      <c r="J480">
        <v>0</v>
      </c>
      <c r="K480">
        <v>0</v>
      </c>
      <c r="L480">
        <v>0</v>
      </c>
      <c r="M480">
        <v>1</v>
      </c>
      <c r="N480">
        <v>0</v>
      </c>
      <c r="O480">
        <v>1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</row>
    <row r="481" spans="1:49" x14ac:dyDescent="0.35">
      <c r="A481" t="s">
        <v>48</v>
      </c>
      <c r="B481" t="s">
        <v>664</v>
      </c>
      <c r="C481" t="s">
        <v>672</v>
      </c>
      <c r="D481" t="s">
        <v>680</v>
      </c>
      <c r="E481" t="s">
        <v>681</v>
      </c>
      <c r="F481" t="s">
        <v>717</v>
      </c>
      <c r="G481" t="s">
        <v>718</v>
      </c>
      <c r="H481" t="s">
        <v>655</v>
      </c>
      <c r="I481">
        <f t="shared" si="8"/>
        <v>2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1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1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</row>
    <row r="482" spans="1:49" x14ac:dyDescent="0.35">
      <c r="A482" t="s">
        <v>48</v>
      </c>
      <c r="B482" t="s">
        <v>664</v>
      </c>
      <c r="C482" t="s">
        <v>672</v>
      </c>
      <c r="D482" t="s">
        <v>680</v>
      </c>
      <c r="E482" t="s">
        <v>681</v>
      </c>
      <c r="F482" t="s">
        <v>720</v>
      </c>
      <c r="G482" t="s">
        <v>723</v>
      </c>
      <c r="H482" t="s">
        <v>655</v>
      </c>
      <c r="I482">
        <f t="shared" si="8"/>
        <v>2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1</v>
      </c>
      <c r="Z482">
        <v>0</v>
      </c>
      <c r="AA482">
        <v>0</v>
      </c>
      <c r="AB482">
        <v>1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</row>
    <row r="483" spans="1:49" x14ac:dyDescent="0.35">
      <c r="A483" t="s">
        <v>48</v>
      </c>
      <c r="B483" t="s">
        <v>664</v>
      </c>
      <c r="C483" t="s">
        <v>672</v>
      </c>
      <c r="D483" t="s">
        <v>680</v>
      </c>
      <c r="E483" t="s">
        <v>681</v>
      </c>
      <c r="F483" t="s">
        <v>726</v>
      </c>
      <c r="G483" t="s">
        <v>727</v>
      </c>
      <c r="H483" t="s">
        <v>728</v>
      </c>
      <c r="I483">
        <f t="shared" si="8"/>
        <v>2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1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1</v>
      </c>
      <c r="AV483">
        <v>0</v>
      </c>
      <c r="AW483">
        <v>0</v>
      </c>
    </row>
    <row r="484" spans="1:49" x14ac:dyDescent="0.35">
      <c r="A484" t="s">
        <v>48</v>
      </c>
      <c r="B484" t="s">
        <v>664</v>
      </c>
      <c r="C484" t="s">
        <v>672</v>
      </c>
      <c r="D484" t="s">
        <v>680</v>
      </c>
      <c r="E484" t="s">
        <v>729</v>
      </c>
      <c r="F484" t="s">
        <v>730</v>
      </c>
      <c r="G484" t="s">
        <v>739</v>
      </c>
      <c r="H484" t="s">
        <v>655</v>
      </c>
      <c r="I484">
        <f t="shared" si="8"/>
        <v>2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1</v>
      </c>
      <c r="AO484">
        <v>0</v>
      </c>
      <c r="AP484">
        <v>0</v>
      </c>
      <c r="AQ484">
        <v>1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</row>
    <row r="485" spans="1:49" x14ac:dyDescent="0.35">
      <c r="A485" t="s">
        <v>48</v>
      </c>
      <c r="B485" t="s">
        <v>664</v>
      </c>
      <c r="C485" t="s">
        <v>672</v>
      </c>
      <c r="D485" t="s">
        <v>742</v>
      </c>
      <c r="E485" t="s">
        <v>743</v>
      </c>
      <c r="F485" t="s">
        <v>744</v>
      </c>
      <c r="G485" t="s">
        <v>753</v>
      </c>
      <c r="H485" t="s">
        <v>655</v>
      </c>
      <c r="I485">
        <f t="shared" si="8"/>
        <v>2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1</v>
      </c>
      <c r="AQ485">
        <v>0</v>
      </c>
      <c r="AR485">
        <v>0</v>
      </c>
      <c r="AS485">
        <v>0</v>
      </c>
      <c r="AT485">
        <v>1</v>
      </c>
      <c r="AU485">
        <v>0</v>
      </c>
      <c r="AV485">
        <v>0</v>
      </c>
      <c r="AW485">
        <v>0</v>
      </c>
    </row>
    <row r="486" spans="1:49" x14ac:dyDescent="0.35">
      <c r="A486" t="s">
        <v>48</v>
      </c>
      <c r="B486" t="s">
        <v>664</v>
      </c>
      <c r="C486" t="s">
        <v>767</v>
      </c>
      <c r="D486" t="s">
        <v>768</v>
      </c>
      <c r="E486" t="s">
        <v>670</v>
      </c>
      <c r="F486" t="s">
        <v>671</v>
      </c>
      <c r="G486" t="s">
        <v>661</v>
      </c>
      <c r="H486" t="s">
        <v>655</v>
      </c>
      <c r="I486">
        <f t="shared" si="8"/>
        <v>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1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1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</row>
    <row r="487" spans="1:49" x14ac:dyDescent="0.35">
      <c r="A487" t="s">
        <v>48</v>
      </c>
      <c r="B487" t="s">
        <v>664</v>
      </c>
      <c r="C487" t="s">
        <v>769</v>
      </c>
      <c r="D487" t="s">
        <v>770</v>
      </c>
      <c r="E487" t="s">
        <v>771</v>
      </c>
      <c r="F487" t="s">
        <v>774</v>
      </c>
      <c r="G487" t="s">
        <v>777</v>
      </c>
      <c r="H487" t="s">
        <v>785</v>
      </c>
      <c r="I487">
        <f t="shared" si="8"/>
        <v>2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1</v>
      </c>
      <c r="AM487">
        <v>0</v>
      </c>
      <c r="AN487">
        <v>0</v>
      </c>
      <c r="AO487">
        <v>0</v>
      </c>
      <c r="AP487">
        <v>1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</row>
    <row r="488" spans="1:49" x14ac:dyDescent="0.35">
      <c r="A488" t="s">
        <v>48</v>
      </c>
      <c r="B488" t="s">
        <v>664</v>
      </c>
      <c r="C488" t="s">
        <v>769</v>
      </c>
      <c r="D488" t="s">
        <v>770</v>
      </c>
      <c r="E488" t="s">
        <v>771</v>
      </c>
      <c r="F488" t="s">
        <v>821</v>
      </c>
      <c r="G488" t="s">
        <v>661</v>
      </c>
      <c r="H488" t="s">
        <v>655</v>
      </c>
      <c r="I488">
        <f t="shared" si="8"/>
        <v>2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1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</row>
    <row r="489" spans="1:49" x14ac:dyDescent="0.35">
      <c r="A489" t="s">
        <v>48</v>
      </c>
      <c r="B489" t="s">
        <v>664</v>
      </c>
      <c r="C489" t="s">
        <v>769</v>
      </c>
      <c r="D489" t="s">
        <v>843</v>
      </c>
      <c r="E489" t="s">
        <v>844</v>
      </c>
      <c r="F489" t="s">
        <v>846</v>
      </c>
      <c r="G489" t="s">
        <v>851</v>
      </c>
      <c r="H489" t="s">
        <v>655</v>
      </c>
      <c r="I489">
        <f t="shared" si="8"/>
        <v>2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1</v>
      </c>
      <c r="AU489">
        <v>0</v>
      </c>
      <c r="AV489">
        <v>0</v>
      </c>
      <c r="AW489">
        <v>0</v>
      </c>
    </row>
    <row r="490" spans="1:49" x14ac:dyDescent="0.35">
      <c r="A490" t="s">
        <v>48</v>
      </c>
      <c r="B490" t="s">
        <v>664</v>
      </c>
      <c r="C490" t="s">
        <v>769</v>
      </c>
      <c r="D490" t="s">
        <v>856</v>
      </c>
      <c r="E490" t="s">
        <v>857</v>
      </c>
      <c r="F490" t="s">
        <v>858</v>
      </c>
      <c r="G490" t="s">
        <v>861</v>
      </c>
      <c r="H490" t="s">
        <v>655</v>
      </c>
      <c r="I490">
        <f t="shared" si="8"/>
        <v>2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1</v>
      </c>
      <c r="AE490">
        <v>1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</row>
    <row r="491" spans="1:49" x14ac:dyDescent="0.35">
      <c r="A491" t="s">
        <v>48</v>
      </c>
      <c r="B491" t="s">
        <v>664</v>
      </c>
      <c r="C491" t="s">
        <v>769</v>
      </c>
      <c r="D491" t="s">
        <v>862</v>
      </c>
      <c r="E491" t="s">
        <v>863</v>
      </c>
      <c r="F491" t="s">
        <v>864</v>
      </c>
      <c r="G491" t="s">
        <v>661</v>
      </c>
      <c r="H491" t="s">
        <v>655</v>
      </c>
      <c r="I491">
        <f t="shared" si="8"/>
        <v>2</v>
      </c>
      <c r="J491">
        <v>1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1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</row>
    <row r="492" spans="1:49" x14ac:dyDescent="0.35">
      <c r="A492" t="s">
        <v>48</v>
      </c>
      <c r="B492" t="s">
        <v>664</v>
      </c>
      <c r="C492" t="s">
        <v>769</v>
      </c>
      <c r="D492" t="s">
        <v>862</v>
      </c>
      <c r="E492" t="s">
        <v>863</v>
      </c>
      <c r="F492" t="s">
        <v>864</v>
      </c>
      <c r="G492" t="s">
        <v>866</v>
      </c>
      <c r="H492" t="s">
        <v>655</v>
      </c>
      <c r="I492">
        <f t="shared" si="8"/>
        <v>2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1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1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</row>
    <row r="493" spans="1:49" x14ac:dyDescent="0.35">
      <c r="A493" t="s">
        <v>48</v>
      </c>
      <c r="B493" t="s">
        <v>664</v>
      </c>
      <c r="C493" t="s">
        <v>894</v>
      </c>
      <c r="D493" t="s">
        <v>905</v>
      </c>
      <c r="E493" t="s">
        <v>670</v>
      </c>
      <c r="F493" t="s">
        <v>671</v>
      </c>
      <c r="G493" t="s">
        <v>661</v>
      </c>
      <c r="H493" t="s">
        <v>655</v>
      </c>
      <c r="I493">
        <f t="shared" si="8"/>
        <v>2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1</v>
      </c>
      <c r="AS493">
        <v>0</v>
      </c>
      <c r="AT493">
        <v>0</v>
      </c>
      <c r="AU493">
        <v>0</v>
      </c>
      <c r="AV493">
        <v>1</v>
      </c>
      <c r="AW493">
        <v>0</v>
      </c>
    </row>
    <row r="494" spans="1:49" x14ac:dyDescent="0.35">
      <c r="A494" t="s">
        <v>48</v>
      </c>
      <c r="B494" t="s">
        <v>664</v>
      </c>
      <c r="C494" t="s">
        <v>923</v>
      </c>
      <c r="D494" t="s">
        <v>924</v>
      </c>
      <c r="E494" t="s">
        <v>925</v>
      </c>
      <c r="F494" t="s">
        <v>929</v>
      </c>
      <c r="G494" t="s">
        <v>930</v>
      </c>
      <c r="H494" t="s">
        <v>655</v>
      </c>
      <c r="I494">
        <f t="shared" si="8"/>
        <v>2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1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1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</row>
    <row r="495" spans="1:49" x14ac:dyDescent="0.35">
      <c r="A495" t="s">
        <v>48</v>
      </c>
      <c r="B495" t="s">
        <v>664</v>
      </c>
      <c r="C495" t="s">
        <v>923</v>
      </c>
      <c r="D495" t="s">
        <v>924</v>
      </c>
      <c r="E495" t="s">
        <v>925</v>
      </c>
      <c r="F495" t="s">
        <v>929</v>
      </c>
      <c r="G495" t="s">
        <v>938</v>
      </c>
      <c r="H495" t="s">
        <v>655</v>
      </c>
      <c r="I495">
        <f t="shared" si="8"/>
        <v>2</v>
      </c>
      <c r="J495">
        <v>0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1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</row>
    <row r="496" spans="1:49" x14ac:dyDescent="0.35">
      <c r="A496" t="s">
        <v>48</v>
      </c>
      <c r="B496" t="s">
        <v>664</v>
      </c>
      <c r="C496" t="s">
        <v>923</v>
      </c>
      <c r="D496" t="s">
        <v>924</v>
      </c>
      <c r="E496" t="s">
        <v>925</v>
      </c>
      <c r="F496" t="s">
        <v>941</v>
      </c>
      <c r="G496" t="s">
        <v>946</v>
      </c>
      <c r="H496" t="s">
        <v>655</v>
      </c>
      <c r="I496">
        <f t="shared" si="8"/>
        <v>2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1</v>
      </c>
      <c r="AP496">
        <v>0</v>
      </c>
      <c r="AQ496">
        <v>0</v>
      </c>
      <c r="AR496">
        <v>0</v>
      </c>
      <c r="AS496">
        <v>1</v>
      </c>
      <c r="AT496">
        <v>0</v>
      </c>
      <c r="AU496">
        <v>0</v>
      </c>
      <c r="AV496">
        <v>0</v>
      </c>
      <c r="AW496">
        <v>0</v>
      </c>
    </row>
    <row r="497" spans="1:49" x14ac:dyDescent="0.35">
      <c r="A497" t="s">
        <v>48</v>
      </c>
      <c r="B497" t="s">
        <v>664</v>
      </c>
      <c r="C497" t="s">
        <v>923</v>
      </c>
      <c r="D497" t="s">
        <v>924</v>
      </c>
      <c r="E497" t="s">
        <v>925</v>
      </c>
      <c r="F497" t="s">
        <v>941</v>
      </c>
      <c r="G497" t="s">
        <v>948</v>
      </c>
      <c r="H497" t="s">
        <v>655</v>
      </c>
      <c r="I497">
        <f t="shared" si="8"/>
        <v>2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2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</row>
    <row r="498" spans="1:49" x14ac:dyDescent="0.35">
      <c r="A498" t="s">
        <v>48</v>
      </c>
      <c r="B498" t="s">
        <v>664</v>
      </c>
      <c r="C498" t="s">
        <v>923</v>
      </c>
      <c r="D498" t="s">
        <v>924</v>
      </c>
      <c r="E498" t="s">
        <v>925</v>
      </c>
      <c r="F498" t="s">
        <v>949</v>
      </c>
      <c r="G498" t="s">
        <v>950</v>
      </c>
      <c r="H498" t="s">
        <v>951</v>
      </c>
      <c r="I498">
        <f t="shared" si="8"/>
        <v>2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1</v>
      </c>
      <c r="AR498">
        <v>0</v>
      </c>
      <c r="AS498">
        <v>0</v>
      </c>
      <c r="AT498">
        <v>0</v>
      </c>
      <c r="AU498">
        <v>0</v>
      </c>
      <c r="AV498">
        <v>1</v>
      </c>
      <c r="AW498">
        <v>0</v>
      </c>
    </row>
    <row r="499" spans="1:49" x14ac:dyDescent="0.35">
      <c r="A499" t="s">
        <v>48</v>
      </c>
      <c r="B499" t="s">
        <v>664</v>
      </c>
      <c r="C499" t="s">
        <v>923</v>
      </c>
      <c r="D499" t="s">
        <v>924</v>
      </c>
      <c r="E499" t="s">
        <v>925</v>
      </c>
      <c r="F499" t="s">
        <v>949</v>
      </c>
      <c r="G499" t="s">
        <v>952</v>
      </c>
      <c r="H499" t="s">
        <v>953</v>
      </c>
      <c r="I499">
        <f t="shared" si="8"/>
        <v>2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1</v>
      </c>
      <c r="AP499">
        <v>0</v>
      </c>
      <c r="AQ499">
        <v>0</v>
      </c>
      <c r="AR499">
        <v>1</v>
      </c>
      <c r="AS499">
        <v>0</v>
      </c>
      <c r="AT499">
        <v>0</v>
      </c>
      <c r="AU499">
        <v>0</v>
      </c>
      <c r="AV499">
        <v>0</v>
      </c>
      <c r="AW499">
        <v>0</v>
      </c>
    </row>
    <row r="500" spans="1:49" x14ac:dyDescent="0.35">
      <c r="A500" t="s">
        <v>48</v>
      </c>
      <c r="B500" t="s">
        <v>664</v>
      </c>
      <c r="C500" t="s">
        <v>923</v>
      </c>
      <c r="D500" t="s">
        <v>924</v>
      </c>
      <c r="E500" t="s">
        <v>925</v>
      </c>
      <c r="F500" t="s">
        <v>949</v>
      </c>
      <c r="G500" t="s">
        <v>955</v>
      </c>
      <c r="H500" t="s">
        <v>957</v>
      </c>
      <c r="I500">
        <f t="shared" si="8"/>
        <v>2</v>
      </c>
      <c r="J500">
        <v>0</v>
      </c>
      <c r="K500">
        <v>0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1</v>
      </c>
      <c r="AT500">
        <v>0</v>
      </c>
      <c r="AU500">
        <v>0</v>
      </c>
      <c r="AV500">
        <v>0</v>
      </c>
      <c r="AW500">
        <v>0</v>
      </c>
    </row>
    <row r="501" spans="1:49" x14ac:dyDescent="0.35">
      <c r="A501" t="s">
        <v>48</v>
      </c>
      <c r="B501" t="s">
        <v>664</v>
      </c>
      <c r="C501" t="s">
        <v>923</v>
      </c>
      <c r="D501" t="s">
        <v>924</v>
      </c>
      <c r="E501" t="s">
        <v>964</v>
      </c>
      <c r="F501" t="s">
        <v>965</v>
      </c>
      <c r="G501" t="s">
        <v>966</v>
      </c>
      <c r="H501" t="s">
        <v>967</v>
      </c>
      <c r="I501">
        <f t="shared" si="8"/>
        <v>2</v>
      </c>
      <c r="J501">
        <v>0</v>
      </c>
      <c r="K501">
        <v>0</v>
      </c>
      <c r="L501">
        <v>0</v>
      </c>
      <c r="M501">
        <v>0</v>
      </c>
      <c r="N501">
        <v>1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1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</row>
    <row r="502" spans="1:49" x14ac:dyDescent="0.35">
      <c r="A502" t="s">
        <v>48</v>
      </c>
      <c r="B502" t="s">
        <v>664</v>
      </c>
      <c r="C502" t="s">
        <v>923</v>
      </c>
      <c r="D502" t="s">
        <v>924</v>
      </c>
      <c r="E502" t="s">
        <v>968</v>
      </c>
      <c r="F502" t="s">
        <v>976</v>
      </c>
      <c r="G502" t="s">
        <v>755</v>
      </c>
      <c r="H502" t="s">
        <v>756</v>
      </c>
      <c r="I502">
        <f t="shared" si="8"/>
        <v>2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1</v>
      </c>
      <c r="AK502">
        <v>1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</row>
    <row r="503" spans="1:49" x14ac:dyDescent="0.35">
      <c r="A503" t="s">
        <v>48</v>
      </c>
      <c r="B503" t="s">
        <v>664</v>
      </c>
      <c r="C503" t="s">
        <v>923</v>
      </c>
      <c r="D503" t="s">
        <v>924</v>
      </c>
      <c r="E503" t="s">
        <v>968</v>
      </c>
      <c r="F503" t="s">
        <v>976</v>
      </c>
      <c r="G503" t="s">
        <v>755</v>
      </c>
      <c r="H503" t="s">
        <v>978</v>
      </c>
      <c r="I503">
        <f t="shared" si="8"/>
        <v>2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1</v>
      </c>
      <c r="AK503">
        <v>0</v>
      </c>
      <c r="AL503">
        <v>0</v>
      </c>
      <c r="AM503">
        <v>0</v>
      </c>
      <c r="AN503">
        <v>1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</row>
    <row r="504" spans="1:49" x14ac:dyDescent="0.35">
      <c r="A504" t="s">
        <v>48</v>
      </c>
      <c r="B504" t="s">
        <v>664</v>
      </c>
      <c r="C504" t="s">
        <v>923</v>
      </c>
      <c r="D504" t="s">
        <v>924</v>
      </c>
      <c r="E504" t="s">
        <v>968</v>
      </c>
      <c r="F504" t="s">
        <v>976</v>
      </c>
      <c r="G504" t="s">
        <v>981</v>
      </c>
      <c r="H504" t="s">
        <v>655</v>
      </c>
      <c r="I504">
        <f t="shared" si="8"/>
        <v>2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1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1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</row>
    <row r="505" spans="1:49" x14ac:dyDescent="0.35">
      <c r="A505" t="s">
        <v>48</v>
      </c>
      <c r="B505" t="s">
        <v>664</v>
      </c>
      <c r="C505" t="s">
        <v>923</v>
      </c>
      <c r="D505" t="s">
        <v>924</v>
      </c>
      <c r="E505" t="s">
        <v>968</v>
      </c>
      <c r="F505" t="s">
        <v>982</v>
      </c>
      <c r="G505" t="s">
        <v>983</v>
      </c>
      <c r="H505" t="s">
        <v>984</v>
      </c>
      <c r="I505">
        <f t="shared" si="8"/>
        <v>2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1</v>
      </c>
      <c r="AP505">
        <v>0</v>
      </c>
      <c r="AQ505">
        <v>1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</row>
    <row r="506" spans="1:49" x14ac:dyDescent="0.35">
      <c r="A506" t="s">
        <v>48</v>
      </c>
      <c r="B506" t="s">
        <v>664</v>
      </c>
      <c r="C506" t="s">
        <v>923</v>
      </c>
      <c r="D506" t="s">
        <v>924</v>
      </c>
      <c r="E506" t="s">
        <v>968</v>
      </c>
      <c r="F506" t="s">
        <v>991</v>
      </c>
      <c r="G506" t="s">
        <v>993</v>
      </c>
      <c r="H506" t="s">
        <v>994</v>
      </c>
      <c r="I506">
        <f t="shared" si="8"/>
        <v>2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1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1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</row>
    <row r="507" spans="1:49" x14ac:dyDescent="0.35">
      <c r="A507" t="s">
        <v>48</v>
      </c>
      <c r="B507" t="s">
        <v>664</v>
      </c>
      <c r="C507" t="s">
        <v>923</v>
      </c>
      <c r="D507" t="s">
        <v>1006</v>
      </c>
      <c r="E507" t="s">
        <v>1007</v>
      </c>
      <c r="F507" t="s">
        <v>1012</v>
      </c>
      <c r="G507" t="s">
        <v>1019</v>
      </c>
      <c r="H507" t="s">
        <v>1032</v>
      </c>
      <c r="I507">
        <f t="shared" si="8"/>
        <v>2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1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1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</row>
    <row r="508" spans="1:49" x14ac:dyDescent="0.35">
      <c r="A508" t="s">
        <v>48</v>
      </c>
      <c r="B508" t="s">
        <v>664</v>
      </c>
      <c r="C508" t="s">
        <v>923</v>
      </c>
      <c r="D508" t="s">
        <v>1006</v>
      </c>
      <c r="E508" t="s">
        <v>1007</v>
      </c>
      <c r="F508" t="s">
        <v>1053</v>
      </c>
      <c r="G508" t="s">
        <v>1075</v>
      </c>
      <c r="H508" t="s">
        <v>1076</v>
      </c>
      <c r="I508">
        <f t="shared" si="8"/>
        <v>2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1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1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</row>
    <row r="509" spans="1:49" x14ac:dyDescent="0.35">
      <c r="A509" t="s">
        <v>48</v>
      </c>
      <c r="B509" t="s">
        <v>664</v>
      </c>
      <c r="C509" t="s">
        <v>923</v>
      </c>
      <c r="D509" t="s">
        <v>1006</v>
      </c>
      <c r="E509" t="s">
        <v>1007</v>
      </c>
      <c r="F509" t="s">
        <v>1092</v>
      </c>
      <c r="G509" t="s">
        <v>1093</v>
      </c>
      <c r="H509" t="s">
        <v>655</v>
      </c>
      <c r="I509">
        <f t="shared" si="8"/>
        <v>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1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1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</row>
    <row r="510" spans="1:49" x14ac:dyDescent="0.35">
      <c r="A510" t="s">
        <v>48</v>
      </c>
      <c r="B510" t="s">
        <v>664</v>
      </c>
      <c r="C510" t="s">
        <v>923</v>
      </c>
      <c r="D510" t="s">
        <v>1006</v>
      </c>
      <c r="E510" t="s">
        <v>1007</v>
      </c>
      <c r="F510" t="s">
        <v>1112</v>
      </c>
      <c r="G510" t="s">
        <v>1126</v>
      </c>
      <c r="H510" t="s">
        <v>1127</v>
      </c>
      <c r="I510">
        <f t="shared" si="8"/>
        <v>2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1</v>
      </c>
      <c r="AS510">
        <v>0</v>
      </c>
      <c r="AT510">
        <v>0</v>
      </c>
      <c r="AU510">
        <v>0</v>
      </c>
      <c r="AV510">
        <v>0</v>
      </c>
      <c r="AW510">
        <v>0</v>
      </c>
    </row>
    <row r="511" spans="1:49" x14ac:dyDescent="0.35">
      <c r="A511" t="s">
        <v>48</v>
      </c>
      <c r="B511" t="s">
        <v>664</v>
      </c>
      <c r="C511" t="s">
        <v>923</v>
      </c>
      <c r="D511" t="s">
        <v>1006</v>
      </c>
      <c r="E511" t="s">
        <v>1007</v>
      </c>
      <c r="F511" t="s">
        <v>1159</v>
      </c>
      <c r="G511" t="s">
        <v>661</v>
      </c>
      <c r="H511" t="s">
        <v>655</v>
      </c>
      <c r="I511">
        <f t="shared" si="8"/>
        <v>2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1</v>
      </c>
      <c r="X511">
        <v>0</v>
      </c>
      <c r="Y511">
        <v>0</v>
      </c>
      <c r="Z511">
        <v>0</v>
      </c>
      <c r="AA511">
        <v>1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</row>
    <row r="512" spans="1:49" x14ac:dyDescent="0.35">
      <c r="A512" t="s">
        <v>48</v>
      </c>
      <c r="B512" t="s">
        <v>664</v>
      </c>
      <c r="C512" t="s">
        <v>923</v>
      </c>
      <c r="D512" t="s">
        <v>1006</v>
      </c>
      <c r="E512" t="s">
        <v>1007</v>
      </c>
      <c r="F512" t="s">
        <v>1165</v>
      </c>
      <c r="G512" t="s">
        <v>1166</v>
      </c>
      <c r="H512" t="s">
        <v>655</v>
      </c>
      <c r="I512">
        <f t="shared" si="8"/>
        <v>2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1</v>
      </c>
      <c r="AT512">
        <v>0</v>
      </c>
      <c r="AU512">
        <v>0</v>
      </c>
      <c r="AV512">
        <v>0</v>
      </c>
      <c r="AW512">
        <v>0</v>
      </c>
    </row>
    <row r="513" spans="1:49" x14ac:dyDescent="0.35">
      <c r="A513" t="s">
        <v>48</v>
      </c>
      <c r="B513" t="s">
        <v>664</v>
      </c>
      <c r="C513" t="s">
        <v>923</v>
      </c>
      <c r="D513" t="s">
        <v>1006</v>
      </c>
      <c r="E513" t="s">
        <v>1007</v>
      </c>
      <c r="F513" t="s">
        <v>1165</v>
      </c>
      <c r="G513" t="s">
        <v>1169</v>
      </c>
      <c r="H513" t="s">
        <v>655</v>
      </c>
      <c r="I513">
        <f t="shared" si="8"/>
        <v>2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1</v>
      </c>
      <c r="AV513">
        <v>0</v>
      </c>
      <c r="AW513">
        <v>0</v>
      </c>
    </row>
    <row r="514" spans="1:49" x14ac:dyDescent="0.35">
      <c r="A514" t="s">
        <v>48</v>
      </c>
      <c r="B514" t="s">
        <v>664</v>
      </c>
      <c r="C514" t="s">
        <v>923</v>
      </c>
      <c r="D514" t="s">
        <v>1006</v>
      </c>
      <c r="E514" t="s">
        <v>1176</v>
      </c>
      <c r="F514" t="s">
        <v>1180</v>
      </c>
      <c r="G514" t="s">
        <v>1181</v>
      </c>
      <c r="H514" t="s">
        <v>655</v>
      </c>
      <c r="I514">
        <f t="shared" si="8"/>
        <v>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1</v>
      </c>
      <c r="AV514">
        <v>0</v>
      </c>
      <c r="AW514">
        <v>1</v>
      </c>
    </row>
    <row r="515" spans="1:49" x14ac:dyDescent="0.35">
      <c r="A515" t="s">
        <v>48</v>
      </c>
      <c r="B515" t="s">
        <v>664</v>
      </c>
      <c r="C515" t="s">
        <v>923</v>
      </c>
      <c r="D515" t="s">
        <v>1194</v>
      </c>
      <c r="E515" t="s">
        <v>1195</v>
      </c>
      <c r="F515" t="s">
        <v>1196</v>
      </c>
      <c r="G515" t="s">
        <v>1198</v>
      </c>
      <c r="H515" t="s">
        <v>1200</v>
      </c>
      <c r="I515">
        <f t="shared" si="8"/>
        <v>2</v>
      </c>
      <c r="J515">
        <v>1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1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</row>
    <row r="516" spans="1:49" x14ac:dyDescent="0.35">
      <c r="A516" t="s">
        <v>48</v>
      </c>
      <c r="B516" t="s">
        <v>664</v>
      </c>
      <c r="C516" t="s">
        <v>923</v>
      </c>
      <c r="D516" t="s">
        <v>1194</v>
      </c>
      <c r="E516" t="s">
        <v>1195</v>
      </c>
      <c r="F516" t="s">
        <v>1196</v>
      </c>
      <c r="G516" t="s">
        <v>1209</v>
      </c>
      <c r="H516" t="s">
        <v>655</v>
      </c>
      <c r="I516">
        <f t="shared" ref="I516:I579" si="9">SUM(J516:AW516)</f>
        <v>2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1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1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</row>
    <row r="517" spans="1:49" x14ac:dyDescent="0.35">
      <c r="A517" t="s">
        <v>48</v>
      </c>
      <c r="B517" t="s">
        <v>664</v>
      </c>
      <c r="C517" t="s">
        <v>1226</v>
      </c>
      <c r="D517" t="s">
        <v>1229</v>
      </c>
      <c r="E517" t="s">
        <v>670</v>
      </c>
      <c r="F517" t="s">
        <v>671</v>
      </c>
      <c r="G517" t="s">
        <v>661</v>
      </c>
      <c r="H517" t="s">
        <v>655</v>
      </c>
      <c r="I517">
        <f t="shared" si="9"/>
        <v>2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1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1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</row>
    <row r="518" spans="1:49" x14ac:dyDescent="0.35">
      <c r="A518" t="s">
        <v>48</v>
      </c>
      <c r="B518" t="s">
        <v>664</v>
      </c>
      <c r="C518" t="s">
        <v>1245</v>
      </c>
      <c r="D518" t="s">
        <v>1246</v>
      </c>
      <c r="E518" t="s">
        <v>670</v>
      </c>
      <c r="F518" t="s">
        <v>671</v>
      </c>
      <c r="G518" t="s">
        <v>661</v>
      </c>
      <c r="H518" t="s">
        <v>655</v>
      </c>
      <c r="I518">
        <f t="shared" si="9"/>
        <v>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2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</row>
    <row r="519" spans="1:49" x14ac:dyDescent="0.35">
      <c r="A519" t="s">
        <v>48</v>
      </c>
      <c r="B519" t="s">
        <v>664</v>
      </c>
      <c r="C519" t="s">
        <v>1245</v>
      </c>
      <c r="D519" t="s">
        <v>1246</v>
      </c>
      <c r="E519" t="s">
        <v>1251</v>
      </c>
      <c r="F519" t="s">
        <v>671</v>
      </c>
      <c r="G519" t="s">
        <v>661</v>
      </c>
      <c r="H519" t="s">
        <v>655</v>
      </c>
      <c r="I519">
        <f t="shared" si="9"/>
        <v>2</v>
      </c>
      <c r="J519">
        <v>0</v>
      </c>
      <c r="K519">
        <v>0</v>
      </c>
      <c r="L519">
        <v>0</v>
      </c>
      <c r="M519">
        <v>0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1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</row>
    <row r="520" spans="1:49" x14ac:dyDescent="0.35">
      <c r="A520" t="s">
        <v>48</v>
      </c>
      <c r="B520" t="s">
        <v>664</v>
      </c>
      <c r="C520" t="s">
        <v>1245</v>
      </c>
      <c r="D520" t="s">
        <v>1265</v>
      </c>
      <c r="E520" t="s">
        <v>1268</v>
      </c>
      <c r="F520" t="s">
        <v>1269</v>
      </c>
      <c r="G520" t="s">
        <v>1274</v>
      </c>
      <c r="H520" t="s">
        <v>655</v>
      </c>
      <c r="I520">
        <f t="shared" si="9"/>
        <v>2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1</v>
      </c>
      <c r="AV520">
        <v>1</v>
      </c>
      <c r="AW520">
        <v>0</v>
      </c>
    </row>
    <row r="521" spans="1:49" x14ac:dyDescent="0.35">
      <c r="A521" t="s">
        <v>48</v>
      </c>
      <c r="B521" t="s">
        <v>664</v>
      </c>
      <c r="C521" t="s">
        <v>1245</v>
      </c>
      <c r="D521" t="s">
        <v>1265</v>
      </c>
      <c r="E521" t="s">
        <v>1268</v>
      </c>
      <c r="F521" t="s">
        <v>1282</v>
      </c>
      <c r="G521" t="s">
        <v>1284</v>
      </c>
      <c r="H521" t="s">
        <v>1285</v>
      </c>
      <c r="I521">
        <f t="shared" si="9"/>
        <v>2</v>
      </c>
      <c r="J521">
        <v>0</v>
      </c>
      <c r="K521">
        <v>0</v>
      </c>
      <c r="L521">
        <v>1</v>
      </c>
      <c r="M521">
        <v>1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</row>
    <row r="522" spans="1:49" x14ac:dyDescent="0.35">
      <c r="A522" t="s">
        <v>48</v>
      </c>
      <c r="B522" t="s">
        <v>664</v>
      </c>
      <c r="C522" t="s">
        <v>1245</v>
      </c>
      <c r="D522" t="s">
        <v>1265</v>
      </c>
      <c r="E522" t="s">
        <v>1268</v>
      </c>
      <c r="F522" t="s">
        <v>1282</v>
      </c>
      <c r="G522" t="s">
        <v>1286</v>
      </c>
      <c r="H522" t="s">
        <v>655</v>
      </c>
      <c r="I522">
        <f t="shared" si="9"/>
        <v>2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1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</row>
    <row r="523" spans="1:49" x14ac:dyDescent="0.35">
      <c r="A523" t="s">
        <v>48</v>
      </c>
      <c r="B523" t="s">
        <v>664</v>
      </c>
      <c r="C523" t="s">
        <v>1245</v>
      </c>
      <c r="D523" t="s">
        <v>1265</v>
      </c>
      <c r="E523" t="s">
        <v>1268</v>
      </c>
      <c r="F523" t="s">
        <v>1297</v>
      </c>
      <c r="G523" t="s">
        <v>1305</v>
      </c>
      <c r="H523" t="s">
        <v>655</v>
      </c>
      <c r="I523">
        <f t="shared" si="9"/>
        <v>2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1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1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</row>
    <row r="524" spans="1:49" x14ac:dyDescent="0.35">
      <c r="A524" t="s">
        <v>48</v>
      </c>
      <c r="B524" t="s">
        <v>664</v>
      </c>
      <c r="C524" t="s">
        <v>1245</v>
      </c>
      <c r="D524" t="s">
        <v>1343</v>
      </c>
      <c r="E524" t="s">
        <v>670</v>
      </c>
      <c r="F524" t="s">
        <v>671</v>
      </c>
      <c r="G524" t="s">
        <v>661</v>
      </c>
      <c r="H524" t="s">
        <v>655</v>
      </c>
      <c r="I524">
        <f t="shared" si="9"/>
        <v>2</v>
      </c>
      <c r="J524">
        <v>0</v>
      </c>
      <c r="K524">
        <v>0</v>
      </c>
      <c r="L524">
        <v>0</v>
      </c>
      <c r="M524">
        <v>1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1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</row>
    <row r="525" spans="1:49" x14ac:dyDescent="0.35">
      <c r="A525" t="s">
        <v>48</v>
      </c>
      <c r="B525" t="s">
        <v>664</v>
      </c>
      <c r="C525" t="s">
        <v>1245</v>
      </c>
      <c r="D525" t="s">
        <v>1343</v>
      </c>
      <c r="E525" t="s">
        <v>1345</v>
      </c>
      <c r="F525" t="s">
        <v>1346</v>
      </c>
      <c r="G525" t="s">
        <v>1348</v>
      </c>
      <c r="H525" t="s">
        <v>1349</v>
      </c>
      <c r="I525">
        <f t="shared" si="9"/>
        <v>2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1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1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</row>
    <row r="526" spans="1:49" x14ac:dyDescent="0.35">
      <c r="A526" t="s">
        <v>48</v>
      </c>
      <c r="B526" t="s">
        <v>664</v>
      </c>
      <c r="C526" t="s">
        <v>1245</v>
      </c>
      <c r="D526" t="s">
        <v>1359</v>
      </c>
      <c r="E526" t="s">
        <v>1360</v>
      </c>
      <c r="F526" t="s">
        <v>1361</v>
      </c>
      <c r="G526" t="s">
        <v>1362</v>
      </c>
      <c r="H526" t="s">
        <v>1363</v>
      </c>
      <c r="I526">
        <f t="shared" si="9"/>
        <v>2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2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</row>
    <row r="527" spans="1:49" x14ac:dyDescent="0.35">
      <c r="A527" t="s">
        <v>48</v>
      </c>
      <c r="B527" t="s">
        <v>664</v>
      </c>
      <c r="C527" t="s">
        <v>1245</v>
      </c>
      <c r="D527" t="s">
        <v>1359</v>
      </c>
      <c r="E527" t="s">
        <v>1360</v>
      </c>
      <c r="F527" t="s">
        <v>1361</v>
      </c>
      <c r="G527" t="s">
        <v>1364</v>
      </c>
      <c r="H527" t="s">
        <v>655</v>
      </c>
      <c r="I527">
        <f t="shared" si="9"/>
        <v>2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1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1</v>
      </c>
      <c r="AS527">
        <v>0</v>
      </c>
      <c r="AT527">
        <v>0</v>
      </c>
      <c r="AU527">
        <v>0</v>
      </c>
      <c r="AV527">
        <v>0</v>
      </c>
      <c r="AW527">
        <v>0</v>
      </c>
    </row>
    <row r="528" spans="1:49" x14ac:dyDescent="0.35">
      <c r="A528" t="s">
        <v>48</v>
      </c>
      <c r="B528" t="s">
        <v>664</v>
      </c>
      <c r="C528" t="s">
        <v>1245</v>
      </c>
      <c r="D528" t="s">
        <v>1365</v>
      </c>
      <c r="E528" t="s">
        <v>1373</v>
      </c>
      <c r="F528" t="s">
        <v>671</v>
      </c>
      <c r="G528" t="s">
        <v>661</v>
      </c>
      <c r="H528" t="s">
        <v>655</v>
      </c>
      <c r="I528">
        <f t="shared" si="9"/>
        <v>2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1</v>
      </c>
      <c r="AK528">
        <v>1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</row>
    <row r="529" spans="1:49" x14ac:dyDescent="0.35">
      <c r="A529" t="s">
        <v>48</v>
      </c>
      <c r="B529" t="s">
        <v>664</v>
      </c>
      <c r="C529" t="s">
        <v>1245</v>
      </c>
      <c r="D529" t="s">
        <v>1365</v>
      </c>
      <c r="E529" t="s">
        <v>1373</v>
      </c>
      <c r="F529" t="s">
        <v>1383</v>
      </c>
      <c r="G529" t="s">
        <v>1384</v>
      </c>
      <c r="H529" t="s">
        <v>655</v>
      </c>
      <c r="I529">
        <f t="shared" si="9"/>
        <v>2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2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</row>
    <row r="530" spans="1:49" x14ac:dyDescent="0.35">
      <c r="A530" t="s">
        <v>48</v>
      </c>
      <c r="B530" t="s">
        <v>664</v>
      </c>
      <c r="C530" t="s">
        <v>1245</v>
      </c>
      <c r="D530" t="s">
        <v>1365</v>
      </c>
      <c r="E530" t="s">
        <v>1373</v>
      </c>
      <c r="F530" t="s">
        <v>1383</v>
      </c>
      <c r="G530" t="s">
        <v>1384</v>
      </c>
      <c r="H530" t="s">
        <v>1386</v>
      </c>
      <c r="I530">
        <f t="shared" si="9"/>
        <v>2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2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</row>
    <row r="531" spans="1:49" x14ac:dyDescent="0.35">
      <c r="A531" t="s">
        <v>48</v>
      </c>
      <c r="B531" t="s">
        <v>664</v>
      </c>
      <c r="C531" t="s">
        <v>1245</v>
      </c>
      <c r="D531" t="s">
        <v>1365</v>
      </c>
      <c r="E531" t="s">
        <v>1392</v>
      </c>
      <c r="F531" t="s">
        <v>1397</v>
      </c>
      <c r="G531" t="s">
        <v>661</v>
      </c>
      <c r="H531" t="s">
        <v>655</v>
      </c>
      <c r="I531">
        <f t="shared" si="9"/>
        <v>2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1</v>
      </c>
      <c r="AK531">
        <v>1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</row>
    <row r="532" spans="1:49" x14ac:dyDescent="0.35">
      <c r="A532" t="s">
        <v>48</v>
      </c>
      <c r="B532" t="s">
        <v>664</v>
      </c>
      <c r="C532" t="s">
        <v>1245</v>
      </c>
      <c r="D532" t="s">
        <v>1365</v>
      </c>
      <c r="E532" t="s">
        <v>1398</v>
      </c>
      <c r="F532" t="s">
        <v>1399</v>
      </c>
      <c r="G532" t="s">
        <v>1417</v>
      </c>
      <c r="H532" t="s">
        <v>1418</v>
      </c>
      <c r="I532">
        <f t="shared" si="9"/>
        <v>2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2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</row>
    <row r="533" spans="1:49" x14ac:dyDescent="0.35">
      <c r="A533" t="s">
        <v>48</v>
      </c>
      <c r="B533" t="s">
        <v>664</v>
      </c>
      <c r="C533" t="s">
        <v>1245</v>
      </c>
      <c r="D533" t="s">
        <v>1365</v>
      </c>
      <c r="E533" t="s">
        <v>1398</v>
      </c>
      <c r="F533" t="s">
        <v>1399</v>
      </c>
      <c r="G533" t="s">
        <v>1417</v>
      </c>
      <c r="H533" t="s">
        <v>1422</v>
      </c>
      <c r="I533">
        <f t="shared" si="9"/>
        <v>2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1</v>
      </c>
      <c r="AK533">
        <v>1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</row>
    <row r="534" spans="1:49" x14ac:dyDescent="0.35">
      <c r="A534" t="s">
        <v>48</v>
      </c>
      <c r="B534" t="s">
        <v>664</v>
      </c>
      <c r="C534" t="s">
        <v>1245</v>
      </c>
      <c r="D534" t="s">
        <v>1365</v>
      </c>
      <c r="E534" t="s">
        <v>1398</v>
      </c>
      <c r="F534" t="s">
        <v>1399</v>
      </c>
      <c r="G534" t="s">
        <v>1441</v>
      </c>
      <c r="H534" t="s">
        <v>655</v>
      </c>
      <c r="I534">
        <f t="shared" si="9"/>
        <v>2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1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1</v>
      </c>
      <c r="AU534">
        <v>0</v>
      </c>
      <c r="AV534">
        <v>0</v>
      </c>
      <c r="AW534">
        <v>0</v>
      </c>
    </row>
    <row r="535" spans="1:49" x14ac:dyDescent="0.35">
      <c r="A535" t="s">
        <v>48</v>
      </c>
      <c r="B535" t="s">
        <v>664</v>
      </c>
      <c r="C535" t="s">
        <v>1245</v>
      </c>
      <c r="D535" t="s">
        <v>1365</v>
      </c>
      <c r="E535" t="s">
        <v>1398</v>
      </c>
      <c r="F535" t="s">
        <v>1399</v>
      </c>
      <c r="G535" t="s">
        <v>1463</v>
      </c>
      <c r="H535" t="s">
        <v>1464</v>
      </c>
      <c r="I535">
        <f t="shared" si="9"/>
        <v>2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1</v>
      </c>
      <c r="AK535">
        <v>1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</row>
    <row r="536" spans="1:49" x14ac:dyDescent="0.35">
      <c r="A536" t="s">
        <v>48</v>
      </c>
      <c r="B536" t="s">
        <v>664</v>
      </c>
      <c r="C536" t="s">
        <v>1245</v>
      </c>
      <c r="D536" t="s">
        <v>1365</v>
      </c>
      <c r="E536" t="s">
        <v>1398</v>
      </c>
      <c r="F536" t="s">
        <v>1399</v>
      </c>
      <c r="G536" t="s">
        <v>1468</v>
      </c>
      <c r="H536" t="s">
        <v>1471</v>
      </c>
      <c r="I536">
        <f t="shared" si="9"/>
        <v>2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2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</row>
    <row r="537" spans="1:49" x14ac:dyDescent="0.35">
      <c r="A537" t="s">
        <v>48</v>
      </c>
      <c r="B537" t="s">
        <v>664</v>
      </c>
      <c r="C537" t="s">
        <v>1245</v>
      </c>
      <c r="D537" t="s">
        <v>1365</v>
      </c>
      <c r="E537" t="s">
        <v>1476</v>
      </c>
      <c r="F537" t="s">
        <v>1477</v>
      </c>
      <c r="G537" t="s">
        <v>661</v>
      </c>
      <c r="H537" t="s">
        <v>655</v>
      </c>
      <c r="I537">
        <f t="shared" si="9"/>
        <v>2</v>
      </c>
      <c r="J537">
        <v>0</v>
      </c>
      <c r="K537">
        <v>0</v>
      </c>
      <c r="L537">
        <v>0</v>
      </c>
      <c r="M537">
        <v>0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</row>
    <row r="538" spans="1:49" x14ac:dyDescent="0.35">
      <c r="A538" t="s">
        <v>48</v>
      </c>
      <c r="B538" t="s">
        <v>664</v>
      </c>
      <c r="C538" t="s">
        <v>1245</v>
      </c>
      <c r="D538" t="s">
        <v>1365</v>
      </c>
      <c r="E538" t="s">
        <v>1480</v>
      </c>
      <c r="F538" t="s">
        <v>1488</v>
      </c>
      <c r="G538" t="s">
        <v>661</v>
      </c>
      <c r="H538" t="s">
        <v>655</v>
      </c>
      <c r="I538">
        <f t="shared" si="9"/>
        <v>2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2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</row>
    <row r="539" spans="1:49" x14ac:dyDescent="0.35">
      <c r="A539" t="s">
        <v>48</v>
      </c>
      <c r="B539" t="s">
        <v>664</v>
      </c>
      <c r="C539" t="s">
        <v>1245</v>
      </c>
      <c r="D539" t="s">
        <v>1365</v>
      </c>
      <c r="E539" t="s">
        <v>1489</v>
      </c>
      <c r="F539" t="s">
        <v>1490</v>
      </c>
      <c r="G539" t="s">
        <v>1493</v>
      </c>
      <c r="H539" t="s">
        <v>1494</v>
      </c>
      <c r="I539">
        <f t="shared" si="9"/>
        <v>2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1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1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</row>
    <row r="540" spans="1:49" x14ac:dyDescent="0.35">
      <c r="A540" t="s">
        <v>48</v>
      </c>
      <c r="B540" t="s">
        <v>664</v>
      </c>
      <c r="C540" t="s">
        <v>1245</v>
      </c>
      <c r="D540" t="s">
        <v>1365</v>
      </c>
      <c r="E540" t="s">
        <v>1489</v>
      </c>
      <c r="F540" t="s">
        <v>1490</v>
      </c>
      <c r="G540" t="s">
        <v>1496</v>
      </c>
      <c r="H540" t="s">
        <v>1497</v>
      </c>
      <c r="I540">
        <f t="shared" si="9"/>
        <v>2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1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1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</row>
    <row r="541" spans="1:49" x14ac:dyDescent="0.35">
      <c r="A541" t="s">
        <v>48</v>
      </c>
      <c r="B541" t="s">
        <v>664</v>
      </c>
      <c r="C541" t="s">
        <v>1245</v>
      </c>
      <c r="D541" t="s">
        <v>1365</v>
      </c>
      <c r="E541" t="s">
        <v>1506</v>
      </c>
      <c r="F541" t="s">
        <v>1511</v>
      </c>
      <c r="G541" t="s">
        <v>1512</v>
      </c>
      <c r="H541" t="s">
        <v>1513</v>
      </c>
      <c r="I541">
        <f t="shared" si="9"/>
        <v>2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1</v>
      </c>
      <c r="AN541">
        <v>1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</row>
    <row r="542" spans="1:49" x14ac:dyDescent="0.35">
      <c r="A542" t="s">
        <v>48</v>
      </c>
      <c r="B542" t="s">
        <v>664</v>
      </c>
      <c r="C542" t="s">
        <v>1245</v>
      </c>
      <c r="D542" t="s">
        <v>1365</v>
      </c>
      <c r="E542" t="s">
        <v>1521</v>
      </c>
      <c r="F542" t="s">
        <v>1525</v>
      </c>
      <c r="G542" t="s">
        <v>1526</v>
      </c>
      <c r="H542" t="s">
        <v>1527</v>
      </c>
      <c r="I542">
        <f t="shared" si="9"/>
        <v>2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1</v>
      </c>
      <c r="AK542">
        <v>1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</row>
    <row r="543" spans="1:49" x14ac:dyDescent="0.35">
      <c r="A543" t="s">
        <v>48</v>
      </c>
      <c r="B543" t="s">
        <v>664</v>
      </c>
      <c r="C543" t="s">
        <v>1572</v>
      </c>
      <c r="D543" t="s">
        <v>768</v>
      </c>
      <c r="E543" t="s">
        <v>670</v>
      </c>
      <c r="F543" t="s">
        <v>671</v>
      </c>
      <c r="G543" t="s">
        <v>661</v>
      </c>
      <c r="H543" t="s">
        <v>655</v>
      </c>
      <c r="I543">
        <f t="shared" si="9"/>
        <v>2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1</v>
      </c>
      <c r="AC543">
        <v>1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</row>
    <row r="544" spans="1:49" x14ac:dyDescent="0.35">
      <c r="A544" t="s">
        <v>48</v>
      </c>
      <c r="B544" t="s">
        <v>664</v>
      </c>
      <c r="C544" t="s">
        <v>1572</v>
      </c>
      <c r="D544" t="s">
        <v>1573</v>
      </c>
      <c r="E544" t="s">
        <v>1577</v>
      </c>
      <c r="F544" t="s">
        <v>1578</v>
      </c>
      <c r="G544" t="s">
        <v>661</v>
      </c>
      <c r="H544" t="s">
        <v>655</v>
      </c>
      <c r="I544">
        <f t="shared" si="9"/>
        <v>2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2</v>
      </c>
      <c r="AU544">
        <v>0</v>
      </c>
      <c r="AV544">
        <v>0</v>
      </c>
      <c r="AW544">
        <v>0</v>
      </c>
    </row>
    <row r="545" spans="1:49" x14ac:dyDescent="0.35">
      <c r="A545" t="s">
        <v>48</v>
      </c>
      <c r="B545" t="s">
        <v>664</v>
      </c>
      <c r="C545" t="s">
        <v>1579</v>
      </c>
      <c r="D545" t="s">
        <v>1581</v>
      </c>
      <c r="E545" t="s">
        <v>1585</v>
      </c>
      <c r="F545" t="s">
        <v>1586</v>
      </c>
      <c r="G545" t="s">
        <v>1217</v>
      </c>
      <c r="H545" t="s">
        <v>1218</v>
      </c>
      <c r="I545">
        <f t="shared" si="9"/>
        <v>2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1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1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</row>
    <row r="546" spans="1:49" x14ac:dyDescent="0.35">
      <c r="A546" t="s">
        <v>48</v>
      </c>
      <c r="B546" t="s">
        <v>664</v>
      </c>
      <c r="C546" t="s">
        <v>1594</v>
      </c>
      <c r="D546" t="s">
        <v>1595</v>
      </c>
      <c r="E546" t="s">
        <v>1596</v>
      </c>
      <c r="F546" t="s">
        <v>1597</v>
      </c>
      <c r="G546" t="s">
        <v>1598</v>
      </c>
      <c r="H546" t="s">
        <v>655</v>
      </c>
      <c r="I546">
        <f t="shared" si="9"/>
        <v>2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1</v>
      </c>
      <c r="AK546">
        <v>1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</row>
    <row r="547" spans="1:49" x14ac:dyDescent="0.35">
      <c r="A547" t="s">
        <v>48</v>
      </c>
      <c r="B547" t="s">
        <v>664</v>
      </c>
      <c r="C547" t="s">
        <v>1594</v>
      </c>
      <c r="D547" t="s">
        <v>1607</v>
      </c>
      <c r="E547" t="s">
        <v>1608</v>
      </c>
      <c r="F547" t="s">
        <v>1609</v>
      </c>
      <c r="G547" t="s">
        <v>1610</v>
      </c>
      <c r="H547" t="s">
        <v>655</v>
      </c>
      <c r="I547">
        <f t="shared" si="9"/>
        <v>2</v>
      </c>
      <c r="J547">
        <v>0</v>
      </c>
      <c r="K547">
        <v>0</v>
      </c>
      <c r="L547">
        <v>0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1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</row>
    <row r="548" spans="1:49" x14ac:dyDescent="0.35">
      <c r="A548" t="s">
        <v>48</v>
      </c>
      <c r="B548" t="s">
        <v>664</v>
      </c>
      <c r="C548" t="s">
        <v>1611</v>
      </c>
      <c r="D548" t="s">
        <v>768</v>
      </c>
      <c r="E548" t="s">
        <v>670</v>
      </c>
      <c r="F548" t="s">
        <v>671</v>
      </c>
      <c r="G548" t="s">
        <v>661</v>
      </c>
      <c r="H548" t="s">
        <v>655</v>
      </c>
      <c r="I548">
        <f t="shared" si="9"/>
        <v>2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1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</row>
    <row r="549" spans="1:49" x14ac:dyDescent="0.35">
      <c r="A549" t="s">
        <v>48</v>
      </c>
      <c r="B549" t="s">
        <v>649</v>
      </c>
      <c r="C549" t="s">
        <v>650</v>
      </c>
      <c r="D549" t="s">
        <v>658</v>
      </c>
      <c r="E549" t="s">
        <v>659</v>
      </c>
      <c r="F549" t="s">
        <v>660</v>
      </c>
      <c r="G549" t="s">
        <v>663</v>
      </c>
      <c r="H549" t="s">
        <v>655</v>
      </c>
      <c r="I549">
        <f t="shared" si="9"/>
        <v>1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1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</row>
    <row r="550" spans="1:49" x14ac:dyDescent="0.35">
      <c r="A550" t="s">
        <v>48</v>
      </c>
      <c r="B550" t="s">
        <v>664</v>
      </c>
      <c r="C550" t="s">
        <v>665</v>
      </c>
      <c r="D550" t="s">
        <v>666</v>
      </c>
      <c r="E550" t="s">
        <v>667</v>
      </c>
      <c r="F550" t="s">
        <v>668</v>
      </c>
      <c r="G550" t="s">
        <v>661</v>
      </c>
      <c r="H550" t="s">
        <v>655</v>
      </c>
      <c r="I550">
        <f t="shared" si="9"/>
        <v>1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1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</row>
    <row r="551" spans="1:49" x14ac:dyDescent="0.35">
      <c r="A551" t="s">
        <v>48</v>
      </c>
      <c r="B551" t="s">
        <v>664</v>
      </c>
      <c r="C551" t="s">
        <v>665</v>
      </c>
      <c r="D551" t="s">
        <v>669</v>
      </c>
      <c r="E551" t="s">
        <v>670</v>
      </c>
      <c r="F551" t="s">
        <v>671</v>
      </c>
      <c r="G551" t="s">
        <v>661</v>
      </c>
      <c r="H551" t="s">
        <v>655</v>
      </c>
      <c r="I551">
        <f t="shared" si="9"/>
        <v>1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1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</row>
    <row r="552" spans="1:49" x14ac:dyDescent="0.35">
      <c r="A552" t="s">
        <v>48</v>
      </c>
      <c r="B552" t="s">
        <v>664</v>
      </c>
      <c r="C552" t="s">
        <v>672</v>
      </c>
      <c r="D552" t="s">
        <v>673</v>
      </c>
      <c r="E552" t="s">
        <v>674</v>
      </c>
      <c r="F552" t="s">
        <v>676</v>
      </c>
      <c r="G552" t="s">
        <v>661</v>
      </c>
      <c r="H552" t="s">
        <v>655</v>
      </c>
      <c r="I552">
        <f t="shared" si="9"/>
        <v>1</v>
      </c>
      <c r="J552">
        <v>0</v>
      </c>
      <c r="K552">
        <v>0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</row>
    <row r="553" spans="1:49" x14ac:dyDescent="0.35">
      <c r="A553" t="s">
        <v>48</v>
      </c>
      <c r="B553" t="s">
        <v>664</v>
      </c>
      <c r="C553" t="s">
        <v>672</v>
      </c>
      <c r="D553" t="s">
        <v>673</v>
      </c>
      <c r="E553" t="s">
        <v>674</v>
      </c>
      <c r="F553" t="s">
        <v>678</v>
      </c>
      <c r="G553" t="s">
        <v>661</v>
      </c>
      <c r="H553" t="s">
        <v>655</v>
      </c>
      <c r="I553">
        <f t="shared" si="9"/>
        <v>1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1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</row>
    <row r="554" spans="1:49" x14ac:dyDescent="0.35">
      <c r="A554" t="s">
        <v>48</v>
      </c>
      <c r="B554" t="s">
        <v>664</v>
      </c>
      <c r="C554" t="s">
        <v>672</v>
      </c>
      <c r="D554" t="s">
        <v>680</v>
      </c>
      <c r="E554" t="s">
        <v>681</v>
      </c>
      <c r="F554" t="s">
        <v>683</v>
      </c>
      <c r="G554" t="s">
        <v>684</v>
      </c>
      <c r="H554" t="s">
        <v>655</v>
      </c>
      <c r="I554">
        <f t="shared" si="9"/>
        <v>1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1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</row>
    <row r="555" spans="1:49" x14ac:dyDescent="0.35">
      <c r="A555" t="s">
        <v>48</v>
      </c>
      <c r="B555" t="s">
        <v>664</v>
      </c>
      <c r="C555" t="s">
        <v>672</v>
      </c>
      <c r="D555" t="s">
        <v>680</v>
      </c>
      <c r="E555" t="s">
        <v>681</v>
      </c>
      <c r="F555" t="s">
        <v>683</v>
      </c>
      <c r="G555" t="s">
        <v>687</v>
      </c>
      <c r="H555" t="s">
        <v>655</v>
      </c>
      <c r="I555">
        <f t="shared" si="9"/>
        <v>1</v>
      </c>
      <c r="J555">
        <v>0</v>
      </c>
      <c r="K555">
        <v>0</v>
      </c>
      <c r="L555">
        <v>0</v>
      </c>
      <c r="M555">
        <v>0</v>
      </c>
      <c r="N555">
        <v>1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</row>
    <row r="556" spans="1:49" x14ac:dyDescent="0.35">
      <c r="A556" t="s">
        <v>48</v>
      </c>
      <c r="B556" t="s">
        <v>664</v>
      </c>
      <c r="C556" t="s">
        <v>672</v>
      </c>
      <c r="D556" t="s">
        <v>680</v>
      </c>
      <c r="E556" t="s">
        <v>681</v>
      </c>
      <c r="F556" t="s">
        <v>688</v>
      </c>
      <c r="G556" t="s">
        <v>689</v>
      </c>
      <c r="H556" t="s">
        <v>655</v>
      </c>
      <c r="I556">
        <f t="shared" si="9"/>
        <v>1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1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</row>
    <row r="557" spans="1:49" x14ac:dyDescent="0.35">
      <c r="A557" t="s">
        <v>48</v>
      </c>
      <c r="B557" t="s">
        <v>664</v>
      </c>
      <c r="C557" t="s">
        <v>672</v>
      </c>
      <c r="D557" t="s">
        <v>680</v>
      </c>
      <c r="E557" t="s">
        <v>681</v>
      </c>
      <c r="F557" t="s">
        <v>690</v>
      </c>
      <c r="G557" t="s">
        <v>661</v>
      </c>
      <c r="H557" t="s">
        <v>655</v>
      </c>
      <c r="I557">
        <f t="shared" si="9"/>
        <v>1</v>
      </c>
      <c r="J557">
        <v>0</v>
      </c>
      <c r="K557">
        <v>0</v>
      </c>
      <c r="L557">
        <v>0</v>
      </c>
      <c r="M557">
        <v>0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</row>
    <row r="558" spans="1:49" x14ac:dyDescent="0.35">
      <c r="A558" t="s">
        <v>48</v>
      </c>
      <c r="B558" t="s">
        <v>664</v>
      </c>
      <c r="C558" t="s">
        <v>672</v>
      </c>
      <c r="D558" t="s">
        <v>680</v>
      </c>
      <c r="E558" t="s">
        <v>681</v>
      </c>
      <c r="F558" t="s">
        <v>690</v>
      </c>
      <c r="G558" t="s">
        <v>691</v>
      </c>
      <c r="H558" t="s">
        <v>655</v>
      </c>
      <c r="I558">
        <f t="shared" si="9"/>
        <v>1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1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</row>
    <row r="559" spans="1:49" x14ac:dyDescent="0.35">
      <c r="A559" t="s">
        <v>48</v>
      </c>
      <c r="B559" t="s">
        <v>664</v>
      </c>
      <c r="C559" t="s">
        <v>672</v>
      </c>
      <c r="D559" t="s">
        <v>680</v>
      </c>
      <c r="E559" t="s">
        <v>681</v>
      </c>
      <c r="F559" t="s">
        <v>695</v>
      </c>
      <c r="G559" t="s">
        <v>696</v>
      </c>
      <c r="H559" t="s">
        <v>655</v>
      </c>
      <c r="I559">
        <f t="shared" si="9"/>
        <v>1</v>
      </c>
      <c r="J559">
        <v>1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</row>
    <row r="560" spans="1:49" x14ac:dyDescent="0.35">
      <c r="A560" t="s">
        <v>48</v>
      </c>
      <c r="B560" t="s">
        <v>664</v>
      </c>
      <c r="C560" t="s">
        <v>672</v>
      </c>
      <c r="D560" t="s">
        <v>680</v>
      </c>
      <c r="E560" t="s">
        <v>681</v>
      </c>
      <c r="F560" t="s">
        <v>697</v>
      </c>
      <c r="G560" t="s">
        <v>699</v>
      </c>
      <c r="H560" t="s">
        <v>655</v>
      </c>
      <c r="I560">
        <f t="shared" si="9"/>
        <v>1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1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</row>
    <row r="561" spans="1:49" x14ac:dyDescent="0.35">
      <c r="A561" t="s">
        <v>48</v>
      </c>
      <c r="B561" t="s">
        <v>664</v>
      </c>
      <c r="C561" t="s">
        <v>672</v>
      </c>
      <c r="D561" t="s">
        <v>680</v>
      </c>
      <c r="E561" t="s">
        <v>681</v>
      </c>
      <c r="F561" t="s">
        <v>701</v>
      </c>
      <c r="G561" t="s">
        <v>702</v>
      </c>
      <c r="H561" t="s">
        <v>655</v>
      </c>
      <c r="I561">
        <f t="shared" si="9"/>
        <v>1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1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</row>
    <row r="562" spans="1:49" x14ac:dyDescent="0.35">
      <c r="A562" t="s">
        <v>48</v>
      </c>
      <c r="B562" t="s">
        <v>664</v>
      </c>
      <c r="C562" t="s">
        <v>672</v>
      </c>
      <c r="D562" t="s">
        <v>680</v>
      </c>
      <c r="E562" t="s">
        <v>681</v>
      </c>
      <c r="F562" t="s">
        <v>701</v>
      </c>
      <c r="G562" t="s">
        <v>703</v>
      </c>
      <c r="H562" t="s">
        <v>704</v>
      </c>
      <c r="I562">
        <f t="shared" si="9"/>
        <v>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1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</row>
    <row r="563" spans="1:49" x14ac:dyDescent="0.35">
      <c r="A563" t="s">
        <v>48</v>
      </c>
      <c r="B563" t="s">
        <v>664</v>
      </c>
      <c r="C563" t="s">
        <v>672</v>
      </c>
      <c r="D563" t="s">
        <v>680</v>
      </c>
      <c r="E563" t="s">
        <v>681</v>
      </c>
      <c r="F563" t="s">
        <v>708</v>
      </c>
      <c r="G563" t="s">
        <v>709</v>
      </c>
      <c r="H563" t="s">
        <v>655</v>
      </c>
      <c r="I563">
        <f t="shared" si="9"/>
        <v>1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1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</row>
    <row r="564" spans="1:49" x14ac:dyDescent="0.35">
      <c r="A564" t="s">
        <v>48</v>
      </c>
      <c r="B564" t="s">
        <v>664</v>
      </c>
      <c r="C564" t="s">
        <v>672</v>
      </c>
      <c r="D564" t="s">
        <v>680</v>
      </c>
      <c r="E564" t="s">
        <v>681</v>
      </c>
      <c r="F564" t="s">
        <v>710</v>
      </c>
      <c r="G564" t="s">
        <v>712</v>
      </c>
      <c r="H564" t="s">
        <v>713</v>
      </c>
      <c r="I564">
        <f t="shared" si="9"/>
        <v>1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1</v>
      </c>
    </row>
    <row r="565" spans="1:49" x14ac:dyDescent="0.35">
      <c r="A565" t="s">
        <v>48</v>
      </c>
      <c r="B565" t="s">
        <v>664</v>
      </c>
      <c r="C565" t="s">
        <v>672</v>
      </c>
      <c r="D565" t="s">
        <v>680</v>
      </c>
      <c r="E565" t="s">
        <v>681</v>
      </c>
      <c r="F565" t="s">
        <v>724</v>
      </c>
      <c r="G565" t="s">
        <v>725</v>
      </c>
      <c r="H565" t="s">
        <v>655</v>
      </c>
      <c r="I565">
        <f t="shared" si="9"/>
        <v>1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1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</row>
    <row r="566" spans="1:49" x14ac:dyDescent="0.35">
      <c r="A566" t="s">
        <v>48</v>
      </c>
      <c r="B566" t="s">
        <v>664</v>
      </c>
      <c r="C566" t="s">
        <v>672</v>
      </c>
      <c r="D566" t="s">
        <v>680</v>
      </c>
      <c r="E566" t="s">
        <v>681</v>
      </c>
      <c r="F566" t="s">
        <v>726</v>
      </c>
      <c r="G566" t="s">
        <v>661</v>
      </c>
      <c r="H566" t="s">
        <v>655</v>
      </c>
      <c r="I566">
        <f t="shared" si="9"/>
        <v>1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1</v>
      </c>
      <c r="AU566">
        <v>0</v>
      </c>
      <c r="AV566">
        <v>0</v>
      </c>
      <c r="AW566">
        <v>0</v>
      </c>
    </row>
    <row r="567" spans="1:49" x14ac:dyDescent="0.35">
      <c r="A567" t="s">
        <v>48</v>
      </c>
      <c r="B567" t="s">
        <v>664</v>
      </c>
      <c r="C567" t="s">
        <v>672</v>
      </c>
      <c r="D567" t="s">
        <v>680</v>
      </c>
      <c r="E567" t="s">
        <v>729</v>
      </c>
      <c r="F567" t="s">
        <v>730</v>
      </c>
      <c r="G567" t="s">
        <v>741</v>
      </c>
      <c r="H567" t="s">
        <v>655</v>
      </c>
      <c r="I567">
        <f t="shared" si="9"/>
        <v>1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1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</row>
    <row r="568" spans="1:49" x14ac:dyDescent="0.35">
      <c r="A568" t="s">
        <v>48</v>
      </c>
      <c r="B568" t="s">
        <v>664</v>
      </c>
      <c r="C568" t="s">
        <v>672</v>
      </c>
      <c r="D568" t="s">
        <v>742</v>
      </c>
      <c r="E568" t="s">
        <v>743</v>
      </c>
      <c r="F568" t="s">
        <v>744</v>
      </c>
      <c r="G568" t="s">
        <v>746</v>
      </c>
      <c r="H568" t="s">
        <v>747</v>
      </c>
      <c r="I568">
        <f t="shared" si="9"/>
        <v>1</v>
      </c>
      <c r="J568">
        <v>0</v>
      </c>
      <c r="K568">
        <v>1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</row>
    <row r="569" spans="1:49" x14ac:dyDescent="0.35">
      <c r="A569" t="s">
        <v>48</v>
      </c>
      <c r="B569" t="s">
        <v>664</v>
      </c>
      <c r="C569" t="s">
        <v>672</v>
      </c>
      <c r="D569" t="s">
        <v>742</v>
      </c>
      <c r="E569" t="s">
        <v>743</v>
      </c>
      <c r="F569" t="s">
        <v>744</v>
      </c>
      <c r="G569" t="s">
        <v>755</v>
      </c>
      <c r="H569" t="s">
        <v>756</v>
      </c>
      <c r="I569">
        <f t="shared" si="9"/>
        <v>1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1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</row>
    <row r="570" spans="1:49" x14ac:dyDescent="0.35">
      <c r="A570" t="s">
        <v>48</v>
      </c>
      <c r="B570" t="s">
        <v>664</v>
      </c>
      <c r="C570" t="s">
        <v>672</v>
      </c>
      <c r="D570" t="s">
        <v>763</v>
      </c>
      <c r="E570" t="s">
        <v>764</v>
      </c>
      <c r="F570" t="s">
        <v>765</v>
      </c>
      <c r="G570" t="s">
        <v>661</v>
      </c>
      <c r="H570" t="s">
        <v>655</v>
      </c>
      <c r="I570">
        <f t="shared" si="9"/>
        <v>1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1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</row>
    <row r="571" spans="1:49" x14ac:dyDescent="0.35">
      <c r="A571" t="s">
        <v>48</v>
      </c>
      <c r="B571" t="s">
        <v>664</v>
      </c>
      <c r="C571" t="s">
        <v>672</v>
      </c>
      <c r="D571" t="s">
        <v>763</v>
      </c>
      <c r="E571" t="s">
        <v>764</v>
      </c>
      <c r="F571" t="s">
        <v>766</v>
      </c>
      <c r="G571" t="s">
        <v>661</v>
      </c>
      <c r="H571" t="s">
        <v>655</v>
      </c>
      <c r="I571">
        <f t="shared" si="9"/>
        <v>1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1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</row>
    <row r="572" spans="1:49" x14ac:dyDescent="0.35">
      <c r="A572" t="s">
        <v>48</v>
      </c>
      <c r="B572" t="s">
        <v>664</v>
      </c>
      <c r="C572" t="s">
        <v>769</v>
      </c>
      <c r="D572" t="s">
        <v>770</v>
      </c>
      <c r="E572" t="s">
        <v>771</v>
      </c>
      <c r="F572" t="s">
        <v>789</v>
      </c>
      <c r="G572" t="s">
        <v>661</v>
      </c>
      <c r="H572" t="s">
        <v>655</v>
      </c>
      <c r="I572">
        <f t="shared" si="9"/>
        <v>1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1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</row>
    <row r="573" spans="1:49" x14ac:dyDescent="0.35">
      <c r="A573" t="s">
        <v>48</v>
      </c>
      <c r="B573" t="s">
        <v>664</v>
      </c>
      <c r="C573" t="s">
        <v>769</v>
      </c>
      <c r="D573" t="s">
        <v>834</v>
      </c>
      <c r="E573" t="s">
        <v>835</v>
      </c>
      <c r="F573" t="s">
        <v>836</v>
      </c>
      <c r="G573" t="s">
        <v>837</v>
      </c>
      <c r="H573" t="s">
        <v>838</v>
      </c>
      <c r="I573">
        <f t="shared" si="9"/>
        <v>1</v>
      </c>
      <c r="J573">
        <v>0</v>
      </c>
      <c r="K573">
        <v>0</v>
      </c>
      <c r="L573">
        <v>0</v>
      </c>
      <c r="M573">
        <v>0</v>
      </c>
      <c r="N573">
        <v>1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</row>
    <row r="574" spans="1:49" x14ac:dyDescent="0.35">
      <c r="A574" t="s">
        <v>48</v>
      </c>
      <c r="B574" t="s">
        <v>664</v>
      </c>
      <c r="C574" t="s">
        <v>769</v>
      </c>
      <c r="D574" t="s">
        <v>834</v>
      </c>
      <c r="E574" t="s">
        <v>835</v>
      </c>
      <c r="F574" t="s">
        <v>839</v>
      </c>
      <c r="G574" t="s">
        <v>840</v>
      </c>
      <c r="H574" t="s">
        <v>655</v>
      </c>
      <c r="I574">
        <f t="shared" si="9"/>
        <v>1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1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</row>
    <row r="575" spans="1:49" x14ac:dyDescent="0.35">
      <c r="A575" t="s">
        <v>48</v>
      </c>
      <c r="B575" t="s">
        <v>664</v>
      </c>
      <c r="C575" t="s">
        <v>769</v>
      </c>
      <c r="D575" t="s">
        <v>834</v>
      </c>
      <c r="E575" t="s">
        <v>835</v>
      </c>
      <c r="F575" t="s">
        <v>841</v>
      </c>
      <c r="G575" t="s">
        <v>842</v>
      </c>
      <c r="H575" t="s">
        <v>655</v>
      </c>
      <c r="I575">
        <f t="shared" si="9"/>
        <v>1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1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</row>
    <row r="576" spans="1:49" x14ac:dyDescent="0.35">
      <c r="A576" t="s">
        <v>48</v>
      </c>
      <c r="B576" t="s">
        <v>664</v>
      </c>
      <c r="C576" t="s">
        <v>769</v>
      </c>
      <c r="D576" t="s">
        <v>843</v>
      </c>
      <c r="E576" t="s">
        <v>844</v>
      </c>
      <c r="F576" t="s">
        <v>854</v>
      </c>
      <c r="G576" t="s">
        <v>855</v>
      </c>
      <c r="H576" t="s">
        <v>655</v>
      </c>
      <c r="I576">
        <f t="shared" si="9"/>
        <v>1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1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</row>
    <row r="577" spans="1:49" x14ac:dyDescent="0.35">
      <c r="A577" t="s">
        <v>48</v>
      </c>
      <c r="B577" t="s">
        <v>664</v>
      </c>
      <c r="C577" t="s">
        <v>769</v>
      </c>
      <c r="D577" t="s">
        <v>862</v>
      </c>
      <c r="E577" t="s">
        <v>863</v>
      </c>
      <c r="F577" t="s">
        <v>864</v>
      </c>
      <c r="G577" t="s">
        <v>865</v>
      </c>
      <c r="H577" t="s">
        <v>655</v>
      </c>
      <c r="I577">
        <f t="shared" si="9"/>
        <v>1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1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</row>
    <row r="578" spans="1:49" x14ac:dyDescent="0.35">
      <c r="A578" t="s">
        <v>48</v>
      </c>
      <c r="B578" t="s">
        <v>664</v>
      </c>
      <c r="C578" t="s">
        <v>867</v>
      </c>
      <c r="D578" t="s">
        <v>868</v>
      </c>
      <c r="E578" t="s">
        <v>869</v>
      </c>
      <c r="F578" t="s">
        <v>870</v>
      </c>
      <c r="G578" t="s">
        <v>873</v>
      </c>
      <c r="H578" t="s">
        <v>655</v>
      </c>
      <c r="I578">
        <f t="shared" si="9"/>
        <v>1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1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</row>
    <row r="579" spans="1:49" x14ac:dyDescent="0.35">
      <c r="A579" t="s">
        <v>48</v>
      </c>
      <c r="B579" t="s">
        <v>664</v>
      </c>
      <c r="C579" t="s">
        <v>867</v>
      </c>
      <c r="D579" t="s">
        <v>874</v>
      </c>
      <c r="E579" t="s">
        <v>875</v>
      </c>
      <c r="F579" t="s">
        <v>876</v>
      </c>
      <c r="G579" t="s">
        <v>661</v>
      </c>
      <c r="H579" t="s">
        <v>655</v>
      </c>
      <c r="I579">
        <f t="shared" si="9"/>
        <v>1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1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</row>
    <row r="580" spans="1:49" x14ac:dyDescent="0.35">
      <c r="A580" t="s">
        <v>48</v>
      </c>
      <c r="B580" t="s">
        <v>664</v>
      </c>
      <c r="C580" t="s">
        <v>878</v>
      </c>
      <c r="D580" t="s">
        <v>879</v>
      </c>
      <c r="E580" t="s">
        <v>880</v>
      </c>
      <c r="F580" t="s">
        <v>881</v>
      </c>
      <c r="G580" t="s">
        <v>882</v>
      </c>
      <c r="H580" t="s">
        <v>883</v>
      </c>
      <c r="I580">
        <f t="shared" ref="I580:I643" si="10">SUM(J580:AW580)</f>
        <v>1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1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</row>
    <row r="581" spans="1:49" x14ac:dyDescent="0.35">
      <c r="A581" t="s">
        <v>48</v>
      </c>
      <c r="B581" t="s">
        <v>664</v>
      </c>
      <c r="C581" t="s">
        <v>878</v>
      </c>
      <c r="D581" t="s">
        <v>889</v>
      </c>
      <c r="E581" t="s">
        <v>890</v>
      </c>
      <c r="F581" t="s">
        <v>891</v>
      </c>
      <c r="G581" t="s">
        <v>892</v>
      </c>
      <c r="H581" t="s">
        <v>893</v>
      </c>
      <c r="I581">
        <f t="shared" si="10"/>
        <v>1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1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</row>
    <row r="582" spans="1:49" x14ac:dyDescent="0.35">
      <c r="A582" t="s">
        <v>48</v>
      </c>
      <c r="B582" t="s">
        <v>664</v>
      </c>
      <c r="C582" t="s">
        <v>894</v>
      </c>
      <c r="D582" t="s">
        <v>897</v>
      </c>
      <c r="E582" t="s">
        <v>670</v>
      </c>
      <c r="F582" t="s">
        <v>671</v>
      </c>
      <c r="G582" t="s">
        <v>661</v>
      </c>
      <c r="H582" t="s">
        <v>655</v>
      </c>
      <c r="I582">
        <f t="shared" si="10"/>
        <v>1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1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</row>
    <row r="583" spans="1:49" x14ac:dyDescent="0.35">
      <c r="A583" t="s">
        <v>48</v>
      </c>
      <c r="B583" t="s">
        <v>664</v>
      </c>
      <c r="C583" t="s">
        <v>894</v>
      </c>
      <c r="D583" t="s">
        <v>897</v>
      </c>
      <c r="E583" t="s">
        <v>898</v>
      </c>
      <c r="F583" t="s">
        <v>671</v>
      </c>
      <c r="G583" t="s">
        <v>661</v>
      </c>
      <c r="H583" t="s">
        <v>655</v>
      </c>
      <c r="I583">
        <f t="shared" si="10"/>
        <v>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1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</row>
    <row r="584" spans="1:49" x14ac:dyDescent="0.35">
      <c r="A584" t="s">
        <v>48</v>
      </c>
      <c r="B584" t="s">
        <v>664</v>
      </c>
      <c r="C584" t="s">
        <v>894</v>
      </c>
      <c r="D584" t="s">
        <v>906</v>
      </c>
      <c r="E584" t="s">
        <v>907</v>
      </c>
      <c r="F584" t="s">
        <v>671</v>
      </c>
      <c r="G584" t="s">
        <v>661</v>
      </c>
      <c r="H584" t="s">
        <v>655</v>
      </c>
      <c r="I584">
        <f t="shared" si="10"/>
        <v>1</v>
      </c>
      <c r="J584">
        <v>0</v>
      </c>
      <c r="K584">
        <v>0</v>
      </c>
      <c r="L584">
        <v>1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</row>
    <row r="585" spans="1:49" x14ac:dyDescent="0.35">
      <c r="A585" t="s">
        <v>48</v>
      </c>
      <c r="B585" t="s">
        <v>664</v>
      </c>
      <c r="C585" t="s">
        <v>894</v>
      </c>
      <c r="D585" t="s">
        <v>908</v>
      </c>
      <c r="E585" t="s">
        <v>909</v>
      </c>
      <c r="F585" t="s">
        <v>910</v>
      </c>
      <c r="G585" t="s">
        <v>911</v>
      </c>
      <c r="H585" t="s">
        <v>655</v>
      </c>
      <c r="I585">
        <f t="shared" si="10"/>
        <v>1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1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</row>
    <row r="586" spans="1:49" x14ac:dyDescent="0.35">
      <c r="A586" t="s">
        <v>48</v>
      </c>
      <c r="B586" t="s">
        <v>664</v>
      </c>
      <c r="C586" t="s">
        <v>894</v>
      </c>
      <c r="D586" t="s">
        <v>908</v>
      </c>
      <c r="E586" t="s">
        <v>909</v>
      </c>
      <c r="F586" t="s">
        <v>910</v>
      </c>
      <c r="G586" t="s">
        <v>912</v>
      </c>
      <c r="H586" t="s">
        <v>913</v>
      </c>
      <c r="I586">
        <f t="shared" si="10"/>
        <v>1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1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</row>
    <row r="587" spans="1:49" x14ac:dyDescent="0.35">
      <c r="A587" t="s">
        <v>48</v>
      </c>
      <c r="B587" t="s">
        <v>664</v>
      </c>
      <c r="C587" t="s">
        <v>914</v>
      </c>
      <c r="D587" t="s">
        <v>915</v>
      </c>
      <c r="E587" t="s">
        <v>916</v>
      </c>
      <c r="F587" t="s">
        <v>917</v>
      </c>
      <c r="G587" t="s">
        <v>918</v>
      </c>
      <c r="H587" t="s">
        <v>655</v>
      </c>
      <c r="I587">
        <f t="shared" si="10"/>
        <v>1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1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</row>
    <row r="588" spans="1:49" x14ac:dyDescent="0.35">
      <c r="A588" t="s">
        <v>48</v>
      </c>
      <c r="B588" t="s">
        <v>664</v>
      </c>
      <c r="C588" t="s">
        <v>923</v>
      </c>
      <c r="D588" t="s">
        <v>924</v>
      </c>
      <c r="E588" t="s">
        <v>925</v>
      </c>
      <c r="F588" t="s">
        <v>926</v>
      </c>
      <c r="G588" t="s">
        <v>661</v>
      </c>
      <c r="H588" t="s">
        <v>655</v>
      </c>
      <c r="I588">
        <f t="shared" si="10"/>
        <v>1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1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</row>
    <row r="589" spans="1:49" x14ac:dyDescent="0.35">
      <c r="A589" t="s">
        <v>48</v>
      </c>
      <c r="B589" t="s">
        <v>664</v>
      </c>
      <c r="C589" t="s">
        <v>923</v>
      </c>
      <c r="D589" t="s">
        <v>924</v>
      </c>
      <c r="E589" t="s">
        <v>925</v>
      </c>
      <c r="F589" t="s">
        <v>926</v>
      </c>
      <c r="G589" t="s">
        <v>927</v>
      </c>
      <c r="H589" t="s">
        <v>928</v>
      </c>
      <c r="I589">
        <f t="shared" si="10"/>
        <v>1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1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</row>
    <row r="590" spans="1:49" x14ac:dyDescent="0.35">
      <c r="A590" t="s">
        <v>48</v>
      </c>
      <c r="B590" t="s">
        <v>664</v>
      </c>
      <c r="C590" t="s">
        <v>923</v>
      </c>
      <c r="D590" t="s">
        <v>924</v>
      </c>
      <c r="E590" t="s">
        <v>925</v>
      </c>
      <c r="F590" t="s">
        <v>941</v>
      </c>
      <c r="G590" t="s">
        <v>942</v>
      </c>
      <c r="H590" t="s">
        <v>655</v>
      </c>
      <c r="I590">
        <f t="shared" si="10"/>
        <v>1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1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</row>
    <row r="591" spans="1:49" x14ac:dyDescent="0.35">
      <c r="A591" t="s">
        <v>48</v>
      </c>
      <c r="B591" t="s">
        <v>664</v>
      </c>
      <c r="C591" t="s">
        <v>923</v>
      </c>
      <c r="D591" t="s">
        <v>924</v>
      </c>
      <c r="E591" t="s">
        <v>925</v>
      </c>
      <c r="F591" t="s">
        <v>941</v>
      </c>
      <c r="G591" t="s">
        <v>943</v>
      </c>
      <c r="H591" t="s">
        <v>944</v>
      </c>
      <c r="I591">
        <f t="shared" si="10"/>
        <v>1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1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</row>
    <row r="592" spans="1:49" x14ac:dyDescent="0.35">
      <c r="A592" t="s">
        <v>48</v>
      </c>
      <c r="B592" t="s">
        <v>664</v>
      </c>
      <c r="C592" t="s">
        <v>923</v>
      </c>
      <c r="D592" t="s">
        <v>924</v>
      </c>
      <c r="E592" t="s">
        <v>925</v>
      </c>
      <c r="F592" t="s">
        <v>941</v>
      </c>
      <c r="G592" t="s">
        <v>947</v>
      </c>
      <c r="H592" t="s">
        <v>655</v>
      </c>
      <c r="I592">
        <f t="shared" si="10"/>
        <v>1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1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</row>
    <row r="593" spans="1:49" x14ac:dyDescent="0.35">
      <c r="A593" t="s">
        <v>48</v>
      </c>
      <c r="B593" t="s">
        <v>664</v>
      </c>
      <c r="C593" t="s">
        <v>923</v>
      </c>
      <c r="D593" t="s">
        <v>924</v>
      </c>
      <c r="E593" t="s">
        <v>925</v>
      </c>
      <c r="F593" t="s">
        <v>949</v>
      </c>
      <c r="G593" t="s">
        <v>954</v>
      </c>
      <c r="H593" t="s">
        <v>655</v>
      </c>
      <c r="I593">
        <f t="shared" si="10"/>
        <v>1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1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</row>
    <row r="594" spans="1:49" x14ac:dyDescent="0.35">
      <c r="A594" t="s">
        <v>48</v>
      </c>
      <c r="B594" t="s">
        <v>664</v>
      </c>
      <c r="C594" t="s">
        <v>923</v>
      </c>
      <c r="D594" t="s">
        <v>924</v>
      </c>
      <c r="E594" t="s">
        <v>925</v>
      </c>
      <c r="F594" t="s">
        <v>958</v>
      </c>
      <c r="G594" t="s">
        <v>661</v>
      </c>
      <c r="H594" t="s">
        <v>655</v>
      </c>
      <c r="I594">
        <f t="shared" si="10"/>
        <v>1</v>
      </c>
      <c r="J594">
        <v>0</v>
      </c>
      <c r="K594">
        <v>0</v>
      </c>
      <c r="L594">
        <v>1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</row>
    <row r="595" spans="1:49" x14ac:dyDescent="0.35">
      <c r="A595" t="s">
        <v>48</v>
      </c>
      <c r="B595" t="s">
        <v>664</v>
      </c>
      <c r="C595" t="s">
        <v>923</v>
      </c>
      <c r="D595" t="s">
        <v>924</v>
      </c>
      <c r="E595" t="s">
        <v>925</v>
      </c>
      <c r="F595" t="s">
        <v>959</v>
      </c>
      <c r="G595" t="s">
        <v>960</v>
      </c>
      <c r="H595" t="s">
        <v>655</v>
      </c>
      <c r="I595">
        <f t="shared" si="10"/>
        <v>1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1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</row>
    <row r="596" spans="1:49" x14ac:dyDescent="0.35">
      <c r="A596" t="s">
        <v>48</v>
      </c>
      <c r="B596" t="s">
        <v>664</v>
      </c>
      <c r="C596" t="s">
        <v>923</v>
      </c>
      <c r="D596" t="s">
        <v>924</v>
      </c>
      <c r="E596" t="s">
        <v>968</v>
      </c>
      <c r="F596" t="s">
        <v>969</v>
      </c>
      <c r="G596" t="s">
        <v>970</v>
      </c>
      <c r="H596" t="s">
        <v>655</v>
      </c>
      <c r="I596">
        <f t="shared" si="10"/>
        <v>1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1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</row>
    <row r="597" spans="1:49" x14ac:dyDescent="0.35">
      <c r="A597" t="s">
        <v>48</v>
      </c>
      <c r="B597" t="s">
        <v>664</v>
      </c>
      <c r="C597" t="s">
        <v>923</v>
      </c>
      <c r="D597" t="s">
        <v>924</v>
      </c>
      <c r="E597" t="s">
        <v>968</v>
      </c>
      <c r="F597" t="s">
        <v>976</v>
      </c>
      <c r="G597" t="s">
        <v>755</v>
      </c>
      <c r="H597" t="s">
        <v>977</v>
      </c>
      <c r="I597">
        <f t="shared" si="10"/>
        <v>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1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</row>
    <row r="598" spans="1:49" x14ac:dyDescent="0.35">
      <c r="A598" t="s">
        <v>48</v>
      </c>
      <c r="B598" t="s">
        <v>664</v>
      </c>
      <c r="C598" t="s">
        <v>923</v>
      </c>
      <c r="D598" t="s">
        <v>924</v>
      </c>
      <c r="E598" t="s">
        <v>968</v>
      </c>
      <c r="F598" t="s">
        <v>982</v>
      </c>
      <c r="G598" t="s">
        <v>983</v>
      </c>
      <c r="H598" t="s">
        <v>989</v>
      </c>
      <c r="I598">
        <f t="shared" si="10"/>
        <v>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1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</row>
    <row r="599" spans="1:49" x14ac:dyDescent="0.35">
      <c r="A599" t="s">
        <v>48</v>
      </c>
      <c r="B599" t="s">
        <v>664</v>
      </c>
      <c r="C599" t="s">
        <v>923</v>
      </c>
      <c r="D599" t="s">
        <v>924</v>
      </c>
      <c r="E599" t="s">
        <v>968</v>
      </c>
      <c r="F599" t="s">
        <v>995</v>
      </c>
      <c r="G599" t="s">
        <v>997</v>
      </c>
      <c r="H599" t="s">
        <v>1002</v>
      </c>
      <c r="I599">
        <f t="shared" si="10"/>
        <v>1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1</v>
      </c>
      <c r="AW599">
        <v>0</v>
      </c>
    </row>
    <row r="600" spans="1:49" x14ac:dyDescent="0.35">
      <c r="A600" t="s">
        <v>48</v>
      </c>
      <c r="B600" t="s">
        <v>664</v>
      </c>
      <c r="C600" t="s">
        <v>923</v>
      </c>
      <c r="D600" t="s">
        <v>1006</v>
      </c>
      <c r="E600" t="s">
        <v>1007</v>
      </c>
      <c r="F600" t="s">
        <v>1012</v>
      </c>
      <c r="G600" t="s">
        <v>1017</v>
      </c>
      <c r="H600" t="s">
        <v>655</v>
      </c>
      <c r="I600">
        <f t="shared" si="10"/>
        <v>1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1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</row>
    <row r="601" spans="1:49" x14ac:dyDescent="0.35">
      <c r="A601" t="s">
        <v>48</v>
      </c>
      <c r="B601" t="s">
        <v>664</v>
      </c>
      <c r="C601" t="s">
        <v>923</v>
      </c>
      <c r="D601" t="s">
        <v>1006</v>
      </c>
      <c r="E601" t="s">
        <v>1007</v>
      </c>
      <c r="F601" t="s">
        <v>1012</v>
      </c>
      <c r="G601" t="s">
        <v>1018</v>
      </c>
      <c r="H601" t="s">
        <v>655</v>
      </c>
      <c r="I601">
        <f t="shared" si="10"/>
        <v>1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1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</row>
    <row r="602" spans="1:49" x14ac:dyDescent="0.35">
      <c r="A602" t="s">
        <v>48</v>
      </c>
      <c r="B602" t="s">
        <v>664</v>
      </c>
      <c r="C602" t="s">
        <v>923</v>
      </c>
      <c r="D602" t="s">
        <v>1006</v>
      </c>
      <c r="E602" t="s">
        <v>1007</v>
      </c>
      <c r="F602" t="s">
        <v>1012</v>
      </c>
      <c r="G602" t="s">
        <v>1019</v>
      </c>
      <c r="H602" t="s">
        <v>1023</v>
      </c>
      <c r="I602">
        <f t="shared" si="10"/>
        <v>1</v>
      </c>
      <c r="J602">
        <v>1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</row>
    <row r="603" spans="1:49" x14ac:dyDescent="0.35">
      <c r="A603" t="s">
        <v>48</v>
      </c>
      <c r="B603" t="s">
        <v>664</v>
      </c>
      <c r="C603" t="s">
        <v>923</v>
      </c>
      <c r="D603" t="s">
        <v>1006</v>
      </c>
      <c r="E603" t="s">
        <v>1007</v>
      </c>
      <c r="F603" t="s">
        <v>1012</v>
      </c>
      <c r="G603" t="s">
        <v>1019</v>
      </c>
      <c r="H603" t="s">
        <v>1028</v>
      </c>
      <c r="I603">
        <f t="shared" si="10"/>
        <v>1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</row>
    <row r="604" spans="1:49" x14ac:dyDescent="0.35">
      <c r="A604" t="s">
        <v>48</v>
      </c>
      <c r="B604" t="s">
        <v>664</v>
      </c>
      <c r="C604" t="s">
        <v>923</v>
      </c>
      <c r="D604" t="s">
        <v>1006</v>
      </c>
      <c r="E604" t="s">
        <v>1007</v>
      </c>
      <c r="F604" t="s">
        <v>1012</v>
      </c>
      <c r="G604" t="s">
        <v>1019</v>
      </c>
      <c r="H604" t="s">
        <v>1030</v>
      </c>
      <c r="I604">
        <f t="shared" si="10"/>
        <v>1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1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</row>
    <row r="605" spans="1:49" x14ac:dyDescent="0.35">
      <c r="A605" t="s">
        <v>48</v>
      </c>
      <c r="B605" t="s">
        <v>664</v>
      </c>
      <c r="C605" t="s">
        <v>923</v>
      </c>
      <c r="D605" t="s">
        <v>1006</v>
      </c>
      <c r="E605" t="s">
        <v>1007</v>
      </c>
      <c r="F605" t="s">
        <v>1012</v>
      </c>
      <c r="G605" t="s">
        <v>1033</v>
      </c>
      <c r="H605" t="s">
        <v>655</v>
      </c>
      <c r="I605">
        <f t="shared" si="10"/>
        <v>1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1</v>
      </c>
      <c r="AW605">
        <v>0</v>
      </c>
    </row>
    <row r="606" spans="1:49" x14ac:dyDescent="0.35">
      <c r="A606" t="s">
        <v>48</v>
      </c>
      <c r="B606" t="s">
        <v>664</v>
      </c>
      <c r="C606" t="s">
        <v>923</v>
      </c>
      <c r="D606" t="s">
        <v>1006</v>
      </c>
      <c r="E606" t="s">
        <v>1007</v>
      </c>
      <c r="F606" t="s">
        <v>1012</v>
      </c>
      <c r="G606" t="s">
        <v>1034</v>
      </c>
      <c r="H606" t="s">
        <v>655</v>
      </c>
      <c r="I606">
        <f t="shared" si="10"/>
        <v>1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1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</row>
    <row r="607" spans="1:49" x14ac:dyDescent="0.35">
      <c r="A607" t="s">
        <v>48</v>
      </c>
      <c r="B607" t="s">
        <v>664</v>
      </c>
      <c r="C607" t="s">
        <v>923</v>
      </c>
      <c r="D607" t="s">
        <v>1006</v>
      </c>
      <c r="E607" t="s">
        <v>1007</v>
      </c>
      <c r="F607" t="s">
        <v>1012</v>
      </c>
      <c r="G607" t="s">
        <v>1035</v>
      </c>
      <c r="H607" t="s">
        <v>1036</v>
      </c>
      <c r="I607">
        <f t="shared" si="10"/>
        <v>1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1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</row>
    <row r="608" spans="1:49" x14ac:dyDescent="0.35">
      <c r="A608" t="s">
        <v>48</v>
      </c>
      <c r="B608" t="s">
        <v>664</v>
      </c>
      <c r="C608" t="s">
        <v>923</v>
      </c>
      <c r="D608" t="s">
        <v>1006</v>
      </c>
      <c r="E608" t="s">
        <v>1007</v>
      </c>
      <c r="F608" t="s">
        <v>1012</v>
      </c>
      <c r="G608" t="s">
        <v>1037</v>
      </c>
      <c r="H608" t="s">
        <v>655</v>
      </c>
      <c r="I608">
        <f t="shared" si="10"/>
        <v>1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</row>
    <row r="609" spans="1:49" x14ac:dyDescent="0.35">
      <c r="A609" t="s">
        <v>48</v>
      </c>
      <c r="B609" t="s">
        <v>664</v>
      </c>
      <c r="C609" t="s">
        <v>923</v>
      </c>
      <c r="D609" t="s">
        <v>1006</v>
      </c>
      <c r="E609" t="s">
        <v>1007</v>
      </c>
      <c r="F609" t="s">
        <v>1012</v>
      </c>
      <c r="G609" t="s">
        <v>1040</v>
      </c>
      <c r="H609" t="s">
        <v>655</v>
      </c>
      <c r="I609">
        <f t="shared" si="10"/>
        <v>1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1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</row>
    <row r="610" spans="1:49" x14ac:dyDescent="0.35">
      <c r="A610" t="s">
        <v>48</v>
      </c>
      <c r="B610" t="s">
        <v>664</v>
      </c>
      <c r="C610" t="s">
        <v>923</v>
      </c>
      <c r="D610" t="s">
        <v>1006</v>
      </c>
      <c r="E610" t="s">
        <v>1007</v>
      </c>
      <c r="F610" t="s">
        <v>1044</v>
      </c>
      <c r="G610" t="s">
        <v>1046</v>
      </c>
      <c r="H610" t="s">
        <v>655</v>
      </c>
      <c r="I610">
        <f t="shared" si="10"/>
        <v>1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1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</row>
    <row r="611" spans="1:49" x14ac:dyDescent="0.35">
      <c r="A611" t="s">
        <v>48</v>
      </c>
      <c r="B611" t="s">
        <v>664</v>
      </c>
      <c r="C611" t="s">
        <v>923</v>
      </c>
      <c r="D611" t="s">
        <v>1006</v>
      </c>
      <c r="E611" t="s">
        <v>1007</v>
      </c>
      <c r="F611" t="s">
        <v>1048</v>
      </c>
      <c r="G611" t="s">
        <v>1050</v>
      </c>
      <c r="H611" t="s">
        <v>655</v>
      </c>
      <c r="I611">
        <f t="shared" si="10"/>
        <v>1</v>
      </c>
      <c r="J611">
        <v>0</v>
      </c>
      <c r="K611">
        <v>0</v>
      </c>
      <c r="L611">
        <v>1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</row>
    <row r="612" spans="1:49" x14ac:dyDescent="0.35">
      <c r="A612" t="s">
        <v>48</v>
      </c>
      <c r="B612" t="s">
        <v>664</v>
      </c>
      <c r="C612" t="s">
        <v>923</v>
      </c>
      <c r="D612" t="s">
        <v>1006</v>
      </c>
      <c r="E612" t="s">
        <v>1007</v>
      </c>
      <c r="F612" t="s">
        <v>1052</v>
      </c>
      <c r="G612" t="s">
        <v>661</v>
      </c>
      <c r="H612" t="s">
        <v>655</v>
      </c>
      <c r="I612">
        <f t="shared" si="10"/>
        <v>1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1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</row>
    <row r="613" spans="1:49" x14ac:dyDescent="0.35">
      <c r="A613" t="s">
        <v>48</v>
      </c>
      <c r="B613" t="s">
        <v>664</v>
      </c>
      <c r="C613" t="s">
        <v>923</v>
      </c>
      <c r="D613" t="s">
        <v>1006</v>
      </c>
      <c r="E613" t="s">
        <v>1007</v>
      </c>
      <c r="F613" t="s">
        <v>1053</v>
      </c>
      <c r="G613" t="s">
        <v>1083</v>
      </c>
      <c r="H613" t="s">
        <v>1084</v>
      </c>
      <c r="I613">
        <f t="shared" si="10"/>
        <v>1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1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</row>
    <row r="614" spans="1:49" x14ac:dyDescent="0.35">
      <c r="A614" t="s">
        <v>48</v>
      </c>
      <c r="B614" t="s">
        <v>664</v>
      </c>
      <c r="C614" t="s">
        <v>923</v>
      </c>
      <c r="D614" t="s">
        <v>1006</v>
      </c>
      <c r="E614" t="s">
        <v>1007</v>
      </c>
      <c r="F614" t="s">
        <v>1092</v>
      </c>
      <c r="G614" t="s">
        <v>1097</v>
      </c>
      <c r="H614" t="s">
        <v>655</v>
      </c>
      <c r="I614">
        <f t="shared" si="10"/>
        <v>1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1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</row>
    <row r="615" spans="1:49" x14ac:dyDescent="0.35">
      <c r="A615" t="s">
        <v>48</v>
      </c>
      <c r="B615" t="s">
        <v>664</v>
      </c>
      <c r="C615" t="s">
        <v>923</v>
      </c>
      <c r="D615" t="s">
        <v>1006</v>
      </c>
      <c r="E615" t="s">
        <v>1007</v>
      </c>
      <c r="F615" t="s">
        <v>1092</v>
      </c>
      <c r="G615" t="s">
        <v>1098</v>
      </c>
      <c r="H615" t="s">
        <v>655</v>
      </c>
      <c r="I615">
        <f t="shared" si="10"/>
        <v>1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1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</row>
    <row r="616" spans="1:49" x14ac:dyDescent="0.35">
      <c r="A616" t="s">
        <v>48</v>
      </c>
      <c r="B616" t="s">
        <v>664</v>
      </c>
      <c r="C616" t="s">
        <v>923</v>
      </c>
      <c r="D616" t="s">
        <v>1006</v>
      </c>
      <c r="E616" t="s">
        <v>1007</v>
      </c>
      <c r="F616" t="s">
        <v>1112</v>
      </c>
      <c r="G616" t="s">
        <v>1115</v>
      </c>
      <c r="H616" t="s">
        <v>1116</v>
      </c>
      <c r="I616">
        <f t="shared" si="10"/>
        <v>1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1</v>
      </c>
      <c r="AU616">
        <v>0</v>
      </c>
      <c r="AV616">
        <v>0</v>
      </c>
      <c r="AW616">
        <v>0</v>
      </c>
    </row>
    <row r="617" spans="1:49" x14ac:dyDescent="0.35">
      <c r="A617" t="s">
        <v>48</v>
      </c>
      <c r="B617" t="s">
        <v>664</v>
      </c>
      <c r="C617" t="s">
        <v>923</v>
      </c>
      <c r="D617" t="s">
        <v>1006</v>
      </c>
      <c r="E617" t="s">
        <v>1007</v>
      </c>
      <c r="F617" t="s">
        <v>1112</v>
      </c>
      <c r="G617" t="s">
        <v>1117</v>
      </c>
      <c r="H617" t="s">
        <v>1118</v>
      </c>
      <c r="I617">
        <f t="shared" si="10"/>
        <v>1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1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</row>
    <row r="618" spans="1:49" x14ac:dyDescent="0.35">
      <c r="A618" t="s">
        <v>48</v>
      </c>
      <c r="B618" t="s">
        <v>664</v>
      </c>
      <c r="C618" t="s">
        <v>923</v>
      </c>
      <c r="D618" t="s">
        <v>1006</v>
      </c>
      <c r="E618" t="s">
        <v>1007</v>
      </c>
      <c r="F618" t="s">
        <v>1112</v>
      </c>
      <c r="G618" t="s">
        <v>1019</v>
      </c>
      <c r="H618" t="s">
        <v>1119</v>
      </c>
      <c r="I618">
        <f t="shared" si="10"/>
        <v>1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1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</row>
    <row r="619" spans="1:49" x14ac:dyDescent="0.35">
      <c r="A619" t="s">
        <v>48</v>
      </c>
      <c r="B619" t="s">
        <v>664</v>
      </c>
      <c r="C619" t="s">
        <v>923</v>
      </c>
      <c r="D619" t="s">
        <v>1006</v>
      </c>
      <c r="E619" t="s">
        <v>1007</v>
      </c>
      <c r="F619" t="s">
        <v>1134</v>
      </c>
      <c r="G619" t="s">
        <v>1135</v>
      </c>
      <c r="H619" t="s">
        <v>655</v>
      </c>
      <c r="I619">
        <f t="shared" si="10"/>
        <v>1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1</v>
      </c>
    </row>
    <row r="620" spans="1:49" x14ac:dyDescent="0.35">
      <c r="A620" t="s">
        <v>48</v>
      </c>
      <c r="B620" t="s">
        <v>664</v>
      </c>
      <c r="C620" t="s">
        <v>923</v>
      </c>
      <c r="D620" t="s">
        <v>1006</v>
      </c>
      <c r="E620" t="s">
        <v>1007</v>
      </c>
      <c r="F620" t="s">
        <v>1136</v>
      </c>
      <c r="G620" t="s">
        <v>1137</v>
      </c>
      <c r="H620" t="s">
        <v>737</v>
      </c>
      <c r="I620">
        <f t="shared" si="10"/>
        <v>1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1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</row>
    <row r="621" spans="1:49" x14ac:dyDescent="0.35">
      <c r="A621" t="s">
        <v>48</v>
      </c>
      <c r="B621" t="s">
        <v>664</v>
      </c>
      <c r="C621" t="s">
        <v>923</v>
      </c>
      <c r="D621" t="s">
        <v>1006</v>
      </c>
      <c r="E621" t="s">
        <v>1007</v>
      </c>
      <c r="F621" t="s">
        <v>1136</v>
      </c>
      <c r="G621" t="s">
        <v>1147</v>
      </c>
      <c r="H621" t="s">
        <v>655</v>
      </c>
      <c r="I621">
        <f t="shared" si="10"/>
        <v>1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1</v>
      </c>
      <c r="AT621">
        <v>0</v>
      </c>
      <c r="AU621">
        <v>0</v>
      </c>
      <c r="AV621">
        <v>0</v>
      </c>
      <c r="AW621">
        <v>0</v>
      </c>
    </row>
    <row r="622" spans="1:49" x14ac:dyDescent="0.35">
      <c r="A622" t="s">
        <v>48</v>
      </c>
      <c r="B622" t="s">
        <v>664</v>
      </c>
      <c r="C622" t="s">
        <v>923</v>
      </c>
      <c r="D622" t="s">
        <v>1006</v>
      </c>
      <c r="E622" t="s">
        <v>1007</v>
      </c>
      <c r="F622" t="s">
        <v>1136</v>
      </c>
      <c r="G622" t="s">
        <v>1148</v>
      </c>
      <c r="H622" t="s">
        <v>1149</v>
      </c>
      <c r="I622">
        <f t="shared" si="10"/>
        <v>1</v>
      </c>
      <c r="J622">
        <v>0</v>
      </c>
      <c r="K622">
        <v>0</v>
      </c>
      <c r="L622">
        <v>0</v>
      </c>
      <c r="M622">
        <v>0</v>
      </c>
      <c r="N622">
        <v>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</row>
    <row r="623" spans="1:49" x14ac:dyDescent="0.35">
      <c r="A623" t="s">
        <v>48</v>
      </c>
      <c r="B623" t="s">
        <v>664</v>
      </c>
      <c r="C623" t="s">
        <v>923</v>
      </c>
      <c r="D623" t="s">
        <v>1006</v>
      </c>
      <c r="E623" t="s">
        <v>1007</v>
      </c>
      <c r="F623" t="s">
        <v>1165</v>
      </c>
      <c r="G623" t="s">
        <v>1168</v>
      </c>
      <c r="H623" t="s">
        <v>655</v>
      </c>
      <c r="I623">
        <f t="shared" si="10"/>
        <v>1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1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</row>
    <row r="624" spans="1:49" x14ac:dyDescent="0.35">
      <c r="A624" t="s">
        <v>48</v>
      </c>
      <c r="B624" t="s">
        <v>664</v>
      </c>
      <c r="C624" t="s">
        <v>923</v>
      </c>
      <c r="D624" t="s">
        <v>1006</v>
      </c>
      <c r="E624" t="s">
        <v>1007</v>
      </c>
      <c r="F624" t="s">
        <v>1165</v>
      </c>
      <c r="G624" t="s">
        <v>1174</v>
      </c>
      <c r="H624" t="s">
        <v>655</v>
      </c>
      <c r="I624">
        <f t="shared" si="10"/>
        <v>1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1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</row>
    <row r="625" spans="1:49" x14ac:dyDescent="0.35">
      <c r="A625" t="s">
        <v>48</v>
      </c>
      <c r="B625" t="s">
        <v>664</v>
      </c>
      <c r="C625" t="s">
        <v>923</v>
      </c>
      <c r="D625" t="s">
        <v>1006</v>
      </c>
      <c r="E625" t="s">
        <v>1176</v>
      </c>
      <c r="F625" t="s">
        <v>1177</v>
      </c>
      <c r="G625" t="s">
        <v>1178</v>
      </c>
      <c r="H625" t="s">
        <v>1179</v>
      </c>
      <c r="I625">
        <f t="shared" si="10"/>
        <v>1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1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</row>
    <row r="626" spans="1:49" x14ac:dyDescent="0.35">
      <c r="A626" t="s">
        <v>48</v>
      </c>
      <c r="B626" t="s">
        <v>664</v>
      </c>
      <c r="C626" t="s">
        <v>923</v>
      </c>
      <c r="D626" t="s">
        <v>1006</v>
      </c>
      <c r="E626" t="s">
        <v>1182</v>
      </c>
      <c r="F626" t="s">
        <v>671</v>
      </c>
      <c r="G626" t="s">
        <v>661</v>
      </c>
      <c r="H626" t="s">
        <v>655</v>
      </c>
      <c r="I626">
        <f t="shared" si="10"/>
        <v>1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1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</row>
    <row r="627" spans="1:49" x14ac:dyDescent="0.35">
      <c r="A627" t="s">
        <v>48</v>
      </c>
      <c r="B627" t="s">
        <v>664</v>
      </c>
      <c r="C627" t="s">
        <v>923</v>
      </c>
      <c r="D627" t="s">
        <v>1006</v>
      </c>
      <c r="E627" t="s">
        <v>1185</v>
      </c>
      <c r="F627" t="s">
        <v>671</v>
      </c>
      <c r="G627" t="s">
        <v>661</v>
      </c>
      <c r="H627" t="s">
        <v>655</v>
      </c>
      <c r="I627">
        <f t="shared" si="10"/>
        <v>1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1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</row>
    <row r="628" spans="1:49" x14ac:dyDescent="0.35">
      <c r="A628" t="s">
        <v>48</v>
      </c>
      <c r="B628" t="s">
        <v>664</v>
      </c>
      <c r="C628" t="s">
        <v>923</v>
      </c>
      <c r="D628" t="s">
        <v>1006</v>
      </c>
      <c r="E628" t="s">
        <v>1187</v>
      </c>
      <c r="F628" t="s">
        <v>1188</v>
      </c>
      <c r="G628" t="s">
        <v>1189</v>
      </c>
      <c r="H628" t="s">
        <v>1190</v>
      </c>
      <c r="I628">
        <f t="shared" si="10"/>
        <v>1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1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</row>
    <row r="629" spans="1:49" x14ac:dyDescent="0.35">
      <c r="A629" t="s">
        <v>48</v>
      </c>
      <c r="B629" t="s">
        <v>664</v>
      </c>
      <c r="C629" t="s">
        <v>923</v>
      </c>
      <c r="D629" t="s">
        <v>1006</v>
      </c>
      <c r="E629" t="s">
        <v>1187</v>
      </c>
      <c r="F629" t="s">
        <v>1191</v>
      </c>
      <c r="G629" t="s">
        <v>1192</v>
      </c>
      <c r="H629" t="s">
        <v>655</v>
      </c>
      <c r="I629">
        <f t="shared" si="10"/>
        <v>1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1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</row>
    <row r="630" spans="1:49" x14ac:dyDescent="0.35">
      <c r="A630" t="s">
        <v>48</v>
      </c>
      <c r="B630" t="s">
        <v>664</v>
      </c>
      <c r="C630" t="s">
        <v>923</v>
      </c>
      <c r="D630" t="s">
        <v>1194</v>
      </c>
      <c r="E630" t="s">
        <v>1195</v>
      </c>
      <c r="F630" t="s">
        <v>1196</v>
      </c>
      <c r="G630" t="s">
        <v>1208</v>
      </c>
      <c r="H630" t="s">
        <v>655</v>
      </c>
      <c r="I630">
        <f t="shared" si="10"/>
        <v>1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1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</row>
    <row r="631" spans="1:49" x14ac:dyDescent="0.35">
      <c r="A631" t="s">
        <v>48</v>
      </c>
      <c r="B631" t="s">
        <v>664</v>
      </c>
      <c r="C631" t="s">
        <v>1237</v>
      </c>
      <c r="D631" t="s">
        <v>1238</v>
      </c>
      <c r="E631" t="s">
        <v>670</v>
      </c>
      <c r="F631" t="s">
        <v>671</v>
      </c>
      <c r="G631" t="s">
        <v>661</v>
      </c>
      <c r="H631" t="s">
        <v>655</v>
      </c>
      <c r="I631">
        <f t="shared" si="10"/>
        <v>1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1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</row>
    <row r="632" spans="1:49" x14ac:dyDescent="0.35">
      <c r="A632" t="s">
        <v>48</v>
      </c>
      <c r="B632" t="s">
        <v>664</v>
      </c>
      <c r="C632" t="s">
        <v>1245</v>
      </c>
      <c r="D632" t="s">
        <v>768</v>
      </c>
      <c r="E632" t="s">
        <v>670</v>
      </c>
      <c r="F632" t="s">
        <v>671</v>
      </c>
      <c r="G632" t="s">
        <v>661</v>
      </c>
      <c r="H632" t="s">
        <v>655</v>
      </c>
      <c r="I632">
        <f t="shared" si="10"/>
        <v>1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1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</row>
    <row r="633" spans="1:49" x14ac:dyDescent="0.35">
      <c r="A633" t="s">
        <v>48</v>
      </c>
      <c r="B633" t="s">
        <v>664</v>
      </c>
      <c r="C633" t="s">
        <v>1245</v>
      </c>
      <c r="D633" t="s">
        <v>1246</v>
      </c>
      <c r="E633" t="s">
        <v>1247</v>
      </c>
      <c r="F633" t="s">
        <v>1248</v>
      </c>
      <c r="G633" t="s">
        <v>661</v>
      </c>
      <c r="H633" t="s">
        <v>655</v>
      </c>
      <c r="I633">
        <f t="shared" si="10"/>
        <v>1</v>
      </c>
      <c r="J633">
        <v>0</v>
      </c>
      <c r="K633">
        <v>0</v>
      </c>
      <c r="L633">
        <v>0</v>
      </c>
      <c r="M633">
        <v>1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</row>
    <row r="634" spans="1:49" x14ac:dyDescent="0.35">
      <c r="A634" t="s">
        <v>48</v>
      </c>
      <c r="B634" t="s">
        <v>664</v>
      </c>
      <c r="C634" t="s">
        <v>1245</v>
      </c>
      <c r="D634" t="s">
        <v>1246</v>
      </c>
      <c r="E634" t="s">
        <v>1250</v>
      </c>
      <c r="F634" t="s">
        <v>671</v>
      </c>
      <c r="G634" t="s">
        <v>661</v>
      </c>
      <c r="H634" t="s">
        <v>655</v>
      </c>
      <c r="I634">
        <f t="shared" si="10"/>
        <v>1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1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</row>
    <row r="635" spans="1:49" x14ac:dyDescent="0.35">
      <c r="A635" t="s">
        <v>48</v>
      </c>
      <c r="B635" t="s">
        <v>664</v>
      </c>
      <c r="C635" t="s">
        <v>1245</v>
      </c>
      <c r="D635" t="s">
        <v>1246</v>
      </c>
      <c r="E635" t="s">
        <v>1251</v>
      </c>
      <c r="F635" t="s">
        <v>1253</v>
      </c>
      <c r="G635" t="s">
        <v>1254</v>
      </c>
      <c r="H635" t="s">
        <v>655</v>
      </c>
      <c r="I635">
        <f t="shared" si="10"/>
        <v>1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1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</row>
    <row r="636" spans="1:49" x14ac:dyDescent="0.35">
      <c r="A636" t="s">
        <v>48</v>
      </c>
      <c r="B636" t="s">
        <v>664</v>
      </c>
      <c r="C636" t="s">
        <v>1245</v>
      </c>
      <c r="D636" t="s">
        <v>1246</v>
      </c>
      <c r="E636" t="s">
        <v>1251</v>
      </c>
      <c r="F636" t="s">
        <v>1253</v>
      </c>
      <c r="G636" t="s">
        <v>1255</v>
      </c>
      <c r="H636" t="s">
        <v>1256</v>
      </c>
      <c r="I636">
        <f t="shared" si="10"/>
        <v>1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1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</row>
    <row r="637" spans="1:49" x14ac:dyDescent="0.35">
      <c r="A637" t="s">
        <v>48</v>
      </c>
      <c r="B637" t="s">
        <v>664</v>
      </c>
      <c r="C637" t="s">
        <v>1245</v>
      </c>
      <c r="D637" t="s">
        <v>1246</v>
      </c>
      <c r="E637" t="s">
        <v>1257</v>
      </c>
      <c r="F637" t="s">
        <v>671</v>
      </c>
      <c r="G637" t="s">
        <v>661</v>
      </c>
      <c r="H637" t="s">
        <v>655</v>
      </c>
      <c r="I637">
        <f t="shared" si="10"/>
        <v>1</v>
      </c>
      <c r="J637">
        <v>0</v>
      </c>
      <c r="K637">
        <v>0</v>
      </c>
      <c r="L637">
        <v>1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</row>
    <row r="638" spans="1:49" x14ac:dyDescent="0.35">
      <c r="A638" t="s">
        <v>48</v>
      </c>
      <c r="B638" t="s">
        <v>664</v>
      </c>
      <c r="C638" t="s">
        <v>1245</v>
      </c>
      <c r="D638" t="s">
        <v>1246</v>
      </c>
      <c r="E638" t="s">
        <v>1257</v>
      </c>
      <c r="F638" t="s">
        <v>1258</v>
      </c>
      <c r="G638" t="s">
        <v>1259</v>
      </c>
      <c r="H638" t="s">
        <v>1260</v>
      </c>
      <c r="I638">
        <f t="shared" si="10"/>
        <v>1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1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</row>
    <row r="639" spans="1:49" x14ac:dyDescent="0.35">
      <c r="A639" t="s">
        <v>48</v>
      </c>
      <c r="B639" t="s">
        <v>664</v>
      </c>
      <c r="C639" t="s">
        <v>1245</v>
      </c>
      <c r="D639" t="s">
        <v>1246</v>
      </c>
      <c r="E639" t="s">
        <v>1257</v>
      </c>
      <c r="F639" t="s">
        <v>1258</v>
      </c>
      <c r="G639" t="s">
        <v>1261</v>
      </c>
      <c r="H639" t="s">
        <v>1262</v>
      </c>
      <c r="I639">
        <f t="shared" si="10"/>
        <v>1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1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</row>
    <row r="640" spans="1:49" x14ac:dyDescent="0.35">
      <c r="A640" t="s">
        <v>48</v>
      </c>
      <c r="B640" t="s">
        <v>664</v>
      </c>
      <c r="C640" t="s">
        <v>1245</v>
      </c>
      <c r="D640" t="s">
        <v>1246</v>
      </c>
      <c r="E640" t="s">
        <v>1257</v>
      </c>
      <c r="F640" t="s">
        <v>1258</v>
      </c>
      <c r="G640" t="s">
        <v>1263</v>
      </c>
      <c r="H640" t="s">
        <v>1264</v>
      </c>
      <c r="I640">
        <f t="shared" si="10"/>
        <v>1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1</v>
      </c>
      <c r="AV640">
        <v>0</v>
      </c>
      <c r="AW640">
        <v>0</v>
      </c>
    </row>
    <row r="641" spans="1:49" x14ac:dyDescent="0.35">
      <c r="A641" t="s">
        <v>48</v>
      </c>
      <c r="B641" t="s">
        <v>664</v>
      </c>
      <c r="C641" t="s">
        <v>1245</v>
      </c>
      <c r="D641" t="s">
        <v>1265</v>
      </c>
      <c r="E641" t="s">
        <v>1268</v>
      </c>
      <c r="F641" t="s">
        <v>1269</v>
      </c>
      <c r="G641" t="s">
        <v>1270</v>
      </c>
      <c r="H641" t="s">
        <v>1271</v>
      </c>
      <c r="I641">
        <f t="shared" si="10"/>
        <v>1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1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</row>
    <row r="642" spans="1:49" x14ac:dyDescent="0.35">
      <c r="A642" t="s">
        <v>48</v>
      </c>
      <c r="B642" t="s">
        <v>664</v>
      </c>
      <c r="C642" t="s">
        <v>1245</v>
      </c>
      <c r="D642" t="s">
        <v>1265</v>
      </c>
      <c r="E642" t="s">
        <v>1268</v>
      </c>
      <c r="F642" t="s">
        <v>1269</v>
      </c>
      <c r="G642" t="s">
        <v>1275</v>
      </c>
      <c r="H642" t="s">
        <v>655</v>
      </c>
      <c r="I642">
        <f t="shared" si="10"/>
        <v>1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1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</row>
    <row r="643" spans="1:49" x14ac:dyDescent="0.35">
      <c r="A643" t="s">
        <v>48</v>
      </c>
      <c r="B643" t="s">
        <v>664</v>
      </c>
      <c r="C643" t="s">
        <v>1245</v>
      </c>
      <c r="D643" t="s">
        <v>1265</v>
      </c>
      <c r="E643" t="s">
        <v>1268</v>
      </c>
      <c r="F643" t="s">
        <v>1277</v>
      </c>
      <c r="G643" t="s">
        <v>1280</v>
      </c>
      <c r="H643" t="s">
        <v>655</v>
      </c>
      <c r="I643">
        <f t="shared" si="10"/>
        <v>1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1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</row>
    <row r="644" spans="1:49" x14ac:dyDescent="0.35">
      <c r="A644" t="s">
        <v>48</v>
      </c>
      <c r="B644" t="s">
        <v>664</v>
      </c>
      <c r="C644" t="s">
        <v>1245</v>
      </c>
      <c r="D644" t="s">
        <v>1265</v>
      </c>
      <c r="E644" t="s">
        <v>1268</v>
      </c>
      <c r="F644" t="s">
        <v>1277</v>
      </c>
      <c r="G644" t="s">
        <v>1280</v>
      </c>
      <c r="H644" t="s">
        <v>1281</v>
      </c>
      <c r="I644">
        <f t="shared" ref="I644:I707" si="11">SUM(J644:AW644)</f>
        <v>1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1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</row>
    <row r="645" spans="1:49" x14ac:dyDescent="0.35">
      <c r="A645" t="s">
        <v>48</v>
      </c>
      <c r="B645" t="s">
        <v>664</v>
      </c>
      <c r="C645" t="s">
        <v>1245</v>
      </c>
      <c r="D645" t="s">
        <v>1265</v>
      </c>
      <c r="E645" t="s">
        <v>1268</v>
      </c>
      <c r="F645" t="s">
        <v>1282</v>
      </c>
      <c r="G645" t="s">
        <v>1292</v>
      </c>
      <c r="H645" t="s">
        <v>655</v>
      </c>
      <c r="I645">
        <f t="shared" si="11"/>
        <v>1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1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</row>
    <row r="646" spans="1:49" x14ac:dyDescent="0.35">
      <c r="A646" t="s">
        <v>48</v>
      </c>
      <c r="B646" t="s">
        <v>664</v>
      </c>
      <c r="C646" t="s">
        <v>1245</v>
      </c>
      <c r="D646" t="s">
        <v>1265</v>
      </c>
      <c r="E646" t="s">
        <v>1268</v>
      </c>
      <c r="F646" t="s">
        <v>1282</v>
      </c>
      <c r="G646" t="s">
        <v>1293</v>
      </c>
      <c r="H646" t="s">
        <v>655</v>
      </c>
      <c r="I646">
        <f t="shared" si="11"/>
        <v>1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</row>
    <row r="647" spans="1:49" x14ac:dyDescent="0.35">
      <c r="A647" t="s">
        <v>48</v>
      </c>
      <c r="B647" t="s">
        <v>664</v>
      </c>
      <c r="C647" t="s">
        <v>1245</v>
      </c>
      <c r="D647" t="s">
        <v>1265</v>
      </c>
      <c r="E647" t="s">
        <v>1268</v>
      </c>
      <c r="F647" t="s">
        <v>1282</v>
      </c>
      <c r="G647" t="s">
        <v>1295</v>
      </c>
      <c r="H647" t="s">
        <v>1296</v>
      </c>
      <c r="I647">
        <f t="shared" si="11"/>
        <v>1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1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</row>
    <row r="648" spans="1:49" x14ac:dyDescent="0.35">
      <c r="A648" t="s">
        <v>48</v>
      </c>
      <c r="B648" t="s">
        <v>664</v>
      </c>
      <c r="C648" t="s">
        <v>1245</v>
      </c>
      <c r="D648" t="s">
        <v>1265</v>
      </c>
      <c r="E648" t="s">
        <v>1268</v>
      </c>
      <c r="F648" t="s">
        <v>1297</v>
      </c>
      <c r="G648" t="s">
        <v>1298</v>
      </c>
      <c r="H648" t="s">
        <v>655</v>
      </c>
      <c r="I648">
        <f t="shared" si="11"/>
        <v>1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1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</row>
    <row r="649" spans="1:49" x14ac:dyDescent="0.35">
      <c r="A649" t="s">
        <v>48</v>
      </c>
      <c r="B649" t="s">
        <v>664</v>
      </c>
      <c r="C649" t="s">
        <v>1245</v>
      </c>
      <c r="D649" t="s">
        <v>1265</v>
      </c>
      <c r="E649" t="s">
        <v>1268</v>
      </c>
      <c r="F649" t="s">
        <v>1297</v>
      </c>
      <c r="G649" t="s">
        <v>1300</v>
      </c>
      <c r="H649" t="s">
        <v>655</v>
      </c>
      <c r="I649">
        <f t="shared" si="11"/>
        <v>1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1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</row>
    <row r="650" spans="1:49" x14ac:dyDescent="0.35">
      <c r="A650" t="s">
        <v>48</v>
      </c>
      <c r="B650" t="s">
        <v>664</v>
      </c>
      <c r="C650" t="s">
        <v>1245</v>
      </c>
      <c r="D650" t="s">
        <v>1265</v>
      </c>
      <c r="E650" t="s">
        <v>1306</v>
      </c>
      <c r="F650" t="s">
        <v>1307</v>
      </c>
      <c r="G650" t="s">
        <v>1308</v>
      </c>
      <c r="H650" t="s">
        <v>655</v>
      </c>
      <c r="I650">
        <f t="shared" si="11"/>
        <v>1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1</v>
      </c>
      <c r="AU650">
        <v>0</v>
      </c>
      <c r="AV650">
        <v>0</v>
      </c>
      <c r="AW650">
        <v>0</v>
      </c>
    </row>
    <row r="651" spans="1:49" x14ac:dyDescent="0.35">
      <c r="A651" t="s">
        <v>48</v>
      </c>
      <c r="B651" t="s">
        <v>664</v>
      </c>
      <c r="C651" t="s">
        <v>1245</v>
      </c>
      <c r="D651" t="s">
        <v>1265</v>
      </c>
      <c r="E651" t="s">
        <v>1317</v>
      </c>
      <c r="F651" t="s">
        <v>1318</v>
      </c>
      <c r="G651" t="s">
        <v>1320</v>
      </c>
      <c r="H651" t="s">
        <v>655</v>
      </c>
      <c r="I651">
        <f t="shared" si="11"/>
        <v>1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1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</row>
    <row r="652" spans="1:49" x14ac:dyDescent="0.35">
      <c r="A652" t="s">
        <v>48</v>
      </c>
      <c r="B652" t="s">
        <v>664</v>
      </c>
      <c r="C652" t="s">
        <v>1245</v>
      </c>
      <c r="D652" t="s">
        <v>1265</v>
      </c>
      <c r="E652" t="s">
        <v>1317</v>
      </c>
      <c r="F652" t="s">
        <v>1318</v>
      </c>
      <c r="G652" t="s">
        <v>1321</v>
      </c>
      <c r="H652" t="s">
        <v>1322</v>
      </c>
      <c r="I652">
        <f t="shared" si="11"/>
        <v>1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1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</row>
    <row r="653" spans="1:49" x14ac:dyDescent="0.35">
      <c r="A653" t="s">
        <v>48</v>
      </c>
      <c r="B653" t="s">
        <v>664</v>
      </c>
      <c r="C653" t="s">
        <v>1245</v>
      </c>
      <c r="D653" t="s">
        <v>1265</v>
      </c>
      <c r="E653" t="s">
        <v>1323</v>
      </c>
      <c r="F653" t="s">
        <v>671</v>
      </c>
      <c r="G653" t="s">
        <v>661</v>
      </c>
      <c r="H653" t="s">
        <v>655</v>
      </c>
      <c r="I653">
        <f t="shared" si="11"/>
        <v>1</v>
      </c>
      <c r="J653">
        <v>0</v>
      </c>
      <c r="K653">
        <v>0</v>
      </c>
      <c r="L653">
        <v>0</v>
      </c>
      <c r="M653">
        <v>0</v>
      </c>
      <c r="N653">
        <v>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</row>
    <row r="654" spans="1:49" x14ac:dyDescent="0.35">
      <c r="A654" t="s">
        <v>48</v>
      </c>
      <c r="B654" t="s">
        <v>664</v>
      </c>
      <c r="C654" t="s">
        <v>1245</v>
      </c>
      <c r="D654" t="s">
        <v>1265</v>
      </c>
      <c r="E654" t="s">
        <v>1327</v>
      </c>
      <c r="F654" t="s">
        <v>1328</v>
      </c>
      <c r="G654" t="s">
        <v>1329</v>
      </c>
      <c r="H654" t="s">
        <v>655</v>
      </c>
      <c r="I654">
        <f t="shared" si="11"/>
        <v>1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1</v>
      </c>
      <c r="AV654">
        <v>0</v>
      </c>
      <c r="AW654">
        <v>0</v>
      </c>
    </row>
    <row r="655" spans="1:49" x14ac:dyDescent="0.35">
      <c r="A655" t="s">
        <v>48</v>
      </c>
      <c r="B655" t="s">
        <v>664</v>
      </c>
      <c r="C655" t="s">
        <v>1245</v>
      </c>
      <c r="D655" t="s">
        <v>1265</v>
      </c>
      <c r="E655" t="s">
        <v>1327</v>
      </c>
      <c r="F655" t="s">
        <v>1328</v>
      </c>
      <c r="G655" t="s">
        <v>1331</v>
      </c>
      <c r="H655" t="s">
        <v>655</v>
      </c>
      <c r="I655">
        <f t="shared" si="11"/>
        <v>1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1</v>
      </c>
      <c r="AW655">
        <v>0</v>
      </c>
    </row>
    <row r="656" spans="1:49" x14ac:dyDescent="0.35">
      <c r="A656" t="s">
        <v>48</v>
      </c>
      <c r="B656" t="s">
        <v>664</v>
      </c>
      <c r="C656" t="s">
        <v>1245</v>
      </c>
      <c r="D656" t="s">
        <v>1265</v>
      </c>
      <c r="E656" t="s">
        <v>1327</v>
      </c>
      <c r="F656" t="s">
        <v>1328</v>
      </c>
      <c r="G656" t="s">
        <v>1334</v>
      </c>
      <c r="H656" t="s">
        <v>655</v>
      </c>
      <c r="I656">
        <f t="shared" si="11"/>
        <v>1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1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</row>
    <row r="657" spans="1:49" x14ac:dyDescent="0.35">
      <c r="A657" t="s">
        <v>48</v>
      </c>
      <c r="B657" t="s">
        <v>664</v>
      </c>
      <c r="C657" t="s">
        <v>1245</v>
      </c>
      <c r="D657" t="s">
        <v>1265</v>
      </c>
      <c r="E657" t="s">
        <v>1327</v>
      </c>
      <c r="F657" t="s">
        <v>1328</v>
      </c>
      <c r="G657" t="s">
        <v>1335</v>
      </c>
      <c r="H657" t="s">
        <v>655</v>
      </c>
      <c r="I657">
        <f t="shared" si="11"/>
        <v>1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1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</row>
    <row r="658" spans="1:49" x14ac:dyDescent="0.35">
      <c r="A658" t="s">
        <v>48</v>
      </c>
      <c r="B658" t="s">
        <v>664</v>
      </c>
      <c r="C658" t="s">
        <v>1245</v>
      </c>
      <c r="D658" t="s">
        <v>1265</v>
      </c>
      <c r="E658" t="s">
        <v>1327</v>
      </c>
      <c r="F658" t="s">
        <v>1328</v>
      </c>
      <c r="G658" t="s">
        <v>1337</v>
      </c>
      <c r="H658" t="s">
        <v>655</v>
      </c>
      <c r="I658">
        <f t="shared" si="11"/>
        <v>1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1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</row>
    <row r="659" spans="1:49" x14ac:dyDescent="0.35">
      <c r="A659" t="s">
        <v>48</v>
      </c>
      <c r="B659" t="s">
        <v>664</v>
      </c>
      <c r="C659" t="s">
        <v>1245</v>
      </c>
      <c r="D659" t="s">
        <v>1265</v>
      </c>
      <c r="E659" t="s">
        <v>1341</v>
      </c>
      <c r="F659" t="s">
        <v>1342</v>
      </c>
      <c r="G659" t="s">
        <v>661</v>
      </c>
      <c r="H659" t="s">
        <v>655</v>
      </c>
      <c r="I659">
        <f t="shared" si="11"/>
        <v>1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1</v>
      </c>
      <c r="AT659">
        <v>0</v>
      </c>
      <c r="AU659">
        <v>0</v>
      </c>
      <c r="AV659">
        <v>0</v>
      </c>
      <c r="AW659">
        <v>0</v>
      </c>
    </row>
    <row r="660" spans="1:49" x14ac:dyDescent="0.35">
      <c r="A660" t="s">
        <v>48</v>
      </c>
      <c r="B660" t="s">
        <v>664</v>
      </c>
      <c r="C660" t="s">
        <v>1245</v>
      </c>
      <c r="D660" t="s">
        <v>1343</v>
      </c>
      <c r="E660" t="s">
        <v>1344</v>
      </c>
      <c r="F660" t="s">
        <v>671</v>
      </c>
      <c r="G660" t="s">
        <v>661</v>
      </c>
      <c r="H660" t="s">
        <v>655</v>
      </c>
      <c r="I660">
        <f t="shared" si="11"/>
        <v>1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1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</row>
    <row r="661" spans="1:49" x14ac:dyDescent="0.35">
      <c r="A661" t="s">
        <v>48</v>
      </c>
      <c r="B661" t="s">
        <v>664</v>
      </c>
      <c r="C661" t="s">
        <v>1245</v>
      </c>
      <c r="D661" t="s">
        <v>1343</v>
      </c>
      <c r="E661" t="s">
        <v>1345</v>
      </c>
      <c r="F661" t="s">
        <v>1346</v>
      </c>
      <c r="G661" t="s">
        <v>1348</v>
      </c>
      <c r="H661" t="s">
        <v>1351</v>
      </c>
      <c r="I661">
        <f t="shared" si="11"/>
        <v>1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1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</row>
    <row r="662" spans="1:49" x14ac:dyDescent="0.35">
      <c r="A662" t="s">
        <v>48</v>
      </c>
      <c r="B662" t="s">
        <v>664</v>
      </c>
      <c r="C662" t="s">
        <v>1245</v>
      </c>
      <c r="D662" t="s">
        <v>1343</v>
      </c>
      <c r="E662" t="s">
        <v>1345</v>
      </c>
      <c r="F662" t="s">
        <v>1346</v>
      </c>
      <c r="G662" t="s">
        <v>1353</v>
      </c>
      <c r="H662" t="s">
        <v>655</v>
      </c>
      <c r="I662">
        <f t="shared" si="11"/>
        <v>1</v>
      </c>
      <c r="J662">
        <v>0</v>
      </c>
      <c r="K662">
        <v>0</v>
      </c>
      <c r="L662">
        <v>0</v>
      </c>
      <c r="M662">
        <v>0</v>
      </c>
      <c r="N662">
        <v>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</row>
    <row r="663" spans="1:49" x14ac:dyDescent="0.35">
      <c r="A663" t="s">
        <v>48</v>
      </c>
      <c r="B663" t="s">
        <v>664</v>
      </c>
      <c r="C663" t="s">
        <v>1245</v>
      </c>
      <c r="D663" t="s">
        <v>1343</v>
      </c>
      <c r="E663" t="s">
        <v>1354</v>
      </c>
      <c r="F663" t="s">
        <v>671</v>
      </c>
      <c r="G663" t="s">
        <v>661</v>
      </c>
      <c r="H663" t="s">
        <v>655</v>
      </c>
      <c r="I663">
        <f t="shared" si="11"/>
        <v>1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1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</row>
    <row r="664" spans="1:49" x14ac:dyDescent="0.35">
      <c r="A664" t="s">
        <v>48</v>
      </c>
      <c r="B664" t="s">
        <v>664</v>
      </c>
      <c r="C664" t="s">
        <v>1245</v>
      </c>
      <c r="D664" t="s">
        <v>1343</v>
      </c>
      <c r="E664" t="s">
        <v>1355</v>
      </c>
      <c r="F664" t="s">
        <v>671</v>
      </c>
      <c r="G664" t="s">
        <v>661</v>
      </c>
      <c r="H664" t="s">
        <v>655</v>
      </c>
      <c r="I664">
        <f t="shared" si="11"/>
        <v>1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1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</row>
    <row r="665" spans="1:49" x14ac:dyDescent="0.35">
      <c r="A665" t="s">
        <v>48</v>
      </c>
      <c r="B665" t="s">
        <v>664</v>
      </c>
      <c r="C665" t="s">
        <v>1245</v>
      </c>
      <c r="D665" t="s">
        <v>1343</v>
      </c>
      <c r="E665" t="s">
        <v>1356</v>
      </c>
      <c r="F665" t="s">
        <v>671</v>
      </c>
      <c r="G665" t="s">
        <v>661</v>
      </c>
      <c r="H665" t="s">
        <v>655</v>
      </c>
      <c r="I665">
        <f t="shared" si="11"/>
        <v>1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</row>
    <row r="666" spans="1:49" x14ac:dyDescent="0.35">
      <c r="A666" t="s">
        <v>48</v>
      </c>
      <c r="B666" t="s">
        <v>664</v>
      </c>
      <c r="C666" t="s">
        <v>1245</v>
      </c>
      <c r="D666" t="s">
        <v>1343</v>
      </c>
      <c r="E666" t="s">
        <v>1357</v>
      </c>
      <c r="F666" t="s">
        <v>1358</v>
      </c>
      <c r="G666" t="s">
        <v>661</v>
      </c>
      <c r="H666" t="s">
        <v>655</v>
      </c>
      <c r="I666">
        <f t="shared" si="11"/>
        <v>1</v>
      </c>
      <c r="J666">
        <v>0</v>
      </c>
      <c r="K666">
        <v>0</v>
      </c>
      <c r="L666">
        <v>1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</row>
    <row r="667" spans="1:49" x14ac:dyDescent="0.35">
      <c r="A667" t="s">
        <v>48</v>
      </c>
      <c r="B667" t="s">
        <v>664</v>
      </c>
      <c r="C667" t="s">
        <v>1245</v>
      </c>
      <c r="D667" t="s">
        <v>1359</v>
      </c>
      <c r="E667" t="s">
        <v>670</v>
      </c>
      <c r="F667" t="s">
        <v>671</v>
      </c>
      <c r="G667" t="s">
        <v>661</v>
      </c>
      <c r="H667" t="s">
        <v>655</v>
      </c>
      <c r="I667">
        <f t="shared" si="11"/>
        <v>1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1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</row>
    <row r="668" spans="1:49" x14ac:dyDescent="0.35">
      <c r="A668" t="s">
        <v>48</v>
      </c>
      <c r="B668" t="s">
        <v>664</v>
      </c>
      <c r="C668" t="s">
        <v>1245</v>
      </c>
      <c r="D668" t="s">
        <v>1365</v>
      </c>
      <c r="E668" t="s">
        <v>1366</v>
      </c>
      <c r="F668" t="s">
        <v>671</v>
      </c>
      <c r="G668" t="s">
        <v>661</v>
      </c>
      <c r="H668" t="s">
        <v>655</v>
      </c>
      <c r="I668">
        <f t="shared" si="11"/>
        <v>1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1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</row>
    <row r="669" spans="1:49" x14ac:dyDescent="0.35">
      <c r="A669" t="s">
        <v>48</v>
      </c>
      <c r="B669" t="s">
        <v>664</v>
      </c>
      <c r="C669" t="s">
        <v>1245</v>
      </c>
      <c r="D669" t="s">
        <v>1365</v>
      </c>
      <c r="E669" t="s">
        <v>1373</v>
      </c>
      <c r="F669" t="s">
        <v>1375</v>
      </c>
      <c r="G669" t="s">
        <v>1376</v>
      </c>
      <c r="H669" t="s">
        <v>655</v>
      </c>
      <c r="I669">
        <f t="shared" si="11"/>
        <v>1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1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</row>
    <row r="670" spans="1:49" x14ac:dyDescent="0.35">
      <c r="A670" t="s">
        <v>48</v>
      </c>
      <c r="B670" t="s">
        <v>664</v>
      </c>
      <c r="C670" t="s">
        <v>1245</v>
      </c>
      <c r="D670" t="s">
        <v>1365</v>
      </c>
      <c r="E670" t="s">
        <v>1373</v>
      </c>
      <c r="F670" t="s">
        <v>1375</v>
      </c>
      <c r="G670" t="s">
        <v>1377</v>
      </c>
      <c r="H670" t="s">
        <v>655</v>
      </c>
      <c r="I670">
        <f t="shared" si="11"/>
        <v>1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1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</row>
    <row r="671" spans="1:49" x14ac:dyDescent="0.35">
      <c r="A671" t="s">
        <v>48</v>
      </c>
      <c r="B671" t="s">
        <v>664</v>
      </c>
      <c r="C671" t="s">
        <v>1245</v>
      </c>
      <c r="D671" t="s">
        <v>1365</v>
      </c>
      <c r="E671" t="s">
        <v>1373</v>
      </c>
      <c r="F671" t="s">
        <v>1375</v>
      </c>
      <c r="G671" t="s">
        <v>1378</v>
      </c>
      <c r="H671" t="s">
        <v>655</v>
      </c>
      <c r="I671">
        <f t="shared" si="11"/>
        <v>1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1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</row>
    <row r="672" spans="1:49" x14ac:dyDescent="0.35">
      <c r="A672" t="s">
        <v>48</v>
      </c>
      <c r="B672" t="s">
        <v>664</v>
      </c>
      <c r="C672" t="s">
        <v>1245</v>
      </c>
      <c r="D672" t="s">
        <v>1365</v>
      </c>
      <c r="E672" t="s">
        <v>1373</v>
      </c>
      <c r="F672" t="s">
        <v>1381</v>
      </c>
      <c r="G672" t="s">
        <v>1382</v>
      </c>
      <c r="H672" t="s">
        <v>655</v>
      </c>
      <c r="I672">
        <f t="shared" si="11"/>
        <v>1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1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</row>
    <row r="673" spans="1:49" x14ac:dyDescent="0.35">
      <c r="A673" t="s">
        <v>48</v>
      </c>
      <c r="B673" t="s">
        <v>664</v>
      </c>
      <c r="C673" t="s">
        <v>1245</v>
      </c>
      <c r="D673" t="s">
        <v>1365</v>
      </c>
      <c r="E673" t="s">
        <v>1373</v>
      </c>
      <c r="F673" t="s">
        <v>1387</v>
      </c>
      <c r="G673" t="s">
        <v>661</v>
      </c>
      <c r="H673" t="s">
        <v>655</v>
      </c>
      <c r="I673">
        <f t="shared" si="11"/>
        <v>1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1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</row>
    <row r="674" spans="1:49" x14ac:dyDescent="0.35">
      <c r="A674" t="s">
        <v>48</v>
      </c>
      <c r="B674" t="s">
        <v>664</v>
      </c>
      <c r="C674" t="s">
        <v>1245</v>
      </c>
      <c r="D674" t="s">
        <v>1365</v>
      </c>
      <c r="E674" t="s">
        <v>1389</v>
      </c>
      <c r="F674" t="s">
        <v>1390</v>
      </c>
      <c r="G674" t="s">
        <v>1391</v>
      </c>
      <c r="H674" t="s">
        <v>655</v>
      </c>
      <c r="I674">
        <f t="shared" si="11"/>
        <v>1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1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</row>
    <row r="675" spans="1:49" x14ac:dyDescent="0.35">
      <c r="A675" t="s">
        <v>48</v>
      </c>
      <c r="B675" t="s">
        <v>664</v>
      </c>
      <c r="C675" t="s">
        <v>1245</v>
      </c>
      <c r="D675" t="s">
        <v>1365</v>
      </c>
      <c r="E675" t="s">
        <v>1392</v>
      </c>
      <c r="F675" t="s">
        <v>1393</v>
      </c>
      <c r="G675" t="s">
        <v>1394</v>
      </c>
      <c r="H675" t="s">
        <v>655</v>
      </c>
      <c r="I675">
        <f t="shared" si="11"/>
        <v>1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1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</row>
    <row r="676" spans="1:49" x14ac:dyDescent="0.35">
      <c r="A676" t="s">
        <v>48</v>
      </c>
      <c r="B676" t="s">
        <v>664</v>
      </c>
      <c r="C676" t="s">
        <v>1245</v>
      </c>
      <c r="D676" t="s">
        <v>1365</v>
      </c>
      <c r="E676" t="s">
        <v>1398</v>
      </c>
      <c r="F676" t="s">
        <v>1399</v>
      </c>
      <c r="G676" t="s">
        <v>1400</v>
      </c>
      <c r="H676" t="s">
        <v>1401</v>
      </c>
      <c r="I676">
        <f t="shared" si="11"/>
        <v>1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1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</row>
    <row r="677" spans="1:49" x14ac:dyDescent="0.35">
      <c r="A677" t="s">
        <v>48</v>
      </c>
      <c r="B677" t="s">
        <v>664</v>
      </c>
      <c r="C677" t="s">
        <v>1245</v>
      </c>
      <c r="D677" t="s">
        <v>1365</v>
      </c>
      <c r="E677" t="s">
        <v>1398</v>
      </c>
      <c r="F677" t="s">
        <v>1399</v>
      </c>
      <c r="G677" t="s">
        <v>1404</v>
      </c>
      <c r="H677" t="s">
        <v>1405</v>
      </c>
      <c r="I677">
        <f t="shared" si="11"/>
        <v>1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1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</row>
    <row r="678" spans="1:49" x14ac:dyDescent="0.35">
      <c r="A678" t="s">
        <v>48</v>
      </c>
      <c r="B678" t="s">
        <v>664</v>
      </c>
      <c r="C678" t="s">
        <v>1245</v>
      </c>
      <c r="D678" t="s">
        <v>1365</v>
      </c>
      <c r="E678" t="s">
        <v>1398</v>
      </c>
      <c r="F678" t="s">
        <v>1399</v>
      </c>
      <c r="G678" t="s">
        <v>1406</v>
      </c>
      <c r="H678" t="s">
        <v>1407</v>
      </c>
      <c r="I678">
        <f t="shared" si="11"/>
        <v>1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1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</row>
    <row r="679" spans="1:49" x14ac:dyDescent="0.35">
      <c r="A679" t="s">
        <v>48</v>
      </c>
      <c r="B679" t="s">
        <v>664</v>
      </c>
      <c r="C679" t="s">
        <v>1245</v>
      </c>
      <c r="D679" t="s">
        <v>1365</v>
      </c>
      <c r="E679" t="s">
        <v>1398</v>
      </c>
      <c r="F679" t="s">
        <v>1399</v>
      </c>
      <c r="G679" t="s">
        <v>1417</v>
      </c>
      <c r="H679" t="s">
        <v>1423</v>
      </c>
      <c r="I679">
        <f t="shared" si="11"/>
        <v>1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1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</row>
    <row r="680" spans="1:49" x14ac:dyDescent="0.35">
      <c r="A680" t="s">
        <v>48</v>
      </c>
      <c r="B680" t="s">
        <v>664</v>
      </c>
      <c r="C680" t="s">
        <v>1245</v>
      </c>
      <c r="D680" t="s">
        <v>1365</v>
      </c>
      <c r="E680" t="s">
        <v>1398</v>
      </c>
      <c r="F680" t="s">
        <v>1399</v>
      </c>
      <c r="G680" t="s">
        <v>1417</v>
      </c>
      <c r="H680" t="s">
        <v>1425</v>
      </c>
      <c r="I680">
        <f t="shared" si="11"/>
        <v>1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1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</row>
    <row r="681" spans="1:49" x14ac:dyDescent="0.35">
      <c r="A681" t="s">
        <v>48</v>
      </c>
      <c r="B681" t="s">
        <v>664</v>
      </c>
      <c r="C681" t="s">
        <v>1245</v>
      </c>
      <c r="D681" t="s">
        <v>1365</v>
      </c>
      <c r="E681" t="s">
        <v>1398</v>
      </c>
      <c r="F681" t="s">
        <v>1399</v>
      </c>
      <c r="G681" t="s">
        <v>1430</v>
      </c>
      <c r="H681" t="s">
        <v>1432</v>
      </c>
      <c r="I681">
        <f t="shared" si="11"/>
        <v>1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1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</row>
    <row r="682" spans="1:49" x14ac:dyDescent="0.35">
      <c r="A682" t="s">
        <v>48</v>
      </c>
      <c r="B682" t="s">
        <v>664</v>
      </c>
      <c r="C682" t="s">
        <v>1245</v>
      </c>
      <c r="D682" t="s">
        <v>1365</v>
      </c>
      <c r="E682" t="s">
        <v>1398</v>
      </c>
      <c r="F682" t="s">
        <v>1399</v>
      </c>
      <c r="G682" t="s">
        <v>1433</v>
      </c>
      <c r="H682" t="s">
        <v>1434</v>
      </c>
      <c r="I682">
        <f t="shared" si="11"/>
        <v>1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1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</row>
    <row r="683" spans="1:49" x14ac:dyDescent="0.35">
      <c r="A683" t="s">
        <v>48</v>
      </c>
      <c r="B683" t="s">
        <v>664</v>
      </c>
      <c r="C683" t="s">
        <v>1245</v>
      </c>
      <c r="D683" t="s">
        <v>1365</v>
      </c>
      <c r="E683" t="s">
        <v>1398</v>
      </c>
      <c r="F683" t="s">
        <v>1399</v>
      </c>
      <c r="G683" t="s">
        <v>1445</v>
      </c>
      <c r="H683" t="s">
        <v>1446</v>
      </c>
      <c r="I683">
        <f t="shared" si="11"/>
        <v>1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1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</row>
    <row r="684" spans="1:49" x14ac:dyDescent="0.35">
      <c r="A684" t="s">
        <v>48</v>
      </c>
      <c r="B684" t="s">
        <v>664</v>
      </c>
      <c r="C684" t="s">
        <v>1245</v>
      </c>
      <c r="D684" t="s">
        <v>1365</v>
      </c>
      <c r="E684" t="s">
        <v>1398</v>
      </c>
      <c r="F684" t="s">
        <v>1399</v>
      </c>
      <c r="G684" t="s">
        <v>1453</v>
      </c>
      <c r="H684" t="s">
        <v>1454</v>
      </c>
      <c r="I684">
        <f t="shared" si="11"/>
        <v>1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1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</row>
    <row r="685" spans="1:49" x14ac:dyDescent="0.35">
      <c r="A685" t="s">
        <v>48</v>
      </c>
      <c r="B685" t="s">
        <v>664</v>
      </c>
      <c r="C685" t="s">
        <v>1245</v>
      </c>
      <c r="D685" t="s">
        <v>1365</v>
      </c>
      <c r="E685" t="s">
        <v>1398</v>
      </c>
      <c r="F685" t="s">
        <v>1399</v>
      </c>
      <c r="G685" t="s">
        <v>1459</v>
      </c>
      <c r="H685" t="s">
        <v>1461</v>
      </c>
      <c r="I685">
        <f t="shared" si="11"/>
        <v>1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1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</row>
    <row r="686" spans="1:49" x14ac:dyDescent="0.35">
      <c r="A686" t="s">
        <v>48</v>
      </c>
      <c r="B686" t="s">
        <v>664</v>
      </c>
      <c r="C686" t="s">
        <v>1245</v>
      </c>
      <c r="D686" t="s">
        <v>1365</v>
      </c>
      <c r="E686" t="s">
        <v>1398</v>
      </c>
      <c r="F686" t="s">
        <v>1399</v>
      </c>
      <c r="G686" t="s">
        <v>1468</v>
      </c>
      <c r="H686" t="s">
        <v>1470</v>
      </c>
      <c r="I686">
        <f t="shared" si="11"/>
        <v>1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1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</row>
    <row r="687" spans="1:49" x14ac:dyDescent="0.35">
      <c r="A687" t="s">
        <v>48</v>
      </c>
      <c r="B687" t="s">
        <v>664</v>
      </c>
      <c r="C687" t="s">
        <v>1245</v>
      </c>
      <c r="D687" t="s">
        <v>1365</v>
      </c>
      <c r="E687" t="s">
        <v>1398</v>
      </c>
      <c r="F687" t="s">
        <v>1399</v>
      </c>
      <c r="G687" t="s">
        <v>1468</v>
      </c>
      <c r="H687" t="s">
        <v>1472</v>
      </c>
      <c r="I687">
        <f t="shared" si="11"/>
        <v>1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1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</row>
    <row r="688" spans="1:49" x14ac:dyDescent="0.35">
      <c r="A688" t="s">
        <v>48</v>
      </c>
      <c r="B688" t="s">
        <v>664</v>
      </c>
      <c r="C688" t="s">
        <v>1245</v>
      </c>
      <c r="D688" t="s">
        <v>1365</v>
      </c>
      <c r="E688" t="s">
        <v>1398</v>
      </c>
      <c r="F688" t="s">
        <v>1399</v>
      </c>
      <c r="G688" t="s">
        <v>1468</v>
      </c>
      <c r="H688" t="s">
        <v>1473</v>
      </c>
      <c r="I688">
        <f t="shared" si="11"/>
        <v>1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1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</row>
    <row r="689" spans="1:49" x14ac:dyDescent="0.35">
      <c r="A689" t="s">
        <v>48</v>
      </c>
      <c r="B689" t="s">
        <v>664</v>
      </c>
      <c r="C689" t="s">
        <v>1245</v>
      </c>
      <c r="D689" t="s">
        <v>1365</v>
      </c>
      <c r="E689" t="s">
        <v>1476</v>
      </c>
      <c r="F689" t="s">
        <v>1478</v>
      </c>
      <c r="G689" t="s">
        <v>1479</v>
      </c>
      <c r="H689" t="s">
        <v>655</v>
      </c>
      <c r="I689">
        <f t="shared" si="11"/>
        <v>1</v>
      </c>
      <c r="J689">
        <v>0</v>
      </c>
      <c r="K689">
        <v>0</v>
      </c>
      <c r="L689">
        <v>1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</row>
    <row r="690" spans="1:49" x14ac:dyDescent="0.35">
      <c r="A690" t="s">
        <v>48</v>
      </c>
      <c r="B690" t="s">
        <v>664</v>
      </c>
      <c r="C690" t="s">
        <v>1245</v>
      </c>
      <c r="D690" t="s">
        <v>1365</v>
      </c>
      <c r="E690" t="s">
        <v>1480</v>
      </c>
      <c r="F690" t="s">
        <v>1481</v>
      </c>
      <c r="G690" t="s">
        <v>1482</v>
      </c>
      <c r="H690" t="s">
        <v>655</v>
      </c>
      <c r="I690">
        <f t="shared" si="11"/>
        <v>1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1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</row>
    <row r="691" spans="1:49" x14ac:dyDescent="0.35">
      <c r="A691" t="s">
        <v>48</v>
      </c>
      <c r="B691" t="s">
        <v>664</v>
      </c>
      <c r="C691" t="s">
        <v>1245</v>
      </c>
      <c r="D691" t="s">
        <v>1365</v>
      </c>
      <c r="E691" t="s">
        <v>1480</v>
      </c>
      <c r="F691" t="s">
        <v>1481</v>
      </c>
      <c r="G691" t="s">
        <v>1482</v>
      </c>
      <c r="H691" t="s">
        <v>1483</v>
      </c>
      <c r="I691">
        <f t="shared" si="11"/>
        <v>1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1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</row>
    <row r="692" spans="1:49" x14ac:dyDescent="0.35">
      <c r="A692" t="s">
        <v>48</v>
      </c>
      <c r="B692" t="s">
        <v>664</v>
      </c>
      <c r="C692" t="s">
        <v>1245</v>
      </c>
      <c r="D692" t="s">
        <v>1365</v>
      </c>
      <c r="E692" t="s">
        <v>1480</v>
      </c>
      <c r="F692" t="s">
        <v>1484</v>
      </c>
      <c r="G692" t="s">
        <v>1485</v>
      </c>
      <c r="H692" t="s">
        <v>655</v>
      </c>
      <c r="I692">
        <f t="shared" si="11"/>
        <v>1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1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</row>
    <row r="693" spans="1:49" x14ac:dyDescent="0.35">
      <c r="A693" t="s">
        <v>48</v>
      </c>
      <c r="B693" t="s">
        <v>664</v>
      </c>
      <c r="C693" t="s">
        <v>1245</v>
      </c>
      <c r="D693" t="s">
        <v>1365</v>
      </c>
      <c r="E693" t="s">
        <v>1480</v>
      </c>
      <c r="F693" t="s">
        <v>1486</v>
      </c>
      <c r="G693" t="s">
        <v>1487</v>
      </c>
      <c r="H693" t="s">
        <v>655</v>
      </c>
      <c r="I693">
        <f t="shared" si="11"/>
        <v>1</v>
      </c>
      <c r="J693">
        <v>1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</row>
    <row r="694" spans="1:49" x14ac:dyDescent="0.35">
      <c r="A694" t="s">
        <v>48</v>
      </c>
      <c r="B694" t="s">
        <v>664</v>
      </c>
      <c r="C694" t="s">
        <v>1245</v>
      </c>
      <c r="D694" t="s">
        <v>1365</v>
      </c>
      <c r="E694" t="s">
        <v>1489</v>
      </c>
      <c r="F694" t="s">
        <v>1490</v>
      </c>
      <c r="G694" t="s">
        <v>1493</v>
      </c>
      <c r="H694" t="s">
        <v>1495</v>
      </c>
      <c r="I694">
        <f t="shared" si="11"/>
        <v>1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1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</row>
    <row r="695" spans="1:49" x14ac:dyDescent="0.35">
      <c r="A695" t="s">
        <v>48</v>
      </c>
      <c r="B695" t="s">
        <v>664</v>
      </c>
      <c r="C695" t="s">
        <v>1245</v>
      </c>
      <c r="D695" t="s">
        <v>1365</v>
      </c>
      <c r="E695" t="s">
        <v>1489</v>
      </c>
      <c r="F695" t="s">
        <v>1490</v>
      </c>
      <c r="G695" t="s">
        <v>1496</v>
      </c>
      <c r="H695" t="s">
        <v>655</v>
      </c>
      <c r="I695">
        <f t="shared" si="11"/>
        <v>1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1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</row>
    <row r="696" spans="1:49" x14ac:dyDescent="0.35">
      <c r="A696" t="s">
        <v>48</v>
      </c>
      <c r="B696" t="s">
        <v>664</v>
      </c>
      <c r="C696" t="s">
        <v>1245</v>
      </c>
      <c r="D696" t="s">
        <v>1365</v>
      </c>
      <c r="E696" t="s">
        <v>1489</v>
      </c>
      <c r="F696" t="s">
        <v>1490</v>
      </c>
      <c r="G696" t="s">
        <v>1498</v>
      </c>
      <c r="H696" t="s">
        <v>1499</v>
      </c>
      <c r="I696">
        <f t="shared" si="11"/>
        <v>1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1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</row>
    <row r="697" spans="1:49" x14ac:dyDescent="0.35">
      <c r="A697" t="s">
        <v>48</v>
      </c>
      <c r="B697" t="s">
        <v>664</v>
      </c>
      <c r="C697" t="s">
        <v>1245</v>
      </c>
      <c r="D697" t="s">
        <v>1365</v>
      </c>
      <c r="E697" t="s">
        <v>1489</v>
      </c>
      <c r="F697" t="s">
        <v>1490</v>
      </c>
      <c r="G697" t="s">
        <v>1498</v>
      </c>
      <c r="H697" t="s">
        <v>1500</v>
      </c>
      <c r="I697">
        <f t="shared" si="11"/>
        <v>1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1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</row>
    <row r="698" spans="1:49" x14ac:dyDescent="0.35">
      <c r="A698" t="s">
        <v>48</v>
      </c>
      <c r="B698" t="s">
        <v>664</v>
      </c>
      <c r="C698" t="s">
        <v>1245</v>
      </c>
      <c r="D698" t="s">
        <v>1365</v>
      </c>
      <c r="E698" t="s">
        <v>1489</v>
      </c>
      <c r="F698" t="s">
        <v>1490</v>
      </c>
      <c r="G698" t="s">
        <v>1504</v>
      </c>
      <c r="H698" t="s">
        <v>1505</v>
      </c>
      <c r="I698">
        <f t="shared" si="11"/>
        <v>1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1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</row>
    <row r="699" spans="1:49" x14ac:dyDescent="0.35">
      <c r="A699" t="s">
        <v>48</v>
      </c>
      <c r="B699" t="s">
        <v>664</v>
      </c>
      <c r="C699" t="s">
        <v>1245</v>
      </c>
      <c r="D699" t="s">
        <v>1365</v>
      </c>
      <c r="E699" t="s">
        <v>1506</v>
      </c>
      <c r="F699" t="s">
        <v>1507</v>
      </c>
      <c r="G699" t="s">
        <v>1508</v>
      </c>
      <c r="H699" t="s">
        <v>1509</v>
      </c>
      <c r="I699">
        <f t="shared" si="11"/>
        <v>1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1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</row>
    <row r="700" spans="1:49" x14ac:dyDescent="0.35">
      <c r="A700" t="s">
        <v>48</v>
      </c>
      <c r="B700" t="s">
        <v>664</v>
      </c>
      <c r="C700" t="s">
        <v>1245</v>
      </c>
      <c r="D700" t="s">
        <v>1365</v>
      </c>
      <c r="E700" t="s">
        <v>1506</v>
      </c>
      <c r="F700" t="s">
        <v>1507</v>
      </c>
      <c r="G700" t="s">
        <v>1510</v>
      </c>
      <c r="H700" t="s">
        <v>655</v>
      </c>
      <c r="I700">
        <f t="shared" si="11"/>
        <v>1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1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</row>
    <row r="701" spans="1:49" x14ac:dyDescent="0.35">
      <c r="A701" t="s">
        <v>48</v>
      </c>
      <c r="B701" t="s">
        <v>664</v>
      </c>
      <c r="C701" t="s">
        <v>1245</v>
      </c>
      <c r="D701" t="s">
        <v>1365</v>
      </c>
      <c r="E701" t="s">
        <v>1506</v>
      </c>
      <c r="F701" t="s">
        <v>1511</v>
      </c>
      <c r="G701" t="s">
        <v>1512</v>
      </c>
      <c r="H701" t="s">
        <v>1514</v>
      </c>
      <c r="I701">
        <f t="shared" si="11"/>
        <v>1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</row>
    <row r="702" spans="1:49" x14ac:dyDescent="0.35">
      <c r="A702" t="s">
        <v>48</v>
      </c>
      <c r="B702" t="s">
        <v>664</v>
      </c>
      <c r="C702" t="s">
        <v>1245</v>
      </c>
      <c r="D702" t="s">
        <v>1365</v>
      </c>
      <c r="E702" t="s">
        <v>1515</v>
      </c>
      <c r="F702" t="s">
        <v>1516</v>
      </c>
      <c r="G702" t="s">
        <v>661</v>
      </c>
      <c r="H702" t="s">
        <v>655</v>
      </c>
      <c r="I702">
        <f t="shared" si="11"/>
        <v>1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1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</row>
    <row r="703" spans="1:49" x14ac:dyDescent="0.35">
      <c r="A703" t="s">
        <v>48</v>
      </c>
      <c r="B703" t="s">
        <v>664</v>
      </c>
      <c r="C703" t="s">
        <v>1245</v>
      </c>
      <c r="D703" t="s">
        <v>1365</v>
      </c>
      <c r="E703" t="s">
        <v>1515</v>
      </c>
      <c r="F703" t="s">
        <v>1517</v>
      </c>
      <c r="G703" t="s">
        <v>1518</v>
      </c>
      <c r="H703" t="s">
        <v>1519</v>
      </c>
      <c r="I703">
        <f t="shared" si="11"/>
        <v>1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1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</row>
    <row r="704" spans="1:49" x14ac:dyDescent="0.35">
      <c r="A704" t="s">
        <v>48</v>
      </c>
      <c r="B704" t="s">
        <v>664</v>
      </c>
      <c r="C704" t="s">
        <v>1245</v>
      </c>
      <c r="D704" t="s">
        <v>1365</v>
      </c>
      <c r="E704" t="s">
        <v>1515</v>
      </c>
      <c r="F704" t="s">
        <v>1517</v>
      </c>
      <c r="G704" t="s">
        <v>1520</v>
      </c>
      <c r="H704" t="s">
        <v>655</v>
      </c>
      <c r="I704">
        <f t="shared" si="11"/>
        <v>1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1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</row>
    <row r="705" spans="1:49" x14ac:dyDescent="0.35">
      <c r="A705" t="s">
        <v>48</v>
      </c>
      <c r="B705" t="s">
        <v>664</v>
      </c>
      <c r="C705" t="s">
        <v>1245</v>
      </c>
      <c r="D705" t="s">
        <v>1365</v>
      </c>
      <c r="E705" t="s">
        <v>1529</v>
      </c>
      <c r="F705" t="s">
        <v>1531</v>
      </c>
      <c r="G705" t="s">
        <v>1532</v>
      </c>
      <c r="H705" t="s">
        <v>1533</v>
      </c>
      <c r="I705">
        <f t="shared" si="11"/>
        <v>1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1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</row>
    <row r="706" spans="1:49" x14ac:dyDescent="0.35">
      <c r="A706" t="s">
        <v>48</v>
      </c>
      <c r="B706" t="s">
        <v>664</v>
      </c>
      <c r="C706" t="s">
        <v>1543</v>
      </c>
      <c r="D706" t="s">
        <v>1544</v>
      </c>
      <c r="E706" t="s">
        <v>1545</v>
      </c>
      <c r="F706" t="s">
        <v>1546</v>
      </c>
      <c r="G706" t="s">
        <v>661</v>
      </c>
      <c r="H706" t="s">
        <v>655</v>
      </c>
      <c r="I706">
        <f t="shared" si="11"/>
        <v>1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1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</row>
    <row r="707" spans="1:49" x14ac:dyDescent="0.35">
      <c r="A707" t="s">
        <v>48</v>
      </c>
      <c r="B707" t="s">
        <v>664</v>
      </c>
      <c r="C707" t="s">
        <v>1554</v>
      </c>
      <c r="D707" t="s">
        <v>1555</v>
      </c>
      <c r="E707" t="s">
        <v>1556</v>
      </c>
      <c r="F707" t="s">
        <v>1559</v>
      </c>
      <c r="G707" t="s">
        <v>1560</v>
      </c>
      <c r="H707" t="s">
        <v>655</v>
      </c>
      <c r="I707">
        <f t="shared" si="11"/>
        <v>1</v>
      </c>
      <c r="J707">
        <v>0</v>
      </c>
      <c r="K707">
        <v>0</v>
      </c>
      <c r="L707">
        <v>1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</row>
    <row r="708" spans="1:49" x14ac:dyDescent="0.35">
      <c r="A708" t="s">
        <v>48</v>
      </c>
      <c r="B708" t="s">
        <v>664</v>
      </c>
      <c r="C708" t="s">
        <v>1554</v>
      </c>
      <c r="D708" t="s">
        <v>1555</v>
      </c>
      <c r="E708" t="s">
        <v>1556</v>
      </c>
      <c r="F708" t="s">
        <v>1559</v>
      </c>
      <c r="G708" t="s">
        <v>1561</v>
      </c>
      <c r="H708" t="s">
        <v>1562</v>
      </c>
      <c r="I708">
        <f t="shared" ref="I708:I719" si="12">SUM(J708:AW708)</f>
        <v>1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1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</row>
    <row r="709" spans="1:49" x14ac:dyDescent="0.35">
      <c r="A709" t="s">
        <v>48</v>
      </c>
      <c r="B709" t="s">
        <v>664</v>
      </c>
      <c r="C709" t="s">
        <v>1554</v>
      </c>
      <c r="D709" t="s">
        <v>1555</v>
      </c>
      <c r="E709" t="s">
        <v>1556</v>
      </c>
      <c r="F709" t="s">
        <v>1559</v>
      </c>
      <c r="G709" t="s">
        <v>1563</v>
      </c>
      <c r="H709" t="s">
        <v>655</v>
      </c>
      <c r="I709">
        <f t="shared" si="12"/>
        <v>1</v>
      </c>
      <c r="J709">
        <v>0</v>
      </c>
      <c r="K709">
        <v>0</v>
      </c>
      <c r="L709">
        <v>0</v>
      </c>
      <c r="M709">
        <v>0</v>
      </c>
      <c r="N709">
        <v>1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</row>
    <row r="710" spans="1:49" x14ac:dyDescent="0.35">
      <c r="A710" t="s">
        <v>48</v>
      </c>
      <c r="B710" t="s">
        <v>664</v>
      </c>
      <c r="C710" t="s">
        <v>1554</v>
      </c>
      <c r="D710" t="s">
        <v>1555</v>
      </c>
      <c r="E710" t="s">
        <v>1556</v>
      </c>
      <c r="F710" t="s">
        <v>1564</v>
      </c>
      <c r="G710" t="s">
        <v>661</v>
      </c>
      <c r="H710" t="s">
        <v>655</v>
      </c>
      <c r="I710">
        <f t="shared" si="12"/>
        <v>1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1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</row>
    <row r="711" spans="1:49" x14ac:dyDescent="0.35">
      <c r="A711" t="s">
        <v>48</v>
      </c>
      <c r="B711" t="s">
        <v>664</v>
      </c>
      <c r="C711" t="s">
        <v>1554</v>
      </c>
      <c r="D711" t="s">
        <v>1555</v>
      </c>
      <c r="E711" t="s">
        <v>1556</v>
      </c>
      <c r="F711" t="s">
        <v>1564</v>
      </c>
      <c r="G711" t="s">
        <v>1565</v>
      </c>
      <c r="H711" t="s">
        <v>655</v>
      </c>
      <c r="I711">
        <f t="shared" si="12"/>
        <v>1</v>
      </c>
      <c r="J711">
        <v>0</v>
      </c>
      <c r="K711">
        <v>1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</row>
    <row r="712" spans="1:49" x14ac:dyDescent="0.35">
      <c r="A712" t="s">
        <v>48</v>
      </c>
      <c r="B712" t="s">
        <v>664</v>
      </c>
      <c r="C712" t="s">
        <v>1554</v>
      </c>
      <c r="D712" t="s">
        <v>1555</v>
      </c>
      <c r="E712" t="s">
        <v>1556</v>
      </c>
      <c r="F712" t="s">
        <v>1564</v>
      </c>
      <c r="G712" t="s">
        <v>1567</v>
      </c>
      <c r="H712" t="s">
        <v>655</v>
      </c>
      <c r="I712">
        <f t="shared" si="12"/>
        <v>1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1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</row>
    <row r="713" spans="1:49" x14ac:dyDescent="0.35">
      <c r="A713" t="s">
        <v>48</v>
      </c>
      <c r="B713" t="s">
        <v>664</v>
      </c>
      <c r="C713" t="s">
        <v>1554</v>
      </c>
      <c r="D713" t="s">
        <v>1555</v>
      </c>
      <c r="E713" t="s">
        <v>1556</v>
      </c>
      <c r="F713" t="s">
        <v>1568</v>
      </c>
      <c r="G713" t="s">
        <v>1569</v>
      </c>
      <c r="H713" t="s">
        <v>655</v>
      </c>
      <c r="I713">
        <f t="shared" si="12"/>
        <v>1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1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</row>
    <row r="714" spans="1:49" x14ac:dyDescent="0.35">
      <c r="A714" t="s">
        <v>48</v>
      </c>
      <c r="B714" t="s">
        <v>664</v>
      </c>
      <c r="C714" t="s">
        <v>1572</v>
      </c>
      <c r="D714" t="s">
        <v>1573</v>
      </c>
      <c r="E714" t="s">
        <v>1577</v>
      </c>
      <c r="F714" t="s">
        <v>671</v>
      </c>
      <c r="G714" t="s">
        <v>661</v>
      </c>
      <c r="H714" t="s">
        <v>655</v>
      </c>
      <c r="I714">
        <f t="shared" si="12"/>
        <v>1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1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</row>
    <row r="715" spans="1:49" x14ac:dyDescent="0.35">
      <c r="A715" t="s">
        <v>48</v>
      </c>
      <c r="B715" t="s">
        <v>664</v>
      </c>
      <c r="C715" t="s">
        <v>1579</v>
      </c>
      <c r="D715" t="s">
        <v>1581</v>
      </c>
      <c r="E715" t="s">
        <v>1588</v>
      </c>
      <c r="F715" t="s">
        <v>1589</v>
      </c>
      <c r="G715" t="s">
        <v>1590</v>
      </c>
      <c r="H715" t="s">
        <v>655</v>
      </c>
      <c r="I715">
        <f t="shared" si="12"/>
        <v>1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1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</row>
    <row r="716" spans="1:49" x14ac:dyDescent="0.35">
      <c r="A716" t="s">
        <v>48</v>
      </c>
      <c r="B716" t="s">
        <v>664</v>
      </c>
      <c r="C716" t="s">
        <v>1594</v>
      </c>
      <c r="D716" t="s">
        <v>1599</v>
      </c>
      <c r="E716" t="s">
        <v>1600</v>
      </c>
      <c r="F716" t="s">
        <v>1601</v>
      </c>
      <c r="G716" t="s">
        <v>1604</v>
      </c>
      <c r="H716" t="s">
        <v>655</v>
      </c>
      <c r="I716">
        <f t="shared" si="12"/>
        <v>1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1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</row>
    <row r="717" spans="1:49" x14ac:dyDescent="0.35">
      <c r="A717" t="s">
        <v>48</v>
      </c>
      <c r="B717" t="s">
        <v>664</v>
      </c>
      <c r="C717" t="s">
        <v>1594</v>
      </c>
      <c r="D717" t="s">
        <v>1605</v>
      </c>
      <c r="E717" t="s">
        <v>1606</v>
      </c>
      <c r="F717" t="s">
        <v>671</v>
      </c>
      <c r="G717" t="s">
        <v>661</v>
      </c>
      <c r="H717" t="s">
        <v>655</v>
      </c>
      <c r="I717">
        <f t="shared" si="12"/>
        <v>1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1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</row>
    <row r="718" spans="1:49" x14ac:dyDescent="0.35">
      <c r="A718" t="s">
        <v>48</v>
      </c>
      <c r="B718" t="s">
        <v>664</v>
      </c>
      <c r="C718" t="s">
        <v>1612</v>
      </c>
      <c r="D718" t="s">
        <v>1613</v>
      </c>
      <c r="E718" t="s">
        <v>670</v>
      </c>
      <c r="F718" t="s">
        <v>671</v>
      </c>
      <c r="G718" t="s">
        <v>661</v>
      </c>
      <c r="H718" t="s">
        <v>655</v>
      </c>
      <c r="I718">
        <f t="shared" si="12"/>
        <v>1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1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</row>
    <row r="719" spans="1:49" x14ac:dyDescent="0.35">
      <c r="A719" t="s">
        <v>48</v>
      </c>
      <c r="B719" t="s">
        <v>664</v>
      </c>
      <c r="C719" t="s">
        <v>1614</v>
      </c>
      <c r="D719" t="s">
        <v>1615</v>
      </c>
      <c r="E719" t="s">
        <v>1616</v>
      </c>
      <c r="F719" t="s">
        <v>1617</v>
      </c>
      <c r="G719" t="s">
        <v>1618</v>
      </c>
      <c r="H719" t="s">
        <v>655</v>
      </c>
      <c r="I719">
        <f t="shared" si="12"/>
        <v>1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1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</row>
  </sheetData>
  <sortState ref="A5:BC719">
    <sortCondition descending="1" ref="I5:I719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D236"/>
  <sheetViews>
    <sheetView workbookViewId="0">
      <selection activeCell="O47" sqref="O47"/>
    </sheetView>
  </sheetViews>
  <sheetFormatPr defaultRowHeight="14.5" x14ac:dyDescent="0.35"/>
  <sheetData>
    <row r="1" spans="1:4" x14ac:dyDescent="0.35">
      <c r="A1" t="s">
        <v>3223</v>
      </c>
      <c r="C1">
        <f>SUM(B3:B236)</f>
        <v>1246896</v>
      </c>
    </row>
    <row r="3" spans="1:4" x14ac:dyDescent="0.35">
      <c r="A3">
        <v>80</v>
      </c>
      <c r="B3">
        <v>352</v>
      </c>
      <c r="C3" s="4">
        <f>B3/C$1</f>
        <v>2.8230100986770349E-4</v>
      </c>
      <c r="D3" s="7">
        <f>C3</f>
        <v>2.8230100986770349E-4</v>
      </c>
    </row>
    <row r="4" spans="1:4" x14ac:dyDescent="0.35">
      <c r="A4">
        <v>81</v>
      </c>
      <c r="B4">
        <v>675</v>
      </c>
      <c r="C4" s="4">
        <f t="shared" ref="C4:C67" si="0">B4/C$1</f>
        <v>5.4134426608153368E-4</v>
      </c>
      <c r="D4" s="7">
        <f>C4+D3</f>
        <v>8.2364527594923722E-4</v>
      </c>
    </row>
    <row r="5" spans="1:4" x14ac:dyDescent="0.35">
      <c r="A5">
        <v>82</v>
      </c>
      <c r="B5">
        <v>943</v>
      </c>
      <c r="C5" s="4">
        <f t="shared" si="0"/>
        <v>7.5627798950353518E-4</v>
      </c>
      <c r="D5" s="7">
        <f t="shared" ref="D5:D68" si="1">C5+D4</f>
        <v>1.5799232654527724E-3</v>
      </c>
    </row>
    <row r="6" spans="1:4" x14ac:dyDescent="0.35">
      <c r="A6">
        <v>83</v>
      </c>
      <c r="B6">
        <v>782</v>
      </c>
      <c r="C6" s="4">
        <f t="shared" si="0"/>
        <v>6.2715735714927309E-4</v>
      </c>
      <c r="D6" s="7">
        <f t="shared" si="1"/>
        <v>2.2070806226020456E-3</v>
      </c>
    </row>
    <row r="7" spans="1:4" x14ac:dyDescent="0.35">
      <c r="A7">
        <v>84</v>
      </c>
      <c r="B7">
        <v>859</v>
      </c>
      <c r="C7" s="4">
        <f t="shared" si="0"/>
        <v>6.8891070305783324E-4</v>
      </c>
      <c r="D7" s="7">
        <f t="shared" si="1"/>
        <v>2.8959913256598789E-3</v>
      </c>
    </row>
    <row r="8" spans="1:4" x14ac:dyDescent="0.35">
      <c r="A8">
        <v>85</v>
      </c>
      <c r="B8">
        <v>2019</v>
      </c>
      <c r="C8" s="4">
        <f t="shared" si="0"/>
        <v>1.6192208492127652E-3</v>
      </c>
      <c r="D8" s="7">
        <f t="shared" si="1"/>
        <v>4.5152121748726444E-3</v>
      </c>
    </row>
    <row r="9" spans="1:4" x14ac:dyDescent="0.35">
      <c r="A9">
        <v>86</v>
      </c>
      <c r="B9">
        <v>1837</v>
      </c>
      <c r="C9" s="4">
        <f t="shared" si="0"/>
        <v>1.4732583952470775E-3</v>
      </c>
      <c r="D9" s="7">
        <f t="shared" si="1"/>
        <v>5.9884705701197215E-3</v>
      </c>
    </row>
    <row r="10" spans="1:4" x14ac:dyDescent="0.35">
      <c r="A10">
        <v>87</v>
      </c>
      <c r="B10">
        <v>746</v>
      </c>
      <c r="C10" s="4">
        <f t="shared" si="0"/>
        <v>5.9828566295825789E-4</v>
      </c>
      <c r="D10" s="7">
        <f t="shared" si="1"/>
        <v>6.5867562330779797E-3</v>
      </c>
    </row>
    <row r="11" spans="1:4" x14ac:dyDescent="0.35">
      <c r="A11">
        <v>88</v>
      </c>
      <c r="B11">
        <v>1468</v>
      </c>
      <c r="C11" s="4">
        <f t="shared" si="0"/>
        <v>1.1773235297891725E-3</v>
      </c>
      <c r="D11" s="7">
        <f t="shared" si="1"/>
        <v>7.7640797628671524E-3</v>
      </c>
    </row>
    <row r="12" spans="1:4" x14ac:dyDescent="0.35">
      <c r="A12">
        <v>89</v>
      </c>
      <c r="B12">
        <v>2250</v>
      </c>
      <c r="C12" s="4">
        <f t="shared" si="0"/>
        <v>1.8044808869384454E-3</v>
      </c>
      <c r="D12" s="7">
        <f t="shared" si="1"/>
        <v>9.5685606498055985E-3</v>
      </c>
    </row>
    <row r="13" spans="1:4" x14ac:dyDescent="0.35">
      <c r="A13">
        <v>90</v>
      </c>
      <c r="B13">
        <v>1047</v>
      </c>
      <c r="C13" s="4">
        <f t="shared" si="0"/>
        <v>8.3968510605535662E-4</v>
      </c>
      <c r="D13" s="7">
        <f t="shared" si="1"/>
        <v>1.0408245755860955E-2</v>
      </c>
    </row>
    <row r="14" spans="1:4" x14ac:dyDescent="0.35">
      <c r="A14">
        <v>91</v>
      </c>
      <c r="B14">
        <v>680</v>
      </c>
      <c r="C14" s="4">
        <f t="shared" si="0"/>
        <v>5.4535422360806355E-4</v>
      </c>
      <c r="D14" s="7">
        <f t="shared" si="1"/>
        <v>1.0953599979469019E-2</v>
      </c>
    </row>
    <row r="15" spans="1:4" x14ac:dyDescent="0.35">
      <c r="A15">
        <v>92</v>
      </c>
      <c r="B15">
        <v>1037</v>
      </c>
      <c r="C15" s="4">
        <f t="shared" si="0"/>
        <v>8.3166519100229686E-4</v>
      </c>
      <c r="D15" s="7">
        <f t="shared" si="1"/>
        <v>1.1785265170471316E-2</v>
      </c>
    </row>
    <row r="16" spans="1:4" x14ac:dyDescent="0.35">
      <c r="A16">
        <v>93</v>
      </c>
      <c r="B16">
        <v>1039</v>
      </c>
      <c r="C16" s="4">
        <f t="shared" si="0"/>
        <v>8.3326917401290888E-4</v>
      </c>
      <c r="D16" s="7">
        <f t="shared" si="1"/>
        <v>1.2618534344484225E-2</v>
      </c>
    </row>
    <row r="17" spans="1:4" x14ac:dyDescent="0.35">
      <c r="A17">
        <v>94</v>
      </c>
      <c r="B17">
        <v>2204</v>
      </c>
      <c r="C17" s="4">
        <f t="shared" si="0"/>
        <v>1.7675892776943707E-3</v>
      </c>
      <c r="D17" s="7">
        <f t="shared" si="1"/>
        <v>1.4386123622178596E-2</v>
      </c>
    </row>
    <row r="18" spans="1:4" x14ac:dyDescent="0.35">
      <c r="A18">
        <v>95</v>
      </c>
      <c r="B18">
        <v>1753</v>
      </c>
      <c r="C18" s="4">
        <f t="shared" si="0"/>
        <v>1.4058911088013755E-3</v>
      </c>
      <c r="D18" s="7">
        <f t="shared" si="1"/>
        <v>1.5792014730979971E-2</v>
      </c>
    </row>
    <row r="19" spans="1:4" x14ac:dyDescent="0.35">
      <c r="A19">
        <v>96</v>
      </c>
      <c r="B19">
        <v>1561</v>
      </c>
      <c r="C19" s="4">
        <f t="shared" si="0"/>
        <v>1.2519087397826283E-3</v>
      </c>
      <c r="D19" s="7">
        <f t="shared" si="1"/>
        <v>1.7043923470762598E-2</v>
      </c>
    </row>
    <row r="20" spans="1:4" x14ac:dyDescent="0.35">
      <c r="A20">
        <v>97</v>
      </c>
      <c r="B20">
        <v>1367</v>
      </c>
      <c r="C20" s="4">
        <f t="shared" si="0"/>
        <v>1.096322387753269E-3</v>
      </c>
      <c r="D20" s="7">
        <f t="shared" si="1"/>
        <v>1.8140245858515869E-2</v>
      </c>
    </row>
    <row r="21" spans="1:4" x14ac:dyDescent="0.35">
      <c r="A21">
        <v>98</v>
      </c>
      <c r="B21">
        <v>1811</v>
      </c>
      <c r="C21" s="4">
        <f t="shared" si="0"/>
        <v>1.4524066161091221E-3</v>
      </c>
      <c r="D21" s="7">
        <f t="shared" si="1"/>
        <v>1.9592652474624991E-2</v>
      </c>
    </row>
    <row r="22" spans="1:4" x14ac:dyDescent="0.35">
      <c r="A22">
        <v>99</v>
      </c>
      <c r="B22">
        <v>2453</v>
      </c>
      <c r="C22" s="4">
        <f t="shared" si="0"/>
        <v>1.9672851625155588E-3</v>
      </c>
      <c r="D22" s="7">
        <f t="shared" si="1"/>
        <v>2.155993763714055E-2</v>
      </c>
    </row>
    <row r="23" spans="1:4" x14ac:dyDescent="0.35">
      <c r="A23">
        <v>100</v>
      </c>
      <c r="B23">
        <v>2662</v>
      </c>
      <c r="C23" s="4">
        <f t="shared" si="0"/>
        <v>2.1349013871245076E-3</v>
      </c>
      <c r="D23" s="7">
        <f t="shared" si="1"/>
        <v>2.3694839024265058E-2</v>
      </c>
    </row>
    <row r="24" spans="1:4" x14ac:dyDescent="0.35">
      <c r="A24">
        <v>101</v>
      </c>
      <c r="B24">
        <v>2600</v>
      </c>
      <c r="C24" s="4">
        <f t="shared" si="0"/>
        <v>2.0851779137955372E-3</v>
      </c>
      <c r="D24" s="7">
        <f t="shared" si="1"/>
        <v>2.5780016938060594E-2</v>
      </c>
    </row>
    <row r="25" spans="1:4" x14ac:dyDescent="0.35">
      <c r="A25">
        <v>102</v>
      </c>
      <c r="B25">
        <v>2549</v>
      </c>
      <c r="C25" s="4">
        <f t="shared" si="0"/>
        <v>2.0442763470249325E-3</v>
      </c>
      <c r="D25" s="7">
        <f t="shared" si="1"/>
        <v>2.7824293285085525E-2</v>
      </c>
    </row>
    <row r="26" spans="1:4" x14ac:dyDescent="0.35">
      <c r="A26">
        <v>103</v>
      </c>
      <c r="B26">
        <v>2330</v>
      </c>
      <c r="C26" s="4">
        <f t="shared" si="0"/>
        <v>1.8686402073629237E-3</v>
      </c>
      <c r="D26" s="7">
        <f t="shared" si="1"/>
        <v>2.9692933492448448E-2</v>
      </c>
    </row>
    <row r="27" spans="1:4" x14ac:dyDescent="0.35">
      <c r="A27">
        <v>104</v>
      </c>
      <c r="B27">
        <v>2907</v>
      </c>
      <c r="C27" s="4">
        <f t="shared" si="0"/>
        <v>2.3313893059244716E-3</v>
      </c>
      <c r="D27" s="7">
        <f t="shared" si="1"/>
        <v>3.2024322798372917E-2</v>
      </c>
    </row>
    <row r="28" spans="1:4" x14ac:dyDescent="0.35">
      <c r="A28">
        <v>105</v>
      </c>
      <c r="B28">
        <v>2736</v>
      </c>
      <c r="C28" s="4">
        <f t="shared" si="0"/>
        <v>2.1942487585171499E-3</v>
      </c>
      <c r="D28" s="7">
        <f t="shared" si="1"/>
        <v>3.4218571556890065E-2</v>
      </c>
    </row>
    <row r="29" spans="1:4" x14ac:dyDescent="0.35">
      <c r="A29">
        <v>106</v>
      </c>
      <c r="B29">
        <v>3023</v>
      </c>
      <c r="C29" s="4">
        <f t="shared" si="0"/>
        <v>2.4244203205399648E-3</v>
      </c>
      <c r="D29" s="7">
        <f t="shared" si="1"/>
        <v>3.6642991877430031E-2</v>
      </c>
    </row>
    <row r="30" spans="1:4" x14ac:dyDescent="0.35">
      <c r="A30">
        <v>107</v>
      </c>
      <c r="B30">
        <v>4102</v>
      </c>
      <c r="C30" s="4">
        <f t="shared" si="0"/>
        <v>3.2897691547651127E-3</v>
      </c>
      <c r="D30" s="7">
        <f t="shared" si="1"/>
        <v>3.9932761032195147E-2</v>
      </c>
    </row>
    <row r="31" spans="1:4" x14ac:dyDescent="0.35">
      <c r="A31">
        <v>108</v>
      </c>
      <c r="B31">
        <v>2821</v>
      </c>
      <c r="C31" s="4">
        <f t="shared" si="0"/>
        <v>2.2624180364681579E-3</v>
      </c>
      <c r="D31" s="7">
        <f t="shared" si="1"/>
        <v>4.2195179068663304E-2</v>
      </c>
    </row>
    <row r="32" spans="1:4" x14ac:dyDescent="0.35">
      <c r="A32">
        <v>109</v>
      </c>
      <c r="B32">
        <v>2500</v>
      </c>
      <c r="C32" s="4">
        <f t="shared" si="0"/>
        <v>2.0049787632649397E-3</v>
      </c>
      <c r="D32" s="7">
        <f t="shared" si="1"/>
        <v>4.4200157831928245E-2</v>
      </c>
    </row>
    <row r="33" spans="1:4" x14ac:dyDescent="0.35">
      <c r="A33">
        <v>110</v>
      </c>
      <c r="B33">
        <v>3112</v>
      </c>
      <c r="C33" s="4">
        <f t="shared" si="0"/>
        <v>2.4957975645121967E-3</v>
      </c>
      <c r="D33" s="7">
        <f t="shared" si="1"/>
        <v>4.669595539644044E-2</v>
      </c>
    </row>
    <row r="34" spans="1:4" x14ac:dyDescent="0.35">
      <c r="A34">
        <v>111</v>
      </c>
      <c r="B34">
        <v>3180</v>
      </c>
      <c r="C34" s="4">
        <f t="shared" si="0"/>
        <v>2.5503329868730032E-3</v>
      </c>
      <c r="D34" s="7">
        <f t="shared" si="1"/>
        <v>4.9246288383313443E-2</v>
      </c>
    </row>
    <row r="35" spans="1:4" x14ac:dyDescent="0.35">
      <c r="A35">
        <v>112</v>
      </c>
      <c r="B35">
        <v>3296</v>
      </c>
      <c r="C35" s="4">
        <f t="shared" si="0"/>
        <v>2.6433640014884964E-3</v>
      </c>
      <c r="D35" s="7">
        <f t="shared" si="1"/>
        <v>5.1889652384801942E-2</v>
      </c>
    </row>
    <row r="36" spans="1:4" x14ac:dyDescent="0.35">
      <c r="A36">
        <v>113</v>
      </c>
      <c r="B36">
        <v>2686</v>
      </c>
      <c r="C36" s="4">
        <f t="shared" si="0"/>
        <v>2.1541491832518509E-3</v>
      </c>
      <c r="D36" s="7">
        <f t="shared" si="1"/>
        <v>5.4043801568053794E-2</v>
      </c>
    </row>
    <row r="37" spans="1:4" x14ac:dyDescent="0.35">
      <c r="A37">
        <v>114</v>
      </c>
      <c r="B37">
        <v>2974</v>
      </c>
      <c r="C37" s="4">
        <f t="shared" si="0"/>
        <v>2.385122736779972E-3</v>
      </c>
      <c r="D37" s="7">
        <f t="shared" si="1"/>
        <v>5.6428924304833768E-2</v>
      </c>
    </row>
    <row r="38" spans="1:4" x14ac:dyDescent="0.35">
      <c r="A38">
        <v>115</v>
      </c>
      <c r="B38">
        <v>3269</v>
      </c>
      <c r="C38" s="4">
        <f t="shared" si="0"/>
        <v>2.621710230845235E-3</v>
      </c>
      <c r="D38" s="7">
        <f t="shared" si="1"/>
        <v>5.9050634535679006E-2</v>
      </c>
    </row>
    <row r="39" spans="1:4" x14ac:dyDescent="0.35">
      <c r="A39">
        <v>116</v>
      </c>
      <c r="B39">
        <v>3595</v>
      </c>
      <c r="C39" s="4">
        <f t="shared" si="0"/>
        <v>2.8831594615749828E-3</v>
      </c>
      <c r="D39" s="7">
        <f t="shared" si="1"/>
        <v>6.1933793997253989E-2</v>
      </c>
    </row>
    <row r="40" spans="1:4" x14ac:dyDescent="0.35">
      <c r="A40">
        <v>117</v>
      </c>
      <c r="B40">
        <v>3588</v>
      </c>
      <c r="C40" s="4">
        <f t="shared" si="0"/>
        <v>2.8775455210378414E-3</v>
      </c>
      <c r="D40" s="7">
        <f t="shared" si="1"/>
        <v>6.4811339518291836E-2</v>
      </c>
    </row>
    <row r="41" spans="1:4" x14ac:dyDescent="0.35">
      <c r="A41">
        <v>118</v>
      </c>
      <c r="B41">
        <v>3434</v>
      </c>
      <c r="C41" s="4">
        <f t="shared" si="0"/>
        <v>2.7540388292207211E-3</v>
      </c>
      <c r="D41" s="7">
        <f t="shared" si="1"/>
        <v>6.7565378347512556E-2</v>
      </c>
    </row>
    <row r="42" spans="1:4" x14ac:dyDescent="0.35">
      <c r="A42">
        <v>119</v>
      </c>
      <c r="B42">
        <v>3448</v>
      </c>
      <c r="C42" s="4">
        <f t="shared" si="0"/>
        <v>2.7652667102950044E-3</v>
      </c>
      <c r="D42" s="7">
        <f t="shared" si="1"/>
        <v>7.0330645057807561E-2</v>
      </c>
    </row>
    <row r="43" spans="1:4" x14ac:dyDescent="0.35">
      <c r="A43">
        <v>120</v>
      </c>
      <c r="B43">
        <v>4320</v>
      </c>
      <c r="C43" s="4">
        <f t="shared" si="0"/>
        <v>3.4646033029218154E-3</v>
      </c>
      <c r="D43" s="7">
        <f t="shared" si="1"/>
        <v>7.3795248360729371E-2</v>
      </c>
    </row>
    <row r="44" spans="1:4" x14ac:dyDescent="0.35">
      <c r="A44">
        <v>121</v>
      </c>
      <c r="B44">
        <v>4776</v>
      </c>
      <c r="C44" s="4">
        <f t="shared" si="0"/>
        <v>3.8303114293413406E-3</v>
      </c>
      <c r="D44" s="7">
        <f t="shared" si="1"/>
        <v>7.7625559790070714E-2</v>
      </c>
    </row>
    <row r="45" spans="1:4" x14ac:dyDescent="0.35">
      <c r="A45">
        <v>122</v>
      </c>
      <c r="B45">
        <v>4975</v>
      </c>
      <c r="C45" s="4">
        <f t="shared" si="0"/>
        <v>3.9899077388972299E-3</v>
      </c>
      <c r="D45" s="7">
        <f t="shared" si="1"/>
        <v>8.161546752896795E-2</v>
      </c>
    </row>
    <row r="46" spans="1:4" x14ac:dyDescent="0.35">
      <c r="A46">
        <v>123</v>
      </c>
      <c r="B46">
        <v>5453</v>
      </c>
      <c r="C46" s="4">
        <f t="shared" si="0"/>
        <v>4.3732596784334856E-3</v>
      </c>
      <c r="D46" s="7">
        <f t="shared" si="1"/>
        <v>8.598872720740143E-2</v>
      </c>
    </row>
    <row r="47" spans="1:4" x14ac:dyDescent="0.35">
      <c r="A47">
        <v>124</v>
      </c>
      <c r="B47">
        <v>5880</v>
      </c>
      <c r="C47" s="4">
        <f t="shared" si="0"/>
        <v>4.7157100511991375E-3</v>
      </c>
      <c r="D47" s="7">
        <f t="shared" si="1"/>
        <v>9.070443725860057E-2</v>
      </c>
    </row>
    <row r="48" spans="1:4" x14ac:dyDescent="0.35">
      <c r="A48">
        <v>125</v>
      </c>
      <c r="B48">
        <v>4630</v>
      </c>
      <c r="C48" s="4">
        <f t="shared" si="0"/>
        <v>3.7132206695666679E-3</v>
      </c>
      <c r="D48" s="7">
        <f t="shared" si="1"/>
        <v>9.441765792816724E-2</v>
      </c>
    </row>
    <row r="49" spans="1:4" x14ac:dyDescent="0.35">
      <c r="A49">
        <v>126</v>
      </c>
      <c r="B49">
        <v>5163</v>
      </c>
      <c r="C49" s="4">
        <f t="shared" si="0"/>
        <v>4.1406821418947535E-3</v>
      </c>
      <c r="D49" s="7">
        <f t="shared" si="1"/>
        <v>9.8558340070061992E-2</v>
      </c>
    </row>
    <row r="50" spans="1:4" x14ac:dyDescent="0.35">
      <c r="A50">
        <v>127</v>
      </c>
      <c r="B50">
        <v>5170</v>
      </c>
      <c r="C50" s="4">
        <f t="shared" si="0"/>
        <v>4.1462960824318945E-3</v>
      </c>
      <c r="D50" s="7">
        <f t="shared" si="1"/>
        <v>0.10270463615249388</v>
      </c>
    </row>
    <row r="51" spans="1:4" x14ac:dyDescent="0.35">
      <c r="A51">
        <v>128</v>
      </c>
      <c r="B51">
        <v>5369</v>
      </c>
      <c r="C51" s="4">
        <f t="shared" si="0"/>
        <v>4.3058923919877838E-3</v>
      </c>
      <c r="D51" s="7">
        <f t="shared" si="1"/>
        <v>0.10701052854448166</v>
      </c>
    </row>
    <row r="52" spans="1:4" x14ac:dyDescent="0.35">
      <c r="A52">
        <v>129</v>
      </c>
      <c r="B52">
        <v>5645</v>
      </c>
      <c r="C52" s="4">
        <f t="shared" si="0"/>
        <v>4.527242047452233E-3</v>
      </c>
      <c r="D52" s="7">
        <f t="shared" si="1"/>
        <v>0.1115377705919339</v>
      </c>
    </row>
    <row r="53" spans="1:4" x14ac:dyDescent="0.35">
      <c r="A53">
        <v>130</v>
      </c>
      <c r="B53">
        <v>6333</v>
      </c>
      <c r="C53" s="4">
        <f t="shared" si="0"/>
        <v>5.0790122031027446E-3</v>
      </c>
      <c r="D53" s="7">
        <f t="shared" si="1"/>
        <v>0.11661678279503665</v>
      </c>
    </row>
    <row r="54" spans="1:4" x14ac:dyDescent="0.35">
      <c r="A54">
        <v>131</v>
      </c>
      <c r="B54">
        <v>6535</v>
      </c>
      <c r="C54" s="4">
        <f t="shared" si="0"/>
        <v>5.241014487174552E-3</v>
      </c>
      <c r="D54" s="7">
        <f t="shared" si="1"/>
        <v>0.1218577972822112</v>
      </c>
    </row>
    <row r="55" spans="1:4" x14ac:dyDescent="0.35">
      <c r="A55">
        <v>132</v>
      </c>
      <c r="B55">
        <v>7112</v>
      </c>
      <c r="C55" s="4">
        <f t="shared" si="0"/>
        <v>5.7037635857361E-3</v>
      </c>
      <c r="D55" s="7">
        <f t="shared" si="1"/>
        <v>0.12756156086794732</v>
      </c>
    </row>
    <row r="56" spans="1:4" x14ac:dyDescent="0.35">
      <c r="A56">
        <v>133</v>
      </c>
      <c r="B56">
        <v>6848</v>
      </c>
      <c r="C56" s="4">
        <f t="shared" si="0"/>
        <v>5.4920378283353222E-3</v>
      </c>
      <c r="D56" s="7">
        <f t="shared" si="1"/>
        <v>0.13305359869628264</v>
      </c>
    </row>
    <row r="57" spans="1:4" x14ac:dyDescent="0.35">
      <c r="A57">
        <v>134</v>
      </c>
      <c r="B57">
        <v>6673</v>
      </c>
      <c r="C57" s="4">
        <f t="shared" si="0"/>
        <v>5.3516893149067766E-3</v>
      </c>
      <c r="D57" s="7">
        <f t="shared" si="1"/>
        <v>0.13840528801118943</v>
      </c>
    </row>
    <row r="58" spans="1:4" x14ac:dyDescent="0.35">
      <c r="A58">
        <v>135</v>
      </c>
      <c r="B58">
        <v>6533</v>
      </c>
      <c r="C58" s="4">
        <f t="shared" si="0"/>
        <v>5.2394105041639397E-3</v>
      </c>
      <c r="D58" s="7">
        <f t="shared" si="1"/>
        <v>0.14364469851535336</v>
      </c>
    </row>
    <row r="59" spans="1:4" x14ac:dyDescent="0.35">
      <c r="A59">
        <v>136</v>
      </c>
      <c r="B59">
        <v>7492</v>
      </c>
      <c r="C59" s="4">
        <f t="shared" si="0"/>
        <v>6.008520357752371E-3</v>
      </c>
      <c r="D59" s="7">
        <f t="shared" si="1"/>
        <v>0.14965321887310573</v>
      </c>
    </row>
    <row r="60" spans="1:4" x14ac:dyDescent="0.35">
      <c r="A60">
        <v>137</v>
      </c>
      <c r="B60">
        <v>8942</v>
      </c>
      <c r="C60" s="4">
        <f t="shared" si="0"/>
        <v>7.1714080404460352E-3</v>
      </c>
      <c r="D60" s="7">
        <f t="shared" si="1"/>
        <v>0.15682462691355176</v>
      </c>
    </row>
    <row r="61" spans="1:4" x14ac:dyDescent="0.35">
      <c r="A61">
        <v>138</v>
      </c>
      <c r="B61">
        <v>11052</v>
      </c>
      <c r="C61" s="4">
        <f t="shared" si="0"/>
        <v>8.8636101166416452E-3</v>
      </c>
      <c r="D61" s="7">
        <f t="shared" si="1"/>
        <v>0.16568823703019339</v>
      </c>
    </row>
    <row r="62" spans="1:4" x14ac:dyDescent="0.35">
      <c r="A62">
        <v>139</v>
      </c>
      <c r="B62">
        <v>12073</v>
      </c>
      <c r="C62" s="4">
        <f t="shared" si="0"/>
        <v>9.682443443559046E-3</v>
      </c>
      <c r="D62" s="7">
        <f t="shared" si="1"/>
        <v>0.17537068047375243</v>
      </c>
    </row>
    <row r="63" spans="1:4" x14ac:dyDescent="0.35">
      <c r="A63">
        <v>140</v>
      </c>
      <c r="B63">
        <v>13205</v>
      </c>
      <c r="C63" s="4">
        <f t="shared" si="0"/>
        <v>1.0590297827565411E-2</v>
      </c>
      <c r="D63" s="7">
        <f t="shared" si="1"/>
        <v>0.18596097830131783</v>
      </c>
    </row>
    <row r="64" spans="1:4" x14ac:dyDescent="0.35">
      <c r="A64">
        <v>141</v>
      </c>
      <c r="B64">
        <v>14780</v>
      </c>
      <c r="C64" s="4">
        <f t="shared" si="0"/>
        <v>1.1853434448422323E-2</v>
      </c>
      <c r="D64" s="7">
        <f t="shared" si="1"/>
        <v>0.19781441274974015</v>
      </c>
    </row>
    <row r="65" spans="1:4" x14ac:dyDescent="0.35">
      <c r="A65">
        <v>142</v>
      </c>
      <c r="B65">
        <v>17676</v>
      </c>
      <c r="C65" s="4">
        <f t="shared" si="0"/>
        <v>1.4176001847788429E-2</v>
      </c>
      <c r="D65" s="7">
        <f t="shared" si="1"/>
        <v>0.21199041459752857</v>
      </c>
    </row>
    <row r="66" spans="1:4" x14ac:dyDescent="0.35">
      <c r="A66">
        <v>143</v>
      </c>
      <c r="B66">
        <v>18054</v>
      </c>
      <c r="C66" s="4">
        <f t="shared" si="0"/>
        <v>1.4479154636794087E-2</v>
      </c>
      <c r="D66" s="7">
        <f t="shared" si="1"/>
        <v>0.22646956923432265</v>
      </c>
    </row>
    <row r="67" spans="1:4" x14ac:dyDescent="0.35">
      <c r="A67">
        <v>144</v>
      </c>
      <c r="B67">
        <v>19885</v>
      </c>
      <c r="C67" s="4">
        <f t="shared" si="0"/>
        <v>1.5947601083009327E-2</v>
      </c>
      <c r="D67" s="7">
        <f t="shared" si="1"/>
        <v>0.24241717031733198</v>
      </c>
    </row>
    <row r="68" spans="1:4" x14ac:dyDescent="0.35">
      <c r="A68">
        <v>145</v>
      </c>
      <c r="B68">
        <v>26061</v>
      </c>
      <c r="C68" s="4">
        <f t="shared" ref="C68:C131" si="2">B68/C$1</f>
        <v>2.0900700619779035E-2</v>
      </c>
      <c r="D68" s="7">
        <f t="shared" si="1"/>
        <v>0.26331787093711101</v>
      </c>
    </row>
    <row r="69" spans="1:4" x14ac:dyDescent="0.35">
      <c r="A69">
        <v>146</v>
      </c>
      <c r="B69">
        <v>32083</v>
      </c>
      <c r="C69" s="4">
        <f t="shared" si="2"/>
        <v>2.5730293464731623E-2</v>
      </c>
      <c r="D69" s="7">
        <f t="shared" ref="D69:D132" si="3">C69+D68</f>
        <v>0.28904816440184261</v>
      </c>
    </row>
    <row r="70" spans="1:4" x14ac:dyDescent="0.35">
      <c r="A70">
        <v>147</v>
      </c>
      <c r="B70">
        <v>47799</v>
      </c>
      <c r="C70" s="4">
        <f t="shared" si="2"/>
        <v>3.8334391962120337E-2</v>
      </c>
      <c r="D70" s="7">
        <f t="shared" si="3"/>
        <v>0.32738255636396296</v>
      </c>
    </row>
    <row r="71" spans="1:4" x14ac:dyDescent="0.35">
      <c r="A71">
        <v>148</v>
      </c>
      <c r="B71">
        <v>68961</v>
      </c>
      <c r="C71" s="4">
        <f t="shared" si="2"/>
        <v>5.5306136197405396E-2</v>
      </c>
      <c r="D71" s="7">
        <f t="shared" si="3"/>
        <v>0.38268869256136834</v>
      </c>
    </row>
    <row r="72" spans="1:4" x14ac:dyDescent="0.35">
      <c r="A72">
        <v>149</v>
      </c>
      <c r="B72">
        <v>114274</v>
      </c>
      <c r="C72" s="4">
        <f t="shared" si="2"/>
        <v>9.1646777277335084E-2</v>
      </c>
      <c r="D72" s="7">
        <f t="shared" si="3"/>
        <v>0.47433546983870345</v>
      </c>
    </row>
    <row r="73" spans="1:4" x14ac:dyDescent="0.35">
      <c r="A73">
        <v>150</v>
      </c>
      <c r="B73">
        <v>194612</v>
      </c>
      <c r="C73" s="4">
        <f t="shared" si="2"/>
        <v>0.15607717083060657</v>
      </c>
      <c r="D73" s="7">
        <f t="shared" si="3"/>
        <v>0.63041264066931002</v>
      </c>
    </row>
    <row r="74" spans="1:4" x14ac:dyDescent="0.35">
      <c r="A74">
        <v>151</v>
      </c>
      <c r="B74">
        <v>149318</v>
      </c>
      <c r="C74" s="4">
        <f t="shared" si="2"/>
        <v>0.11975176758927769</v>
      </c>
      <c r="D74" s="7">
        <f t="shared" si="3"/>
        <v>0.75016440825858766</v>
      </c>
    </row>
    <row r="75" spans="1:4" x14ac:dyDescent="0.35">
      <c r="A75">
        <v>152</v>
      </c>
      <c r="B75">
        <v>2228</v>
      </c>
      <c r="C75" s="4">
        <f t="shared" si="2"/>
        <v>1.786837073821714E-3</v>
      </c>
      <c r="D75" s="7">
        <f t="shared" si="3"/>
        <v>0.75195124533240942</v>
      </c>
    </row>
    <row r="76" spans="1:4" x14ac:dyDescent="0.35">
      <c r="A76">
        <v>153</v>
      </c>
      <c r="B76">
        <v>1731</v>
      </c>
      <c r="C76" s="4">
        <f t="shared" si="2"/>
        <v>1.3882472956846441E-3</v>
      </c>
      <c r="D76" s="7">
        <f t="shared" si="3"/>
        <v>0.75333949262809408</v>
      </c>
    </row>
    <row r="77" spans="1:4" x14ac:dyDescent="0.35">
      <c r="A77">
        <v>154</v>
      </c>
      <c r="B77">
        <v>2040</v>
      </c>
      <c r="C77" s="4">
        <f t="shared" si="2"/>
        <v>1.6360626708241907E-3</v>
      </c>
      <c r="D77" s="7">
        <f t="shared" si="3"/>
        <v>0.75497555529891824</v>
      </c>
    </row>
    <row r="78" spans="1:4" x14ac:dyDescent="0.35">
      <c r="A78">
        <v>155</v>
      </c>
      <c r="B78">
        <v>1739</v>
      </c>
      <c r="C78" s="4">
        <f t="shared" si="2"/>
        <v>1.3946632277270919E-3</v>
      </c>
      <c r="D78" s="7">
        <f t="shared" si="3"/>
        <v>0.75637021852664532</v>
      </c>
    </row>
    <row r="79" spans="1:4" x14ac:dyDescent="0.35">
      <c r="A79">
        <v>156</v>
      </c>
      <c r="B79">
        <v>1874</v>
      </c>
      <c r="C79" s="4">
        <f t="shared" si="2"/>
        <v>1.5029320809433987E-3</v>
      </c>
      <c r="D79" s="7">
        <f t="shared" si="3"/>
        <v>0.75787315060758875</v>
      </c>
    </row>
    <row r="80" spans="1:4" x14ac:dyDescent="0.35">
      <c r="A80">
        <v>157</v>
      </c>
      <c r="B80">
        <v>1833</v>
      </c>
      <c r="C80" s="4">
        <f t="shared" si="2"/>
        <v>1.4700504292258537E-3</v>
      </c>
      <c r="D80" s="7">
        <f t="shared" si="3"/>
        <v>0.75934320103681463</v>
      </c>
    </row>
    <row r="81" spans="1:4" x14ac:dyDescent="0.35">
      <c r="A81">
        <v>158</v>
      </c>
      <c r="B81">
        <v>1961</v>
      </c>
      <c r="C81" s="4">
        <f t="shared" si="2"/>
        <v>1.5727053419050186E-3</v>
      </c>
      <c r="D81" s="7">
        <f t="shared" si="3"/>
        <v>0.76091590637871964</v>
      </c>
    </row>
    <row r="82" spans="1:4" x14ac:dyDescent="0.35">
      <c r="A82">
        <v>159</v>
      </c>
      <c r="B82">
        <v>1780</v>
      </c>
      <c r="C82" s="4">
        <f t="shared" si="2"/>
        <v>1.4275448794446369E-3</v>
      </c>
      <c r="D82" s="7">
        <f t="shared" si="3"/>
        <v>0.76234345125816427</v>
      </c>
    </row>
    <row r="83" spans="1:4" x14ac:dyDescent="0.35">
      <c r="A83">
        <v>160</v>
      </c>
      <c r="B83">
        <v>1881</v>
      </c>
      <c r="C83" s="4">
        <f t="shared" si="2"/>
        <v>1.5085460214805406E-3</v>
      </c>
      <c r="D83" s="7">
        <f t="shared" si="3"/>
        <v>0.76385199727964481</v>
      </c>
    </row>
    <row r="84" spans="1:4" x14ac:dyDescent="0.35">
      <c r="A84">
        <v>161</v>
      </c>
      <c r="B84">
        <v>1915</v>
      </c>
      <c r="C84" s="4">
        <f t="shared" si="2"/>
        <v>1.5358137326609437E-3</v>
      </c>
      <c r="D84" s="7">
        <f t="shared" si="3"/>
        <v>0.7653878110123058</v>
      </c>
    </row>
    <row r="85" spans="1:4" x14ac:dyDescent="0.35">
      <c r="A85">
        <v>162</v>
      </c>
      <c r="B85">
        <v>1789</v>
      </c>
      <c r="C85" s="4">
        <f t="shared" si="2"/>
        <v>1.4347628029923907E-3</v>
      </c>
      <c r="D85" s="7">
        <f t="shared" si="3"/>
        <v>0.76682257381529817</v>
      </c>
    </row>
    <row r="86" spans="1:4" x14ac:dyDescent="0.35">
      <c r="A86">
        <v>163</v>
      </c>
      <c r="B86">
        <v>1854</v>
      </c>
      <c r="C86" s="4">
        <f t="shared" si="2"/>
        <v>1.4868922508372792E-3</v>
      </c>
      <c r="D86" s="7">
        <f t="shared" si="3"/>
        <v>0.76830946606613548</v>
      </c>
    </row>
    <row r="87" spans="1:4" x14ac:dyDescent="0.35">
      <c r="A87">
        <v>164</v>
      </c>
      <c r="B87">
        <v>1842</v>
      </c>
      <c r="C87" s="4">
        <f t="shared" si="2"/>
        <v>1.4772683527736073E-3</v>
      </c>
      <c r="D87" s="7">
        <f t="shared" si="3"/>
        <v>0.7697867344189091</v>
      </c>
    </row>
    <row r="88" spans="1:4" x14ac:dyDescent="0.35">
      <c r="A88">
        <v>165</v>
      </c>
      <c r="B88">
        <v>1770</v>
      </c>
      <c r="C88" s="4">
        <f t="shared" si="2"/>
        <v>1.4195249643915771E-3</v>
      </c>
      <c r="D88" s="7">
        <f t="shared" si="3"/>
        <v>0.77120625938330067</v>
      </c>
    </row>
    <row r="89" spans="1:4" x14ac:dyDescent="0.35">
      <c r="A89">
        <v>166</v>
      </c>
      <c r="B89">
        <v>1845</v>
      </c>
      <c r="C89" s="4">
        <f t="shared" si="2"/>
        <v>1.4796743272895254E-3</v>
      </c>
      <c r="D89" s="7">
        <f t="shared" si="3"/>
        <v>0.77268593371059024</v>
      </c>
    </row>
    <row r="90" spans="1:4" x14ac:dyDescent="0.35">
      <c r="A90">
        <v>167</v>
      </c>
      <c r="B90">
        <v>1799</v>
      </c>
      <c r="C90" s="4">
        <f t="shared" si="2"/>
        <v>1.4427827180454504E-3</v>
      </c>
      <c r="D90" s="7">
        <f t="shared" si="3"/>
        <v>0.77412871642863568</v>
      </c>
    </row>
    <row r="91" spans="1:4" x14ac:dyDescent="0.35">
      <c r="A91">
        <v>168</v>
      </c>
      <c r="B91">
        <v>1897</v>
      </c>
      <c r="C91" s="4">
        <f t="shared" si="2"/>
        <v>1.5213778855654361E-3</v>
      </c>
      <c r="D91" s="7">
        <f t="shared" si="3"/>
        <v>0.77565009431420107</v>
      </c>
    </row>
    <row r="92" spans="1:4" x14ac:dyDescent="0.35">
      <c r="A92">
        <v>169</v>
      </c>
      <c r="B92">
        <v>2031</v>
      </c>
      <c r="C92" s="4">
        <f t="shared" si="2"/>
        <v>1.6288447472764369E-3</v>
      </c>
      <c r="D92" s="7">
        <f t="shared" si="3"/>
        <v>0.77727893906147749</v>
      </c>
    </row>
    <row r="93" spans="1:4" x14ac:dyDescent="0.35">
      <c r="A93">
        <v>170</v>
      </c>
      <c r="B93">
        <v>2032</v>
      </c>
      <c r="C93" s="4">
        <f t="shared" si="2"/>
        <v>1.6296467387817428E-3</v>
      </c>
      <c r="D93" s="7">
        <f t="shared" si="3"/>
        <v>0.77890858580025923</v>
      </c>
    </row>
    <row r="94" spans="1:4" x14ac:dyDescent="0.35">
      <c r="A94">
        <v>171</v>
      </c>
      <c r="B94">
        <v>2307</v>
      </c>
      <c r="C94" s="4">
        <f t="shared" si="2"/>
        <v>1.8501944027408861E-3</v>
      </c>
      <c r="D94" s="7">
        <f t="shared" si="3"/>
        <v>0.78075878020300016</v>
      </c>
    </row>
    <row r="95" spans="1:4" x14ac:dyDescent="0.35">
      <c r="A95">
        <v>172</v>
      </c>
      <c r="B95">
        <v>2258</v>
      </c>
      <c r="C95" s="4">
        <f t="shared" si="2"/>
        <v>1.8108968189808933E-3</v>
      </c>
      <c r="D95" s="7">
        <f t="shared" si="3"/>
        <v>0.7825696770219811</v>
      </c>
    </row>
    <row r="96" spans="1:4" x14ac:dyDescent="0.35">
      <c r="A96">
        <v>173</v>
      </c>
      <c r="B96">
        <v>1998</v>
      </c>
      <c r="C96" s="4">
        <f t="shared" si="2"/>
        <v>1.6023790276013397E-3</v>
      </c>
      <c r="D96" s="7">
        <f t="shared" si="3"/>
        <v>0.7841720560495824</v>
      </c>
    </row>
    <row r="97" spans="1:4" x14ac:dyDescent="0.35">
      <c r="A97">
        <v>174</v>
      </c>
      <c r="B97">
        <v>2060</v>
      </c>
      <c r="C97" s="4">
        <f t="shared" si="2"/>
        <v>1.6521025009303102E-3</v>
      </c>
      <c r="D97" s="7">
        <f t="shared" si="3"/>
        <v>0.78582415855051269</v>
      </c>
    </row>
    <row r="98" spans="1:4" x14ac:dyDescent="0.35">
      <c r="A98">
        <v>175</v>
      </c>
      <c r="B98">
        <v>2125</v>
      </c>
      <c r="C98" s="4">
        <f t="shared" si="2"/>
        <v>1.7042319487751987E-3</v>
      </c>
      <c r="D98" s="7">
        <f t="shared" si="3"/>
        <v>0.78752839049928791</v>
      </c>
    </row>
    <row r="99" spans="1:4" x14ac:dyDescent="0.35">
      <c r="A99">
        <v>176</v>
      </c>
      <c r="B99">
        <v>1988</v>
      </c>
      <c r="C99" s="4">
        <f t="shared" si="2"/>
        <v>1.59435911254828E-3</v>
      </c>
      <c r="D99" s="7">
        <f t="shared" si="3"/>
        <v>0.78912274961183615</v>
      </c>
    </row>
    <row r="100" spans="1:4" x14ac:dyDescent="0.35">
      <c r="A100">
        <v>177</v>
      </c>
      <c r="B100">
        <v>2006</v>
      </c>
      <c r="C100" s="4">
        <f t="shared" si="2"/>
        <v>1.6087949596437874E-3</v>
      </c>
      <c r="D100" s="7">
        <f t="shared" si="3"/>
        <v>0.79073154457147998</v>
      </c>
    </row>
    <row r="101" spans="1:4" x14ac:dyDescent="0.35">
      <c r="A101">
        <v>178</v>
      </c>
      <c r="B101">
        <v>2228</v>
      </c>
      <c r="C101" s="4">
        <f t="shared" si="2"/>
        <v>1.786837073821714E-3</v>
      </c>
      <c r="D101" s="7">
        <f t="shared" si="3"/>
        <v>0.79251838164530175</v>
      </c>
    </row>
    <row r="102" spans="1:4" x14ac:dyDescent="0.35">
      <c r="A102">
        <v>179</v>
      </c>
      <c r="B102">
        <v>2204</v>
      </c>
      <c r="C102" s="4">
        <f t="shared" si="2"/>
        <v>1.7675892776943707E-3</v>
      </c>
      <c r="D102" s="7">
        <f t="shared" si="3"/>
        <v>0.79428597092299613</v>
      </c>
    </row>
    <row r="103" spans="1:4" x14ac:dyDescent="0.35">
      <c r="A103">
        <v>180</v>
      </c>
      <c r="B103">
        <v>2136</v>
      </c>
      <c r="C103" s="4">
        <f t="shared" si="2"/>
        <v>1.7130538553335644E-3</v>
      </c>
      <c r="D103" s="7">
        <f t="shared" si="3"/>
        <v>0.79599902477832973</v>
      </c>
    </row>
    <row r="104" spans="1:4" x14ac:dyDescent="0.35">
      <c r="A104">
        <v>181</v>
      </c>
      <c r="B104">
        <v>1973</v>
      </c>
      <c r="C104" s="4">
        <f t="shared" si="2"/>
        <v>1.5823292399686903E-3</v>
      </c>
      <c r="D104" s="7">
        <f t="shared" si="3"/>
        <v>0.79758135401829844</v>
      </c>
    </row>
    <row r="105" spans="1:4" x14ac:dyDescent="0.35">
      <c r="A105">
        <v>182</v>
      </c>
      <c r="B105">
        <v>2112</v>
      </c>
      <c r="C105" s="4">
        <f t="shared" si="2"/>
        <v>1.6938060592062208E-3</v>
      </c>
      <c r="D105" s="7">
        <f t="shared" si="3"/>
        <v>0.79927516007750465</v>
      </c>
    </row>
    <row r="106" spans="1:4" x14ac:dyDescent="0.35">
      <c r="A106">
        <v>183</v>
      </c>
      <c r="B106">
        <v>2125</v>
      </c>
      <c r="C106" s="4">
        <f t="shared" si="2"/>
        <v>1.7042319487751987E-3</v>
      </c>
      <c r="D106" s="7">
        <f t="shared" si="3"/>
        <v>0.80097939202627988</v>
      </c>
    </row>
    <row r="107" spans="1:4" x14ac:dyDescent="0.35">
      <c r="A107">
        <v>184</v>
      </c>
      <c r="B107">
        <v>2097</v>
      </c>
      <c r="C107" s="4">
        <f t="shared" si="2"/>
        <v>1.6817761866266313E-3</v>
      </c>
      <c r="D107" s="7">
        <f t="shared" si="3"/>
        <v>0.80266116821290656</v>
      </c>
    </row>
    <row r="108" spans="1:4" x14ac:dyDescent="0.35">
      <c r="A108">
        <v>185</v>
      </c>
      <c r="B108">
        <v>2264</v>
      </c>
      <c r="C108" s="4">
        <f t="shared" si="2"/>
        <v>1.8157087680127292E-3</v>
      </c>
      <c r="D108" s="7">
        <f t="shared" si="3"/>
        <v>0.8044768769809193</v>
      </c>
    </row>
    <row r="109" spans="1:4" x14ac:dyDescent="0.35">
      <c r="A109">
        <v>186</v>
      </c>
      <c r="B109">
        <v>2059</v>
      </c>
      <c r="C109" s="4">
        <f t="shared" si="2"/>
        <v>1.6513005094250042E-3</v>
      </c>
      <c r="D109" s="7">
        <f t="shared" si="3"/>
        <v>0.80612817749034427</v>
      </c>
    </row>
    <row r="110" spans="1:4" x14ac:dyDescent="0.35">
      <c r="A110">
        <v>187</v>
      </c>
      <c r="B110">
        <v>2253</v>
      </c>
      <c r="C110" s="4">
        <f t="shared" si="2"/>
        <v>1.8068868614543635E-3</v>
      </c>
      <c r="D110" s="7">
        <f t="shared" si="3"/>
        <v>0.80793506435179863</v>
      </c>
    </row>
    <row r="111" spans="1:4" x14ac:dyDescent="0.35">
      <c r="A111">
        <v>188</v>
      </c>
      <c r="B111">
        <v>2139</v>
      </c>
      <c r="C111" s="4">
        <f t="shared" si="2"/>
        <v>1.7154598298494822E-3</v>
      </c>
      <c r="D111" s="7">
        <f t="shared" si="3"/>
        <v>0.80965052418164807</v>
      </c>
    </row>
    <row r="112" spans="1:4" x14ac:dyDescent="0.35">
      <c r="A112">
        <v>189</v>
      </c>
      <c r="B112">
        <v>2311</v>
      </c>
      <c r="C112" s="4">
        <f t="shared" si="2"/>
        <v>1.8534023687621101E-3</v>
      </c>
      <c r="D112" s="7">
        <f t="shared" si="3"/>
        <v>0.81150392655041015</v>
      </c>
    </row>
    <row r="113" spans="1:4" x14ac:dyDescent="0.35">
      <c r="A113">
        <v>190</v>
      </c>
      <c r="B113">
        <v>2129</v>
      </c>
      <c r="C113" s="4">
        <f t="shared" si="2"/>
        <v>1.7074399147964225E-3</v>
      </c>
      <c r="D113" s="7">
        <f t="shared" si="3"/>
        <v>0.81321136646520653</v>
      </c>
    </row>
    <row r="114" spans="1:4" x14ac:dyDescent="0.35">
      <c r="A114">
        <v>191</v>
      </c>
      <c r="B114">
        <v>2144</v>
      </c>
      <c r="C114" s="4">
        <f t="shared" si="2"/>
        <v>1.7194697873760122E-3</v>
      </c>
      <c r="D114" s="7">
        <f t="shared" si="3"/>
        <v>0.81493083625258256</v>
      </c>
    </row>
    <row r="115" spans="1:4" x14ac:dyDescent="0.35">
      <c r="A115">
        <v>192</v>
      </c>
      <c r="B115">
        <v>2204</v>
      </c>
      <c r="C115" s="4">
        <f t="shared" si="2"/>
        <v>1.7675892776943707E-3</v>
      </c>
      <c r="D115" s="7">
        <f t="shared" si="3"/>
        <v>0.81669842553027694</v>
      </c>
    </row>
    <row r="116" spans="1:4" x14ac:dyDescent="0.35">
      <c r="A116">
        <v>193</v>
      </c>
      <c r="B116">
        <v>2138</v>
      </c>
      <c r="C116" s="4">
        <f t="shared" si="2"/>
        <v>1.7146578383441763E-3</v>
      </c>
      <c r="D116" s="7">
        <f t="shared" si="3"/>
        <v>0.81841308336862106</v>
      </c>
    </row>
    <row r="117" spans="1:4" x14ac:dyDescent="0.35">
      <c r="A117">
        <v>194</v>
      </c>
      <c r="B117">
        <v>2139</v>
      </c>
      <c r="C117" s="4">
        <f t="shared" si="2"/>
        <v>1.7154598298494822E-3</v>
      </c>
      <c r="D117" s="7">
        <f t="shared" si="3"/>
        <v>0.82012854319847051</v>
      </c>
    </row>
    <row r="118" spans="1:4" x14ac:dyDescent="0.35">
      <c r="A118">
        <v>195</v>
      </c>
      <c r="B118">
        <v>2177</v>
      </c>
      <c r="C118" s="4">
        <f t="shared" si="2"/>
        <v>1.7459355070511093E-3</v>
      </c>
      <c r="D118" s="7">
        <f t="shared" si="3"/>
        <v>0.82187447870552166</v>
      </c>
    </row>
    <row r="119" spans="1:4" x14ac:dyDescent="0.35">
      <c r="A119">
        <v>196</v>
      </c>
      <c r="B119">
        <v>2210</v>
      </c>
      <c r="C119" s="4">
        <f t="shared" si="2"/>
        <v>1.7724012267262064E-3</v>
      </c>
      <c r="D119" s="7">
        <f t="shared" si="3"/>
        <v>0.82364687993224783</v>
      </c>
    </row>
    <row r="120" spans="1:4" x14ac:dyDescent="0.35">
      <c r="A120">
        <v>197</v>
      </c>
      <c r="B120">
        <v>2347</v>
      </c>
      <c r="C120" s="4">
        <f t="shared" si="2"/>
        <v>1.8822740629531251E-3</v>
      </c>
      <c r="D120" s="7">
        <f t="shared" si="3"/>
        <v>0.82552915399520099</v>
      </c>
    </row>
    <row r="121" spans="1:4" x14ac:dyDescent="0.35">
      <c r="A121">
        <v>198</v>
      </c>
      <c r="B121">
        <v>2334</v>
      </c>
      <c r="C121" s="4">
        <f t="shared" si="2"/>
        <v>1.8718481733841475E-3</v>
      </c>
      <c r="D121" s="7">
        <f t="shared" si="3"/>
        <v>0.82740100216858514</v>
      </c>
    </row>
    <row r="122" spans="1:4" x14ac:dyDescent="0.35">
      <c r="A122">
        <v>199</v>
      </c>
      <c r="B122">
        <v>2248</v>
      </c>
      <c r="C122" s="4">
        <f t="shared" si="2"/>
        <v>1.8028769039278335E-3</v>
      </c>
      <c r="D122" s="7">
        <f t="shared" si="3"/>
        <v>0.82920387907251303</v>
      </c>
    </row>
    <row r="123" spans="1:4" x14ac:dyDescent="0.35">
      <c r="A123">
        <v>200</v>
      </c>
      <c r="B123">
        <v>2251</v>
      </c>
      <c r="C123" s="4">
        <f t="shared" si="2"/>
        <v>1.8052828784437516E-3</v>
      </c>
      <c r="D123" s="7">
        <f t="shared" si="3"/>
        <v>0.83100916195095675</v>
      </c>
    </row>
    <row r="124" spans="1:4" x14ac:dyDescent="0.35">
      <c r="A124">
        <v>201</v>
      </c>
      <c r="B124">
        <v>2313</v>
      </c>
      <c r="C124" s="4">
        <f t="shared" si="2"/>
        <v>1.855006351772722E-3</v>
      </c>
      <c r="D124" s="7">
        <f t="shared" si="3"/>
        <v>0.83286416830272947</v>
      </c>
    </row>
    <row r="125" spans="1:4" x14ac:dyDescent="0.35">
      <c r="A125">
        <v>202</v>
      </c>
      <c r="B125">
        <v>2419</v>
      </c>
      <c r="C125" s="4">
        <f t="shared" si="2"/>
        <v>1.9400174513351555E-3</v>
      </c>
      <c r="D125" s="7">
        <f t="shared" si="3"/>
        <v>0.83480418575406468</v>
      </c>
    </row>
    <row r="126" spans="1:4" x14ac:dyDescent="0.35">
      <c r="A126">
        <v>203</v>
      </c>
      <c r="B126">
        <v>2350</v>
      </c>
      <c r="C126" s="4">
        <f t="shared" si="2"/>
        <v>1.8846800374690432E-3</v>
      </c>
      <c r="D126" s="7">
        <f t="shared" si="3"/>
        <v>0.83668886579153368</v>
      </c>
    </row>
    <row r="127" spans="1:4" x14ac:dyDescent="0.35">
      <c r="A127">
        <v>204</v>
      </c>
      <c r="B127">
        <v>2540</v>
      </c>
      <c r="C127" s="4">
        <f t="shared" si="2"/>
        <v>2.0370584234771787E-3</v>
      </c>
      <c r="D127" s="7">
        <f t="shared" si="3"/>
        <v>0.83872592421501091</v>
      </c>
    </row>
    <row r="128" spans="1:4" x14ac:dyDescent="0.35">
      <c r="A128">
        <v>205</v>
      </c>
      <c r="B128">
        <v>2520</v>
      </c>
      <c r="C128" s="4">
        <f t="shared" si="2"/>
        <v>2.0210185933710592E-3</v>
      </c>
      <c r="D128" s="7">
        <f t="shared" si="3"/>
        <v>0.84074694280838191</v>
      </c>
    </row>
    <row r="129" spans="1:4" x14ac:dyDescent="0.35">
      <c r="A129">
        <v>206</v>
      </c>
      <c r="B129">
        <v>2431</v>
      </c>
      <c r="C129" s="4">
        <f t="shared" si="2"/>
        <v>1.9496413493988271E-3</v>
      </c>
      <c r="D129" s="7">
        <f t="shared" si="3"/>
        <v>0.8426965841577807</v>
      </c>
    </row>
    <row r="130" spans="1:4" x14ac:dyDescent="0.35">
      <c r="A130">
        <v>207</v>
      </c>
      <c r="B130">
        <v>2682</v>
      </c>
      <c r="C130" s="4">
        <f t="shared" si="2"/>
        <v>2.1509412172306271E-3</v>
      </c>
      <c r="D130" s="7">
        <f t="shared" si="3"/>
        <v>0.84484752537501129</v>
      </c>
    </row>
    <row r="131" spans="1:4" x14ac:dyDescent="0.35">
      <c r="A131">
        <v>208</v>
      </c>
      <c r="B131">
        <v>2553</v>
      </c>
      <c r="C131" s="4">
        <f t="shared" si="2"/>
        <v>2.0474843130461563E-3</v>
      </c>
      <c r="D131" s="7">
        <f t="shared" si="3"/>
        <v>0.84689500968805742</v>
      </c>
    </row>
    <row r="132" spans="1:4" x14ac:dyDescent="0.35">
      <c r="A132">
        <v>209</v>
      </c>
      <c r="B132">
        <v>2418</v>
      </c>
      <c r="C132" s="4">
        <f t="shared" ref="C132:C195" si="4">B132/C$1</f>
        <v>1.9392154598298495E-3</v>
      </c>
      <c r="D132" s="7">
        <f t="shared" si="3"/>
        <v>0.84883422514788731</v>
      </c>
    </row>
    <row r="133" spans="1:4" x14ac:dyDescent="0.35">
      <c r="A133">
        <v>210</v>
      </c>
      <c r="B133">
        <v>2559</v>
      </c>
      <c r="C133" s="4">
        <f t="shared" si="4"/>
        <v>2.052296262077992E-3</v>
      </c>
      <c r="D133" s="7">
        <f t="shared" ref="D133:D196" si="5">C133+D132</f>
        <v>0.85088652140996535</v>
      </c>
    </row>
    <row r="134" spans="1:4" x14ac:dyDescent="0.35">
      <c r="A134">
        <v>211</v>
      </c>
      <c r="B134">
        <v>2637</v>
      </c>
      <c r="C134" s="4">
        <f t="shared" si="4"/>
        <v>2.1148515994918581E-3</v>
      </c>
      <c r="D134" s="7">
        <f t="shared" si="5"/>
        <v>0.85300137300945722</v>
      </c>
    </row>
    <row r="135" spans="1:4" x14ac:dyDescent="0.35">
      <c r="A135">
        <v>212</v>
      </c>
      <c r="B135">
        <v>2673</v>
      </c>
      <c r="C135" s="4">
        <f t="shared" si="4"/>
        <v>2.1437232936828733E-3</v>
      </c>
      <c r="D135" s="7">
        <f t="shared" si="5"/>
        <v>0.85514509630314006</v>
      </c>
    </row>
    <row r="136" spans="1:4" x14ac:dyDescent="0.35">
      <c r="A136">
        <v>213</v>
      </c>
      <c r="B136">
        <v>2592</v>
      </c>
      <c r="C136" s="4">
        <f t="shared" si="4"/>
        <v>2.0787619817530891E-3</v>
      </c>
      <c r="D136" s="7">
        <f t="shared" si="5"/>
        <v>0.85722385828489311</v>
      </c>
    </row>
    <row r="137" spans="1:4" x14ac:dyDescent="0.35">
      <c r="A137">
        <v>214</v>
      </c>
      <c r="B137">
        <v>2694</v>
      </c>
      <c r="C137" s="4">
        <f t="shared" si="4"/>
        <v>2.160565115294299E-3</v>
      </c>
      <c r="D137" s="7">
        <f t="shared" si="5"/>
        <v>0.85938442340018739</v>
      </c>
    </row>
    <row r="138" spans="1:4" x14ac:dyDescent="0.35">
      <c r="A138">
        <v>215</v>
      </c>
      <c r="B138">
        <v>2743</v>
      </c>
      <c r="C138" s="4">
        <f t="shared" si="4"/>
        <v>2.1998626990542918E-3</v>
      </c>
      <c r="D138" s="7">
        <f t="shared" si="5"/>
        <v>0.86158428609924165</v>
      </c>
    </row>
    <row r="139" spans="1:4" x14ac:dyDescent="0.35">
      <c r="A139">
        <v>216</v>
      </c>
      <c r="B139">
        <v>2585</v>
      </c>
      <c r="C139" s="4">
        <f t="shared" si="4"/>
        <v>2.0731480412159472E-3</v>
      </c>
      <c r="D139" s="7">
        <f t="shared" si="5"/>
        <v>0.86365743414045759</v>
      </c>
    </row>
    <row r="140" spans="1:4" x14ac:dyDescent="0.35">
      <c r="A140">
        <v>217</v>
      </c>
      <c r="B140">
        <v>2779</v>
      </c>
      <c r="C140" s="4">
        <f t="shared" si="4"/>
        <v>2.2287343932453066E-3</v>
      </c>
      <c r="D140" s="7">
        <f t="shared" si="5"/>
        <v>0.86588616853370293</v>
      </c>
    </row>
    <row r="141" spans="1:4" x14ac:dyDescent="0.35">
      <c r="A141">
        <v>218</v>
      </c>
      <c r="B141">
        <v>2571</v>
      </c>
      <c r="C141" s="4">
        <f t="shared" si="4"/>
        <v>2.0619201601416639E-3</v>
      </c>
      <c r="D141" s="7">
        <f t="shared" si="5"/>
        <v>0.86794808869384454</v>
      </c>
    </row>
    <row r="142" spans="1:4" x14ac:dyDescent="0.35">
      <c r="A142">
        <v>219</v>
      </c>
      <c r="B142">
        <v>2699</v>
      </c>
      <c r="C142" s="4">
        <f t="shared" si="4"/>
        <v>2.1645750728208285E-3</v>
      </c>
      <c r="D142" s="7">
        <f t="shared" si="5"/>
        <v>0.87011266376666541</v>
      </c>
    </row>
    <row r="143" spans="1:4" x14ac:dyDescent="0.35">
      <c r="A143">
        <v>220</v>
      </c>
      <c r="B143">
        <v>2664</v>
      </c>
      <c r="C143" s="4">
        <f t="shared" si="4"/>
        <v>2.1365053701351195E-3</v>
      </c>
      <c r="D143" s="7">
        <f t="shared" si="5"/>
        <v>0.87224916913680051</v>
      </c>
    </row>
    <row r="144" spans="1:4" x14ac:dyDescent="0.35">
      <c r="A144">
        <v>221</v>
      </c>
      <c r="B144">
        <v>2623</v>
      </c>
      <c r="C144" s="4">
        <f t="shared" si="4"/>
        <v>2.1036237184175743E-3</v>
      </c>
      <c r="D144" s="7">
        <f t="shared" si="5"/>
        <v>0.87435279285521805</v>
      </c>
    </row>
    <row r="145" spans="1:4" x14ac:dyDescent="0.35">
      <c r="A145">
        <v>222</v>
      </c>
      <c r="B145">
        <v>2514</v>
      </c>
      <c r="C145" s="4">
        <f t="shared" si="4"/>
        <v>2.016206644339223E-3</v>
      </c>
      <c r="D145" s="7">
        <f t="shared" si="5"/>
        <v>0.87636899949955727</v>
      </c>
    </row>
    <row r="146" spans="1:4" x14ac:dyDescent="0.35">
      <c r="A146">
        <v>223</v>
      </c>
      <c r="B146">
        <v>2650</v>
      </c>
      <c r="C146" s="4">
        <f t="shared" si="4"/>
        <v>2.1252774890608357E-3</v>
      </c>
      <c r="D146" s="7">
        <f t="shared" si="5"/>
        <v>0.87849427698861815</v>
      </c>
    </row>
    <row r="147" spans="1:4" x14ac:dyDescent="0.35">
      <c r="A147">
        <v>224</v>
      </c>
      <c r="B147">
        <v>2773</v>
      </c>
      <c r="C147" s="4">
        <f t="shared" si="4"/>
        <v>2.2239224442134708E-3</v>
      </c>
      <c r="D147" s="7">
        <f t="shared" si="5"/>
        <v>0.88071819943283158</v>
      </c>
    </row>
    <row r="148" spans="1:4" x14ac:dyDescent="0.35">
      <c r="A148">
        <v>225</v>
      </c>
      <c r="B148">
        <v>2747</v>
      </c>
      <c r="C148" s="4">
        <f t="shared" si="4"/>
        <v>2.2030706650755156E-3</v>
      </c>
      <c r="D148" s="7">
        <f t="shared" si="5"/>
        <v>0.88292127009790711</v>
      </c>
    </row>
    <row r="149" spans="1:4" x14ac:dyDescent="0.35">
      <c r="A149">
        <v>226</v>
      </c>
      <c r="B149">
        <v>2810</v>
      </c>
      <c r="C149" s="4">
        <f t="shared" si="4"/>
        <v>2.2535961299097922E-3</v>
      </c>
      <c r="D149" s="7">
        <f t="shared" si="5"/>
        <v>0.88517486622781694</v>
      </c>
    </row>
    <row r="150" spans="1:4" x14ac:dyDescent="0.35">
      <c r="A150">
        <v>227</v>
      </c>
      <c r="B150">
        <v>2594</v>
      </c>
      <c r="C150" s="4">
        <f t="shared" si="4"/>
        <v>2.080365964763701E-3</v>
      </c>
      <c r="D150" s="7">
        <f t="shared" si="5"/>
        <v>0.88725523219258062</v>
      </c>
    </row>
    <row r="151" spans="1:4" x14ac:dyDescent="0.35">
      <c r="A151">
        <v>228</v>
      </c>
      <c r="B151">
        <v>2647</v>
      </c>
      <c r="C151" s="4">
        <f t="shared" si="4"/>
        <v>2.1228715145449181E-3</v>
      </c>
      <c r="D151" s="7">
        <f t="shared" si="5"/>
        <v>0.88937810370712556</v>
      </c>
    </row>
    <row r="152" spans="1:4" x14ac:dyDescent="0.35">
      <c r="A152">
        <v>229</v>
      </c>
      <c r="B152">
        <v>2454</v>
      </c>
      <c r="C152" s="4">
        <f t="shared" si="4"/>
        <v>1.9680871540208645E-3</v>
      </c>
      <c r="D152" s="7">
        <f t="shared" si="5"/>
        <v>0.89134619086114641</v>
      </c>
    </row>
    <row r="153" spans="1:4" x14ac:dyDescent="0.35">
      <c r="A153">
        <v>230</v>
      </c>
      <c r="B153">
        <v>2542</v>
      </c>
      <c r="C153" s="4">
        <f t="shared" si="4"/>
        <v>2.0386624064877906E-3</v>
      </c>
      <c r="D153" s="7">
        <f t="shared" si="5"/>
        <v>0.89338485326763417</v>
      </c>
    </row>
    <row r="154" spans="1:4" x14ac:dyDescent="0.35">
      <c r="A154">
        <v>231</v>
      </c>
      <c r="B154">
        <v>2404</v>
      </c>
      <c r="C154" s="4">
        <f t="shared" si="4"/>
        <v>1.9279875787555658E-3</v>
      </c>
      <c r="D154" s="7">
        <f t="shared" si="5"/>
        <v>0.89531284084638973</v>
      </c>
    </row>
    <row r="155" spans="1:4" x14ac:dyDescent="0.35">
      <c r="A155">
        <v>232</v>
      </c>
      <c r="B155">
        <v>2455</v>
      </c>
      <c r="C155" s="4">
        <f t="shared" si="4"/>
        <v>1.9688891455261707E-3</v>
      </c>
      <c r="D155" s="7">
        <f t="shared" si="5"/>
        <v>0.89728172999191591</v>
      </c>
    </row>
    <row r="156" spans="1:4" x14ac:dyDescent="0.35">
      <c r="A156">
        <v>233</v>
      </c>
      <c r="B156">
        <v>2430</v>
      </c>
      <c r="C156" s="4">
        <f t="shared" si="4"/>
        <v>1.9488393578935212E-3</v>
      </c>
      <c r="D156" s="7">
        <f t="shared" si="5"/>
        <v>0.89923056934980938</v>
      </c>
    </row>
    <row r="157" spans="1:4" x14ac:dyDescent="0.35">
      <c r="A157">
        <v>234</v>
      </c>
      <c r="B157">
        <v>2433</v>
      </c>
      <c r="C157" s="4">
        <f t="shared" si="4"/>
        <v>1.9512453324094391E-3</v>
      </c>
      <c r="D157" s="7">
        <f t="shared" si="5"/>
        <v>0.90118181468221881</v>
      </c>
    </row>
    <row r="158" spans="1:4" x14ac:dyDescent="0.35">
      <c r="A158">
        <v>235</v>
      </c>
      <c r="B158">
        <v>2506</v>
      </c>
      <c r="C158" s="4">
        <f t="shared" si="4"/>
        <v>2.0097907122967754E-3</v>
      </c>
      <c r="D158" s="7">
        <f t="shared" si="5"/>
        <v>0.9031916053945156</v>
      </c>
    </row>
    <row r="159" spans="1:4" x14ac:dyDescent="0.35">
      <c r="A159">
        <v>236</v>
      </c>
      <c r="B159">
        <v>2549</v>
      </c>
      <c r="C159" s="4">
        <f t="shared" si="4"/>
        <v>2.0442763470249325E-3</v>
      </c>
      <c r="D159" s="7">
        <f t="shared" si="5"/>
        <v>0.90523588174154057</v>
      </c>
    </row>
    <row r="160" spans="1:4" x14ac:dyDescent="0.35">
      <c r="A160">
        <v>237</v>
      </c>
      <c r="B160">
        <v>2543</v>
      </c>
      <c r="C160" s="4">
        <f t="shared" si="4"/>
        <v>2.0394643979930963E-3</v>
      </c>
      <c r="D160" s="7">
        <f t="shared" si="5"/>
        <v>0.90727534613953364</v>
      </c>
    </row>
    <row r="161" spans="1:4" x14ac:dyDescent="0.35">
      <c r="A161">
        <v>238</v>
      </c>
      <c r="B161">
        <v>2593</v>
      </c>
      <c r="C161" s="4">
        <f t="shared" si="4"/>
        <v>2.0795639732583953E-3</v>
      </c>
      <c r="D161" s="7">
        <f t="shared" si="5"/>
        <v>0.90935491011279201</v>
      </c>
    </row>
    <row r="162" spans="1:4" x14ac:dyDescent="0.35">
      <c r="A162">
        <v>239</v>
      </c>
      <c r="B162">
        <v>2652</v>
      </c>
      <c r="C162" s="4">
        <f t="shared" si="4"/>
        <v>2.1268814720714476E-3</v>
      </c>
      <c r="D162" s="7">
        <f t="shared" si="5"/>
        <v>0.91148179158486342</v>
      </c>
    </row>
    <row r="163" spans="1:4" x14ac:dyDescent="0.35">
      <c r="A163">
        <v>240</v>
      </c>
      <c r="B163">
        <v>2469</v>
      </c>
      <c r="C163" s="4">
        <f t="shared" si="4"/>
        <v>1.980117026600454E-3</v>
      </c>
      <c r="D163" s="7">
        <f t="shared" si="5"/>
        <v>0.91346190861146392</v>
      </c>
    </row>
    <row r="164" spans="1:4" x14ac:dyDescent="0.35">
      <c r="A164">
        <v>241</v>
      </c>
      <c r="B164">
        <v>2397</v>
      </c>
      <c r="C164" s="4">
        <f t="shared" si="4"/>
        <v>1.9223736382184241E-3</v>
      </c>
      <c r="D164" s="7">
        <f t="shared" si="5"/>
        <v>0.91538428224968238</v>
      </c>
    </row>
    <row r="165" spans="1:4" x14ac:dyDescent="0.35">
      <c r="A165">
        <v>242</v>
      </c>
      <c r="B165">
        <v>2506</v>
      </c>
      <c r="C165" s="4">
        <f t="shared" si="4"/>
        <v>2.0097907122967754E-3</v>
      </c>
      <c r="D165" s="7">
        <f t="shared" si="5"/>
        <v>0.91739407296197917</v>
      </c>
    </row>
    <row r="166" spans="1:4" x14ac:dyDescent="0.35">
      <c r="A166">
        <v>243</v>
      </c>
      <c r="B166">
        <v>2421</v>
      </c>
      <c r="C166" s="4">
        <f t="shared" si="4"/>
        <v>1.9416214343457674E-3</v>
      </c>
      <c r="D166" s="7">
        <f t="shared" si="5"/>
        <v>0.9193356943963249</v>
      </c>
    </row>
    <row r="167" spans="1:4" x14ac:dyDescent="0.35">
      <c r="A167">
        <v>244</v>
      </c>
      <c r="B167">
        <v>2504</v>
      </c>
      <c r="C167" s="4">
        <f t="shared" si="4"/>
        <v>2.0081867292861635E-3</v>
      </c>
      <c r="D167" s="7">
        <f t="shared" si="5"/>
        <v>0.92134388112561105</v>
      </c>
    </row>
    <row r="168" spans="1:4" x14ac:dyDescent="0.35">
      <c r="A168">
        <v>245</v>
      </c>
      <c r="B168">
        <v>2486</v>
      </c>
      <c r="C168" s="4">
        <f t="shared" si="4"/>
        <v>1.9937508821906559E-3</v>
      </c>
      <c r="D168" s="7">
        <f t="shared" si="5"/>
        <v>0.92333763200780172</v>
      </c>
    </row>
    <row r="169" spans="1:4" x14ac:dyDescent="0.35">
      <c r="A169">
        <v>246</v>
      </c>
      <c r="B169">
        <v>2486</v>
      </c>
      <c r="C169" s="4">
        <f t="shared" si="4"/>
        <v>1.9937508821906559E-3</v>
      </c>
      <c r="D169" s="7">
        <f t="shared" si="5"/>
        <v>0.92533138288999239</v>
      </c>
    </row>
    <row r="170" spans="1:4" x14ac:dyDescent="0.35">
      <c r="A170">
        <v>247</v>
      </c>
      <c r="B170">
        <v>2578</v>
      </c>
      <c r="C170" s="4">
        <f t="shared" si="4"/>
        <v>2.0675341006788058E-3</v>
      </c>
      <c r="D170" s="7">
        <f t="shared" si="5"/>
        <v>0.92739891699067123</v>
      </c>
    </row>
    <row r="171" spans="1:4" x14ac:dyDescent="0.35">
      <c r="A171">
        <v>248</v>
      </c>
      <c r="B171">
        <v>2679</v>
      </c>
      <c r="C171" s="4">
        <f t="shared" si="4"/>
        <v>2.148535242714709E-3</v>
      </c>
      <c r="D171" s="7">
        <f t="shared" si="5"/>
        <v>0.92954745223338597</v>
      </c>
    </row>
    <row r="172" spans="1:4" x14ac:dyDescent="0.35">
      <c r="A172">
        <v>249</v>
      </c>
      <c r="B172">
        <v>2591</v>
      </c>
      <c r="C172" s="4">
        <f t="shared" si="4"/>
        <v>2.0779599902477834E-3</v>
      </c>
      <c r="D172" s="7">
        <f t="shared" si="5"/>
        <v>0.93162541222363371</v>
      </c>
    </row>
    <row r="173" spans="1:4" x14ac:dyDescent="0.35">
      <c r="A173">
        <v>250</v>
      </c>
      <c r="B173">
        <v>2433</v>
      </c>
      <c r="C173" s="4">
        <f t="shared" si="4"/>
        <v>1.9512453324094391E-3</v>
      </c>
      <c r="D173" s="7">
        <f t="shared" si="5"/>
        <v>0.93357665755604313</v>
      </c>
    </row>
    <row r="174" spans="1:4" x14ac:dyDescent="0.35">
      <c r="A174">
        <v>251</v>
      </c>
      <c r="B174">
        <v>2535</v>
      </c>
      <c r="C174" s="4">
        <f t="shared" si="4"/>
        <v>2.0330484659506487E-3</v>
      </c>
      <c r="D174" s="7">
        <f t="shared" si="5"/>
        <v>0.93560970602199378</v>
      </c>
    </row>
    <row r="175" spans="1:4" x14ac:dyDescent="0.35">
      <c r="A175">
        <v>252</v>
      </c>
      <c r="B175">
        <v>2504</v>
      </c>
      <c r="C175" s="4">
        <f t="shared" si="4"/>
        <v>2.0081867292861635E-3</v>
      </c>
      <c r="D175" s="7">
        <f t="shared" si="5"/>
        <v>0.93761789275127994</v>
      </c>
    </row>
    <row r="176" spans="1:4" x14ac:dyDescent="0.35">
      <c r="A176">
        <v>253</v>
      </c>
      <c r="B176">
        <v>2526</v>
      </c>
      <c r="C176" s="4">
        <f t="shared" si="4"/>
        <v>2.0258305424028949E-3</v>
      </c>
      <c r="D176" s="7">
        <f t="shared" si="5"/>
        <v>0.93964372329368284</v>
      </c>
    </row>
    <row r="177" spans="1:4" x14ac:dyDescent="0.35">
      <c r="A177">
        <v>254</v>
      </c>
      <c r="B177">
        <v>2535</v>
      </c>
      <c r="C177" s="4">
        <f t="shared" si="4"/>
        <v>2.0330484659506487E-3</v>
      </c>
      <c r="D177" s="7">
        <f t="shared" si="5"/>
        <v>0.94167677175963349</v>
      </c>
    </row>
    <row r="178" spans="1:4" x14ac:dyDescent="0.35">
      <c r="A178">
        <v>255</v>
      </c>
      <c r="B178">
        <v>2603</v>
      </c>
      <c r="C178" s="4">
        <f t="shared" si="4"/>
        <v>2.0875838883114548E-3</v>
      </c>
      <c r="D178" s="7">
        <f t="shared" si="5"/>
        <v>0.94376435564794492</v>
      </c>
    </row>
    <row r="179" spans="1:4" x14ac:dyDescent="0.35">
      <c r="A179">
        <v>256</v>
      </c>
      <c r="B179">
        <v>2589</v>
      </c>
      <c r="C179" s="4">
        <f t="shared" si="4"/>
        <v>2.0763560072371715E-3</v>
      </c>
      <c r="D179" s="7">
        <f t="shared" si="5"/>
        <v>0.94584071165518213</v>
      </c>
    </row>
    <row r="180" spans="1:4" x14ac:dyDescent="0.35">
      <c r="A180">
        <v>257</v>
      </c>
      <c r="B180">
        <v>2678</v>
      </c>
      <c r="C180" s="4">
        <f t="shared" si="4"/>
        <v>2.1477332512094033E-3</v>
      </c>
      <c r="D180" s="7">
        <f t="shared" si="5"/>
        <v>0.94798844490639156</v>
      </c>
    </row>
    <row r="181" spans="1:4" x14ac:dyDescent="0.35">
      <c r="A181">
        <v>258</v>
      </c>
      <c r="B181">
        <v>2637</v>
      </c>
      <c r="C181" s="4">
        <f t="shared" si="4"/>
        <v>2.1148515994918581E-3</v>
      </c>
      <c r="D181" s="7">
        <f t="shared" si="5"/>
        <v>0.95010329650588343</v>
      </c>
    </row>
    <row r="182" spans="1:4" x14ac:dyDescent="0.35">
      <c r="A182">
        <v>259</v>
      </c>
      <c r="B182">
        <v>2563</v>
      </c>
      <c r="C182" s="4">
        <f t="shared" si="4"/>
        <v>2.0555042280992158E-3</v>
      </c>
      <c r="D182" s="7">
        <f t="shared" si="5"/>
        <v>0.95215880073398262</v>
      </c>
    </row>
    <row r="183" spans="1:4" x14ac:dyDescent="0.35">
      <c r="A183">
        <v>260</v>
      </c>
      <c r="B183">
        <v>2386</v>
      </c>
      <c r="C183" s="4">
        <f t="shared" si="4"/>
        <v>1.9135517316600582E-3</v>
      </c>
      <c r="D183" s="7">
        <f t="shared" si="5"/>
        <v>0.9540723524656427</v>
      </c>
    </row>
    <row r="184" spans="1:4" x14ac:dyDescent="0.35">
      <c r="A184">
        <v>261</v>
      </c>
      <c r="B184">
        <v>2437</v>
      </c>
      <c r="C184" s="4">
        <f t="shared" si="4"/>
        <v>1.9544532984306631E-3</v>
      </c>
      <c r="D184" s="7">
        <f t="shared" si="5"/>
        <v>0.9560268057640734</v>
      </c>
    </row>
    <row r="185" spans="1:4" x14ac:dyDescent="0.35">
      <c r="A185">
        <v>262</v>
      </c>
      <c r="B185">
        <v>2443</v>
      </c>
      <c r="C185" s="4">
        <f t="shared" si="4"/>
        <v>1.9592652474624988E-3</v>
      </c>
      <c r="D185" s="7">
        <f t="shared" si="5"/>
        <v>0.95798607101153588</v>
      </c>
    </row>
    <row r="186" spans="1:4" x14ac:dyDescent="0.35">
      <c r="A186">
        <v>263</v>
      </c>
      <c r="B186">
        <v>2509</v>
      </c>
      <c r="C186" s="4">
        <f t="shared" si="4"/>
        <v>2.0121966868126935E-3</v>
      </c>
      <c r="D186" s="7">
        <f t="shared" si="5"/>
        <v>0.95999826769834862</v>
      </c>
    </row>
    <row r="187" spans="1:4" x14ac:dyDescent="0.35">
      <c r="A187">
        <v>264</v>
      </c>
      <c r="B187">
        <v>2490</v>
      </c>
      <c r="C187" s="4">
        <f t="shared" si="4"/>
        <v>1.9969588482118797E-3</v>
      </c>
      <c r="D187" s="7">
        <f t="shared" si="5"/>
        <v>0.96199522654656044</v>
      </c>
    </row>
    <row r="188" spans="1:4" x14ac:dyDescent="0.35">
      <c r="A188">
        <v>265</v>
      </c>
      <c r="B188">
        <v>2444</v>
      </c>
      <c r="C188" s="4">
        <f t="shared" si="4"/>
        <v>1.960067238967805E-3</v>
      </c>
      <c r="D188" s="7">
        <f t="shared" si="5"/>
        <v>0.96395529378552824</v>
      </c>
    </row>
    <row r="189" spans="1:4" x14ac:dyDescent="0.35">
      <c r="A189">
        <v>266</v>
      </c>
      <c r="B189">
        <v>2434</v>
      </c>
      <c r="C189" s="4">
        <f t="shared" si="4"/>
        <v>1.952047323914745E-3</v>
      </c>
      <c r="D189" s="7">
        <f t="shared" si="5"/>
        <v>0.96590734110944299</v>
      </c>
    </row>
    <row r="190" spans="1:4" x14ac:dyDescent="0.35">
      <c r="A190">
        <v>267</v>
      </c>
      <c r="B190">
        <v>2368</v>
      </c>
      <c r="C190" s="4">
        <f t="shared" si="4"/>
        <v>1.8991158845645508E-3</v>
      </c>
      <c r="D190" s="7">
        <f t="shared" si="5"/>
        <v>0.96780645699400758</v>
      </c>
    </row>
    <row r="191" spans="1:4" x14ac:dyDescent="0.35">
      <c r="A191">
        <v>268</v>
      </c>
      <c r="B191">
        <v>2446</v>
      </c>
      <c r="C191" s="4">
        <f t="shared" si="4"/>
        <v>1.9616712219784169E-3</v>
      </c>
      <c r="D191" s="7">
        <f t="shared" si="5"/>
        <v>0.96976812821598601</v>
      </c>
    </row>
    <row r="192" spans="1:4" x14ac:dyDescent="0.35">
      <c r="A192">
        <v>269</v>
      </c>
      <c r="B192">
        <v>2523</v>
      </c>
      <c r="C192" s="4">
        <f t="shared" si="4"/>
        <v>2.0234245678869768E-3</v>
      </c>
      <c r="D192" s="7">
        <f t="shared" si="5"/>
        <v>0.97179155278387297</v>
      </c>
    </row>
    <row r="193" spans="1:4" x14ac:dyDescent="0.35">
      <c r="A193">
        <v>270</v>
      </c>
      <c r="B193">
        <v>2404</v>
      </c>
      <c r="C193" s="4">
        <f t="shared" si="4"/>
        <v>1.9279875787555658E-3</v>
      </c>
      <c r="D193" s="7">
        <f t="shared" si="5"/>
        <v>0.97371954036262853</v>
      </c>
    </row>
    <row r="194" spans="1:4" x14ac:dyDescent="0.35">
      <c r="A194">
        <v>271</v>
      </c>
      <c r="B194">
        <v>2424</v>
      </c>
      <c r="C194" s="4">
        <f t="shared" si="4"/>
        <v>1.9440274088616853E-3</v>
      </c>
      <c r="D194" s="7">
        <f t="shared" si="5"/>
        <v>0.97566356777149021</v>
      </c>
    </row>
    <row r="195" spans="1:4" x14ac:dyDescent="0.35">
      <c r="A195">
        <v>272</v>
      </c>
      <c r="B195">
        <v>2230</v>
      </c>
      <c r="C195" s="4">
        <f t="shared" si="4"/>
        <v>1.7884410568323259E-3</v>
      </c>
      <c r="D195" s="7">
        <f t="shared" si="5"/>
        <v>0.9774520088283225</v>
      </c>
    </row>
    <row r="196" spans="1:4" x14ac:dyDescent="0.35">
      <c r="A196">
        <v>273</v>
      </c>
      <c r="B196">
        <v>2352</v>
      </c>
      <c r="C196" s="4">
        <f t="shared" ref="C196:C236" si="6">B196/C$1</f>
        <v>1.8862840204796551E-3</v>
      </c>
      <c r="D196" s="7">
        <f t="shared" si="5"/>
        <v>0.97933829284880214</v>
      </c>
    </row>
    <row r="197" spans="1:4" x14ac:dyDescent="0.35">
      <c r="A197">
        <v>274</v>
      </c>
      <c r="B197">
        <v>2322</v>
      </c>
      <c r="C197" s="4">
        <f t="shared" si="6"/>
        <v>1.8622242753204758E-3</v>
      </c>
      <c r="D197" s="7">
        <f t="shared" ref="D197:D236" si="7">C197+D196</f>
        <v>0.9812005171241226</v>
      </c>
    </row>
    <row r="198" spans="1:4" x14ac:dyDescent="0.35">
      <c r="A198">
        <v>275</v>
      </c>
      <c r="B198">
        <v>2329</v>
      </c>
      <c r="C198" s="4">
        <f t="shared" si="6"/>
        <v>1.8678382158576177E-3</v>
      </c>
      <c r="D198" s="7">
        <f t="shared" si="7"/>
        <v>0.98306835533998016</v>
      </c>
    </row>
    <row r="199" spans="1:4" x14ac:dyDescent="0.35">
      <c r="A199">
        <v>276</v>
      </c>
      <c r="B199">
        <v>2245</v>
      </c>
      <c r="C199" s="4">
        <f t="shared" si="6"/>
        <v>1.8004709294119157E-3</v>
      </c>
      <c r="D199" s="7">
        <f t="shared" si="7"/>
        <v>0.98486882626939209</v>
      </c>
    </row>
    <row r="200" spans="1:4" x14ac:dyDescent="0.35">
      <c r="A200">
        <v>277</v>
      </c>
      <c r="B200">
        <v>2266</v>
      </c>
      <c r="C200" s="4">
        <f t="shared" si="6"/>
        <v>1.8173127510233411E-3</v>
      </c>
      <c r="D200" s="7">
        <f t="shared" si="7"/>
        <v>0.98668613902041546</v>
      </c>
    </row>
    <row r="201" spans="1:4" x14ac:dyDescent="0.35">
      <c r="A201">
        <v>278</v>
      </c>
      <c r="B201">
        <v>2332</v>
      </c>
      <c r="C201" s="4">
        <f t="shared" si="6"/>
        <v>1.8702441903735356E-3</v>
      </c>
      <c r="D201" s="7">
        <f t="shared" si="7"/>
        <v>0.98855638321078898</v>
      </c>
    </row>
    <row r="202" spans="1:4" x14ac:dyDescent="0.35">
      <c r="A202">
        <v>279</v>
      </c>
      <c r="B202">
        <v>2212</v>
      </c>
      <c r="C202" s="4">
        <f t="shared" si="6"/>
        <v>1.7740052097368186E-3</v>
      </c>
      <c r="D202" s="7">
        <f t="shared" si="7"/>
        <v>0.99033038842052579</v>
      </c>
    </row>
    <row r="203" spans="1:4" x14ac:dyDescent="0.35">
      <c r="A203">
        <v>280</v>
      </c>
      <c r="B203">
        <v>2044</v>
      </c>
      <c r="C203" s="4">
        <f t="shared" si="6"/>
        <v>1.6392706368454145E-3</v>
      </c>
      <c r="D203" s="7">
        <f t="shared" si="7"/>
        <v>0.99196965905737122</v>
      </c>
    </row>
    <row r="204" spans="1:4" x14ac:dyDescent="0.35">
      <c r="A204">
        <v>281</v>
      </c>
      <c r="B204">
        <v>1965</v>
      </c>
      <c r="C204" s="4">
        <f t="shared" si="6"/>
        <v>1.5759133079262424E-3</v>
      </c>
      <c r="D204" s="7">
        <f t="shared" si="7"/>
        <v>0.9935455723652975</v>
      </c>
    </row>
    <row r="205" spans="1:4" x14ac:dyDescent="0.35">
      <c r="A205">
        <v>282</v>
      </c>
      <c r="B205">
        <v>1963</v>
      </c>
      <c r="C205" s="4">
        <f t="shared" si="6"/>
        <v>1.5743093249156305E-3</v>
      </c>
      <c r="D205" s="7">
        <f t="shared" si="7"/>
        <v>0.99511988169021315</v>
      </c>
    </row>
    <row r="206" spans="1:4" x14ac:dyDescent="0.35">
      <c r="A206">
        <v>283</v>
      </c>
      <c r="B206">
        <v>1857</v>
      </c>
      <c r="C206" s="4">
        <f t="shared" si="6"/>
        <v>1.4892982253531971E-3</v>
      </c>
      <c r="D206" s="7">
        <f t="shared" si="7"/>
        <v>0.9966091799155663</v>
      </c>
    </row>
    <row r="207" spans="1:4" x14ac:dyDescent="0.35">
      <c r="A207">
        <v>284</v>
      </c>
      <c r="B207">
        <v>1712</v>
      </c>
      <c r="C207" s="4">
        <f t="shared" si="6"/>
        <v>1.3730094570838305E-3</v>
      </c>
      <c r="D207" s="7">
        <f t="shared" si="7"/>
        <v>0.99798218937265015</v>
      </c>
    </row>
    <row r="208" spans="1:4" x14ac:dyDescent="0.35">
      <c r="A208">
        <v>285</v>
      </c>
      <c r="B208">
        <v>1352</v>
      </c>
      <c r="C208" s="4">
        <f t="shared" si="6"/>
        <v>1.0842925151736793E-3</v>
      </c>
      <c r="D208" s="7">
        <f t="shared" si="7"/>
        <v>0.99906648188782388</v>
      </c>
    </row>
    <row r="209" spans="1:4" x14ac:dyDescent="0.35">
      <c r="A209">
        <v>286</v>
      </c>
      <c r="B209">
        <v>947</v>
      </c>
      <c r="C209" s="4">
        <f t="shared" si="6"/>
        <v>7.594859555247591E-4</v>
      </c>
      <c r="D209" s="7">
        <f t="shared" si="7"/>
        <v>0.99982596784334865</v>
      </c>
    </row>
    <row r="210" spans="1:4" x14ac:dyDescent="0.35">
      <c r="A210">
        <v>287</v>
      </c>
      <c r="B210">
        <v>182</v>
      </c>
      <c r="C210" s="4">
        <f t="shared" si="6"/>
        <v>1.459624539656876E-4</v>
      </c>
      <c r="D210" s="7">
        <f t="shared" si="7"/>
        <v>0.99997193029731435</v>
      </c>
    </row>
    <row r="211" spans="1:4" x14ac:dyDescent="0.35">
      <c r="A211">
        <v>288</v>
      </c>
      <c r="B211">
        <v>1</v>
      </c>
      <c r="C211" s="4">
        <f t="shared" si="6"/>
        <v>8.0199150530597583E-7</v>
      </c>
      <c r="D211" s="7">
        <f t="shared" si="7"/>
        <v>0.99997273228881967</v>
      </c>
    </row>
    <row r="212" spans="1:4" x14ac:dyDescent="0.35">
      <c r="A212">
        <v>291</v>
      </c>
      <c r="B212">
        <v>2</v>
      </c>
      <c r="C212" s="4">
        <f t="shared" si="6"/>
        <v>1.6039830106119517E-6</v>
      </c>
      <c r="D212" s="7">
        <f t="shared" si="7"/>
        <v>0.9999743362718303</v>
      </c>
    </row>
    <row r="213" spans="1:4" x14ac:dyDescent="0.35">
      <c r="A213">
        <v>296</v>
      </c>
      <c r="B213">
        <v>1</v>
      </c>
      <c r="C213" s="4">
        <f t="shared" si="6"/>
        <v>8.0199150530597583E-7</v>
      </c>
      <c r="D213" s="7">
        <f t="shared" si="7"/>
        <v>0.99997513826333562</v>
      </c>
    </row>
    <row r="214" spans="1:4" x14ac:dyDescent="0.35">
      <c r="A214">
        <v>299</v>
      </c>
      <c r="B214">
        <v>1</v>
      </c>
      <c r="C214" s="4">
        <f t="shared" si="6"/>
        <v>8.0199150530597583E-7</v>
      </c>
      <c r="D214" s="7">
        <f t="shared" si="7"/>
        <v>0.99997594025484093</v>
      </c>
    </row>
    <row r="215" spans="1:4" x14ac:dyDescent="0.35">
      <c r="A215">
        <v>300</v>
      </c>
      <c r="B215">
        <v>1</v>
      </c>
      <c r="C215" s="4">
        <f t="shared" si="6"/>
        <v>8.0199150530597583E-7</v>
      </c>
      <c r="D215" s="7">
        <f t="shared" si="7"/>
        <v>0.99997674224634625</v>
      </c>
    </row>
    <row r="216" spans="1:4" x14ac:dyDescent="0.35">
      <c r="A216">
        <v>303</v>
      </c>
      <c r="B216">
        <v>1</v>
      </c>
      <c r="C216" s="4">
        <f t="shared" si="6"/>
        <v>8.0199150530597583E-7</v>
      </c>
      <c r="D216" s="7">
        <f t="shared" si="7"/>
        <v>0.99997754423785157</v>
      </c>
    </row>
    <row r="217" spans="1:4" x14ac:dyDescent="0.35">
      <c r="A217">
        <v>305</v>
      </c>
      <c r="B217">
        <v>1</v>
      </c>
      <c r="C217" s="4">
        <f t="shared" si="6"/>
        <v>8.0199150530597583E-7</v>
      </c>
      <c r="D217" s="7">
        <f t="shared" si="7"/>
        <v>0.99997834622935688</v>
      </c>
    </row>
    <row r="218" spans="1:4" x14ac:dyDescent="0.35">
      <c r="A218">
        <v>311</v>
      </c>
      <c r="B218">
        <v>1</v>
      </c>
      <c r="C218" s="4">
        <f t="shared" si="6"/>
        <v>8.0199150530597583E-7</v>
      </c>
      <c r="D218" s="7">
        <f t="shared" si="7"/>
        <v>0.9999791482208622</v>
      </c>
    </row>
    <row r="219" spans="1:4" x14ac:dyDescent="0.35">
      <c r="A219">
        <v>312</v>
      </c>
      <c r="B219">
        <v>1</v>
      </c>
      <c r="C219" s="4">
        <f t="shared" si="6"/>
        <v>8.0199150530597583E-7</v>
      </c>
      <c r="D219" s="7">
        <f t="shared" si="7"/>
        <v>0.99997995021236752</v>
      </c>
    </row>
    <row r="220" spans="1:4" x14ac:dyDescent="0.35">
      <c r="A220">
        <v>315</v>
      </c>
      <c r="B220">
        <v>1</v>
      </c>
      <c r="C220" s="4">
        <f t="shared" si="6"/>
        <v>8.0199150530597583E-7</v>
      </c>
      <c r="D220" s="7">
        <f t="shared" si="7"/>
        <v>0.99998075220387284</v>
      </c>
    </row>
    <row r="221" spans="1:4" x14ac:dyDescent="0.35">
      <c r="A221">
        <v>317</v>
      </c>
      <c r="B221">
        <v>1</v>
      </c>
      <c r="C221" s="4">
        <f t="shared" si="6"/>
        <v>8.0199150530597583E-7</v>
      </c>
      <c r="D221" s="7">
        <f t="shared" si="7"/>
        <v>0.99998155419537815</v>
      </c>
    </row>
    <row r="222" spans="1:4" x14ac:dyDescent="0.35">
      <c r="A222">
        <v>319</v>
      </c>
      <c r="B222">
        <v>1</v>
      </c>
      <c r="C222" s="4">
        <f t="shared" si="6"/>
        <v>8.0199150530597583E-7</v>
      </c>
      <c r="D222" s="7">
        <f t="shared" si="7"/>
        <v>0.99998235618688347</v>
      </c>
    </row>
    <row r="223" spans="1:4" x14ac:dyDescent="0.35">
      <c r="A223">
        <v>320</v>
      </c>
      <c r="B223">
        <v>1</v>
      </c>
      <c r="C223" s="4">
        <f t="shared" si="6"/>
        <v>8.0199150530597583E-7</v>
      </c>
      <c r="D223" s="7">
        <f t="shared" si="7"/>
        <v>0.99998315817838879</v>
      </c>
    </row>
    <row r="224" spans="1:4" x14ac:dyDescent="0.35">
      <c r="A224">
        <v>322</v>
      </c>
      <c r="B224">
        <v>2</v>
      </c>
      <c r="C224" s="4">
        <f t="shared" si="6"/>
        <v>1.6039830106119517E-6</v>
      </c>
      <c r="D224" s="7">
        <f t="shared" si="7"/>
        <v>0.99998476216139942</v>
      </c>
    </row>
    <row r="225" spans="1:4" x14ac:dyDescent="0.35">
      <c r="A225">
        <v>323</v>
      </c>
      <c r="B225">
        <v>1</v>
      </c>
      <c r="C225" s="4">
        <f t="shared" si="6"/>
        <v>8.0199150530597583E-7</v>
      </c>
      <c r="D225" s="7">
        <f t="shared" si="7"/>
        <v>0.99998556415290474</v>
      </c>
    </row>
    <row r="226" spans="1:4" x14ac:dyDescent="0.35">
      <c r="A226">
        <v>325</v>
      </c>
      <c r="B226">
        <v>5</v>
      </c>
      <c r="C226" s="4">
        <f t="shared" si="6"/>
        <v>4.0099575265298793E-6</v>
      </c>
      <c r="D226" s="7">
        <f t="shared" si="7"/>
        <v>0.99998957411043132</v>
      </c>
    </row>
    <row r="227" spans="1:4" x14ac:dyDescent="0.35">
      <c r="A227">
        <v>326</v>
      </c>
      <c r="B227">
        <v>2</v>
      </c>
      <c r="C227" s="4">
        <f t="shared" si="6"/>
        <v>1.6039830106119517E-6</v>
      </c>
      <c r="D227" s="7">
        <f t="shared" si="7"/>
        <v>0.99999117809344196</v>
      </c>
    </row>
    <row r="228" spans="1:4" x14ac:dyDescent="0.35">
      <c r="A228">
        <v>328</v>
      </c>
      <c r="B228">
        <v>2</v>
      </c>
      <c r="C228" s="4">
        <f t="shared" si="6"/>
        <v>1.6039830106119517E-6</v>
      </c>
      <c r="D228" s="7">
        <f t="shared" si="7"/>
        <v>0.99999278207645259</v>
      </c>
    </row>
    <row r="229" spans="1:4" x14ac:dyDescent="0.35">
      <c r="A229">
        <v>329</v>
      </c>
      <c r="B229">
        <v>1</v>
      </c>
      <c r="C229" s="4">
        <f t="shared" si="6"/>
        <v>8.0199150530597583E-7</v>
      </c>
      <c r="D229" s="7">
        <f t="shared" si="7"/>
        <v>0.99999358406795791</v>
      </c>
    </row>
    <row r="230" spans="1:4" x14ac:dyDescent="0.35">
      <c r="A230">
        <v>330</v>
      </c>
      <c r="B230">
        <v>2</v>
      </c>
      <c r="C230" s="4">
        <f t="shared" si="6"/>
        <v>1.6039830106119517E-6</v>
      </c>
      <c r="D230" s="7">
        <f t="shared" si="7"/>
        <v>0.99999518805096854</v>
      </c>
    </row>
    <row r="231" spans="1:4" x14ac:dyDescent="0.35">
      <c r="A231">
        <v>331</v>
      </c>
      <c r="B231">
        <v>1</v>
      </c>
      <c r="C231" s="4">
        <f t="shared" si="6"/>
        <v>8.0199150530597583E-7</v>
      </c>
      <c r="D231" s="7">
        <f t="shared" si="7"/>
        <v>0.99999599004247386</v>
      </c>
    </row>
    <row r="232" spans="1:4" x14ac:dyDescent="0.35">
      <c r="A232">
        <v>332</v>
      </c>
      <c r="B232">
        <v>1</v>
      </c>
      <c r="C232" s="4">
        <f t="shared" si="6"/>
        <v>8.0199150530597583E-7</v>
      </c>
      <c r="D232" s="7">
        <f t="shared" si="7"/>
        <v>0.99999679203397918</v>
      </c>
    </row>
    <row r="233" spans="1:4" x14ac:dyDescent="0.35">
      <c r="A233">
        <v>333</v>
      </c>
      <c r="B233">
        <v>1</v>
      </c>
      <c r="C233" s="4">
        <f t="shared" si="6"/>
        <v>8.0199150530597583E-7</v>
      </c>
      <c r="D233" s="7">
        <f t="shared" si="7"/>
        <v>0.99999759402548449</v>
      </c>
    </row>
    <row r="234" spans="1:4" x14ac:dyDescent="0.35">
      <c r="A234">
        <v>335</v>
      </c>
      <c r="B234">
        <v>1</v>
      </c>
      <c r="C234" s="4">
        <f t="shared" si="6"/>
        <v>8.0199150530597583E-7</v>
      </c>
      <c r="D234" s="7">
        <f t="shared" si="7"/>
        <v>0.99999839601698981</v>
      </c>
    </row>
    <row r="235" spans="1:4" x14ac:dyDescent="0.35">
      <c r="A235">
        <v>336</v>
      </c>
      <c r="B235">
        <v>1</v>
      </c>
      <c r="C235" s="4">
        <f t="shared" si="6"/>
        <v>8.0199150530597583E-7</v>
      </c>
      <c r="D235" s="7">
        <f t="shared" si="7"/>
        <v>0.99999919800849513</v>
      </c>
    </row>
    <row r="236" spans="1:4" x14ac:dyDescent="0.35">
      <c r="A236">
        <v>342</v>
      </c>
      <c r="B236">
        <v>1</v>
      </c>
      <c r="C236" s="4">
        <f t="shared" si="6"/>
        <v>8.0199150530597583E-7</v>
      </c>
      <c r="D236" s="7">
        <f t="shared" si="7"/>
        <v>1.0000000000000004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W719"/>
  <sheetViews>
    <sheetView workbookViewId="0">
      <selection activeCell="D416" sqref="D416"/>
    </sheetView>
  </sheetViews>
  <sheetFormatPr defaultRowHeight="14.5" x14ac:dyDescent="0.35"/>
  <cols>
    <col min="4" max="4" width="11.453125" customWidth="1"/>
    <col min="5" max="5" width="15.7265625" customWidth="1"/>
    <col min="6" max="6" width="18.81640625" customWidth="1"/>
    <col min="7" max="7" width="19.453125" customWidth="1"/>
    <col min="8" max="8" width="23.54296875" customWidth="1"/>
  </cols>
  <sheetData>
    <row r="1" spans="1:49" x14ac:dyDescent="0.35">
      <c r="A1" t="s">
        <v>1619</v>
      </c>
      <c r="E1">
        <f>COUNTIF(E4:E719,"*_o")</f>
        <v>26</v>
      </c>
      <c r="F1">
        <f>COUNTIF(F4:F719,"*_f")</f>
        <v>73</v>
      </c>
      <c r="G1">
        <f>COUNTIF(G4:G719,"*_g")</f>
        <v>186</v>
      </c>
      <c r="H1">
        <f>COUNTIF(H4:H719,"*_sp")</f>
        <v>481</v>
      </c>
      <c r="I1">
        <f>COUNT(I4:I719)</f>
        <v>716</v>
      </c>
      <c r="J1">
        <f>SUM(J4:J719)</f>
        <v>24964</v>
      </c>
      <c r="K1">
        <f t="shared" ref="K1:AW1" si="0">SUM(K4:K719)</f>
        <v>28369</v>
      </c>
      <c r="L1">
        <f t="shared" si="0"/>
        <v>28496</v>
      </c>
      <c r="M1">
        <f t="shared" si="0"/>
        <v>32288</v>
      </c>
      <c r="N1">
        <f t="shared" si="0"/>
        <v>31317</v>
      </c>
      <c r="O1">
        <f t="shared" si="0"/>
        <v>30685</v>
      </c>
      <c r="P1">
        <f t="shared" si="0"/>
        <v>49923</v>
      </c>
      <c r="Q1">
        <f t="shared" si="0"/>
        <v>48214</v>
      </c>
      <c r="R1">
        <f t="shared" si="0"/>
        <v>23086</v>
      </c>
      <c r="S1">
        <f t="shared" si="0"/>
        <v>21772</v>
      </c>
      <c r="T1">
        <f t="shared" si="0"/>
        <v>46403</v>
      </c>
      <c r="U1">
        <f t="shared" si="0"/>
        <v>44862</v>
      </c>
      <c r="V1">
        <f t="shared" si="0"/>
        <v>32258</v>
      </c>
      <c r="W1">
        <f t="shared" si="0"/>
        <v>30582</v>
      </c>
      <c r="X1">
        <f t="shared" si="0"/>
        <v>9361</v>
      </c>
      <c r="Y1">
        <f t="shared" si="0"/>
        <v>9217</v>
      </c>
      <c r="Z1">
        <f t="shared" si="0"/>
        <v>22516</v>
      </c>
      <c r="AA1">
        <f t="shared" si="0"/>
        <v>21725</v>
      </c>
      <c r="AB1">
        <f t="shared" si="0"/>
        <v>28223</v>
      </c>
      <c r="AC1">
        <f t="shared" si="0"/>
        <v>27145</v>
      </c>
      <c r="AD1">
        <f t="shared" si="0"/>
        <v>32583</v>
      </c>
      <c r="AE1">
        <f t="shared" si="0"/>
        <v>31501</v>
      </c>
      <c r="AF1">
        <f t="shared" si="0"/>
        <v>28360</v>
      </c>
      <c r="AG1">
        <f t="shared" si="0"/>
        <v>27238</v>
      </c>
      <c r="AH1">
        <f t="shared" si="0"/>
        <v>35648</v>
      </c>
      <c r="AI1">
        <f t="shared" si="0"/>
        <v>34705</v>
      </c>
      <c r="AJ1">
        <f t="shared" si="0"/>
        <v>75668</v>
      </c>
      <c r="AK1">
        <f t="shared" si="0"/>
        <v>73030</v>
      </c>
      <c r="AL1">
        <f t="shared" si="0"/>
        <v>15187</v>
      </c>
      <c r="AM1">
        <f t="shared" si="0"/>
        <v>15310</v>
      </c>
      <c r="AN1">
        <f t="shared" si="0"/>
        <v>22520</v>
      </c>
      <c r="AO1">
        <f t="shared" si="0"/>
        <v>23107</v>
      </c>
      <c r="AP1">
        <f t="shared" si="0"/>
        <v>44878</v>
      </c>
      <c r="AQ1">
        <f t="shared" si="0"/>
        <v>45379</v>
      </c>
      <c r="AR1">
        <f t="shared" si="0"/>
        <v>23980</v>
      </c>
      <c r="AS1">
        <f t="shared" si="0"/>
        <v>23791</v>
      </c>
      <c r="AT1">
        <f t="shared" si="0"/>
        <v>19445</v>
      </c>
      <c r="AU1">
        <f t="shared" si="0"/>
        <v>19324</v>
      </c>
      <c r="AV1">
        <f t="shared" si="0"/>
        <v>31762</v>
      </c>
      <c r="AW1">
        <f t="shared" si="0"/>
        <v>32074</v>
      </c>
    </row>
    <row r="2" spans="1:49" x14ac:dyDescent="0.35">
      <c r="A2" t="s">
        <v>1855</v>
      </c>
      <c r="E2" s="11">
        <f>E1/Orders!M3</f>
        <v>0.19696969696969696</v>
      </c>
      <c r="H2" s="11">
        <f>H1/I1</f>
        <v>0.67178770949720668</v>
      </c>
    </row>
    <row r="3" spans="1:49" x14ac:dyDescent="0.35">
      <c r="A3" t="s">
        <v>648</v>
      </c>
      <c r="B3" t="s">
        <v>1620</v>
      </c>
      <c r="C3" t="s">
        <v>1621</v>
      </c>
      <c r="D3" t="s">
        <v>1622</v>
      </c>
      <c r="E3" t="s">
        <v>1623</v>
      </c>
      <c r="F3" t="s">
        <v>1624</v>
      </c>
      <c r="G3" t="s">
        <v>1626</v>
      </c>
      <c r="H3" t="s">
        <v>4</v>
      </c>
      <c r="I3" t="s">
        <v>1628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17</v>
      </c>
      <c r="U3" t="s">
        <v>18</v>
      </c>
      <c r="V3" t="s">
        <v>19</v>
      </c>
      <c r="W3" t="s">
        <v>20</v>
      </c>
      <c r="X3" t="s">
        <v>21</v>
      </c>
      <c r="Y3" t="s">
        <v>22</v>
      </c>
      <c r="Z3" t="s">
        <v>23</v>
      </c>
      <c r="AA3" t="s">
        <v>24</v>
      </c>
      <c r="AB3" t="s">
        <v>25</v>
      </c>
      <c r="AC3" t="s">
        <v>26</v>
      </c>
      <c r="AD3" t="s">
        <v>27</v>
      </c>
      <c r="AE3" t="s">
        <v>28</v>
      </c>
      <c r="AF3" t="s">
        <v>29</v>
      </c>
      <c r="AG3" t="s">
        <v>30</v>
      </c>
      <c r="AH3" t="s">
        <v>31</v>
      </c>
      <c r="AI3" t="s">
        <v>32</v>
      </c>
      <c r="AJ3" t="s">
        <v>33</v>
      </c>
      <c r="AK3" t="s">
        <v>34</v>
      </c>
      <c r="AL3" t="s">
        <v>35</v>
      </c>
      <c r="AM3" t="s">
        <v>36</v>
      </c>
      <c r="AN3" t="s">
        <v>37</v>
      </c>
      <c r="AO3" t="s">
        <v>38</v>
      </c>
      <c r="AP3" t="s">
        <v>39</v>
      </c>
      <c r="AQ3" t="s">
        <v>40</v>
      </c>
      <c r="AR3" t="s">
        <v>41</v>
      </c>
      <c r="AS3" t="s">
        <v>42</v>
      </c>
      <c r="AT3" t="s">
        <v>43</v>
      </c>
      <c r="AU3" t="s">
        <v>44</v>
      </c>
      <c r="AV3" t="s">
        <v>45</v>
      </c>
      <c r="AW3" t="s">
        <v>46</v>
      </c>
    </row>
    <row r="4" spans="1:49" x14ac:dyDescent="0.35">
      <c r="A4" t="s">
        <v>48</v>
      </c>
      <c r="B4" t="s">
        <v>3220</v>
      </c>
      <c r="C4" t="s">
        <v>1868</v>
      </c>
      <c r="D4" t="s">
        <v>1870</v>
      </c>
      <c r="E4" t="s">
        <v>1871</v>
      </c>
      <c r="F4" t="s">
        <v>1872</v>
      </c>
      <c r="G4" t="s">
        <v>1873</v>
      </c>
      <c r="H4" t="s">
        <v>1869</v>
      </c>
      <c r="I4">
        <v>96675</v>
      </c>
      <c r="J4">
        <v>1646</v>
      </c>
      <c r="K4">
        <v>1824</v>
      </c>
      <c r="L4">
        <v>2189</v>
      </c>
      <c r="M4">
        <v>2467</v>
      </c>
      <c r="N4">
        <v>1897</v>
      </c>
      <c r="O4">
        <v>1959</v>
      </c>
      <c r="P4">
        <v>2688</v>
      </c>
      <c r="Q4">
        <v>2708</v>
      </c>
      <c r="R4">
        <v>1422</v>
      </c>
      <c r="S4">
        <v>1371</v>
      </c>
      <c r="T4">
        <v>2909</v>
      </c>
      <c r="U4">
        <v>2893</v>
      </c>
      <c r="V4">
        <v>2315</v>
      </c>
      <c r="W4">
        <v>2216</v>
      </c>
      <c r="X4">
        <v>502</v>
      </c>
      <c r="Y4">
        <v>531</v>
      </c>
      <c r="Z4">
        <v>1589</v>
      </c>
      <c r="AA4">
        <v>1527</v>
      </c>
      <c r="AB4">
        <v>1998</v>
      </c>
      <c r="AC4">
        <v>1929</v>
      </c>
      <c r="AD4">
        <v>2325</v>
      </c>
      <c r="AE4">
        <v>2435</v>
      </c>
      <c r="AF4">
        <v>5677</v>
      </c>
      <c r="AG4">
        <v>5612</v>
      </c>
      <c r="AH4">
        <v>2446</v>
      </c>
      <c r="AI4">
        <v>2497</v>
      </c>
      <c r="AJ4">
        <v>3936</v>
      </c>
      <c r="AK4">
        <v>4028</v>
      </c>
      <c r="AL4">
        <v>3016</v>
      </c>
      <c r="AM4">
        <v>2920</v>
      </c>
      <c r="AN4">
        <v>1787</v>
      </c>
      <c r="AO4">
        <v>1799</v>
      </c>
      <c r="AP4">
        <v>3635</v>
      </c>
      <c r="AQ4">
        <v>3620</v>
      </c>
      <c r="AR4">
        <v>1611</v>
      </c>
      <c r="AS4">
        <v>1652</v>
      </c>
      <c r="AT4">
        <v>1750</v>
      </c>
      <c r="AU4">
        <v>1716</v>
      </c>
      <c r="AV4">
        <v>2827</v>
      </c>
      <c r="AW4">
        <v>2806</v>
      </c>
    </row>
    <row r="5" spans="1:49" x14ac:dyDescent="0.35">
      <c r="A5" t="s">
        <v>48</v>
      </c>
      <c r="B5" t="s">
        <v>49</v>
      </c>
      <c r="C5" t="s">
        <v>50</v>
      </c>
      <c r="D5" t="s">
        <v>52</v>
      </c>
      <c r="E5" t="s">
        <v>53</v>
      </c>
      <c r="F5" t="s">
        <v>54</v>
      </c>
      <c r="G5" t="s">
        <v>55</v>
      </c>
      <c r="H5" t="s">
        <v>2762</v>
      </c>
      <c r="I5">
        <v>242238</v>
      </c>
      <c r="J5">
        <v>6056</v>
      </c>
      <c r="K5">
        <v>6901</v>
      </c>
      <c r="L5">
        <v>3766</v>
      </c>
      <c r="M5">
        <v>4118</v>
      </c>
      <c r="N5">
        <v>8459</v>
      </c>
      <c r="O5">
        <v>8062</v>
      </c>
      <c r="P5">
        <v>8374</v>
      </c>
      <c r="Q5">
        <v>8206</v>
      </c>
      <c r="R5">
        <v>4959</v>
      </c>
      <c r="S5">
        <v>4733</v>
      </c>
      <c r="T5">
        <v>14832</v>
      </c>
      <c r="U5">
        <v>14422</v>
      </c>
      <c r="V5">
        <v>3417</v>
      </c>
      <c r="W5">
        <v>3274</v>
      </c>
      <c r="X5">
        <v>224</v>
      </c>
      <c r="Y5">
        <v>211</v>
      </c>
      <c r="Z5">
        <v>2716</v>
      </c>
      <c r="AA5">
        <v>2705</v>
      </c>
      <c r="AB5">
        <v>3383</v>
      </c>
      <c r="AC5">
        <v>3239</v>
      </c>
      <c r="AD5">
        <v>15674</v>
      </c>
      <c r="AE5">
        <v>15236</v>
      </c>
      <c r="AF5">
        <v>2662</v>
      </c>
      <c r="AG5">
        <v>2404</v>
      </c>
      <c r="AH5">
        <v>17400</v>
      </c>
      <c r="AI5">
        <v>16941</v>
      </c>
      <c r="AJ5">
        <v>13402</v>
      </c>
      <c r="AK5">
        <v>12977</v>
      </c>
      <c r="AL5">
        <v>1244</v>
      </c>
      <c r="AM5">
        <v>1181</v>
      </c>
      <c r="AN5">
        <v>2813</v>
      </c>
      <c r="AO5">
        <v>3025</v>
      </c>
      <c r="AP5">
        <v>4211</v>
      </c>
      <c r="AQ5">
        <v>4509</v>
      </c>
      <c r="AR5">
        <v>2496</v>
      </c>
      <c r="AS5">
        <v>2392</v>
      </c>
      <c r="AT5">
        <v>2157</v>
      </c>
      <c r="AU5">
        <v>2213</v>
      </c>
      <c r="AV5">
        <v>3598</v>
      </c>
      <c r="AW5">
        <v>3646</v>
      </c>
    </row>
    <row r="6" spans="1:49" x14ac:dyDescent="0.35">
      <c r="A6" t="s">
        <v>48</v>
      </c>
      <c r="B6" t="s">
        <v>49</v>
      </c>
      <c r="C6" t="s">
        <v>58</v>
      </c>
      <c r="D6" t="s">
        <v>59</v>
      </c>
      <c r="E6" t="s">
        <v>60</v>
      </c>
      <c r="F6" t="s">
        <v>69</v>
      </c>
      <c r="G6" t="s">
        <v>1875</v>
      </c>
      <c r="H6" t="s">
        <v>2763</v>
      </c>
      <c r="I6">
        <v>100484</v>
      </c>
      <c r="J6">
        <v>2335</v>
      </c>
      <c r="K6">
        <v>2697</v>
      </c>
      <c r="L6">
        <v>4669</v>
      </c>
      <c r="M6">
        <v>5410</v>
      </c>
      <c r="N6">
        <v>2413</v>
      </c>
      <c r="O6">
        <v>2459</v>
      </c>
      <c r="P6">
        <v>7423</v>
      </c>
      <c r="Q6">
        <v>7036</v>
      </c>
      <c r="R6">
        <v>2077</v>
      </c>
      <c r="S6">
        <v>1874</v>
      </c>
      <c r="T6">
        <v>3347</v>
      </c>
      <c r="U6">
        <v>3171</v>
      </c>
      <c r="V6">
        <v>2303</v>
      </c>
      <c r="W6">
        <v>2158</v>
      </c>
      <c r="X6">
        <v>1114</v>
      </c>
      <c r="Y6">
        <v>1181</v>
      </c>
      <c r="Z6">
        <v>1653</v>
      </c>
      <c r="AA6">
        <v>1553</v>
      </c>
      <c r="AB6">
        <v>2190</v>
      </c>
      <c r="AC6">
        <v>2066</v>
      </c>
      <c r="AD6">
        <v>803</v>
      </c>
      <c r="AE6">
        <v>844</v>
      </c>
      <c r="AF6">
        <v>1228</v>
      </c>
      <c r="AG6">
        <v>1253</v>
      </c>
      <c r="AH6">
        <v>911</v>
      </c>
      <c r="AI6">
        <v>863</v>
      </c>
      <c r="AJ6">
        <v>3676</v>
      </c>
      <c r="AK6">
        <v>3548</v>
      </c>
      <c r="AL6">
        <v>625</v>
      </c>
      <c r="AM6">
        <v>658</v>
      </c>
      <c r="AN6">
        <v>1959</v>
      </c>
      <c r="AO6">
        <v>1998</v>
      </c>
      <c r="AP6">
        <v>5766</v>
      </c>
      <c r="AQ6">
        <v>5827</v>
      </c>
      <c r="AR6">
        <v>2270</v>
      </c>
      <c r="AS6">
        <v>2111</v>
      </c>
      <c r="AT6">
        <v>1464</v>
      </c>
      <c r="AU6">
        <v>1455</v>
      </c>
      <c r="AV6">
        <v>2078</v>
      </c>
      <c r="AW6">
        <v>2018</v>
      </c>
    </row>
    <row r="7" spans="1:49" x14ac:dyDescent="0.35">
      <c r="A7" t="s">
        <v>48</v>
      </c>
      <c r="B7" t="s">
        <v>49</v>
      </c>
      <c r="C7" t="s">
        <v>50</v>
      </c>
      <c r="D7" t="s">
        <v>52</v>
      </c>
      <c r="E7" t="s">
        <v>53</v>
      </c>
      <c r="F7" t="s">
        <v>65</v>
      </c>
      <c r="G7" t="s">
        <v>66</v>
      </c>
      <c r="H7" t="s">
        <v>2535</v>
      </c>
      <c r="I7">
        <v>86982</v>
      </c>
      <c r="J7">
        <v>197</v>
      </c>
      <c r="K7">
        <v>215</v>
      </c>
      <c r="L7">
        <v>290</v>
      </c>
      <c r="M7">
        <v>301</v>
      </c>
      <c r="N7">
        <v>152</v>
      </c>
      <c r="O7">
        <v>127</v>
      </c>
      <c r="P7">
        <v>1208</v>
      </c>
      <c r="Q7">
        <v>1172</v>
      </c>
      <c r="R7">
        <v>1235</v>
      </c>
      <c r="S7">
        <v>1168</v>
      </c>
      <c r="T7">
        <v>1808</v>
      </c>
      <c r="U7">
        <v>1722</v>
      </c>
      <c r="V7">
        <v>3008</v>
      </c>
      <c r="W7">
        <v>2964</v>
      </c>
      <c r="X7">
        <v>422</v>
      </c>
      <c r="Y7">
        <v>430</v>
      </c>
      <c r="Z7">
        <v>3024</v>
      </c>
      <c r="AA7">
        <v>2924</v>
      </c>
      <c r="AB7">
        <v>3797</v>
      </c>
      <c r="AC7">
        <v>3682</v>
      </c>
      <c r="AD7">
        <v>4363</v>
      </c>
      <c r="AE7">
        <v>4033</v>
      </c>
      <c r="AF7">
        <v>351</v>
      </c>
      <c r="AG7">
        <v>363</v>
      </c>
      <c r="AH7">
        <v>4872</v>
      </c>
      <c r="AI7">
        <v>4595</v>
      </c>
      <c r="AJ7">
        <v>2732</v>
      </c>
      <c r="AK7">
        <v>2594</v>
      </c>
      <c r="AL7">
        <v>111</v>
      </c>
      <c r="AM7">
        <v>114</v>
      </c>
      <c r="AN7">
        <v>505</v>
      </c>
      <c r="AO7">
        <v>495</v>
      </c>
      <c r="AP7">
        <v>5386</v>
      </c>
      <c r="AQ7">
        <v>5519</v>
      </c>
      <c r="AR7">
        <v>3518</v>
      </c>
      <c r="AS7">
        <v>3696</v>
      </c>
      <c r="AT7">
        <v>135</v>
      </c>
      <c r="AU7">
        <v>127</v>
      </c>
      <c r="AV7">
        <v>6791</v>
      </c>
      <c r="AW7">
        <v>6836</v>
      </c>
    </row>
    <row r="8" spans="1:49" x14ac:dyDescent="0.35">
      <c r="A8" t="s">
        <v>48</v>
      </c>
      <c r="B8" t="s">
        <v>49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2536</v>
      </c>
      <c r="I8">
        <v>70676</v>
      </c>
      <c r="J8">
        <v>1942</v>
      </c>
      <c r="K8">
        <v>2135</v>
      </c>
      <c r="L8">
        <v>1946</v>
      </c>
      <c r="M8">
        <v>2304</v>
      </c>
      <c r="N8">
        <v>3022</v>
      </c>
      <c r="O8">
        <v>2869</v>
      </c>
      <c r="P8">
        <v>4649</v>
      </c>
      <c r="Q8">
        <v>4376</v>
      </c>
      <c r="R8">
        <v>1315</v>
      </c>
      <c r="S8">
        <v>1107</v>
      </c>
      <c r="T8">
        <v>1962</v>
      </c>
      <c r="U8">
        <v>1799</v>
      </c>
      <c r="V8">
        <v>1580</v>
      </c>
      <c r="W8">
        <v>1517</v>
      </c>
      <c r="X8">
        <v>600</v>
      </c>
      <c r="Y8">
        <v>490</v>
      </c>
      <c r="Z8">
        <v>1950</v>
      </c>
      <c r="AA8">
        <v>1833</v>
      </c>
      <c r="AB8">
        <v>2495</v>
      </c>
      <c r="AC8">
        <v>2345</v>
      </c>
      <c r="AD8">
        <v>7</v>
      </c>
      <c r="AE8">
        <v>8</v>
      </c>
      <c r="AF8">
        <v>166</v>
      </c>
      <c r="AG8">
        <v>143</v>
      </c>
      <c r="AH8">
        <v>14</v>
      </c>
      <c r="AI8">
        <v>6</v>
      </c>
      <c r="AJ8">
        <v>6497</v>
      </c>
      <c r="AK8">
        <v>6244</v>
      </c>
      <c r="AL8">
        <v>64</v>
      </c>
      <c r="AM8">
        <v>67</v>
      </c>
      <c r="AN8">
        <v>2098</v>
      </c>
      <c r="AO8">
        <v>2231</v>
      </c>
      <c r="AP8">
        <v>2179</v>
      </c>
      <c r="AQ8">
        <v>2236</v>
      </c>
      <c r="AR8">
        <v>1041</v>
      </c>
      <c r="AS8">
        <v>1061</v>
      </c>
      <c r="AT8">
        <v>1020</v>
      </c>
      <c r="AU8">
        <v>917</v>
      </c>
      <c r="AV8">
        <v>1247</v>
      </c>
      <c r="AW8">
        <v>1194</v>
      </c>
    </row>
    <row r="9" spans="1:49" x14ac:dyDescent="0.35">
      <c r="A9" t="s">
        <v>48</v>
      </c>
      <c r="B9" t="s">
        <v>49</v>
      </c>
      <c r="C9" t="s">
        <v>58</v>
      </c>
      <c r="D9" t="s">
        <v>59</v>
      </c>
      <c r="E9" t="s">
        <v>60</v>
      </c>
      <c r="F9" t="s">
        <v>61</v>
      </c>
      <c r="G9" t="s">
        <v>1876</v>
      </c>
      <c r="H9" t="s">
        <v>2764</v>
      </c>
      <c r="I9">
        <v>68736</v>
      </c>
      <c r="J9">
        <v>1820</v>
      </c>
      <c r="K9">
        <v>2124</v>
      </c>
      <c r="L9">
        <v>2765</v>
      </c>
      <c r="M9">
        <v>3098</v>
      </c>
      <c r="N9">
        <v>1593</v>
      </c>
      <c r="O9">
        <v>1577</v>
      </c>
      <c r="P9">
        <v>2400</v>
      </c>
      <c r="Q9">
        <v>2360</v>
      </c>
      <c r="R9">
        <v>1578</v>
      </c>
      <c r="S9">
        <v>1588</v>
      </c>
      <c r="T9">
        <v>2995</v>
      </c>
      <c r="U9">
        <v>2851</v>
      </c>
      <c r="V9">
        <v>3197</v>
      </c>
      <c r="W9">
        <v>3072</v>
      </c>
      <c r="X9">
        <v>1234</v>
      </c>
      <c r="Y9">
        <v>1106</v>
      </c>
      <c r="Z9">
        <v>1741</v>
      </c>
      <c r="AA9">
        <v>1729</v>
      </c>
      <c r="AB9">
        <v>2058</v>
      </c>
      <c r="AC9">
        <v>2073</v>
      </c>
      <c r="AD9">
        <v>130</v>
      </c>
      <c r="AE9">
        <v>117</v>
      </c>
      <c r="AF9">
        <v>2750</v>
      </c>
      <c r="AG9">
        <v>2550</v>
      </c>
      <c r="AH9">
        <v>154</v>
      </c>
      <c r="AI9">
        <v>122</v>
      </c>
      <c r="AJ9">
        <v>1481</v>
      </c>
      <c r="AK9">
        <v>1424</v>
      </c>
      <c r="AL9">
        <v>970</v>
      </c>
      <c r="AM9">
        <v>912</v>
      </c>
      <c r="AN9">
        <v>2214</v>
      </c>
      <c r="AO9">
        <v>2375</v>
      </c>
      <c r="AP9">
        <v>1561</v>
      </c>
      <c r="AQ9">
        <v>1477</v>
      </c>
      <c r="AR9">
        <v>2146</v>
      </c>
      <c r="AS9">
        <v>2132</v>
      </c>
      <c r="AT9">
        <v>682</v>
      </c>
      <c r="AU9">
        <v>719</v>
      </c>
      <c r="AV9">
        <v>911</v>
      </c>
      <c r="AW9">
        <v>950</v>
      </c>
    </row>
    <row r="10" spans="1:49" x14ac:dyDescent="0.35">
      <c r="A10" t="s">
        <v>48</v>
      </c>
      <c r="B10" t="s">
        <v>49</v>
      </c>
      <c r="C10" t="s">
        <v>58</v>
      </c>
      <c r="D10" t="s">
        <v>59</v>
      </c>
      <c r="E10" t="s">
        <v>60</v>
      </c>
      <c r="F10" t="s">
        <v>1877</v>
      </c>
      <c r="G10" t="s">
        <v>1878</v>
      </c>
      <c r="H10" t="s">
        <v>2765</v>
      </c>
      <c r="I10">
        <v>67346</v>
      </c>
      <c r="J10">
        <v>1599</v>
      </c>
      <c r="K10">
        <v>1753</v>
      </c>
      <c r="L10">
        <v>2953</v>
      </c>
      <c r="M10">
        <v>3349</v>
      </c>
      <c r="N10">
        <v>1567</v>
      </c>
      <c r="O10">
        <v>1560</v>
      </c>
      <c r="P10">
        <v>2443</v>
      </c>
      <c r="Q10">
        <v>2379</v>
      </c>
      <c r="R10">
        <v>1451</v>
      </c>
      <c r="S10">
        <v>1411</v>
      </c>
      <c r="T10">
        <v>2264</v>
      </c>
      <c r="U10">
        <v>2251</v>
      </c>
      <c r="V10">
        <v>1909</v>
      </c>
      <c r="W10">
        <v>1670</v>
      </c>
      <c r="X10">
        <v>788</v>
      </c>
      <c r="Y10">
        <v>802</v>
      </c>
      <c r="Z10">
        <v>1183</v>
      </c>
      <c r="AA10">
        <v>1212</v>
      </c>
      <c r="AB10">
        <v>1439</v>
      </c>
      <c r="AC10">
        <v>1460</v>
      </c>
      <c r="AD10">
        <v>210</v>
      </c>
      <c r="AE10">
        <v>200</v>
      </c>
      <c r="AF10">
        <v>4811</v>
      </c>
      <c r="AG10">
        <v>4591</v>
      </c>
      <c r="AH10">
        <v>222</v>
      </c>
      <c r="AI10">
        <v>228</v>
      </c>
      <c r="AJ10">
        <v>1954</v>
      </c>
      <c r="AK10">
        <v>1923</v>
      </c>
      <c r="AL10">
        <v>2585</v>
      </c>
      <c r="AM10">
        <v>2612</v>
      </c>
      <c r="AN10">
        <v>1132</v>
      </c>
      <c r="AO10">
        <v>1004</v>
      </c>
      <c r="AP10">
        <v>2254</v>
      </c>
      <c r="AQ10">
        <v>2203</v>
      </c>
      <c r="AR10">
        <v>1379</v>
      </c>
      <c r="AS10">
        <v>1356</v>
      </c>
      <c r="AT10">
        <v>987</v>
      </c>
      <c r="AU10">
        <v>939</v>
      </c>
      <c r="AV10">
        <v>658</v>
      </c>
      <c r="AW10">
        <v>655</v>
      </c>
    </row>
    <row r="11" spans="1:49" x14ac:dyDescent="0.35">
      <c r="A11" t="s">
        <v>48</v>
      </c>
      <c r="B11" t="s">
        <v>49</v>
      </c>
      <c r="C11" t="s">
        <v>58</v>
      </c>
      <c r="D11" t="s">
        <v>59</v>
      </c>
      <c r="E11" t="s">
        <v>60</v>
      </c>
      <c r="F11" t="s">
        <v>69</v>
      </c>
      <c r="G11" t="s">
        <v>1721</v>
      </c>
      <c r="H11" t="s">
        <v>2766</v>
      </c>
      <c r="I11">
        <v>38338</v>
      </c>
      <c r="J11">
        <v>1169</v>
      </c>
      <c r="K11">
        <v>1247</v>
      </c>
      <c r="L11">
        <v>577</v>
      </c>
      <c r="M11">
        <v>662</v>
      </c>
      <c r="N11">
        <v>2014</v>
      </c>
      <c r="O11">
        <v>1888</v>
      </c>
      <c r="P11">
        <v>3073</v>
      </c>
      <c r="Q11">
        <v>2906</v>
      </c>
      <c r="R11">
        <v>692</v>
      </c>
      <c r="S11">
        <v>670</v>
      </c>
      <c r="T11">
        <v>1824</v>
      </c>
      <c r="U11">
        <v>1824</v>
      </c>
      <c r="V11">
        <v>1554</v>
      </c>
      <c r="W11">
        <v>1449</v>
      </c>
      <c r="X11">
        <v>483</v>
      </c>
      <c r="Y11">
        <v>492</v>
      </c>
      <c r="Z11">
        <v>645</v>
      </c>
      <c r="AA11">
        <v>599</v>
      </c>
      <c r="AB11">
        <v>707</v>
      </c>
      <c r="AC11">
        <v>703</v>
      </c>
      <c r="AD11">
        <v>344</v>
      </c>
      <c r="AE11">
        <v>311</v>
      </c>
      <c r="AF11">
        <v>52</v>
      </c>
      <c r="AG11">
        <v>59</v>
      </c>
      <c r="AH11">
        <v>394</v>
      </c>
      <c r="AI11">
        <v>327</v>
      </c>
      <c r="AJ11">
        <v>928</v>
      </c>
      <c r="AK11">
        <v>971</v>
      </c>
      <c r="AL11">
        <v>51</v>
      </c>
      <c r="AM11">
        <v>51</v>
      </c>
      <c r="AN11">
        <v>198</v>
      </c>
      <c r="AO11">
        <v>204</v>
      </c>
      <c r="AP11">
        <v>1632</v>
      </c>
      <c r="AQ11">
        <v>1599</v>
      </c>
      <c r="AR11">
        <v>920</v>
      </c>
      <c r="AS11">
        <v>885</v>
      </c>
      <c r="AT11">
        <v>915</v>
      </c>
      <c r="AU11">
        <v>939</v>
      </c>
      <c r="AV11">
        <v>1183</v>
      </c>
      <c r="AW11">
        <v>1197</v>
      </c>
    </row>
    <row r="12" spans="1:49" x14ac:dyDescent="0.35">
      <c r="A12" t="s">
        <v>48</v>
      </c>
      <c r="B12" t="s">
        <v>49</v>
      </c>
      <c r="C12" t="s">
        <v>73</v>
      </c>
      <c r="D12" t="s">
        <v>74</v>
      </c>
      <c r="E12" t="s">
        <v>75</v>
      </c>
      <c r="F12" t="s">
        <v>76</v>
      </c>
      <c r="G12" t="s">
        <v>1880</v>
      </c>
      <c r="H12" t="s">
        <v>2767</v>
      </c>
      <c r="I12">
        <v>30687</v>
      </c>
      <c r="J12">
        <v>4</v>
      </c>
      <c r="K12">
        <v>8</v>
      </c>
      <c r="L12">
        <v>13</v>
      </c>
      <c r="M12">
        <v>21</v>
      </c>
      <c r="N12">
        <v>4</v>
      </c>
      <c r="O12">
        <v>7</v>
      </c>
      <c r="P12">
        <v>3</v>
      </c>
      <c r="Q12">
        <v>1</v>
      </c>
      <c r="R12">
        <v>11</v>
      </c>
      <c r="S12">
        <v>4</v>
      </c>
      <c r="T12">
        <v>3</v>
      </c>
      <c r="U12">
        <v>2</v>
      </c>
      <c r="V12">
        <v>6</v>
      </c>
      <c r="W12">
        <v>5</v>
      </c>
      <c r="X12">
        <v>6</v>
      </c>
      <c r="Y12">
        <v>20</v>
      </c>
      <c r="Z12">
        <v>13</v>
      </c>
      <c r="AA12">
        <v>28</v>
      </c>
      <c r="AB12">
        <v>18</v>
      </c>
      <c r="AC12">
        <v>18</v>
      </c>
      <c r="AD12">
        <v>2</v>
      </c>
      <c r="AE12">
        <v>8</v>
      </c>
      <c r="AF12">
        <v>227</v>
      </c>
      <c r="AG12">
        <v>247</v>
      </c>
      <c r="AH12">
        <v>6</v>
      </c>
      <c r="AI12">
        <v>10</v>
      </c>
      <c r="AJ12">
        <v>15033</v>
      </c>
      <c r="AK12">
        <v>14275</v>
      </c>
      <c r="AL12">
        <v>154</v>
      </c>
      <c r="AM12">
        <v>150</v>
      </c>
      <c r="AN12">
        <v>44</v>
      </c>
      <c r="AO12">
        <v>49</v>
      </c>
      <c r="AP12">
        <v>41</v>
      </c>
      <c r="AQ12">
        <v>52</v>
      </c>
      <c r="AR12">
        <v>11</v>
      </c>
      <c r="AS12">
        <v>11</v>
      </c>
      <c r="AT12">
        <v>63</v>
      </c>
      <c r="AU12">
        <v>47</v>
      </c>
      <c r="AV12">
        <v>35</v>
      </c>
      <c r="AW12">
        <v>27</v>
      </c>
    </row>
    <row r="13" spans="1:49" x14ac:dyDescent="0.35">
      <c r="A13" t="s">
        <v>48</v>
      </c>
      <c r="B13" t="s">
        <v>49</v>
      </c>
      <c r="C13" t="s">
        <v>50</v>
      </c>
      <c r="D13" t="s">
        <v>52</v>
      </c>
      <c r="E13" t="s">
        <v>53</v>
      </c>
      <c r="F13" t="s">
        <v>54</v>
      </c>
      <c r="G13" t="s">
        <v>55</v>
      </c>
      <c r="H13" t="s">
        <v>2537</v>
      </c>
      <c r="I13">
        <v>24942</v>
      </c>
      <c r="J13">
        <v>1166</v>
      </c>
      <c r="K13">
        <v>1276</v>
      </c>
      <c r="L13">
        <v>318</v>
      </c>
      <c r="M13">
        <v>366</v>
      </c>
      <c r="N13">
        <v>1630</v>
      </c>
      <c r="O13">
        <v>1709</v>
      </c>
      <c r="P13">
        <v>1034</v>
      </c>
      <c r="Q13">
        <v>1041</v>
      </c>
      <c r="R13">
        <v>286</v>
      </c>
      <c r="S13">
        <v>216</v>
      </c>
      <c r="T13">
        <v>586</v>
      </c>
      <c r="U13">
        <v>551</v>
      </c>
      <c r="V13">
        <v>288</v>
      </c>
      <c r="W13">
        <v>279</v>
      </c>
      <c r="X13">
        <v>12</v>
      </c>
      <c r="Y13">
        <v>13</v>
      </c>
      <c r="Z13">
        <v>309</v>
      </c>
      <c r="AA13">
        <v>303</v>
      </c>
      <c r="AB13">
        <v>329</v>
      </c>
      <c r="AC13">
        <v>329</v>
      </c>
      <c r="AD13">
        <v>842</v>
      </c>
      <c r="AE13">
        <v>783</v>
      </c>
      <c r="AF13">
        <v>985</v>
      </c>
      <c r="AG13">
        <v>991</v>
      </c>
      <c r="AH13">
        <v>916</v>
      </c>
      <c r="AI13">
        <v>884</v>
      </c>
      <c r="AJ13">
        <v>1814</v>
      </c>
      <c r="AK13">
        <v>1709</v>
      </c>
      <c r="AL13">
        <v>744</v>
      </c>
      <c r="AM13">
        <v>822</v>
      </c>
      <c r="AN13">
        <v>552</v>
      </c>
      <c r="AO13">
        <v>560</v>
      </c>
      <c r="AP13">
        <v>185</v>
      </c>
      <c r="AQ13">
        <v>183</v>
      </c>
      <c r="AR13">
        <v>319</v>
      </c>
      <c r="AS13">
        <v>265</v>
      </c>
      <c r="AT13">
        <v>138</v>
      </c>
      <c r="AU13">
        <v>162</v>
      </c>
      <c r="AV13">
        <v>22</v>
      </c>
      <c r="AW13">
        <v>25</v>
      </c>
    </row>
    <row r="14" spans="1:49" x14ac:dyDescent="0.35">
      <c r="A14" t="s">
        <v>48</v>
      </c>
      <c r="B14" t="s">
        <v>49</v>
      </c>
      <c r="C14" t="s">
        <v>58</v>
      </c>
      <c r="D14" t="s">
        <v>59</v>
      </c>
      <c r="E14" t="s">
        <v>60</v>
      </c>
      <c r="F14" t="s">
        <v>69</v>
      </c>
      <c r="G14" t="s">
        <v>106</v>
      </c>
      <c r="H14" t="s">
        <v>2768</v>
      </c>
      <c r="I14">
        <v>24770</v>
      </c>
      <c r="J14">
        <v>388</v>
      </c>
      <c r="K14">
        <v>473</v>
      </c>
      <c r="L14">
        <v>673</v>
      </c>
      <c r="M14">
        <v>821</v>
      </c>
      <c r="N14">
        <v>490</v>
      </c>
      <c r="O14">
        <v>514</v>
      </c>
      <c r="P14">
        <v>1573</v>
      </c>
      <c r="Q14">
        <v>1564</v>
      </c>
      <c r="R14">
        <v>286</v>
      </c>
      <c r="S14">
        <v>274</v>
      </c>
      <c r="T14">
        <v>1015</v>
      </c>
      <c r="U14">
        <v>990</v>
      </c>
      <c r="V14">
        <v>250</v>
      </c>
      <c r="W14">
        <v>247</v>
      </c>
      <c r="X14">
        <v>607</v>
      </c>
      <c r="Y14">
        <v>646</v>
      </c>
      <c r="Z14">
        <v>336</v>
      </c>
      <c r="AA14">
        <v>364</v>
      </c>
      <c r="AB14">
        <v>462</v>
      </c>
      <c r="AC14">
        <v>455</v>
      </c>
      <c r="AD14">
        <v>262</v>
      </c>
      <c r="AE14">
        <v>223</v>
      </c>
      <c r="AF14">
        <v>142</v>
      </c>
      <c r="AG14">
        <v>139</v>
      </c>
      <c r="AH14">
        <v>219</v>
      </c>
      <c r="AI14">
        <v>240</v>
      </c>
      <c r="AJ14">
        <v>813</v>
      </c>
      <c r="AK14">
        <v>699</v>
      </c>
      <c r="AL14">
        <v>43</v>
      </c>
      <c r="AM14">
        <v>39</v>
      </c>
      <c r="AN14">
        <v>438</v>
      </c>
      <c r="AO14">
        <v>487</v>
      </c>
      <c r="AP14">
        <v>2253</v>
      </c>
      <c r="AQ14">
        <v>2263</v>
      </c>
      <c r="AR14">
        <v>924</v>
      </c>
      <c r="AS14">
        <v>893</v>
      </c>
      <c r="AT14">
        <v>414</v>
      </c>
      <c r="AU14">
        <v>409</v>
      </c>
      <c r="AV14">
        <v>677</v>
      </c>
      <c r="AW14">
        <v>765</v>
      </c>
    </row>
    <row r="15" spans="1:49" x14ac:dyDescent="0.35">
      <c r="A15" t="s">
        <v>48</v>
      </c>
      <c r="B15" t="s">
        <v>49</v>
      </c>
      <c r="C15" t="s">
        <v>73</v>
      </c>
      <c r="D15" t="s">
        <v>95</v>
      </c>
      <c r="E15" t="s">
        <v>96</v>
      </c>
      <c r="F15" s="8" t="s">
        <v>97</v>
      </c>
      <c r="G15" t="s">
        <v>98</v>
      </c>
      <c r="H15" t="s">
        <v>2769</v>
      </c>
      <c r="I15">
        <v>24151</v>
      </c>
      <c r="J15">
        <v>396</v>
      </c>
      <c r="K15">
        <v>460</v>
      </c>
      <c r="L15">
        <v>335</v>
      </c>
      <c r="M15">
        <v>374</v>
      </c>
      <c r="N15">
        <v>440</v>
      </c>
      <c r="O15">
        <v>489</v>
      </c>
      <c r="P15">
        <v>1467</v>
      </c>
      <c r="Q15">
        <v>1464</v>
      </c>
      <c r="R15">
        <v>716</v>
      </c>
      <c r="S15">
        <v>627</v>
      </c>
      <c r="T15">
        <v>928</v>
      </c>
      <c r="U15">
        <v>952</v>
      </c>
      <c r="V15">
        <v>158</v>
      </c>
      <c r="W15">
        <v>164</v>
      </c>
      <c r="X15">
        <v>16</v>
      </c>
      <c r="Y15">
        <v>6</v>
      </c>
      <c r="Z15">
        <v>182</v>
      </c>
      <c r="AA15">
        <v>156</v>
      </c>
      <c r="AB15">
        <v>196</v>
      </c>
      <c r="AC15">
        <v>205</v>
      </c>
      <c r="AD15">
        <v>1996</v>
      </c>
      <c r="AE15">
        <v>1905</v>
      </c>
      <c r="AF15">
        <v>145</v>
      </c>
      <c r="AG15">
        <v>122</v>
      </c>
      <c r="AH15">
        <v>2070</v>
      </c>
      <c r="AI15">
        <v>2057</v>
      </c>
      <c r="AJ15">
        <v>392</v>
      </c>
      <c r="AK15">
        <v>340</v>
      </c>
      <c r="AL15">
        <v>29</v>
      </c>
      <c r="AM15">
        <v>41</v>
      </c>
      <c r="AN15">
        <v>349</v>
      </c>
      <c r="AO15">
        <v>429</v>
      </c>
      <c r="AP15">
        <v>624</v>
      </c>
      <c r="AQ15">
        <v>688</v>
      </c>
      <c r="AR15">
        <v>197</v>
      </c>
      <c r="AS15">
        <v>216</v>
      </c>
      <c r="AT15">
        <v>890</v>
      </c>
      <c r="AU15">
        <v>926</v>
      </c>
      <c r="AV15">
        <v>524</v>
      </c>
      <c r="AW15">
        <v>480</v>
      </c>
    </row>
    <row r="16" spans="1:49" x14ac:dyDescent="0.35">
      <c r="A16" t="s">
        <v>48</v>
      </c>
      <c r="B16" t="s">
        <v>49</v>
      </c>
      <c r="C16" t="s">
        <v>50</v>
      </c>
      <c r="D16" t="s">
        <v>52</v>
      </c>
      <c r="E16" t="s">
        <v>53</v>
      </c>
      <c r="F16" t="s">
        <v>91</v>
      </c>
      <c r="G16" t="s">
        <v>92</v>
      </c>
      <c r="H16" t="s">
        <v>2770</v>
      </c>
      <c r="I16">
        <v>23702</v>
      </c>
      <c r="J16">
        <v>423</v>
      </c>
      <c r="K16">
        <v>546</v>
      </c>
      <c r="L16">
        <v>245</v>
      </c>
      <c r="M16">
        <v>250</v>
      </c>
      <c r="N16">
        <v>912</v>
      </c>
      <c r="O16">
        <v>840</v>
      </c>
      <c r="P16">
        <v>625</v>
      </c>
      <c r="Q16">
        <v>565</v>
      </c>
      <c r="R16">
        <v>204</v>
      </c>
      <c r="S16">
        <v>196</v>
      </c>
      <c r="T16">
        <v>587</v>
      </c>
      <c r="U16">
        <v>557</v>
      </c>
      <c r="V16">
        <v>280</v>
      </c>
      <c r="W16">
        <v>273</v>
      </c>
      <c r="X16">
        <v>12</v>
      </c>
      <c r="Y16">
        <v>6</v>
      </c>
      <c r="Z16">
        <v>217</v>
      </c>
      <c r="AA16">
        <v>218</v>
      </c>
      <c r="AB16">
        <v>247</v>
      </c>
      <c r="AC16">
        <v>265</v>
      </c>
      <c r="AD16">
        <v>945</v>
      </c>
      <c r="AE16">
        <v>981</v>
      </c>
      <c r="AF16">
        <v>966</v>
      </c>
      <c r="AG16">
        <v>988</v>
      </c>
      <c r="AH16">
        <v>1029</v>
      </c>
      <c r="AI16">
        <v>1049</v>
      </c>
      <c r="AJ16">
        <v>474</v>
      </c>
      <c r="AK16">
        <v>448</v>
      </c>
      <c r="AL16">
        <v>782</v>
      </c>
      <c r="AM16">
        <v>796</v>
      </c>
      <c r="AN16">
        <v>259</v>
      </c>
      <c r="AO16">
        <v>278</v>
      </c>
      <c r="AP16">
        <v>225</v>
      </c>
      <c r="AQ16">
        <v>241</v>
      </c>
      <c r="AR16">
        <v>80</v>
      </c>
      <c r="AS16">
        <v>75</v>
      </c>
      <c r="AT16">
        <v>3192</v>
      </c>
      <c r="AU16">
        <v>2989</v>
      </c>
      <c r="AV16">
        <v>211</v>
      </c>
      <c r="AW16">
        <v>226</v>
      </c>
    </row>
    <row r="17" spans="1:49" x14ac:dyDescent="0.35">
      <c r="A17" t="s">
        <v>48</v>
      </c>
      <c r="B17" t="s">
        <v>49</v>
      </c>
      <c r="C17" t="s">
        <v>58</v>
      </c>
      <c r="D17" t="s">
        <v>59</v>
      </c>
      <c r="E17" t="s">
        <v>60</v>
      </c>
      <c r="F17" t="s">
        <v>69</v>
      </c>
      <c r="G17" t="s">
        <v>127</v>
      </c>
      <c r="H17" t="s">
        <v>2771</v>
      </c>
      <c r="I17">
        <v>21015</v>
      </c>
      <c r="J17">
        <v>425</v>
      </c>
      <c r="K17">
        <v>474</v>
      </c>
      <c r="L17">
        <v>551</v>
      </c>
      <c r="M17">
        <v>539</v>
      </c>
      <c r="N17">
        <v>635</v>
      </c>
      <c r="O17">
        <v>578</v>
      </c>
      <c r="P17">
        <v>1358</v>
      </c>
      <c r="Q17">
        <v>1326</v>
      </c>
      <c r="R17">
        <v>335</v>
      </c>
      <c r="S17">
        <v>325</v>
      </c>
      <c r="T17">
        <v>755</v>
      </c>
      <c r="U17">
        <v>696</v>
      </c>
      <c r="V17">
        <v>745</v>
      </c>
      <c r="W17">
        <v>665</v>
      </c>
      <c r="X17">
        <v>380</v>
      </c>
      <c r="Y17">
        <v>359</v>
      </c>
      <c r="Z17">
        <v>448</v>
      </c>
      <c r="AA17">
        <v>440</v>
      </c>
      <c r="AB17">
        <v>554</v>
      </c>
      <c r="AC17">
        <v>574</v>
      </c>
      <c r="AD17">
        <v>132</v>
      </c>
      <c r="AE17">
        <v>126</v>
      </c>
      <c r="AF17">
        <v>336</v>
      </c>
      <c r="AG17">
        <v>307</v>
      </c>
      <c r="AH17">
        <v>129</v>
      </c>
      <c r="AI17">
        <v>125</v>
      </c>
      <c r="AJ17">
        <v>636</v>
      </c>
      <c r="AK17">
        <v>526</v>
      </c>
      <c r="AL17">
        <v>147</v>
      </c>
      <c r="AM17">
        <v>125</v>
      </c>
      <c r="AN17">
        <v>447</v>
      </c>
      <c r="AO17">
        <v>426</v>
      </c>
      <c r="AP17">
        <v>1438</v>
      </c>
      <c r="AQ17">
        <v>1423</v>
      </c>
      <c r="AR17">
        <v>594</v>
      </c>
      <c r="AS17">
        <v>582</v>
      </c>
      <c r="AT17">
        <v>279</v>
      </c>
      <c r="AU17">
        <v>300</v>
      </c>
      <c r="AV17">
        <v>392</v>
      </c>
      <c r="AW17">
        <v>383</v>
      </c>
    </row>
    <row r="18" spans="1:49" x14ac:dyDescent="0.35">
      <c r="A18" t="s">
        <v>48</v>
      </c>
      <c r="B18" t="s">
        <v>49</v>
      </c>
      <c r="C18" t="s">
        <v>58</v>
      </c>
      <c r="D18" t="s">
        <v>59</v>
      </c>
      <c r="E18" t="s">
        <v>60</v>
      </c>
      <c r="F18" t="s">
        <v>61</v>
      </c>
      <c r="G18" t="s">
        <v>190</v>
      </c>
      <c r="H18" t="s">
        <v>2772</v>
      </c>
      <c r="I18">
        <v>20449</v>
      </c>
      <c r="J18">
        <v>482</v>
      </c>
      <c r="K18">
        <v>611</v>
      </c>
      <c r="L18">
        <v>1577</v>
      </c>
      <c r="M18">
        <v>1714</v>
      </c>
      <c r="N18">
        <v>316</v>
      </c>
      <c r="O18">
        <v>300</v>
      </c>
      <c r="P18">
        <v>338</v>
      </c>
      <c r="Q18">
        <v>332</v>
      </c>
      <c r="R18">
        <v>1092</v>
      </c>
      <c r="S18">
        <v>1063</v>
      </c>
      <c r="T18">
        <v>1028</v>
      </c>
      <c r="U18">
        <v>1013</v>
      </c>
      <c r="V18">
        <v>798</v>
      </c>
      <c r="W18">
        <v>787</v>
      </c>
      <c r="X18">
        <v>199</v>
      </c>
      <c r="Y18">
        <v>182</v>
      </c>
      <c r="Z18">
        <v>826</v>
      </c>
      <c r="AA18">
        <v>751</v>
      </c>
      <c r="AB18">
        <v>1082</v>
      </c>
      <c r="AC18">
        <v>936</v>
      </c>
      <c r="AD18">
        <v>40</v>
      </c>
      <c r="AE18">
        <v>46</v>
      </c>
      <c r="AF18">
        <v>475</v>
      </c>
      <c r="AG18">
        <v>509</v>
      </c>
      <c r="AH18">
        <v>54</v>
      </c>
      <c r="AI18">
        <v>58</v>
      </c>
      <c r="AJ18">
        <v>99</v>
      </c>
      <c r="AK18">
        <v>84</v>
      </c>
      <c r="AL18">
        <v>267</v>
      </c>
      <c r="AM18">
        <v>309</v>
      </c>
      <c r="AN18">
        <v>536</v>
      </c>
      <c r="AO18">
        <v>540</v>
      </c>
      <c r="AP18">
        <v>245</v>
      </c>
      <c r="AQ18">
        <v>240</v>
      </c>
      <c r="AR18">
        <v>386</v>
      </c>
      <c r="AS18">
        <v>345</v>
      </c>
      <c r="AT18">
        <v>181</v>
      </c>
      <c r="AU18">
        <v>192</v>
      </c>
      <c r="AV18">
        <v>213</v>
      </c>
      <c r="AW18">
        <v>203</v>
      </c>
    </row>
    <row r="19" spans="1:49" x14ac:dyDescent="0.35">
      <c r="A19" t="s">
        <v>48</v>
      </c>
      <c r="B19" t="s">
        <v>49</v>
      </c>
      <c r="C19" t="s">
        <v>50</v>
      </c>
      <c r="D19" t="s">
        <v>52</v>
      </c>
      <c r="E19" t="s">
        <v>53</v>
      </c>
      <c r="F19" t="s">
        <v>65</v>
      </c>
      <c r="G19" t="s">
        <v>66</v>
      </c>
      <c r="H19" t="s">
        <v>2773</v>
      </c>
      <c r="I19">
        <v>15063</v>
      </c>
      <c r="J19">
        <v>40</v>
      </c>
      <c r="K19">
        <v>55</v>
      </c>
      <c r="L19">
        <v>51</v>
      </c>
      <c r="M19">
        <v>65</v>
      </c>
      <c r="N19">
        <v>58</v>
      </c>
      <c r="O19">
        <v>62</v>
      </c>
      <c r="P19">
        <v>70</v>
      </c>
      <c r="Q19">
        <v>78</v>
      </c>
      <c r="R19">
        <v>114</v>
      </c>
      <c r="S19">
        <v>108</v>
      </c>
      <c r="T19">
        <v>128</v>
      </c>
      <c r="U19">
        <v>98</v>
      </c>
      <c r="V19">
        <v>646</v>
      </c>
      <c r="W19">
        <v>656</v>
      </c>
      <c r="X19">
        <v>43</v>
      </c>
      <c r="Y19">
        <v>65</v>
      </c>
      <c r="Z19">
        <v>648</v>
      </c>
      <c r="AA19">
        <v>649</v>
      </c>
      <c r="AB19">
        <v>776</v>
      </c>
      <c r="AC19">
        <v>729</v>
      </c>
      <c r="AD19">
        <v>122</v>
      </c>
      <c r="AE19">
        <v>131</v>
      </c>
      <c r="AF19">
        <v>58</v>
      </c>
      <c r="AG19">
        <v>39</v>
      </c>
      <c r="AH19">
        <v>142</v>
      </c>
      <c r="AI19">
        <v>152</v>
      </c>
      <c r="AJ19">
        <v>101</v>
      </c>
      <c r="AK19">
        <v>123</v>
      </c>
      <c r="AL19">
        <v>47</v>
      </c>
      <c r="AM19">
        <v>50</v>
      </c>
      <c r="AN19">
        <v>29</v>
      </c>
      <c r="AO19">
        <v>36</v>
      </c>
      <c r="AP19">
        <v>1719</v>
      </c>
      <c r="AQ19">
        <v>1656</v>
      </c>
      <c r="AR19">
        <v>478</v>
      </c>
      <c r="AS19">
        <v>436</v>
      </c>
      <c r="AT19">
        <v>30</v>
      </c>
      <c r="AU19">
        <v>27</v>
      </c>
      <c r="AV19">
        <v>2247</v>
      </c>
      <c r="AW19">
        <v>2301</v>
      </c>
    </row>
    <row r="20" spans="1:49" x14ac:dyDescent="0.35">
      <c r="A20" t="s">
        <v>48</v>
      </c>
      <c r="B20" t="s">
        <v>49</v>
      </c>
      <c r="C20" t="s">
        <v>58</v>
      </c>
      <c r="D20" t="s">
        <v>59</v>
      </c>
      <c r="E20" t="s">
        <v>60</v>
      </c>
      <c r="F20" t="s">
        <v>69</v>
      </c>
      <c r="G20" t="s">
        <v>70</v>
      </c>
      <c r="H20" t="s">
        <v>2774</v>
      </c>
      <c r="I20">
        <v>13965</v>
      </c>
      <c r="J20">
        <v>146</v>
      </c>
      <c r="K20">
        <v>172</v>
      </c>
      <c r="L20">
        <v>140</v>
      </c>
      <c r="M20">
        <v>172</v>
      </c>
      <c r="N20">
        <v>139</v>
      </c>
      <c r="O20">
        <v>177</v>
      </c>
      <c r="P20">
        <v>1386</v>
      </c>
      <c r="Q20">
        <v>1302</v>
      </c>
      <c r="R20">
        <v>354</v>
      </c>
      <c r="S20">
        <v>337</v>
      </c>
      <c r="T20">
        <v>444</v>
      </c>
      <c r="U20">
        <v>459</v>
      </c>
      <c r="V20">
        <v>188</v>
      </c>
      <c r="W20">
        <v>176</v>
      </c>
      <c r="X20">
        <v>255</v>
      </c>
      <c r="Y20">
        <v>268</v>
      </c>
      <c r="Z20">
        <v>118</v>
      </c>
      <c r="AA20">
        <v>127</v>
      </c>
      <c r="AB20">
        <v>155</v>
      </c>
      <c r="AC20">
        <v>147</v>
      </c>
      <c r="AD20">
        <v>81</v>
      </c>
      <c r="AE20">
        <v>70</v>
      </c>
      <c r="AF20">
        <v>27</v>
      </c>
      <c r="AG20">
        <v>19</v>
      </c>
      <c r="AH20">
        <v>85</v>
      </c>
      <c r="AI20">
        <v>68</v>
      </c>
      <c r="AJ20">
        <v>1433</v>
      </c>
      <c r="AK20">
        <v>1513</v>
      </c>
      <c r="AL20">
        <v>17</v>
      </c>
      <c r="AM20">
        <v>15</v>
      </c>
      <c r="AN20">
        <v>232</v>
      </c>
      <c r="AO20">
        <v>217</v>
      </c>
      <c r="AP20">
        <v>799</v>
      </c>
      <c r="AQ20">
        <v>885</v>
      </c>
      <c r="AR20">
        <v>376</v>
      </c>
      <c r="AS20">
        <v>401</v>
      </c>
      <c r="AT20">
        <v>401</v>
      </c>
      <c r="AU20">
        <v>393</v>
      </c>
      <c r="AV20">
        <v>147</v>
      </c>
      <c r="AW20">
        <v>124</v>
      </c>
    </row>
    <row r="21" spans="1:49" x14ac:dyDescent="0.35">
      <c r="A21" t="s">
        <v>48</v>
      </c>
      <c r="B21" t="s">
        <v>49</v>
      </c>
      <c r="C21" t="s">
        <v>50</v>
      </c>
      <c r="D21" t="s">
        <v>52</v>
      </c>
      <c r="E21" t="s">
        <v>53</v>
      </c>
      <c r="F21" t="s">
        <v>91</v>
      </c>
      <c r="G21" t="s">
        <v>92</v>
      </c>
      <c r="H21" t="s">
        <v>2538</v>
      </c>
      <c r="I21">
        <v>13588</v>
      </c>
      <c r="J21">
        <v>51</v>
      </c>
      <c r="K21">
        <v>67</v>
      </c>
      <c r="L21">
        <v>113</v>
      </c>
      <c r="M21">
        <v>139</v>
      </c>
      <c r="N21">
        <v>49</v>
      </c>
      <c r="O21">
        <v>47</v>
      </c>
      <c r="P21">
        <v>623</v>
      </c>
      <c r="Q21">
        <v>606</v>
      </c>
      <c r="R21">
        <v>124</v>
      </c>
      <c r="S21">
        <v>97</v>
      </c>
      <c r="T21">
        <v>206</v>
      </c>
      <c r="U21">
        <v>241</v>
      </c>
      <c r="V21">
        <v>96</v>
      </c>
      <c r="W21">
        <v>77</v>
      </c>
      <c r="X21">
        <v>5</v>
      </c>
      <c r="Y21">
        <v>4</v>
      </c>
      <c r="Z21">
        <v>130</v>
      </c>
      <c r="AA21">
        <v>131</v>
      </c>
      <c r="AB21">
        <v>127</v>
      </c>
      <c r="AC21">
        <v>161</v>
      </c>
      <c r="AD21">
        <v>1707</v>
      </c>
      <c r="AE21">
        <v>1594</v>
      </c>
      <c r="AF21">
        <v>337</v>
      </c>
      <c r="AG21">
        <v>339</v>
      </c>
      <c r="AH21">
        <v>1739</v>
      </c>
      <c r="AI21">
        <v>1736</v>
      </c>
      <c r="AJ21">
        <v>1040</v>
      </c>
      <c r="AK21">
        <v>1121</v>
      </c>
      <c r="AL21">
        <v>213</v>
      </c>
      <c r="AM21">
        <v>209</v>
      </c>
      <c r="AN21">
        <v>99</v>
      </c>
      <c r="AO21">
        <v>103</v>
      </c>
      <c r="AP21">
        <v>42</v>
      </c>
      <c r="AQ21">
        <v>25</v>
      </c>
      <c r="AR21">
        <v>11</v>
      </c>
      <c r="AS21">
        <v>11</v>
      </c>
      <c r="AT21">
        <v>72</v>
      </c>
      <c r="AU21">
        <v>87</v>
      </c>
      <c r="AV21">
        <v>6</v>
      </c>
      <c r="AW21">
        <v>3</v>
      </c>
    </row>
    <row r="22" spans="1:49" x14ac:dyDescent="0.35">
      <c r="A22" t="s">
        <v>48</v>
      </c>
      <c r="B22" t="s">
        <v>49</v>
      </c>
      <c r="C22" t="s">
        <v>50</v>
      </c>
      <c r="D22" t="s">
        <v>52</v>
      </c>
      <c r="E22" t="s">
        <v>53</v>
      </c>
      <c r="F22" t="s">
        <v>146</v>
      </c>
      <c r="G22" t="s">
        <v>1922</v>
      </c>
      <c r="H22" t="s">
        <v>2775</v>
      </c>
      <c r="I22">
        <v>13216</v>
      </c>
      <c r="J22">
        <v>393</v>
      </c>
      <c r="K22">
        <v>465</v>
      </c>
      <c r="L22">
        <v>442</v>
      </c>
      <c r="M22">
        <v>430</v>
      </c>
      <c r="N22">
        <v>464</v>
      </c>
      <c r="O22">
        <v>459</v>
      </c>
      <c r="P22">
        <v>161</v>
      </c>
      <c r="Q22">
        <v>168</v>
      </c>
      <c r="R22">
        <v>358</v>
      </c>
      <c r="S22">
        <v>362</v>
      </c>
      <c r="T22">
        <v>551</v>
      </c>
      <c r="U22">
        <v>554</v>
      </c>
      <c r="V22">
        <v>347</v>
      </c>
      <c r="W22">
        <v>352</v>
      </c>
      <c r="X22">
        <v>12</v>
      </c>
      <c r="Y22">
        <v>10</v>
      </c>
      <c r="Z22">
        <v>379</v>
      </c>
      <c r="AA22">
        <v>352</v>
      </c>
      <c r="AB22">
        <v>490</v>
      </c>
      <c r="AC22">
        <v>431</v>
      </c>
      <c r="AD22">
        <v>5</v>
      </c>
      <c r="AE22">
        <v>2</v>
      </c>
      <c r="AF22">
        <v>1136</v>
      </c>
      <c r="AG22">
        <v>1129</v>
      </c>
      <c r="AH22">
        <v>6</v>
      </c>
      <c r="AI22">
        <v>15</v>
      </c>
      <c r="AJ22">
        <v>127</v>
      </c>
      <c r="AK22">
        <v>149</v>
      </c>
      <c r="AL22">
        <v>895</v>
      </c>
      <c r="AM22">
        <v>1002</v>
      </c>
      <c r="AN22">
        <v>432</v>
      </c>
      <c r="AO22">
        <v>383</v>
      </c>
      <c r="AP22">
        <v>99</v>
      </c>
      <c r="AQ22">
        <v>85</v>
      </c>
      <c r="AR22">
        <v>131</v>
      </c>
      <c r="AS22">
        <v>97</v>
      </c>
      <c r="AT22">
        <v>166</v>
      </c>
      <c r="AU22">
        <v>161</v>
      </c>
      <c r="AV22">
        <v>7</v>
      </c>
      <c r="AW22">
        <v>9</v>
      </c>
    </row>
    <row r="23" spans="1:49" x14ac:dyDescent="0.35">
      <c r="A23" t="s">
        <v>48</v>
      </c>
      <c r="B23" t="s">
        <v>49</v>
      </c>
      <c r="C23" t="s">
        <v>58</v>
      </c>
      <c r="D23" t="s">
        <v>59</v>
      </c>
      <c r="E23" t="s">
        <v>60</v>
      </c>
      <c r="F23" t="s">
        <v>61</v>
      </c>
      <c r="G23" t="s">
        <v>1969</v>
      </c>
      <c r="H23" t="s">
        <v>2776</v>
      </c>
      <c r="I23">
        <v>12402</v>
      </c>
      <c r="J23">
        <v>283</v>
      </c>
      <c r="K23">
        <v>368</v>
      </c>
      <c r="L23">
        <v>184</v>
      </c>
      <c r="M23">
        <v>247</v>
      </c>
      <c r="N23">
        <v>424</v>
      </c>
      <c r="O23">
        <v>376</v>
      </c>
      <c r="P23">
        <v>444</v>
      </c>
      <c r="Q23">
        <v>449</v>
      </c>
      <c r="R23">
        <v>154</v>
      </c>
      <c r="S23">
        <v>153</v>
      </c>
      <c r="T23">
        <v>705</v>
      </c>
      <c r="U23">
        <v>639</v>
      </c>
      <c r="V23">
        <v>595</v>
      </c>
      <c r="W23">
        <v>532</v>
      </c>
      <c r="X23">
        <v>134</v>
      </c>
      <c r="Y23">
        <v>128</v>
      </c>
      <c r="Z23">
        <v>351</v>
      </c>
      <c r="AA23">
        <v>304</v>
      </c>
      <c r="AB23">
        <v>379</v>
      </c>
      <c r="AC23">
        <v>390</v>
      </c>
      <c r="AD23">
        <v>16</v>
      </c>
      <c r="AE23">
        <v>14</v>
      </c>
      <c r="AF23">
        <v>936</v>
      </c>
      <c r="AG23">
        <v>875</v>
      </c>
      <c r="AH23">
        <v>15</v>
      </c>
      <c r="AI23">
        <v>21</v>
      </c>
      <c r="AJ23">
        <v>232</v>
      </c>
      <c r="AK23">
        <v>200</v>
      </c>
      <c r="AL23">
        <v>399</v>
      </c>
      <c r="AM23">
        <v>377</v>
      </c>
      <c r="AN23">
        <v>273</v>
      </c>
      <c r="AO23">
        <v>279</v>
      </c>
      <c r="AP23">
        <v>201</v>
      </c>
      <c r="AQ23">
        <v>194</v>
      </c>
      <c r="AR23">
        <v>236</v>
      </c>
      <c r="AS23">
        <v>251</v>
      </c>
      <c r="AT23">
        <v>157</v>
      </c>
      <c r="AU23">
        <v>186</v>
      </c>
      <c r="AV23">
        <v>146</v>
      </c>
      <c r="AW23">
        <v>155</v>
      </c>
    </row>
    <row r="24" spans="1:49" x14ac:dyDescent="0.35">
      <c r="A24" t="s">
        <v>48</v>
      </c>
      <c r="B24" t="s">
        <v>49</v>
      </c>
      <c r="C24" t="s">
        <v>58</v>
      </c>
      <c r="D24" t="s">
        <v>112</v>
      </c>
      <c r="E24" s="8" t="s">
        <v>3226</v>
      </c>
      <c r="F24" t="s">
        <v>114</v>
      </c>
      <c r="G24" t="s">
        <v>164</v>
      </c>
      <c r="H24" t="s">
        <v>2777</v>
      </c>
      <c r="I24">
        <v>11469</v>
      </c>
      <c r="J24">
        <v>177</v>
      </c>
      <c r="K24">
        <v>188</v>
      </c>
      <c r="L24">
        <v>45</v>
      </c>
      <c r="M24">
        <v>46</v>
      </c>
      <c r="N24">
        <v>315</v>
      </c>
      <c r="O24">
        <v>284</v>
      </c>
      <c r="P24">
        <v>152</v>
      </c>
      <c r="Q24">
        <v>139</v>
      </c>
      <c r="R24">
        <v>85</v>
      </c>
      <c r="S24">
        <v>80</v>
      </c>
      <c r="T24">
        <v>66</v>
      </c>
      <c r="U24">
        <v>87</v>
      </c>
      <c r="V24">
        <v>1181</v>
      </c>
      <c r="W24">
        <v>1192</v>
      </c>
      <c r="X24">
        <v>357</v>
      </c>
      <c r="Y24">
        <v>330</v>
      </c>
      <c r="Z24">
        <v>560</v>
      </c>
      <c r="AA24">
        <v>497</v>
      </c>
      <c r="AB24">
        <v>851</v>
      </c>
      <c r="AC24">
        <v>769</v>
      </c>
      <c r="AD24">
        <v>174</v>
      </c>
      <c r="AE24">
        <v>160</v>
      </c>
      <c r="AF24">
        <v>44</v>
      </c>
      <c r="AG24">
        <v>46</v>
      </c>
      <c r="AH24">
        <v>165</v>
      </c>
      <c r="AI24">
        <v>185</v>
      </c>
      <c r="AJ24">
        <v>120</v>
      </c>
      <c r="AK24">
        <v>107</v>
      </c>
      <c r="AL24">
        <v>8</v>
      </c>
      <c r="AM24">
        <v>17</v>
      </c>
      <c r="AN24">
        <v>442</v>
      </c>
      <c r="AO24">
        <v>432</v>
      </c>
      <c r="AP24">
        <v>126</v>
      </c>
      <c r="AQ24">
        <v>146</v>
      </c>
      <c r="AR24">
        <v>675</v>
      </c>
      <c r="AS24">
        <v>681</v>
      </c>
      <c r="AT24">
        <v>179</v>
      </c>
      <c r="AU24">
        <v>200</v>
      </c>
      <c r="AV24">
        <v>83</v>
      </c>
      <c r="AW24">
        <v>78</v>
      </c>
    </row>
    <row r="25" spans="1:49" x14ac:dyDescent="0.35">
      <c r="A25" t="s">
        <v>48</v>
      </c>
      <c r="B25" t="s">
        <v>49</v>
      </c>
      <c r="C25" t="s">
        <v>58</v>
      </c>
      <c r="D25" t="s">
        <v>112</v>
      </c>
      <c r="E25" s="8" t="s">
        <v>113</v>
      </c>
      <c r="F25" s="8" t="s">
        <v>3227</v>
      </c>
      <c r="G25" t="s">
        <v>115</v>
      </c>
      <c r="H25" t="s">
        <v>2778</v>
      </c>
      <c r="I25">
        <v>9059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191</v>
      </c>
      <c r="S25">
        <v>177</v>
      </c>
      <c r="T25">
        <v>857</v>
      </c>
      <c r="U25">
        <v>811</v>
      </c>
      <c r="V25">
        <v>10</v>
      </c>
      <c r="W25">
        <v>14</v>
      </c>
      <c r="X25">
        <v>290</v>
      </c>
      <c r="Y25">
        <v>251</v>
      </c>
      <c r="Z25">
        <v>28</v>
      </c>
      <c r="AA25">
        <v>22</v>
      </c>
      <c r="AB25">
        <v>16</v>
      </c>
      <c r="AC25">
        <v>27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4</v>
      </c>
      <c r="AM25">
        <v>15</v>
      </c>
      <c r="AN25">
        <v>11</v>
      </c>
      <c r="AO25">
        <v>6</v>
      </c>
      <c r="AP25">
        <v>1229</v>
      </c>
      <c r="AQ25">
        <v>1165</v>
      </c>
      <c r="AR25">
        <v>433</v>
      </c>
      <c r="AS25">
        <v>487</v>
      </c>
      <c r="AT25">
        <v>31</v>
      </c>
      <c r="AU25">
        <v>13</v>
      </c>
      <c r="AV25">
        <v>1436</v>
      </c>
      <c r="AW25">
        <v>1534</v>
      </c>
    </row>
    <row r="26" spans="1:49" x14ac:dyDescent="0.35">
      <c r="A26" t="s">
        <v>48</v>
      </c>
      <c r="B26" t="s">
        <v>49</v>
      </c>
      <c r="C26" t="s">
        <v>73</v>
      </c>
      <c r="D26" t="s">
        <v>74</v>
      </c>
      <c r="E26" t="s">
        <v>75</v>
      </c>
      <c r="F26" t="s">
        <v>76</v>
      </c>
      <c r="G26" t="s">
        <v>1811</v>
      </c>
      <c r="H26" t="s">
        <v>2779</v>
      </c>
      <c r="I26">
        <v>9045</v>
      </c>
      <c r="J26">
        <v>0</v>
      </c>
      <c r="K26">
        <v>1</v>
      </c>
      <c r="L26">
        <v>1</v>
      </c>
      <c r="M26">
        <v>0</v>
      </c>
      <c r="N26">
        <v>1</v>
      </c>
      <c r="O26">
        <v>1</v>
      </c>
      <c r="P26">
        <v>0</v>
      </c>
      <c r="Q26">
        <v>0</v>
      </c>
      <c r="R26">
        <v>1</v>
      </c>
      <c r="S26">
        <v>0</v>
      </c>
      <c r="T26">
        <v>2</v>
      </c>
      <c r="U26">
        <v>2</v>
      </c>
      <c r="V26">
        <v>3</v>
      </c>
      <c r="W26">
        <v>4</v>
      </c>
      <c r="X26">
        <v>0</v>
      </c>
      <c r="Y26">
        <v>0</v>
      </c>
      <c r="Z26">
        <v>1</v>
      </c>
      <c r="AA26">
        <v>3</v>
      </c>
      <c r="AB26">
        <v>0</v>
      </c>
      <c r="AC26">
        <v>1</v>
      </c>
      <c r="AD26">
        <v>0</v>
      </c>
      <c r="AE26">
        <v>0</v>
      </c>
      <c r="AF26">
        <v>2</v>
      </c>
      <c r="AG26">
        <v>4</v>
      </c>
      <c r="AH26">
        <v>1</v>
      </c>
      <c r="AI26">
        <v>1</v>
      </c>
      <c r="AJ26">
        <v>4603</v>
      </c>
      <c r="AK26">
        <v>4382</v>
      </c>
      <c r="AL26">
        <v>6</v>
      </c>
      <c r="AM26">
        <v>9</v>
      </c>
      <c r="AN26">
        <v>4</v>
      </c>
      <c r="AO26">
        <v>6</v>
      </c>
      <c r="AP26">
        <v>3</v>
      </c>
      <c r="AQ26">
        <v>2</v>
      </c>
      <c r="AR26">
        <v>1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x14ac:dyDescent="0.35">
      <c r="A27" t="s">
        <v>48</v>
      </c>
      <c r="B27" t="s">
        <v>49</v>
      </c>
      <c r="C27" t="s">
        <v>58</v>
      </c>
      <c r="D27" t="s">
        <v>59</v>
      </c>
      <c r="E27" t="s">
        <v>60</v>
      </c>
      <c r="F27" t="s">
        <v>69</v>
      </c>
      <c r="G27" t="s">
        <v>225</v>
      </c>
      <c r="H27" t="s">
        <v>2780</v>
      </c>
      <c r="I27">
        <v>8362</v>
      </c>
      <c r="J27">
        <v>137</v>
      </c>
      <c r="K27">
        <v>171</v>
      </c>
      <c r="L27">
        <v>311</v>
      </c>
      <c r="M27">
        <v>345</v>
      </c>
      <c r="N27">
        <v>133</v>
      </c>
      <c r="O27">
        <v>153</v>
      </c>
      <c r="P27">
        <v>760</v>
      </c>
      <c r="Q27">
        <v>653</v>
      </c>
      <c r="R27">
        <v>151</v>
      </c>
      <c r="S27">
        <v>155</v>
      </c>
      <c r="T27">
        <v>259</v>
      </c>
      <c r="U27">
        <v>208</v>
      </c>
      <c r="V27">
        <v>163</v>
      </c>
      <c r="W27">
        <v>109</v>
      </c>
      <c r="X27">
        <v>103</v>
      </c>
      <c r="Y27">
        <v>102</v>
      </c>
      <c r="Z27">
        <v>132</v>
      </c>
      <c r="AA27">
        <v>120</v>
      </c>
      <c r="AB27">
        <v>202</v>
      </c>
      <c r="AC27">
        <v>171</v>
      </c>
      <c r="AD27">
        <v>82</v>
      </c>
      <c r="AE27">
        <v>79</v>
      </c>
      <c r="AF27">
        <v>153</v>
      </c>
      <c r="AG27">
        <v>189</v>
      </c>
      <c r="AH27">
        <v>97</v>
      </c>
      <c r="AI27">
        <v>76</v>
      </c>
      <c r="AJ27">
        <v>128</v>
      </c>
      <c r="AK27">
        <v>128</v>
      </c>
      <c r="AL27">
        <v>66</v>
      </c>
      <c r="AM27">
        <v>48</v>
      </c>
      <c r="AN27">
        <v>227</v>
      </c>
      <c r="AO27">
        <v>259</v>
      </c>
      <c r="AP27">
        <v>661</v>
      </c>
      <c r="AQ27">
        <v>637</v>
      </c>
      <c r="AR27">
        <v>172</v>
      </c>
      <c r="AS27">
        <v>185</v>
      </c>
      <c r="AT27">
        <v>111</v>
      </c>
      <c r="AU27">
        <v>139</v>
      </c>
      <c r="AV27">
        <v>185</v>
      </c>
      <c r="AW27">
        <v>202</v>
      </c>
    </row>
    <row r="28" spans="1:49" x14ac:dyDescent="0.35">
      <c r="A28" t="s">
        <v>48</v>
      </c>
      <c r="B28" t="s">
        <v>49</v>
      </c>
      <c r="C28" t="s">
        <v>50</v>
      </c>
      <c r="D28" t="s">
        <v>52</v>
      </c>
      <c r="E28" t="s">
        <v>53</v>
      </c>
      <c r="F28" t="s">
        <v>54</v>
      </c>
      <c r="G28" t="s">
        <v>55</v>
      </c>
      <c r="H28" t="s">
        <v>2539</v>
      </c>
      <c r="I28">
        <v>7631</v>
      </c>
      <c r="J28">
        <v>329</v>
      </c>
      <c r="K28">
        <v>333</v>
      </c>
      <c r="L28">
        <v>115</v>
      </c>
      <c r="M28">
        <v>150</v>
      </c>
      <c r="N28">
        <v>509</v>
      </c>
      <c r="O28">
        <v>498</v>
      </c>
      <c r="P28">
        <v>103</v>
      </c>
      <c r="Q28">
        <v>112</v>
      </c>
      <c r="R28">
        <v>246</v>
      </c>
      <c r="S28">
        <v>233</v>
      </c>
      <c r="T28">
        <v>393</v>
      </c>
      <c r="U28">
        <v>436</v>
      </c>
      <c r="V28">
        <v>114</v>
      </c>
      <c r="W28">
        <v>95</v>
      </c>
      <c r="X28">
        <v>2</v>
      </c>
      <c r="Y28">
        <v>4</v>
      </c>
      <c r="Z28">
        <v>87</v>
      </c>
      <c r="AA28">
        <v>83</v>
      </c>
      <c r="AB28">
        <v>105</v>
      </c>
      <c r="AC28">
        <v>100</v>
      </c>
      <c r="AD28">
        <v>384</v>
      </c>
      <c r="AE28">
        <v>393</v>
      </c>
      <c r="AF28">
        <v>62</v>
      </c>
      <c r="AG28">
        <v>46</v>
      </c>
      <c r="AH28">
        <v>405</v>
      </c>
      <c r="AI28">
        <v>397</v>
      </c>
      <c r="AJ28">
        <v>276</v>
      </c>
      <c r="AK28">
        <v>241</v>
      </c>
      <c r="AL28">
        <v>39</v>
      </c>
      <c r="AM28">
        <v>26</v>
      </c>
      <c r="AN28">
        <v>113</v>
      </c>
      <c r="AO28">
        <v>146</v>
      </c>
      <c r="AP28">
        <v>223</v>
      </c>
      <c r="AQ28">
        <v>204</v>
      </c>
      <c r="AR28">
        <v>56</v>
      </c>
      <c r="AS28">
        <v>45</v>
      </c>
      <c r="AT28">
        <v>68</v>
      </c>
      <c r="AU28">
        <v>74</v>
      </c>
      <c r="AV28">
        <v>184</v>
      </c>
      <c r="AW28">
        <v>202</v>
      </c>
    </row>
    <row r="29" spans="1:49" x14ac:dyDescent="0.35">
      <c r="A29" t="s">
        <v>48</v>
      </c>
      <c r="B29" t="s">
        <v>49</v>
      </c>
      <c r="C29" t="s">
        <v>50</v>
      </c>
      <c r="D29" t="s">
        <v>52</v>
      </c>
      <c r="E29" t="s">
        <v>53</v>
      </c>
      <c r="F29" s="8" t="s">
        <v>65</v>
      </c>
      <c r="G29" t="s">
        <v>167</v>
      </c>
      <c r="H29" t="s">
        <v>2781</v>
      </c>
      <c r="I29">
        <v>7437</v>
      </c>
      <c r="J29">
        <v>39</v>
      </c>
      <c r="K29">
        <v>60</v>
      </c>
      <c r="L29">
        <v>64</v>
      </c>
      <c r="M29">
        <v>59</v>
      </c>
      <c r="N29">
        <v>36</v>
      </c>
      <c r="O29">
        <v>41</v>
      </c>
      <c r="P29">
        <v>18</v>
      </c>
      <c r="Q29">
        <v>23</v>
      </c>
      <c r="R29">
        <v>72</v>
      </c>
      <c r="S29">
        <v>62</v>
      </c>
      <c r="T29">
        <v>185</v>
      </c>
      <c r="U29">
        <v>166</v>
      </c>
      <c r="V29">
        <v>2005</v>
      </c>
      <c r="W29">
        <v>1997</v>
      </c>
      <c r="X29">
        <v>24</v>
      </c>
      <c r="Y29">
        <v>20</v>
      </c>
      <c r="Z29">
        <v>318</v>
      </c>
      <c r="AA29">
        <v>321</v>
      </c>
      <c r="AB29">
        <v>411</v>
      </c>
      <c r="AC29">
        <v>369</v>
      </c>
      <c r="AD29">
        <v>82</v>
      </c>
      <c r="AE29">
        <v>79</v>
      </c>
      <c r="AF29">
        <v>46</v>
      </c>
      <c r="AG29">
        <v>45</v>
      </c>
      <c r="AH29">
        <v>110</v>
      </c>
      <c r="AI29">
        <v>80</v>
      </c>
      <c r="AJ29">
        <v>81</v>
      </c>
      <c r="AK29">
        <v>84</v>
      </c>
      <c r="AL29">
        <v>34</v>
      </c>
      <c r="AM29">
        <v>20</v>
      </c>
      <c r="AN29">
        <v>14</v>
      </c>
      <c r="AO29">
        <v>17</v>
      </c>
      <c r="AP29">
        <v>69</v>
      </c>
      <c r="AQ29">
        <v>67</v>
      </c>
      <c r="AR29">
        <v>81</v>
      </c>
      <c r="AS29">
        <v>98</v>
      </c>
      <c r="AT29">
        <v>8</v>
      </c>
      <c r="AU29">
        <v>8</v>
      </c>
      <c r="AV29">
        <v>59</v>
      </c>
      <c r="AW29">
        <v>65</v>
      </c>
    </row>
    <row r="30" spans="1:49" x14ac:dyDescent="0.35">
      <c r="A30" t="s">
        <v>48</v>
      </c>
      <c r="B30" t="s">
        <v>49</v>
      </c>
      <c r="C30" t="s">
        <v>50</v>
      </c>
      <c r="D30" t="s">
        <v>52</v>
      </c>
      <c r="E30" t="s">
        <v>53</v>
      </c>
      <c r="F30" t="s">
        <v>1886</v>
      </c>
      <c r="G30" t="s">
        <v>1887</v>
      </c>
      <c r="H30" t="s">
        <v>2782</v>
      </c>
      <c r="I30">
        <v>6677</v>
      </c>
      <c r="J30">
        <v>39</v>
      </c>
      <c r="K30">
        <v>59</v>
      </c>
      <c r="L30">
        <v>44</v>
      </c>
      <c r="M30">
        <v>41</v>
      </c>
      <c r="N30">
        <v>56</v>
      </c>
      <c r="O30">
        <v>58</v>
      </c>
      <c r="P30">
        <v>30</v>
      </c>
      <c r="Q30">
        <v>22</v>
      </c>
      <c r="R30">
        <v>55</v>
      </c>
      <c r="S30">
        <v>68</v>
      </c>
      <c r="T30">
        <v>78</v>
      </c>
      <c r="U30">
        <v>61</v>
      </c>
      <c r="V30">
        <v>1022</v>
      </c>
      <c r="W30">
        <v>915</v>
      </c>
      <c r="X30">
        <v>15</v>
      </c>
      <c r="Y30">
        <v>17</v>
      </c>
      <c r="Z30">
        <v>487</v>
      </c>
      <c r="AA30">
        <v>498</v>
      </c>
      <c r="AB30">
        <v>704</v>
      </c>
      <c r="AC30">
        <v>598</v>
      </c>
      <c r="AD30">
        <v>36</v>
      </c>
      <c r="AE30">
        <v>32</v>
      </c>
      <c r="AF30">
        <v>53</v>
      </c>
      <c r="AG30">
        <v>76</v>
      </c>
      <c r="AH30">
        <v>34</v>
      </c>
      <c r="AI30">
        <v>37</v>
      </c>
      <c r="AJ30">
        <v>59</v>
      </c>
      <c r="AK30">
        <v>51</v>
      </c>
      <c r="AL30">
        <v>67</v>
      </c>
      <c r="AM30">
        <v>61</v>
      </c>
      <c r="AN30">
        <v>169</v>
      </c>
      <c r="AO30">
        <v>135</v>
      </c>
      <c r="AP30">
        <v>117</v>
      </c>
      <c r="AQ30">
        <v>119</v>
      </c>
      <c r="AR30">
        <v>159</v>
      </c>
      <c r="AS30">
        <v>182</v>
      </c>
      <c r="AT30">
        <v>61</v>
      </c>
      <c r="AU30">
        <v>75</v>
      </c>
      <c r="AV30">
        <v>154</v>
      </c>
      <c r="AW30">
        <v>133</v>
      </c>
    </row>
    <row r="31" spans="1:49" x14ac:dyDescent="0.35">
      <c r="A31" t="s">
        <v>48</v>
      </c>
      <c r="B31" t="s">
        <v>49</v>
      </c>
      <c r="C31" t="s">
        <v>58</v>
      </c>
      <c r="D31" t="s">
        <v>112</v>
      </c>
      <c r="E31" s="8" t="s">
        <v>3222</v>
      </c>
      <c r="F31" s="8" t="s">
        <v>140</v>
      </c>
      <c r="G31" t="s">
        <v>141</v>
      </c>
      <c r="H31" t="s">
        <v>2783</v>
      </c>
      <c r="I31">
        <v>6407</v>
      </c>
      <c r="J31">
        <v>166</v>
      </c>
      <c r="K31">
        <v>197</v>
      </c>
      <c r="L31">
        <v>105</v>
      </c>
      <c r="M31">
        <v>137</v>
      </c>
      <c r="N31">
        <v>29</v>
      </c>
      <c r="O31">
        <v>31</v>
      </c>
      <c r="P31">
        <v>1754</v>
      </c>
      <c r="Q31">
        <v>1780</v>
      </c>
      <c r="R31">
        <v>101</v>
      </c>
      <c r="S31">
        <v>95</v>
      </c>
      <c r="T31">
        <v>202</v>
      </c>
      <c r="U31">
        <v>227</v>
      </c>
      <c r="V31">
        <v>4</v>
      </c>
      <c r="W31">
        <v>7</v>
      </c>
      <c r="X31">
        <v>77</v>
      </c>
      <c r="Y31">
        <v>72</v>
      </c>
      <c r="Z31">
        <v>12</v>
      </c>
      <c r="AA31">
        <v>9</v>
      </c>
      <c r="AB31">
        <v>6</v>
      </c>
      <c r="AC31">
        <v>6</v>
      </c>
      <c r="AD31">
        <v>0</v>
      </c>
      <c r="AE31">
        <v>1</v>
      </c>
      <c r="AF31">
        <v>2</v>
      </c>
      <c r="AG31">
        <v>0</v>
      </c>
      <c r="AH31">
        <v>2</v>
      </c>
      <c r="AI31">
        <v>0</v>
      </c>
      <c r="AJ31">
        <v>420</v>
      </c>
      <c r="AK31">
        <v>391</v>
      </c>
      <c r="AL31">
        <v>2</v>
      </c>
      <c r="AM31">
        <v>0</v>
      </c>
      <c r="AN31">
        <v>1</v>
      </c>
      <c r="AO31">
        <v>2</v>
      </c>
      <c r="AP31">
        <v>2</v>
      </c>
      <c r="AQ31">
        <v>1</v>
      </c>
      <c r="AR31">
        <v>284</v>
      </c>
      <c r="AS31">
        <v>240</v>
      </c>
      <c r="AT31">
        <v>22</v>
      </c>
      <c r="AU31">
        <v>17</v>
      </c>
      <c r="AV31">
        <v>2</v>
      </c>
      <c r="AW31">
        <v>1</v>
      </c>
    </row>
    <row r="32" spans="1:49" x14ac:dyDescent="0.35">
      <c r="A32" t="s">
        <v>48</v>
      </c>
      <c r="B32" t="s">
        <v>49</v>
      </c>
      <c r="C32" t="s">
        <v>58</v>
      </c>
      <c r="D32" t="s">
        <v>59</v>
      </c>
      <c r="E32" t="s">
        <v>60</v>
      </c>
      <c r="F32" t="s">
        <v>69</v>
      </c>
      <c r="G32" t="s">
        <v>190</v>
      </c>
      <c r="H32" t="s">
        <v>3253</v>
      </c>
      <c r="I32">
        <v>5875</v>
      </c>
      <c r="J32">
        <v>79</v>
      </c>
      <c r="K32">
        <v>103</v>
      </c>
      <c r="L32">
        <v>120</v>
      </c>
      <c r="M32">
        <v>148</v>
      </c>
      <c r="N32">
        <v>140</v>
      </c>
      <c r="O32">
        <v>129</v>
      </c>
      <c r="P32">
        <v>580</v>
      </c>
      <c r="Q32">
        <v>464</v>
      </c>
      <c r="R32">
        <v>128</v>
      </c>
      <c r="S32">
        <v>112</v>
      </c>
      <c r="T32">
        <v>221</v>
      </c>
      <c r="U32">
        <v>170</v>
      </c>
      <c r="V32">
        <v>90</v>
      </c>
      <c r="W32">
        <v>90</v>
      </c>
      <c r="X32">
        <v>67</v>
      </c>
      <c r="Y32">
        <v>83</v>
      </c>
      <c r="Z32">
        <v>84</v>
      </c>
      <c r="AA32">
        <v>96</v>
      </c>
      <c r="AB32">
        <v>121</v>
      </c>
      <c r="AC32">
        <v>125</v>
      </c>
      <c r="AD32">
        <v>44</v>
      </c>
      <c r="AE32">
        <v>39</v>
      </c>
      <c r="AF32">
        <v>132</v>
      </c>
      <c r="AG32">
        <v>110</v>
      </c>
      <c r="AH32">
        <v>55</v>
      </c>
      <c r="AI32">
        <v>46</v>
      </c>
      <c r="AJ32">
        <v>211</v>
      </c>
      <c r="AK32">
        <v>207</v>
      </c>
      <c r="AL32">
        <v>42</v>
      </c>
      <c r="AM32">
        <v>52</v>
      </c>
      <c r="AN32">
        <v>104</v>
      </c>
      <c r="AO32">
        <v>112</v>
      </c>
      <c r="AP32">
        <v>410</v>
      </c>
      <c r="AQ32">
        <v>471</v>
      </c>
      <c r="AR32">
        <v>133</v>
      </c>
      <c r="AS32">
        <v>119</v>
      </c>
      <c r="AT32">
        <v>112</v>
      </c>
      <c r="AU32">
        <v>104</v>
      </c>
      <c r="AV32">
        <v>105</v>
      </c>
      <c r="AW32">
        <v>117</v>
      </c>
    </row>
    <row r="33" spans="1:49" x14ac:dyDescent="0.35">
      <c r="A33" t="s">
        <v>48</v>
      </c>
      <c r="B33" t="s">
        <v>49</v>
      </c>
      <c r="C33" t="s">
        <v>58</v>
      </c>
      <c r="D33" t="s">
        <v>173</v>
      </c>
      <c r="E33" t="s">
        <v>174</v>
      </c>
      <c r="F33" t="s">
        <v>175</v>
      </c>
      <c r="G33" t="s">
        <v>1900</v>
      </c>
      <c r="H33" t="s">
        <v>2784</v>
      </c>
      <c r="I33">
        <v>5834</v>
      </c>
      <c r="J33">
        <v>206</v>
      </c>
      <c r="K33">
        <v>225</v>
      </c>
      <c r="L33">
        <v>166</v>
      </c>
      <c r="M33">
        <v>192</v>
      </c>
      <c r="N33">
        <v>296</v>
      </c>
      <c r="O33">
        <v>297</v>
      </c>
      <c r="P33">
        <v>68</v>
      </c>
      <c r="Q33">
        <v>63</v>
      </c>
      <c r="R33">
        <v>294</v>
      </c>
      <c r="S33">
        <v>261</v>
      </c>
      <c r="T33">
        <v>216</v>
      </c>
      <c r="U33">
        <v>214</v>
      </c>
      <c r="V33">
        <v>82</v>
      </c>
      <c r="W33">
        <v>83</v>
      </c>
      <c r="X33">
        <v>77</v>
      </c>
      <c r="Y33">
        <v>63</v>
      </c>
      <c r="Z33">
        <v>91</v>
      </c>
      <c r="AA33">
        <v>96</v>
      </c>
      <c r="AB33">
        <v>117</v>
      </c>
      <c r="AC33">
        <v>159</v>
      </c>
      <c r="AD33">
        <v>2</v>
      </c>
      <c r="AE33">
        <v>5</v>
      </c>
      <c r="AF33">
        <v>16</v>
      </c>
      <c r="AG33">
        <v>5</v>
      </c>
      <c r="AH33">
        <v>8</v>
      </c>
      <c r="AI33">
        <v>5</v>
      </c>
      <c r="AJ33">
        <v>166</v>
      </c>
      <c r="AK33">
        <v>148</v>
      </c>
      <c r="AL33">
        <v>4</v>
      </c>
      <c r="AM33">
        <v>7</v>
      </c>
      <c r="AN33">
        <v>34</v>
      </c>
      <c r="AO33">
        <v>25</v>
      </c>
      <c r="AP33">
        <v>650</v>
      </c>
      <c r="AQ33">
        <v>698</v>
      </c>
      <c r="AR33">
        <v>125</v>
      </c>
      <c r="AS33">
        <v>105</v>
      </c>
      <c r="AT33">
        <v>32</v>
      </c>
      <c r="AU33">
        <v>37</v>
      </c>
      <c r="AV33">
        <v>247</v>
      </c>
      <c r="AW33">
        <v>249</v>
      </c>
    </row>
    <row r="34" spans="1:49" x14ac:dyDescent="0.35">
      <c r="A34" t="s">
        <v>48</v>
      </c>
      <c r="B34" t="s">
        <v>49</v>
      </c>
      <c r="C34" t="s">
        <v>50</v>
      </c>
      <c r="D34" t="s">
        <v>52</v>
      </c>
      <c r="E34" t="s">
        <v>53</v>
      </c>
      <c r="F34" s="8" t="s">
        <v>65</v>
      </c>
      <c r="G34" t="s">
        <v>66</v>
      </c>
      <c r="H34" t="s">
        <v>2773</v>
      </c>
      <c r="I34">
        <v>5626</v>
      </c>
      <c r="J34">
        <v>93</v>
      </c>
      <c r="K34">
        <v>115</v>
      </c>
      <c r="L34">
        <v>181</v>
      </c>
      <c r="M34">
        <v>177</v>
      </c>
      <c r="N34">
        <v>43</v>
      </c>
      <c r="O34">
        <v>43</v>
      </c>
      <c r="P34">
        <v>34</v>
      </c>
      <c r="Q34">
        <v>33</v>
      </c>
      <c r="R34">
        <v>9</v>
      </c>
      <c r="S34">
        <v>11</v>
      </c>
      <c r="T34">
        <v>43</v>
      </c>
      <c r="U34">
        <v>34</v>
      </c>
      <c r="V34">
        <v>80</v>
      </c>
      <c r="W34">
        <v>81</v>
      </c>
      <c r="X34">
        <v>11</v>
      </c>
      <c r="Y34">
        <v>10</v>
      </c>
      <c r="Z34">
        <v>61</v>
      </c>
      <c r="AA34">
        <v>40</v>
      </c>
      <c r="AB34">
        <v>64</v>
      </c>
      <c r="AC34">
        <v>82</v>
      </c>
      <c r="AD34">
        <v>10</v>
      </c>
      <c r="AE34">
        <v>15</v>
      </c>
      <c r="AF34">
        <v>2</v>
      </c>
      <c r="AG34">
        <v>4</v>
      </c>
      <c r="AH34">
        <v>13</v>
      </c>
      <c r="AI34">
        <v>12</v>
      </c>
      <c r="AJ34">
        <v>10</v>
      </c>
      <c r="AK34">
        <v>18</v>
      </c>
      <c r="AL34">
        <v>6</v>
      </c>
      <c r="AM34">
        <v>12</v>
      </c>
      <c r="AN34">
        <v>5</v>
      </c>
      <c r="AO34">
        <v>9</v>
      </c>
      <c r="AP34">
        <v>940</v>
      </c>
      <c r="AQ34">
        <v>894</v>
      </c>
      <c r="AR34">
        <v>87</v>
      </c>
      <c r="AS34">
        <v>81</v>
      </c>
      <c r="AT34">
        <v>15</v>
      </c>
      <c r="AU34">
        <v>6</v>
      </c>
      <c r="AV34">
        <v>1116</v>
      </c>
      <c r="AW34">
        <v>1126</v>
      </c>
    </row>
    <row r="35" spans="1:49" x14ac:dyDescent="0.35">
      <c r="A35" t="s">
        <v>48</v>
      </c>
      <c r="B35" t="s">
        <v>49</v>
      </c>
      <c r="C35" t="s">
        <v>50</v>
      </c>
      <c r="D35" t="s">
        <v>52</v>
      </c>
      <c r="E35" t="s">
        <v>53</v>
      </c>
      <c r="F35" s="8" t="s">
        <v>91</v>
      </c>
      <c r="G35" s="8" t="s">
        <v>1897</v>
      </c>
      <c r="H35" s="8" t="s">
        <v>2807</v>
      </c>
      <c r="I35">
        <v>5548</v>
      </c>
      <c r="J35">
        <v>197</v>
      </c>
      <c r="K35">
        <v>231</v>
      </c>
      <c r="L35">
        <v>326</v>
      </c>
      <c r="M35">
        <v>373</v>
      </c>
      <c r="N35">
        <v>180</v>
      </c>
      <c r="O35">
        <v>218</v>
      </c>
      <c r="P35">
        <v>204</v>
      </c>
      <c r="Q35">
        <v>183</v>
      </c>
      <c r="R35">
        <v>99</v>
      </c>
      <c r="S35">
        <v>126</v>
      </c>
      <c r="T35">
        <v>306</v>
      </c>
      <c r="U35">
        <v>298</v>
      </c>
      <c r="V35">
        <v>256</v>
      </c>
      <c r="W35">
        <v>275</v>
      </c>
      <c r="X35">
        <v>1</v>
      </c>
      <c r="Y35">
        <v>1</v>
      </c>
      <c r="Z35">
        <v>224</v>
      </c>
      <c r="AA35">
        <v>227</v>
      </c>
      <c r="AB35">
        <v>270</v>
      </c>
      <c r="AC35">
        <v>265</v>
      </c>
      <c r="AD35">
        <v>11</v>
      </c>
      <c r="AE35">
        <v>12</v>
      </c>
      <c r="AF35">
        <v>46</v>
      </c>
      <c r="AG35">
        <v>72</v>
      </c>
      <c r="AH35">
        <v>12</v>
      </c>
      <c r="AI35">
        <v>14</v>
      </c>
      <c r="AJ35">
        <v>53</v>
      </c>
      <c r="AK35">
        <v>50</v>
      </c>
      <c r="AL35">
        <v>58</v>
      </c>
      <c r="AM35">
        <v>60</v>
      </c>
      <c r="AN35">
        <v>373</v>
      </c>
      <c r="AO35">
        <v>371</v>
      </c>
      <c r="AP35">
        <v>30</v>
      </c>
      <c r="AQ35">
        <v>55</v>
      </c>
      <c r="AR35">
        <v>19</v>
      </c>
      <c r="AS35">
        <v>25</v>
      </c>
      <c r="AT35">
        <v>11</v>
      </c>
      <c r="AU35">
        <v>13</v>
      </c>
      <c r="AV35">
        <v>3</v>
      </c>
      <c r="AW35">
        <v>0</v>
      </c>
    </row>
    <row r="36" spans="1:49" x14ac:dyDescent="0.35">
      <c r="A36" t="s">
        <v>48</v>
      </c>
      <c r="B36" t="s">
        <v>49</v>
      </c>
      <c r="C36" t="s">
        <v>50</v>
      </c>
      <c r="D36" t="s">
        <v>52</v>
      </c>
      <c r="E36" t="s">
        <v>53</v>
      </c>
      <c r="F36" t="s">
        <v>65</v>
      </c>
      <c r="G36" t="s">
        <v>66</v>
      </c>
      <c r="H36" t="s">
        <v>2540</v>
      </c>
      <c r="I36">
        <v>5332</v>
      </c>
      <c r="J36">
        <v>23</v>
      </c>
      <c r="K36">
        <v>22</v>
      </c>
      <c r="L36">
        <v>20</v>
      </c>
      <c r="M36">
        <v>26</v>
      </c>
      <c r="N36">
        <v>29</v>
      </c>
      <c r="O36">
        <v>39</v>
      </c>
      <c r="P36">
        <v>5</v>
      </c>
      <c r="Q36">
        <v>5</v>
      </c>
      <c r="R36">
        <v>27</v>
      </c>
      <c r="S36">
        <v>29</v>
      </c>
      <c r="T36">
        <v>35</v>
      </c>
      <c r="U36">
        <v>31</v>
      </c>
      <c r="V36">
        <v>18</v>
      </c>
      <c r="W36">
        <v>15</v>
      </c>
      <c r="X36">
        <v>0</v>
      </c>
      <c r="Y36">
        <v>0</v>
      </c>
      <c r="Z36">
        <v>13</v>
      </c>
      <c r="AA36">
        <v>5</v>
      </c>
      <c r="AB36">
        <v>9</v>
      </c>
      <c r="AC36">
        <v>11</v>
      </c>
      <c r="AD36">
        <v>0</v>
      </c>
      <c r="AE36">
        <v>0</v>
      </c>
      <c r="AF36">
        <v>27</v>
      </c>
      <c r="AG36">
        <v>22</v>
      </c>
      <c r="AH36">
        <v>0</v>
      </c>
      <c r="AI36">
        <v>1</v>
      </c>
      <c r="AJ36">
        <v>0</v>
      </c>
      <c r="AK36">
        <v>0</v>
      </c>
      <c r="AL36">
        <v>15</v>
      </c>
      <c r="AM36">
        <v>17</v>
      </c>
      <c r="AN36">
        <v>33</v>
      </c>
      <c r="AO36">
        <v>25</v>
      </c>
      <c r="AP36">
        <v>1063</v>
      </c>
      <c r="AQ36">
        <v>1028</v>
      </c>
      <c r="AR36">
        <v>13</v>
      </c>
      <c r="AS36">
        <v>16</v>
      </c>
      <c r="AT36">
        <v>10</v>
      </c>
      <c r="AU36">
        <v>12</v>
      </c>
      <c r="AV36">
        <v>1365</v>
      </c>
      <c r="AW36">
        <v>1323</v>
      </c>
    </row>
    <row r="37" spans="1:49" x14ac:dyDescent="0.35">
      <c r="A37" t="s">
        <v>48</v>
      </c>
      <c r="B37" t="s">
        <v>49</v>
      </c>
      <c r="C37" t="s">
        <v>58</v>
      </c>
      <c r="D37" t="s">
        <v>59</v>
      </c>
      <c r="E37" t="s">
        <v>60</v>
      </c>
      <c r="F37" t="s">
        <v>1970</v>
      </c>
      <c r="G37" t="s">
        <v>1971</v>
      </c>
      <c r="H37" t="s">
        <v>2785</v>
      </c>
      <c r="I37">
        <v>4873</v>
      </c>
      <c r="J37">
        <v>92</v>
      </c>
      <c r="K37">
        <v>109</v>
      </c>
      <c r="L37">
        <v>112</v>
      </c>
      <c r="M37">
        <v>142</v>
      </c>
      <c r="N37">
        <v>94</v>
      </c>
      <c r="O37">
        <v>100</v>
      </c>
      <c r="P37">
        <v>299</v>
      </c>
      <c r="Q37">
        <v>344</v>
      </c>
      <c r="R37">
        <v>171</v>
      </c>
      <c r="S37">
        <v>161</v>
      </c>
      <c r="T37">
        <v>116</v>
      </c>
      <c r="U37">
        <v>108</v>
      </c>
      <c r="V37">
        <v>173</v>
      </c>
      <c r="W37">
        <v>159</v>
      </c>
      <c r="X37">
        <v>47</v>
      </c>
      <c r="Y37">
        <v>54</v>
      </c>
      <c r="Z37">
        <v>85</v>
      </c>
      <c r="AA37">
        <v>66</v>
      </c>
      <c r="AB37">
        <v>105</v>
      </c>
      <c r="AC37">
        <v>101</v>
      </c>
      <c r="AD37">
        <v>10</v>
      </c>
      <c r="AE37">
        <v>7</v>
      </c>
      <c r="AF37">
        <v>104</v>
      </c>
      <c r="AG37">
        <v>112</v>
      </c>
      <c r="AH37">
        <v>6</v>
      </c>
      <c r="AI37">
        <v>9</v>
      </c>
      <c r="AJ37">
        <v>231</v>
      </c>
      <c r="AK37">
        <v>193</v>
      </c>
      <c r="AL37">
        <v>48</v>
      </c>
      <c r="AM37">
        <v>46</v>
      </c>
      <c r="AN37">
        <v>115</v>
      </c>
      <c r="AO37">
        <v>123</v>
      </c>
      <c r="AP37">
        <v>231</v>
      </c>
      <c r="AQ37">
        <v>203</v>
      </c>
      <c r="AR37">
        <v>87</v>
      </c>
      <c r="AS37">
        <v>115</v>
      </c>
      <c r="AT37">
        <v>81</v>
      </c>
      <c r="AU37">
        <v>106</v>
      </c>
      <c r="AV37">
        <v>194</v>
      </c>
      <c r="AW37">
        <v>214</v>
      </c>
    </row>
    <row r="38" spans="1:49" x14ac:dyDescent="0.35">
      <c r="A38" t="s">
        <v>48</v>
      </c>
      <c r="B38" t="s">
        <v>49</v>
      </c>
      <c r="C38" t="s">
        <v>50</v>
      </c>
      <c r="D38" t="s">
        <v>52</v>
      </c>
      <c r="E38" t="s">
        <v>53</v>
      </c>
      <c r="F38" t="s">
        <v>3229</v>
      </c>
      <c r="G38" t="s">
        <v>161</v>
      </c>
      <c r="H38" t="s">
        <v>2786</v>
      </c>
      <c r="I38">
        <v>4705</v>
      </c>
      <c r="J38">
        <v>79</v>
      </c>
      <c r="K38">
        <v>91</v>
      </c>
      <c r="L38">
        <v>60</v>
      </c>
      <c r="M38">
        <v>55</v>
      </c>
      <c r="N38">
        <v>121</v>
      </c>
      <c r="O38">
        <v>100</v>
      </c>
      <c r="P38">
        <v>24</v>
      </c>
      <c r="Q38">
        <v>33</v>
      </c>
      <c r="R38">
        <v>115</v>
      </c>
      <c r="S38">
        <v>106</v>
      </c>
      <c r="T38">
        <v>179</v>
      </c>
      <c r="U38">
        <v>207</v>
      </c>
      <c r="V38">
        <v>55</v>
      </c>
      <c r="W38">
        <v>43</v>
      </c>
      <c r="X38">
        <v>1</v>
      </c>
      <c r="Y38">
        <v>2</v>
      </c>
      <c r="Z38">
        <v>31</v>
      </c>
      <c r="AA38">
        <v>23</v>
      </c>
      <c r="AB38">
        <v>21</v>
      </c>
      <c r="AC38">
        <v>33</v>
      </c>
      <c r="AD38">
        <v>0</v>
      </c>
      <c r="AE38">
        <v>3</v>
      </c>
      <c r="AF38">
        <v>679</v>
      </c>
      <c r="AG38">
        <v>674</v>
      </c>
      <c r="AH38">
        <v>7</v>
      </c>
      <c r="AI38">
        <v>1</v>
      </c>
      <c r="AJ38">
        <v>248</v>
      </c>
      <c r="AK38">
        <v>227</v>
      </c>
      <c r="AL38">
        <v>499</v>
      </c>
      <c r="AM38">
        <v>523</v>
      </c>
      <c r="AN38">
        <v>100</v>
      </c>
      <c r="AO38">
        <v>67</v>
      </c>
      <c r="AP38">
        <v>51</v>
      </c>
      <c r="AQ38">
        <v>46</v>
      </c>
      <c r="AR38">
        <v>11</v>
      </c>
      <c r="AS38">
        <v>11</v>
      </c>
      <c r="AT38">
        <v>103</v>
      </c>
      <c r="AU38">
        <v>75</v>
      </c>
      <c r="AV38">
        <v>0</v>
      </c>
      <c r="AW38">
        <v>1</v>
      </c>
    </row>
    <row r="39" spans="1:49" x14ac:dyDescent="0.35">
      <c r="A39" t="s">
        <v>48</v>
      </c>
      <c r="B39" t="s">
        <v>49</v>
      </c>
      <c r="C39" t="s">
        <v>58</v>
      </c>
      <c r="D39" s="8" t="s">
        <v>59</v>
      </c>
      <c r="E39" s="8" t="s">
        <v>60</v>
      </c>
      <c r="F39" s="8" t="s">
        <v>1711</v>
      </c>
      <c r="G39" t="s">
        <v>3254</v>
      </c>
      <c r="H39" t="s">
        <v>3255</v>
      </c>
      <c r="I39">
        <v>4533</v>
      </c>
      <c r="J39">
        <v>42</v>
      </c>
      <c r="K39">
        <v>65</v>
      </c>
      <c r="L39">
        <v>217</v>
      </c>
      <c r="M39">
        <v>250</v>
      </c>
      <c r="N39">
        <v>20</v>
      </c>
      <c r="O39">
        <v>33</v>
      </c>
      <c r="P39">
        <v>7</v>
      </c>
      <c r="Q39">
        <v>5</v>
      </c>
      <c r="R39">
        <v>2</v>
      </c>
      <c r="S39">
        <v>1</v>
      </c>
      <c r="T39">
        <v>0</v>
      </c>
      <c r="U39">
        <v>1</v>
      </c>
      <c r="V39">
        <v>414</v>
      </c>
      <c r="W39">
        <v>360</v>
      </c>
      <c r="X39">
        <v>4</v>
      </c>
      <c r="Y39">
        <v>3</v>
      </c>
      <c r="Z39">
        <v>205</v>
      </c>
      <c r="AA39">
        <v>189</v>
      </c>
      <c r="AB39">
        <v>244</v>
      </c>
      <c r="AC39">
        <v>222</v>
      </c>
      <c r="AD39">
        <v>0</v>
      </c>
      <c r="AE39">
        <v>0</v>
      </c>
      <c r="AF39">
        <v>1</v>
      </c>
      <c r="AG39">
        <v>0</v>
      </c>
      <c r="AH39">
        <v>0</v>
      </c>
      <c r="AI39">
        <v>1</v>
      </c>
      <c r="AJ39">
        <v>4</v>
      </c>
      <c r="AK39">
        <v>4</v>
      </c>
      <c r="AL39">
        <v>0</v>
      </c>
      <c r="AM39">
        <v>0</v>
      </c>
      <c r="AN39">
        <v>348</v>
      </c>
      <c r="AO39">
        <v>336</v>
      </c>
      <c r="AP39">
        <v>488</v>
      </c>
      <c r="AQ39">
        <v>527</v>
      </c>
      <c r="AR39">
        <v>10</v>
      </c>
      <c r="AS39">
        <v>24</v>
      </c>
      <c r="AT39">
        <v>5</v>
      </c>
      <c r="AU39">
        <v>4</v>
      </c>
      <c r="AV39">
        <v>231</v>
      </c>
      <c r="AW39">
        <v>266</v>
      </c>
    </row>
    <row r="40" spans="1:49" x14ac:dyDescent="0.35">
      <c r="A40" t="s">
        <v>48</v>
      </c>
      <c r="B40" t="s">
        <v>49</v>
      </c>
      <c r="C40" t="s">
        <v>58</v>
      </c>
      <c r="D40" t="s">
        <v>59</v>
      </c>
      <c r="E40" t="s">
        <v>60</v>
      </c>
      <c r="F40" t="s">
        <v>1970</v>
      </c>
      <c r="G40" t="s">
        <v>1972</v>
      </c>
      <c r="H40" t="s">
        <v>2787</v>
      </c>
      <c r="I40">
        <v>4240</v>
      </c>
      <c r="J40">
        <v>110</v>
      </c>
      <c r="K40">
        <v>144</v>
      </c>
      <c r="L40">
        <v>95</v>
      </c>
      <c r="M40">
        <v>79</v>
      </c>
      <c r="N40">
        <v>130</v>
      </c>
      <c r="O40">
        <v>145</v>
      </c>
      <c r="P40">
        <v>195</v>
      </c>
      <c r="Q40">
        <v>221</v>
      </c>
      <c r="R40">
        <v>50</v>
      </c>
      <c r="S40">
        <v>52</v>
      </c>
      <c r="T40">
        <v>123</v>
      </c>
      <c r="U40">
        <v>104</v>
      </c>
      <c r="V40">
        <v>133</v>
      </c>
      <c r="W40">
        <v>132</v>
      </c>
      <c r="X40">
        <v>74</v>
      </c>
      <c r="Y40">
        <v>65</v>
      </c>
      <c r="Z40">
        <v>56</v>
      </c>
      <c r="AA40">
        <v>48</v>
      </c>
      <c r="AB40">
        <v>74</v>
      </c>
      <c r="AC40">
        <v>64</v>
      </c>
      <c r="AD40">
        <v>95</v>
      </c>
      <c r="AE40">
        <v>88</v>
      </c>
      <c r="AF40">
        <v>57</v>
      </c>
      <c r="AG40">
        <v>61</v>
      </c>
      <c r="AH40">
        <v>90</v>
      </c>
      <c r="AI40">
        <v>73</v>
      </c>
      <c r="AJ40">
        <v>182</v>
      </c>
      <c r="AK40">
        <v>174</v>
      </c>
      <c r="AL40">
        <v>21</v>
      </c>
      <c r="AM40">
        <v>22</v>
      </c>
      <c r="AN40">
        <v>189</v>
      </c>
      <c r="AO40">
        <v>142</v>
      </c>
      <c r="AP40">
        <v>191</v>
      </c>
      <c r="AQ40">
        <v>159</v>
      </c>
      <c r="AR40">
        <v>142</v>
      </c>
      <c r="AS40">
        <v>188</v>
      </c>
      <c r="AT40">
        <v>13</v>
      </c>
      <c r="AU40">
        <v>10</v>
      </c>
      <c r="AV40">
        <v>124</v>
      </c>
      <c r="AW40">
        <v>125</v>
      </c>
    </row>
    <row r="41" spans="1:49" x14ac:dyDescent="0.35">
      <c r="A41" t="s">
        <v>48</v>
      </c>
      <c r="B41" t="s">
        <v>49</v>
      </c>
      <c r="C41" t="s">
        <v>73</v>
      </c>
      <c r="D41" t="s">
        <v>295</v>
      </c>
      <c r="E41" t="s">
        <v>1973</v>
      </c>
      <c r="F41" t="s">
        <v>2337</v>
      </c>
      <c r="G41" t="s">
        <v>2338</v>
      </c>
      <c r="H41" t="s">
        <v>2788</v>
      </c>
      <c r="I41">
        <v>3969</v>
      </c>
      <c r="J41">
        <v>136</v>
      </c>
      <c r="K41">
        <v>145</v>
      </c>
      <c r="L41">
        <v>357</v>
      </c>
      <c r="M41">
        <v>432</v>
      </c>
      <c r="N41">
        <v>104</v>
      </c>
      <c r="O41">
        <v>149</v>
      </c>
      <c r="P41">
        <v>17</v>
      </c>
      <c r="Q41">
        <v>16</v>
      </c>
      <c r="R41">
        <v>500</v>
      </c>
      <c r="S41">
        <v>465</v>
      </c>
      <c r="T41">
        <v>413</v>
      </c>
      <c r="U41">
        <v>373</v>
      </c>
      <c r="V41">
        <v>37</v>
      </c>
      <c r="W41">
        <v>23</v>
      </c>
      <c r="X41">
        <v>1</v>
      </c>
      <c r="Y41">
        <v>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225</v>
      </c>
      <c r="AG41">
        <v>202</v>
      </c>
      <c r="AH41">
        <v>0</v>
      </c>
      <c r="AI41">
        <v>3</v>
      </c>
      <c r="AJ41">
        <v>0</v>
      </c>
      <c r="AK41">
        <v>0</v>
      </c>
      <c r="AL41">
        <v>140</v>
      </c>
      <c r="AM41">
        <v>116</v>
      </c>
      <c r="AN41">
        <v>3</v>
      </c>
      <c r="AO41">
        <v>5</v>
      </c>
      <c r="AP41">
        <v>16</v>
      </c>
      <c r="AQ41">
        <v>7</v>
      </c>
      <c r="AR41">
        <v>9</v>
      </c>
      <c r="AS41">
        <v>6</v>
      </c>
      <c r="AT41">
        <v>30</v>
      </c>
      <c r="AU41">
        <v>36</v>
      </c>
      <c r="AV41">
        <v>0</v>
      </c>
      <c r="AW41">
        <v>2</v>
      </c>
    </row>
    <row r="42" spans="1:49" x14ac:dyDescent="0.35">
      <c r="A42" t="s">
        <v>48</v>
      </c>
      <c r="B42" t="s">
        <v>49</v>
      </c>
      <c r="C42" t="s">
        <v>58</v>
      </c>
      <c r="D42" t="s">
        <v>59</v>
      </c>
      <c r="E42" t="s">
        <v>60</v>
      </c>
      <c r="F42" t="s">
        <v>1970</v>
      </c>
      <c r="G42" t="s">
        <v>2339</v>
      </c>
      <c r="H42" t="s">
        <v>2789</v>
      </c>
      <c r="I42">
        <v>3588</v>
      </c>
      <c r="J42">
        <v>62</v>
      </c>
      <c r="K42">
        <v>82</v>
      </c>
      <c r="L42">
        <v>39</v>
      </c>
      <c r="M42">
        <v>53</v>
      </c>
      <c r="N42">
        <v>79</v>
      </c>
      <c r="O42">
        <v>84</v>
      </c>
      <c r="P42">
        <v>322</v>
      </c>
      <c r="Q42">
        <v>279</v>
      </c>
      <c r="R42">
        <v>44</v>
      </c>
      <c r="S42">
        <v>52</v>
      </c>
      <c r="T42">
        <v>61</v>
      </c>
      <c r="U42">
        <v>50</v>
      </c>
      <c r="V42">
        <v>83</v>
      </c>
      <c r="W42">
        <v>60</v>
      </c>
      <c r="X42">
        <v>43</v>
      </c>
      <c r="Y42">
        <v>41</v>
      </c>
      <c r="Z42">
        <v>40</v>
      </c>
      <c r="AA42">
        <v>37</v>
      </c>
      <c r="AB42">
        <v>35</v>
      </c>
      <c r="AC42">
        <v>45</v>
      </c>
      <c r="AD42">
        <v>49</v>
      </c>
      <c r="AE42">
        <v>50</v>
      </c>
      <c r="AF42">
        <v>154</v>
      </c>
      <c r="AG42">
        <v>148</v>
      </c>
      <c r="AH42">
        <v>57</v>
      </c>
      <c r="AI42">
        <v>58</v>
      </c>
      <c r="AJ42">
        <v>131</v>
      </c>
      <c r="AK42">
        <v>120</v>
      </c>
      <c r="AL42">
        <v>93</v>
      </c>
      <c r="AM42">
        <v>84</v>
      </c>
      <c r="AN42">
        <v>110</v>
      </c>
      <c r="AO42">
        <v>82</v>
      </c>
      <c r="AP42">
        <v>215</v>
      </c>
      <c r="AQ42">
        <v>208</v>
      </c>
      <c r="AR42">
        <v>86</v>
      </c>
      <c r="AS42">
        <v>85</v>
      </c>
      <c r="AT42">
        <v>37</v>
      </c>
      <c r="AU42">
        <v>37</v>
      </c>
      <c r="AV42">
        <v>93</v>
      </c>
      <c r="AW42">
        <v>100</v>
      </c>
    </row>
    <row r="43" spans="1:49" x14ac:dyDescent="0.35">
      <c r="A43" t="s">
        <v>48</v>
      </c>
      <c r="B43" t="s">
        <v>49</v>
      </c>
      <c r="C43" t="s">
        <v>58</v>
      </c>
      <c r="D43" t="s">
        <v>59</v>
      </c>
      <c r="E43" t="s">
        <v>60</v>
      </c>
      <c r="F43" t="s">
        <v>69</v>
      </c>
      <c r="G43" t="s">
        <v>103</v>
      </c>
      <c r="H43" t="s">
        <v>2790</v>
      </c>
      <c r="I43">
        <v>3529</v>
      </c>
      <c r="J43">
        <v>147</v>
      </c>
      <c r="K43">
        <v>176</v>
      </c>
      <c r="L43">
        <v>197</v>
      </c>
      <c r="M43">
        <v>238</v>
      </c>
      <c r="N43">
        <v>251</v>
      </c>
      <c r="O43">
        <v>250</v>
      </c>
      <c r="P43">
        <v>258</v>
      </c>
      <c r="Q43">
        <v>274</v>
      </c>
      <c r="R43">
        <v>99</v>
      </c>
      <c r="S43">
        <v>87</v>
      </c>
      <c r="T43">
        <v>162</v>
      </c>
      <c r="U43">
        <v>148</v>
      </c>
      <c r="V43">
        <v>49</v>
      </c>
      <c r="W43">
        <v>42</v>
      </c>
      <c r="X43">
        <v>24</v>
      </c>
      <c r="Y43">
        <v>24</v>
      </c>
      <c r="Z43">
        <v>33</v>
      </c>
      <c r="AA43">
        <v>33</v>
      </c>
      <c r="AB43">
        <v>36</v>
      </c>
      <c r="AC43">
        <v>39</v>
      </c>
      <c r="AD43">
        <v>3</v>
      </c>
      <c r="AE43">
        <v>8</v>
      </c>
      <c r="AF43">
        <v>74</v>
      </c>
      <c r="AG43">
        <v>56</v>
      </c>
      <c r="AH43">
        <v>10</v>
      </c>
      <c r="AI43">
        <v>9</v>
      </c>
      <c r="AJ43">
        <v>32</v>
      </c>
      <c r="AK43">
        <v>27</v>
      </c>
      <c r="AL43">
        <v>31</v>
      </c>
      <c r="AM43">
        <v>20</v>
      </c>
      <c r="AN43">
        <v>106</v>
      </c>
      <c r="AO43">
        <v>123</v>
      </c>
      <c r="AP43">
        <v>126</v>
      </c>
      <c r="AQ43">
        <v>113</v>
      </c>
      <c r="AR43">
        <v>42</v>
      </c>
      <c r="AS43">
        <v>32</v>
      </c>
      <c r="AT43">
        <v>20</v>
      </c>
      <c r="AU43">
        <v>29</v>
      </c>
      <c r="AV43">
        <v>43</v>
      </c>
      <c r="AW43">
        <v>58</v>
      </c>
    </row>
    <row r="44" spans="1:49" x14ac:dyDescent="0.35">
      <c r="A44" t="s">
        <v>48</v>
      </c>
      <c r="B44" t="s">
        <v>49</v>
      </c>
      <c r="C44" t="s">
        <v>58</v>
      </c>
      <c r="D44" t="s">
        <v>258</v>
      </c>
      <c r="E44" t="s">
        <v>259</v>
      </c>
      <c r="F44" t="s">
        <v>260</v>
      </c>
      <c r="G44" t="s">
        <v>261</v>
      </c>
      <c r="H44" t="s">
        <v>2791</v>
      </c>
      <c r="I44">
        <v>3478</v>
      </c>
      <c r="J44">
        <v>91</v>
      </c>
      <c r="K44">
        <v>99</v>
      </c>
      <c r="L44">
        <v>23</v>
      </c>
      <c r="M44">
        <v>36</v>
      </c>
      <c r="N44">
        <v>29</v>
      </c>
      <c r="O44">
        <v>22</v>
      </c>
      <c r="P44">
        <v>27</v>
      </c>
      <c r="Q44">
        <v>18</v>
      </c>
      <c r="R44">
        <v>25</v>
      </c>
      <c r="S44">
        <v>11</v>
      </c>
      <c r="T44">
        <v>25</v>
      </c>
      <c r="U44">
        <v>23</v>
      </c>
      <c r="V44">
        <v>39</v>
      </c>
      <c r="W44">
        <v>32</v>
      </c>
      <c r="X44">
        <v>97</v>
      </c>
      <c r="Y44">
        <v>93</v>
      </c>
      <c r="Z44">
        <v>97</v>
      </c>
      <c r="AA44">
        <v>71</v>
      </c>
      <c r="AB44">
        <v>121</v>
      </c>
      <c r="AC44">
        <v>114</v>
      </c>
      <c r="AD44">
        <v>7</v>
      </c>
      <c r="AE44">
        <v>10</v>
      </c>
      <c r="AF44">
        <v>25</v>
      </c>
      <c r="AG44">
        <v>33</v>
      </c>
      <c r="AH44">
        <v>7</v>
      </c>
      <c r="AI44">
        <v>6</v>
      </c>
      <c r="AJ44">
        <v>247</v>
      </c>
      <c r="AK44">
        <v>260</v>
      </c>
      <c r="AL44">
        <v>2</v>
      </c>
      <c r="AM44">
        <v>3</v>
      </c>
      <c r="AN44">
        <v>159</v>
      </c>
      <c r="AO44">
        <v>140</v>
      </c>
      <c r="AP44">
        <v>392</v>
      </c>
      <c r="AQ44">
        <v>397</v>
      </c>
      <c r="AR44">
        <v>139</v>
      </c>
      <c r="AS44">
        <v>147</v>
      </c>
      <c r="AT44">
        <v>50</v>
      </c>
      <c r="AU44">
        <v>62</v>
      </c>
      <c r="AV44">
        <v>140</v>
      </c>
      <c r="AW44">
        <v>159</v>
      </c>
    </row>
    <row r="45" spans="1:49" x14ac:dyDescent="0.35">
      <c r="A45" t="s">
        <v>48</v>
      </c>
      <c r="B45" t="s">
        <v>49</v>
      </c>
      <c r="C45" t="s">
        <v>50</v>
      </c>
      <c r="D45" t="s">
        <v>52</v>
      </c>
      <c r="E45" t="s">
        <v>53</v>
      </c>
      <c r="F45" t="s">
        <v>1974</v>
      </c>
      <c r="G45" t="s">
        <v>2340</v>
      </c>
      <c r="H45" t="s">
        <v>2792</v>
      </c>
      <c r="I45">
        <v>3320</v>
      </c>
      <c r="J45">
        <v>64</v>
      </c>
      <c r="K45">
        <v>79</v>
      </c>
      <c r="L45">
        <v>39</v>
      </c>
      <c r="M45">
        <v>44</v>
      </c>
      <c r="N45">
        <v>93</v>
      </c>
      <c r="O45">
        <v>84</v>
      </c>
      <c r="P45">
        <v>46</v>
      </c>
      <c r="Q45">
        <v>54</v>
      </c>
      <c r="R45">
        <v>35</v>
      </c>
      <c r="S45">
        <v>42</v>
      </c>
      <c r="T45">
        <v>81</v>
      </c>
      <c r="U45">
        <v>58</v>
      </c>
      <c r="V45">
        <v>41</v>
      </c>
      <c r="W45">
        <v>29</v>
      </c>
      <c r="X45">
        <v>1</v>
      </c>
      <c r="Y45">
        <v>0</v>
      </c>
      <c r="Z45">
        <v>20</v>
      </c>
      <c r="AA45">
        <v>26</v>
      </c>
      <c r="AB45">
        <v>32</v>
      </c>
      <c r="AC45">
        <v>28</v>
      </c>
      <c r="AD45">
        <v>92</v>
      </c>
      <c r="AE45">
        <v>85</v>
      </c>
      <c r="AF45">
        <v>378</v>
      </c>
      <c r="AG45">
        <v>314</v>
      </c>
      <c r="AH45">
        <v>131</v>
      </c>
      <c r="AI45">
        <v>102</v>
      </c>
      <c r="AJ45">
        <v>88</v>
      </c>
      <c r="AK45">
        <v>60</v>
      </c>
      <c r="AL45">
        <v>173</v>
      </c>
      <c r="AM45">
        <v>160</v>
      </c>
      <c r="AN45">
        <v>36</v>
      </c>
      <c r="AO45">
        <v>50</v>
      </c>
      <c r="AP45">
        <v>142</v>
      </c>
      <c r="AQ45">
        <v>157</v>
      </c>
      <c r="AR45">
        <v>15</v>
      </c>
      <c r="AS45">
        <v>12</v>
      </c>
      <c r="AT45">
        <v>56</v>
      </c>
      <c r="AU45">
        <v>62</v>
      </c>
      <c r="AV45">
        <v>158</v>
      </c>
      <c r="AW45">
        <v>153</v>
      </c>
    </row>
    <row r="46" spans="1:49" x14ac:dyDescent="0.35">
      <c r="A46" t="s">
        <v>48</v>
      </c>
      <c r="B46" t="s">
        <v>49</v>
      </c>
      <c r="C46" t="s">
        <v>133</v>
      </c>
      <c r="D46" t="s">
        <v>1896</v>
      </c>
      <c r="E46" t="s">
        <v>135</v>
      </c>
      <c r="F46" t="s">
        <v>136</v>
      </c>
      <c r="G46" t="s">
        <v>137</v>
      </c>
      <c r="H46" t="s">
        <v>2793</v>
      </c>
      <c r="I46">
        <v>3133</v>
      </c>
      <c r="J46">
        <v>13</v>
      </c>
      <c r="K46">
        <v>21</v>
      </c>
      <c r="L46">
        <v>29</v>
      </c>
      <c r="M46">
        <v>30</v>
      </c>
      <c r="N46">
        <v>24</v>
      </c>
      <c r="O46">
        <v>17</v>
      </c>
      <c r="P46">
        <v>31</v>
      </c>
      <c r="Q46">
        <v>25</v>
      </c>
      <c r="R46">
        <v>41</v>
      </c>
      <c r="S46">
        <v>41</v>
      </c>
      <c r="T46">
        <v>57</v>
      </c>
      <c r="U46">
        <v>65</v>
      </c>
      <c r="V46">
        <v>40</v>
      </c>
      <c r="W46">
        <v>51</v>
      </c>
      <c r="X46">
        <v>23</v>
      </c>
      <c r="Y46">
        <v>30</v>
      </c>
      <c r="Z46">
        <v>76</v>
      </c>
      <c r="AA46">
        <v>79</v>
      </c>
      <c r="AB46">
        <v>106</v>
      </c>
      <c r="AC46">
        <v>92</v>
      </c>
      <c r="AD46">
        <v>0</v>
      </c>
      <c r="AE46">
        <v>0</v>
      </c>
      <c r="AF46">
        <v>4</v>
      </c>
      <c r="AG46">
        <v>2</v>
      </c>
      <c r="AH46">
        <v>1</v>
      </c>
      <c r="AI46">
        <v>2</v>
      </c>
      <c r="AJ46">
        <v>60</v>
      </c>
      <c r="AK46">
        <v>72</v>
      </c>
      <c r="AL46">
        <v>2</v>
      </c>
      <c r="AM46">
        <v>3</v>
      </c>
      <c r="AN46">
        <v>301</v>
      </c>
      <c r="AO46">
        <v>358</v>
      </c>
      <c r="AP46">
        <v>79</v>
      </c>
      <c r="AQ46">
        <v>66</v>
      </c>
      <c r="AR46">
        <v>31</v>
      </c>
      <c r="AS46">
        <v>35</v>
      </c>
      <c r="AT46">
        <v>598</v>
      </c>
      <c r="AU46">
        <v>567</v>
      </c>
      <c r="AV46">
        <v>30</v>
      </c>
      <c r="AW46">
        <v>31</v>
      </c>
    </row>
    <row r="47" spans="1:49" x14ac:dyDescent="0.35">
      <c r="A47" t="s">
        <v>48</v>
      </c>
      <c r="B47" t="s">
        <v>49</v>
      </c>
      <c r="C47" t="s">
        <v>58</v>
      </c>
      <c r="D47" t="s">
        <v>59</v>
      </c>
      <c r="E47" t="s">
        <v>60</v>
      </c>
      <c r="F47" t="s">
        <v>69</v>
      </c>
      <c r="G47" t="s">
        <v>106</v>
      </c>
      <c r="H47" t="s">
        <v>2541</v>
      </c>
      <c r="I47">
        <v>2823</v>
      </c>
      <c r="J47">
        <v>37</v>
      </c>
      <c r="K47">
        <v>42</v>
      </c>
      <c r="L47">
        <v>52</v>
      </c>
      <c r="M47">
        <v>69</v>
      </c>
      <c r="N47">
        <v>40</v>
      </c>
      <c r="O47">
        <v>42</v>
      </c>
      <c r="P47">
        <v>239</v>
      </c>
      <c r="Q47">
        <v>208</v>
      </c>
      <c r="R47">
        <v>23</v>
      </c>
      <c r="S47">
        <v>22</v>
      </c>
      <c r="T47">
        <v>74</v>
      </c>
      <c r="U47">
        <v>71</v>
      </c>
      <c r="V47">
        <v>31</v>
      </c>
      <c r="W47">
        <v>18</v>
      </c>
      <c r="X47">
        <v>45</v>
      </c>
      <c r="Y47">
        <v>62</v>
      </c>
      <c r="Z47">
        <v>44</v>
      </c>
      <c r="AA47">
        <v>23</v>
      </c>
      <c r="AB47">
        <v>37</v>
      </c>
      <c r="AC47">
        <v>32</v>
      </c>
      <c r="AD47">
        <v>33</v>
      </c>
      <c r="AE47">
        <v>34</v>
      </c>
      <c r="AF47">
        <v>22</v>
      </c>
      <c r="AG47">
        <v>14</v>
      </c>
      <c r="AH47">
        <v>45</v>
      </c>
      <c r="AI47">
        <v>34</v>
      </c>
      <c r="AJ47">
        <v>85</v>
      </c>
      <c r="AK47">
        <v>87</v>
      </c>
      <c r="AL47">
        <v>3</v>
      </c>
      <c r="AM47">
        <v>4</v>
      </c>
      <c r="AN47">
        <v>34</v>
      </c>
      <c r="AO47">
        <v>32</v>
      </c>
      <c r="AP47">
        <v>353</v>
      </c>
      <c r="AQ47">
        <v>398</v>
      </c>
      <c r="AR47">
        <v>91</v>
      </c>
      <c r="AS47">
        <v>82</v>
      </c>
      <c r="AT47">
        <v>34</v>
      </c>
      <c r="AU47">
        <v>45</v>
      </c>
      <c r="AV47">
        <v>88</v>
      </c>
      <c r="AW47">
        <v>94</v>
      </c>
    </row>
    <row r="48" spans="1:49" x14ac:dyDescent="0.35">
      <c r="A48" t="s">
        <v>48</v>
      </c>
      <c r="B48" t="s">
        <v>49</v>
      </c>
      <c r="C48" t="s">
        <v>50</v>
      </c>
      <c r="D48" t="s">
        <v>52</v>
      </c>
      <c r="E48" t="s">
        <v>53</v>
      </c>
      <c r="F48" t="s">
        <v>91</v>
      </c>
      <c r="G48" t="s">
        <v>1651</v>
      </c>
      <c r="H48" t="s">
        <v>2794</v>
      </c>
      <c r="I48">
        <v>2757</v>
      </c>
      <c r="J48">
        <v>50</v>
      </c>
      <c r="K48">
        <v>40</v>
      </c>
      <c r="L48">
        <v>22</v>
      </c>
      <c r="M48">
        <v>11</v>
      </c>
      <c r="N48">
        <v>55</v>
      </c>
      <c r="O48">
        <v>61</v>
      </c>
      <c r="P48">
        <v>77</v>
      </c>
      <c r="Q48">
        <v>76</v>
      </c>
      <c r="R48">
        <v>49</v>
      </c>
      <c r="S48">
        <v>46</v>
      </c>
      <c r="T48">
        <v>75</v>
      </c>
      <c r="U48">
        <v>63</v>
      </c>
      <c r="V48">
        <v>35</v>
      </c>
      <c r="W48">
        <v>49</v>
      </c>
      <c r="X48">
        <v>2</v>
      </c>
      <c r="Y48">
        <v>3</v>
      </c>
      <c r="Z48">
        <v>19</v>
      </c>
      <c r="AA48">
        <v>17</v>
      </c>
      <c r="AB48">
        <v>22</v>
      </c>
      <c r="AC48">
        <v>27</v>
      </c>
      <c r="AD48">
        <v>353</v>
      </c>
      <c r="AE48">
        <v>316</v>
      </c>
      <c r="AF48">
        <v>40</v>
      </c>
      <c r="AG48">
        <v>25</v>
      </c>
      <c r="AH48">
        <v>372</v>
      </c>
      <c r="AI48">
        <v>345</v>
      </c>
      <c r="AJ48">
        <v>136</v>
      </c>
      <c r="AK48">
        <v>130</v>
      </c>
      <c r="AL48">
        <v>6</v>
      </c>
      <c r="AM48">
        <v>7</v>
      </c>
      <c r="AN48">
        <v>18</v>
      </c>
      <c r="AO48">
        <v>26</v>
      </c>
      <c r="AP48">
        <v>31</v>
      </c>
      <c r="AQ48">
        <v>29</v>
      </c>
      <c r="AR48">
        <v>13</v>
      </c>
      <c r="AS48">
        <v>9</v>
      </c>
      <c r="AT48">
        <v>19</v>
      </c>
      <c r="AU48">
        <v>10</v>
      </c>
      <c r="AV48">
        <v>39</v>
      </c>
      <c r="AW48">
        <v>34</v>
      </c>
    </row>
    <row r="49" spans="1:49" x14ac:dyDescent="0.35">
      <c r="A49" t="s">
        <v>48</v>
      </c>
      <c r="B49" t="s">
        <v>49</v>
      </c>
      <c r="C49" t="s">
        <v>58</v>
      </c>
      <c r="D49" t="s">
        <v>59</v>
      </c>
      <c r="E49" t="s">
        <v>60</v>
      </c>
      <c r="F49" t="s">
        <v>69</v>
      </c>
      <c r="G49" t="s">
        <v>70</v>
      </c>
      <c r="H49" t="s">
        <v>2542</v>
      </c>
      <c r="I49">
        <v>2645</v>
      </c>
      <c r="J49">
        <v>34</v>
      </c>
      <c r="K49">
        <v>42</v>
      </c>
      <c r="L49">
        <v>145</v>
      </c>
      <c r="M49">
        <v>144</v>
      </c>
      <c r="N49">
        <v>26</v>
      </c>
      <c r="O49">
        <v>18</v>
      </c>
      <c r="P49">
        <v>81</v>
      </c>
      <c r="Q49">
        <v>75</v>
      </c>
      <c r="R49">
        <v>155</v>
      </c>
      <c r="S49">
        <v>147</v>
      </c>
      <c r="T49">
        <v>186</v>
      </c>
      <c r="U49">
        <v>180</v>
      </c>
      <c r="V49">
        <v>20</v>
      </c>
      <c r="W49">
        <v>20</v>
      </c>
      <c r="X49">
        <v>3</v>
      </c>
      <c r="Y49">
        <v>8</v>
      </c>
      <c r="Z49">
        <v>7</v>
      </c>
      <c r="AA49">
        <v>15</v>
      </c>
      <c r="AB49">
        <v>17</v>
      </c>
      <c r="AC49">
        <v>19</v>
      </c>
      <c r="AD49">
        <v>7</v>
      </c>
      <c r="AE49">
        <v>6</v>
      </c>
      <c r="AF49">
        <v>1</v>
      </c>
      <c r="AG49">
        <v>0</v>
      </c>
      <c r="AH49">
        <v>7</v>
      </c>
      <c r="AI49">
        <v>4</v>
      </c>
      <c r="AJ49">
        <v>424</v>
      </c>
      <c r="AK49">
        <v>402</v>
      </c>
      <c r="AL49">
        <v>0</v>
      </c>
      <c r="AM49">
        <v>1</v>
      </c>
      <c r="AN49">
        <v>38</v>
      </c>
      <c r="AO49">
        <v>33</v>
      </c>
      <c r="AP49">
        <v>45</v>
      </c>
      <c r="AQ49">
        <v>82</v>
      </c>
      <c r="AR49">
        <v>15</v>
      </c>
      <c r="AS49">
        <v>16</v>
      </c>
      <c r="AT49">
        <v>72</v>
      </c>
      <c r="AU49">
        <v>71</v>
      </c>
      <c r="AV49">
        <v>39</v>
      </c>
      <c r="AW49">
        <v>40</v>
      </c>
    </row>
    <row r="50" spans="1:49" x14ac:dyDescent="0.35">
      <c r="A50" t="s">
        <v>48</v>
      </c>
      <c r="B50" t="s">
        <v>49</v>
      </c>
      <c r="C50" t="s">
        <v>58</v>
      </c>
      <c r="D50" t="s">
        <v>112</v>
      </c>
      <c r="E50" s="8" t="s">
        <v>3226</v>
      </c>
      <c r="F50" t="s">
        <v>114</v>
      </c>
      <c r="G50" t="s">
        <v>286</v>
      </c>
      <c r="H50" t="s">
        <v>2795</v>
      </c>
      <c r="I50">
        <v>2626</v>
      </c>
      <c r="J50">
        <v>1</v>
      </c>
      <c r="K50">
        <v>0</v>
      </c>
      <c r="L50">
        <v>2</v>
      </c>
      <c r="M50">
        <v>2</v>
      </c>
      <c r="N50">
        <v>3</v>
      </c>
      <c r="O50">
        <v>2</v>
      </c>
      <c r="P50">
        <v>11</v>
      </c>
      <c r="Q50">
        <v>8</v>
      </c>
      <c r="R50">
        <v>59</v>
      </c>
      <c r="S50">
        <v>64</v>
      </c>
      <c r="T50">
        <v>161</v>
      </c>
      <c r="U50">
        <v>136</v>
      </c>
      <c r="V50">
        <v>17</v>
      </c>
      <c r="W50">
        <v>10</v>
      </c>
      <c r="X50">
        <v>18</v>
      </c>
      <c r="Y50">
        <v>23</v>
      </c>
      <c r="Z50">
        <v>10</v>
      </c>
      <c r="AA50">
        <v>6</v>
      </c>
      <c r="AB50">
        <v>6</v>
      </c>
      <c r="AC50">
        <v>15</v>
      </c>
      <c r="AD50">
        <v>2</v>
      </c>
      <c r="AE50">
        <v>5</v>
      </c>
      <c r="AF50">
        <v>1</v>
      </c>
      <c r="AG50">
        <v>2</v>
      </c>
      <c r="AH50">
        <v>2</v>
      </c>
      <c r="AI50">
        <v>1</v>
      </c>
      <c r="AJ50">
        <v>10</v>
      </c>
      <c r="AK50">
        <v>14</v>
      </c>
      <c r="AL50">
        <v>2</v>
      </c>
      <c r="AM50">
        <v>0</v>
      </c>
      <c r="AN50">
        <v>9</v>
      </c>
      <c r="AO50">
        <v>6</v>
      </c>
      <c r="AP50">
        <v>23</v>
      </c>
      <c r="AQ50">
        <v>23</v>
      </c>
      <c r="AR50">
        <v>68</v>
      </c>
      <c r="AS50">
        <v>71</v>
      </c>
      <c r="AT50">
        <v>888</v>
      </c>
      <c r="AU50">
        <v>878</v>
      </c>
      <c r="AV50">
        <v>26</v>
      </c>
      <c r="AW50">
        <v>41</v>
      </c>
    </row>
    <row r="51" spans="1:49" x14ac:dyDescent="0.35">
      <c r="A51" t="s">
        <v>48</v>
      </c>
      <c r="B51" t="s">
        <v>49</v>
      </c>
      <c r="C51" t="s">
        <v>133</v>
      </c>
      <c r="D51" t="s">
        <v>1896</v>
      </c>
      <c r="E51" t="s">
        <v>135</v>
      </c>
      <c r="F51" t="s">
        <v>136</v>
      </c>
      <c r="G51" t="s">
        <v>137</v>
      </c>
      <c r="H51" t="s">
        <v>2543</v>
      </c>
      <c r="I51">
        <v>2542</v>
      </c>
      <c r="J51">
        <v>18</v>
      </c>
      <c r="K51">
        <v>17</v>
      </c>
      <c r="L51">
        <v>34</v>
      </c>
      <c r="M51">
        <v>50</v>
      </c>
      <c r="N51">
        <v>17</v>
      </c>
      <c r="O51">
        <v>30</v>
      </c>
      <c r="P51">
        <v>0</v>
      </c>
      <c r="Q51">
        <v>1</v>
      </c>
      <c r="R51">
        <v>117</v>
      </c>
      <c r="S51">
        <v>105</v>
      </c>
      <c r="T51">
        <v>139</v>
      </c>
      <c r="U51">
        <v>102</v>
      </c>
      <c r="V51">
        <v>45</v>
      </c>
      <c r="W51">
        <v>26</v>
      </c>
      <c r="X51">
        <v>8</v>
      </c>
      <c r="Y51">
        <v>8</v>
      </c>
      <c r="Z51">
        <v>80</v>
      </c>
      <c r="AA51">
        <v>73</v>
      </c>
      <c r="AB51">
        <v>114</v>
      </c>
      <c r="AC51">
        <v>101</v>
      </c>
      <c r="AD51">
        <v>0</v>
      </c>
      <c r="AE51">
        <v>0</v>
      </c>
      <c r="AF51">
        <v>1</v>
      </c>
      <c r="AG51">
        <v>0</v>
      </c>
      <c r="AH51">
        <v>0</v>
      </c>
      <c r="AI51">
        <v>0</v>
      </c>
      <c r="AJ51">
        <v>9</v>
      </c>
      <c r="AK51">
        <v>9</v>
      </c>
      <c r="AL51">
        <v>3</v>
      </c>
      <c r="AM51">
        <v>1</v>
      </c>
      <c r="AN51">
        <v>504</v>
      </c>
      <c r="AO51">
        <v>538</v>
      </c>
      <c r="AP51">
        <v>92</v>
      </c>
      <c r="AQ51">
        <v>64</v>
      </c>
      <c r="AR51">
        <v>23</v>
      </c>
      <c r="AS51">
        <v>21</v>
      </c>
      <c r="AT51">
        <v>93</v>
      </c>
      <c r="AU51">
        <v>68</v>
      </c>
      <c r="AV51">
        <v>14</v>
      </c>
      <c r="AW51">
        <v>17</v>
      </c>
    </row>
    <row r="52" spans="1:49" x14ac:dyDescent="0.35">
      <c r="A52" t="s">
        <v>48</v>
      </c>
      <c r="B52" t="s">
        <v>49</v>
      </c>
      <c r="C52" t="s">
        <v>50</v>
      </c>
      <c r="D52" t="s">
        <v>52</v>
      </c>
      <c r="E52" t="s">
        <v>53</v>
      </c>
      <c r="F52" t="s">
        <v>3229</v>
      </c>
      <c r="G52" t="s">
        <v>289</v>
      </c>
      <c r="H52" t="s">
        <v>2796</v>
      </c>
      <c r="I52">
        <v>2462</v>
      </c>
      <c r="J52">
        <v>11</v>
      </c>
      <c r="K52">
        <v>18</v>
      </c>
      <c r="L52">
        <v>30</v>
      </c>
      <c r="M52">
        <v>49</v>
      </c>
      <c r="N52">
        <v>17</v>
      </c>
      <c r="O52">
        <v>15</v>
      </c>
      <c r="P52">
        <v>26</v>
      </c>
      <c r="Q52">
        <v>35</v>
      </c>
      <c r="R52">
        <v>184</v>
      </c>
      <c r="S52">
        <v>171</v>
      </c>
      <c r="T52">
        <v>492</v>
      </c>
      <c r="U52">
        <v>479</v>
      </c>
      <c r="V52">
        <v>58</v>
      </c>
      <c r="W52">
        <v>45</v>
      </c>
      <c r="X52">
        <v>9</v>
      </c>
      <c r="Y52">
        <v>3</v>
      </c>
      <c r="Z52">
        <v>51</v>
      </c>
      <c r="AA52">
        <v>47</v>
      </c>
      <c r="AB52">
        <v>77</v>
      </c>
      <c r="AC52">
        <v>68</v>
      </c>
      <c r="AD52">
        <v>3</v>
      </c>
      <c r="AE52">
        <v>4</v>
      </c>
      <c r="AF52">
        <v>71</v>
      </c>
      <c r="AG52">
        <v>80</v>
      </c>
      <c r="AH52">
        <v>4</v>
      </c>
      <c r="AI52">
        <v>4</v>
      </c>
      <c r="AJ52">
        <v>67</v>
      </c>
      <c r="AK52">
        <v>52</v>
      </c>
      <c r="AL52">
        <v>45</v>
      </c>
      <c r="AM52">
        <v>53</v>
      </c>
      <c r="AN52">
        <v>48</v>
      </c>
      <c r="AO52">
        <v>56</v>
      </c>
      <c r="AP52">
        <v>16</v>
      </c>
      <c r="AQ52">
        <v>24</v>
      </c>
      <c r="AR52">
        <v>3</v>
      </c>
      <c r="AS52">
        <v>6</v>
      </c>
      <c r="AT52">
        <v>15</v>
      </c>
      <c r="AU52">
        <v>14</v>
      </c>
      <c r="AV52">
        <v>2</v>
      </c>
      <c r="AW52">
        <v>10</v>
      </c>
    </row>
    <row r="53" spans="1:49" x14ac:dyDescent="0.35">
      <c r="A53" t="s">
        <v>48</v>
      </c>
      <c r="B53" t="s">
        <v>49</v>
      </c>
      <c r="C53" t="s">
        <v>58</v>
      </c>
      <c r="D53" t="s">
        <v>59</v>
      </c>
      <c r="E53" t="s">
        <v>60</v>
      </c>
      <c r="F53" t="s">
        <v>1699</v>
      </c>
      <c r="G53" t="s">
        <v>2341</v>
      </c>
      <c r="H53" t="s">
        <v>2797</v>
      </c>
      <c r="I53">
        <v>2450</v>
      </c>
      <c r="J53">
        <v>34</v>
      </c>
      <c r="K53">
        <v>38</v>
      </c>
      <c r="L53">
        <v>67</v>
      </c>
      <c r="M53">
        <v>81</v>
      </c>
      <c r="N53">
        <v>12</v>
      </c>
      <c r="O53">
        <v>17</v>
      </c>
      <c r="P53">
        <v>11</v>
      </c>
      <c r="Q53">
        <v>7</v>
      </c>
      <c r="R53">
        <v>50</v>
      </c>
      <c r="S53">
        <v>30</v>
      </c>
      <c r="T53">
        <v>114</v>
      </c>
      <c r="U53">
        <v>95</v>
      </c>
      <c r="V53">
        <v>144</v>
      </c>
      <c r="W53">
        <v>132</v>
      </c>
      <c r="X53">
        <v>18</v>
      </c>
      <c r="Y53">
        <v>29</v>
      </c>
      <c r="Z53">
        <v>24</v>
      </c>
      <c r="AA53">
        <v>25</v>
      </c>
      <c r="AB53">
        <v>26</v>
      </c>
      <c r="AC53">
        <v>12</v>
      </c>
      <c r="AD53">
        <v>0</v>
      </c>
      <c r="AE53">
        <v>4</v>
      </c>
      <c r="AF53">
        <v>313</v>
      </c>
      <c r="AG53">
        <v>275</v>
      </c>
      <c r="AH53">
        <v>6</v>
      </c>
      <c r="AI53">
        <v>3</v>
      </c>
      <c r="AJ53">
        <v>1</v>
      </c>
      <c r="AK53">
        <v>0</v>
      </c>
      <c r="AL53">
        <v>142</v>
      </c>
      <c r="AM53">
        <v>173</v>
      </c>
      <c r="AN53">
        <v>26</v>
      </c>
      <c r="AO53">
        <v>13</v>
      </c>
      <c r="AP53">
        <v>85</v>
      </c>
      <c r="AQ53">
        <v>86</v>
      </c>
      <c r="AR53">
        <v>46</v>
      </c>
      <c r="AS53">
        <v>73</v>
      </c>
      <c r="AT53">
        <v>35</v>
      </c>
      <c r="AU53">
        <v>30</v>
      </c>
      <c r="AV53">
        <v>88</v>
      </c>
      <c r="AW53">
        <v>85</v>
      </c>
    </row>
    <row r="54" spans="1:49" x14ac:dyDescent="0.35">
      <c r="A54" t="s">
        <v>48</v>
      </c>
      <c r="B54" t="s">
        <v>49</v>
      </c>
      <c r="C54" t="s">
        <v>50</v>
      </c>
      <c r="D54" t="s">
        <v>52</v>
      </c>
      <c r="E54" t="s">
        <v>53</v>
      </c>
      <c r="F54" t="s">
        <v>65</v>
      </c>
      <c r="G54" t="s">
        <v>66</v>
      </c>
      <c r="H54" t="s">
        <v>2544</v>
      </c>
      <c r="I54">
        <v>2328</v>
      </c>
      <c r="J54">
        <v>3</v>
      </c>
      <c r="K54">
        <v>5</v>
      </c>
      <c r="L54">
        <v>2</v>
      </c>
      <c r="M54">
        <v>3</v>
      </c>
      <c r="N54">
        <v>4</v>
      </c>
      <c r="O54">
        <v>3</v>
      </c>
      <c r="P54">
        <v>6</v>
      </c>
      <c r="Q54">
        <v>3</v>
      </c>
      <c r="R54">
        <v>45</v>
      </c>
      <c r="S54">
        <v>34</v>
      </c>
      <c r="T54">
        <v>34</v>
      </c>
      <c r="U54">
        <v>26</v>
      </c>
      <c r="V54">
        <v>143</v>
      </c>
      <c r="W54">
        <v>136</v>
      </c>
      <c r="X54">
        <v>18</v>
      </c>
      <c r="Y54">
        <v>23</v>
      </c>
      <c r="Z54">
        <v>129</v>
      </c>
      <c r="AA54">
        <v>127</v>
      </c>
      <c r="AB54">
        <v>162</v>
      </c>
      <c r="AC54">
        <v>147</v>
      </c>
      <c r="AD54">
        <v>10</v>
      </c>
      <c r="AE54">
        <v>16</v>
      </c>
      <c r="AF54">
        <v>6</v>
      </c>
      <c r="AG54">
        <v>2</v>
      </c>
      <c r="AH54">
        <v>9</v>
      </c>
      <c r="AI54">
        <v>11</v>
      </c>
      <c r="AJ54">
        <v>17</v>
      </c>
      <c r="AK54">
        <v>12</v>
      </c>
      <c r="AL54">
        <v>3</v>
      </c>
      <c r="AM54">
        <v>3</v>
      </c>
      <c r="AN54">
        <v>3</v>
      </c>
      <c r="AO54">
        <v>1</v>
      </c>
      <c r="AP54">
        <v>180</v>
      </c>
      <c r="AQ54">
        <v>218</v>
      </c>
      <c r="AR54">
        <v>131</v>
      </c>
      <c r="AS54">
        <v>137</v>
      </c>
      <c r="AT54">
        <v>5</v>
      </c>
      <c r="AU54">
        <v>6</v>
      </c>
      <c r="AV54">
        <v>242</v>
      </c>
      <c r="AW54">
        <v>263</v>
      </c>
    </row>
    <row r="55" spans="1:49" x14ac:dyDescent="0.35">
      <c r="A55" t="s">
        <v>48</v>
      </c>
      <c r="B55" t="s">
        <v>49</v>
      </c>
      <c r="C55" t="s">
        <v>58</v>
      </c>
      <c r="D55" t="s">
        <v>59</v>
      </c>
      <c r="E55" t="s">
        <v>60</v>
      </c>
      <c r="F55" t="s">
        <v>69</v>
      </c>
      <c r="G55" t="s">
        <v>127</v>
      </c>
      <c r="H55" t="s">
        <v>2545</v>
      </c>
      <c r="I55">
        <v>2306</v>
      </c>
      <c r="J55">
        <v>6</v>
      </c>
      <c r="K55">
        <v>19</v>
      </c>
      <c r="L55">
        <v>1</v>
      </c>
      <c r="M55">
        <v>4</v>
      </c>
      <c r="N55">
        <v>1</v>
      </c>
      <c r="O55">
        <v>2</v>
      </c>
      <c r="P55">
        <v>8</v>
      </c>
      <c r="Q55">
        <v>14</v>
      </c>
      <c r="R55">
        <v>27</v>
      </c>
      <c r="S55">
        <v>37</v>
      </c>
      <c r="T55">
        <v>106</v>
      </c>
      <c r="U55">
        <v>104</v>
      </c>
      <c r="V55">
        <v>764</v>
      </c>
      <c r="W55">
        <v>732</v>
      </c>
      <c r="X55">
        <v>40</v>
      </c>
      <c r="Y55">
        <v>38</v>
      </c>
      <c r="Z55">
        <v>41</v>
      </c>
      <c r="AA55">
        <v>37</v>
      </c>
      <c r="AB55">
        <v>39</v>
      </c>
      <c r="AC55">
        <v>42</v>
      </c>
      <c r="AD55">
        <v>0</v>
      </c>
      <c r="AE55">
        <v>0</v>
      </c>
      <c r="AF55">
        <v>2</v>
      </c>
      <c r="AG55">
        <v>6</v>
      </c>
      <c r="AH55">
        <v>0</v>
      </c>
      <c r="AI55">
        <v>1</v>
      </c>
      <c r="AJ55">
        <v>27</v>
      </c>
      <c r="AK55">
        <v>27</v>
      </c>
      <c r="AL55">
        <v>2</v>
      </c>
      <c r="AM55">
        <v>2</v>
      </c>
      <c r="AN55">
        <v>2</v>
      </c>
      <c r="AO55">
        <v>0</v>
      </c>
      <c r="AP55">
        <v>4</v>
      </c>
      <c r="AQ55">
        <v>5</v>
      </c>
      <c r="AR55">
        <v>75</v>
      </c>
      <c r="AS55">
        <v>77</v>
      </c>
      <c r="AT55">
        <v>4</v>
      </c>
      <c r="AU55">
        <v>3</v>
      </c>
      <c r="AV55">
        <v>3</v>
      </c>
      <c r="AW55">
        <v>4</v>
      </c>
    </row>
    <row r="56" spans="1:49" x14ac:dyDescent="0.35">
      <c r="A56" t="s">
        <v>48</v>
      </c>
      <c r="B56" t="s">
        <v>49</v>
      </c>
      <c r="C56" t="s">
        <v>133</v>
      </c>
      <c r="D56" t="s">
        <v>1975</v>
      </c>
      <c r="E56" t="s">
        <v>240</v>
      </c>
      <c r="F56" t="s">
        <v>242</v>
      </c>
      <c r="G56" t="s">
        <v>243</v>
      </c>
      <c r="H56" t="s">
        <v>2546</v>
      </c>
      <c r="I56">
        <v>2302</v>
      </c>
      <c r="J56">
        <v>11</v>
      </c>
      <c r="K56">
        <v>16</v>
      </c>
      <c r="L56">
        <v>64</v>
      </c>
      <c r="M56">
        <v>82</v>
      </c>
      <c r="N56">
        <v>19</v>
      </c>
      <c r="O56">
        <v>12</v>
      </c>
      <c r="P56">
        <v>367</v>
      </c>
      <c r="Q56">
        <v>363</v>
      </c>
      <c r="R56">
        <v>31</v>
      </c>
      <c r="S56">
        <v>37</v>
      </c>
      <c r="T56">
        <v>85</v>
      </c>
      <c r="U56">
        <v>66</v>
      </c>
      <c r="V56">
        <v>58</v>
      </c>
      <c r="W56">
        <v>37</v>
      </c>
      <c r="X56">
        <v>43</v>
      </c>
      <c r="Y56">
        <v>42</v>
      </c>
      <c r="Z56">
        <v>76</v>
      </c>
      <c r="AA56">
        <v>68</v>
      </c>
      <c r="AB56">
        <v>90</v>
      </c>
      <c r="AC56">
        <v>90</v>
      </c>
      <c r="AD56">
        <v>10</v>
      </c>
      <c r="AE56">
        <v>14</v>
      </c>
      <c r="AF56">
        <v>6</v>
      </c>
      <c r="AG56">
        <v>5</v>
      </c>
      <c r="AH56">
        <v>13</v>
      </c>
      <c r="AI56">
        <v>20</v>
      </c>
      <c r="AJ56">
        <v>1</v>
      </c>
      <c r="AK56">
        <v>2</v>
      </c>
      <c r="AL56">
        <v>2</v>
      </c>
      <c r="AM56">
        <v>3</v>
      </c>
      <c r="AN56">
        <v>161</v>
      </c>
      <c r="AO56">
        <v>140</v>
      </c>
      <c r="AP56">
        <v>49</v>
      </c>
      <c r="AQ56">
        <v>40</v>
      </c>
      <c r="AR56">
        <v>61</v>
      </c>
      <c r="AS56">
        <v>39</v>
      </c>
      <c r="AT56">
        <v>2</v>
      </c>
      <c r="AU56">
        <v>3</v>
      </c>
      <c r="AV56">
        <v>37</v>
      </c>
      <c r="AW56">
        <v>37</v>
      </c>
    </row>
    <row r="57" spans="1:49" x14ac:dyDescent="0.35">
      <c r="A57" t="s">
        <v>48</v>
      </c>
      <c r="B57" t="s">
        <v>49</v>
      </c>
      <c r="C57" t="s">
        <v>73</v>
      </c>
      <c r="D57" t="s">
        <v>74</v>
      </c>
      <c r="E57" t="s">
        <v>75</v>
      </c>
      <c r="F57" t="s">
        <v>76</v>
      </c>
      <c r="G57" t="s">
        <v>1806</v>
      </c>
      <c r="H57" t="s">
        <v>2798</v>
      </c>
      <c r="I57">
        <v>2049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0</v>
      </c>
      <c r="AB57">
        <v>2</v>
      </c>
      <c r="AC57">
        <v>0</v>
      </c>
      <c r="AD57">
        <v>0</v>
      </c>
      <c r="AE57">
        <v>0</v>
      </c>
      <c r="AF57">
        <v>10</v>
      </c>
      <c r="AG57">
        <v>5</v>
      </c>
      <c r="AH57">
        <v>1</v>
      </c>
      <c r="AI57">
        <v>0</v>
      </c>
      <c r="AJ57">
        <v>1017</v>
      </c>
      <c r="AK57">
        <v>991</v>
      </c>
      <c r="AL57">
        <v>3</v>
      </c>
      <c r="AM57">
        <v>4</v>
      </c>
      <c r="AN57">
        <v>3</v>
      </c>
      <c r="AO57">
        <v>1</v>
      </c>
      <c r="AP57">
        <v>4</v>
      </c>
      <c r="AQ57">
        <v>2</v>
      </c>
      <c r="AR57">
        <v>0</v>
      </c>
      <c r="AS57">
        <v>0</v>
      </c>
      <c r="AT57">
        <v>1</v>
      </c>
      <c r="AU57">
        <v>0</v>
      </c>
      <c r="AV57">
        <v>1</v>
      </c>
      <c r="AW57">
        <v>2</v>
      </c>
    </row>
    <row r="58" spans="1:49" x14ac:dyDescent="0.35">
      <c r="A58" t="s">
        <v>48</v>
      </c>
      <c r="B58" t="s">
        <v>49</v>
      </c>
      <c r="C58" t="s">
        <v>58</v>
      </c>
      <c r="D58" t="s">
        <v>59</v>
      </c>
      <c r="E58" t="s">
        <v>60</v>
      </c>
      <c r="F58" t="s">
        <v>69</v>
      </c>
      <c r="G58" t="s">
        <v>1721</v>
      </c>
      <c r="H58" t="s">
        <v>2547</v>
      </c>
      <c r="I58">
        <v>2004</v>
      </c>
      <c r="J58">
        <v>82</v>
      </c>
      <c r="K58">
        <v>95</v>
      </c>
      <c r="L58">
        <v>36</v>
      </c>
      <c r="M58">
        <v>29</v>
      </c>
      <c r="N58">
        <v>154</v>
      </c>
      <c r="O58">
        <v>150</v>
      </c>
      <c r="P58">
        <v>129</v>
      </c>
      <c r="Q58">
        <v>90</v>
      </c>
      <c r="R58">
        <v>25</v>
      </c>
      <c r="S58">
        <v>21</v>
      </c>
      <c r="T58">
        <v>73</v>
      </c>
      <c r="U58">
        <v>86</v>
      </c>
      <c r="V58">
        <v>77</v>
      </c>
      <c r="W58">
        <v>83</v>
      </c>
      <c r="X58">
        <v>27</v>
      </c>
      <c r="Y58">
        <v>26</v>
      </c>
      <c r="Z58">
        <v>34</v>
      </c>
      <c r="AA58">
        <v>31</v>
      </c>
      <c r="AB58">
        <v>27</v>
      </c>
      <c r="AC58">
        <v>32</v>
      </c>
      <c r="AD58">
        <v>7</v>
      </c>
      <c r="AE58">
        <v>6</v>
      </c>
      <c r="AF58">
        <v>2</v>
      </c>
      <c r="AG58">
        <v>2</v>
      </c>
      <c r="AH58">
        <v>5</v>
      </c>
      <c r="AI58">
        <v>5</v>
      </c>
      <c r="AJ58">
        <v>61</v>
      </c>
      <c r="AK58">
        <v>62</v>
      </c>
      <c r="AL58">
        <v>3</v>
      </c>
      <c r="AM58">
        <v>2</v>
      </c>
      <c r="AN58">
        <v>0</v>
      </c>
      <c r="AO58">
        <v>4</v>
      </c>
      <c r="AP58">
        <v>112</v>
      </c>
      <c r="AQ58">
        <v>119</v>
      </c>
      <c r="AR58">
        <v>38</v>
      </c>
      <c r="AS58">
        <v>63</v>
      </c>
      <c r="AT58">
        <v>20</v>
      </c>
      <c r="AU58">
        <v>20</v>
      </c>
      <c r="AV58">
        <v>93</v>
      </c>
      <c r="AW58">
        <v>73</v>
      </c>
    </row>
    <row r="59" spans="1:49" x14ac:dyDescent="0.35">
      <c r="A59" t="s">
        <v>48</v>
      </c>
      <c r="B59" t="s">
        <v>49</v>
      </c>
      <c r="C59" t="s">
        <v>133</v>
      </c>
      <c r="D59" t="s">
        <v>1896</v>
      </c>
      <c r="E59" t="s">
        <v>135</v>
      </c>
      <c r="F59" t="s">
        <v>136</v>
      </c>
      <c r="G59" t="s">
        <v>137</v>
      </c>
      <c r="H59" t="s">
        <v>2548</v>
      </c>
      <c r="I59">
        <v>1968</v>
      </c>
      <c r="J59">
        <v>28</v>
      </c>
      <c r="K59">
        <v>26</v>
      </c>
      <c r="L59">
        <v>46</v>
      </c>
      <c r="M59">
        <v>38</v>
      </c>
      <c r="N59">
        <v>22</v>
      </c>
      <c r="O59">
        <v>29</v>
      </c>
      <c r="P59">
        <v>63</v>
      </c>
      <c r="Q59">
        <v>70</v>
      </c>
      <c r="R59">
        <v>41</v>
      </c>
      <c r="S59">
        <v>23</v>
      </c>
      <c r="T59">
        <v>41</v>
      </c>
      <c r="U59">
        <v>26</v>
      </c>
      <c r="V59">
        <v>15</v>
      </c>
      <c r="W59">
        <v>13</v>
      </c>
      <c r="X59">
        <v>6</v>
      </c>
      <c r="Y59">
        <v>8</v>
      </c>
      <c r="Z59">
        <v>21</v>
      </c>
      <c r="AA59">
        <v>13</v>
      </c>
      <c r="AB59">
        <v>28</v>
      </c>
      <c r="AC59">
        <v>24</v>
      </c>
      <c r="AD59">
        <v>0</v>
      </c>
      <c r="AE59">
        <v>0</v>
      </c>
      <c r="AF59">
        <v>7</v>
      </c>
      <c r="AG59">
        <v>2</v>
      </c>
      <c r="AH59">
        <v>0</v>
      </c>
      <c r="AI59">
        <v>0</v>
      </c>
      <c r="AJ59">
        <v>77</v>
      </c>
      <c r="AK59">
        <v>64</v>
      </c>
      <c r="AL59">
        <v>2</v>
      </c>
      <c r="AM59">
        <v>0</v>
      </c>
      <c r="AN59">
        <v>237</v>
      </c>
      <c r="AO59">
        <v>259</v>
      </c>
      <c r="AP59">
        <v>97</v>
      </c>
      <c r="AQ59">
        <v>108</v>
      </c>
      <c r="AR59">
        <v>15</v>
      </c>
      <c r="AS59">
        <v>15</v>
      </c>
      <c r="AT59">
        <v>212</v>
      </c>
      <c r="AU59">
        <v>215</v>
      </c>
      <c r="AV59">
        <v>35</v>
      </c>
      <c r="AW59">
        <v>42</v>
      </c>
    </row>
    <row r="60" spans="1:49" x14ac:dyDescent="0.35">
      <c r="A60" t="s">
        <v>48</v>
      </c>
      <c r="B60" t="s">
        <v>49</v>
      </c>
      <c r="C60" t="s">
        <v>73</v>
      </c>
      <c r="D60" t="s">
        <v>74</v>
      </c>
      <c r="E60" t="s">
        <v>75</v>
      </c>
      <c r="F60" t="s">
        <v>76</v>
      </c>
      <c r="G60" t="s">
        <v>1811</v>
      </c>
      <c r="H60" t="s">
        <v>2549</v>
      </c>
      <c r="I60">
        <v>1903</v>
      </c>
      <c r="J60">
        <v>0</v>
      </c>
      <c r="K60">
        <v>0</v>
      </c>
      <c r="L60">
        <v>1</v>
      </c>
      <c r="M60">
        <v>0</v>
      </c>
      <c r="N60">
        <v>2</v>
      </c>
      <c r="O60">
        <v>0</v>
      </c>
      <c r="P60">
        <v>0</v>
      </c>
      <c r="Q60">
        <v>0</v>
      </c>
      <c r="R60">
        <v>1</v>
      </c>
      <c r="S60">
        <v>0</v>
      </c>
      <c r="T60">
        <v>1</v>
      </c>
      <c r="U60">
        <v>0</v>
      </c>
      <c r="V60">
        <v>0</v>
      </c>
      <c r="W60">
        <v>0</v>
      </c>
      <c r="X60">
        <v>1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1</v>
      </c>
      <c r="AH60">
        <v>0</v>
      </c>
      <c r="AI60">
        <v>0</v>
      </c>
      <c r="AJ60">
        <v>988</v>
      </c>
      <c r="AK60">
        <v>895</v>
      </c>
      <c r="AL60">
        <v>3</v>
      </c>
      <c r="AM60">
        <v>3</v>
      </c>
      <c r="AN60">
        <v>1</v>
      </c>
      <c r="AO60">
        <v>3</v>
      </c>
      <c r="AP60">
        <v>0</v>
      </c>
      <c r="AQ60">
        <v>1</v>
      </c>
      <c r="AR60">
        <v>0</v>
      </c>
      <c r="AS60">
        <v>1</v>
      </c>
      <c r="AT60">
        <v>0</v>
      </c>
      <c r="AU60">
        <v>0</v>
      </c>
      <c r="AV60">
        <v>1</v>
      </c>
      <c r="AW60">
        <v>0</v>
      </c>
    </row>
    <row r="61" spans="1:49" x14ac:dyDescent="0.35">
      <c r="A61" t="s">
        <v>48</v>
      </c>
      <c r="B61" t="s">
        <v>49</v>
      </c>
      <c r="C61" t="s">
        <v>73</v>
      </c>
      <c r="D61" t="s">
        <v>74</v>
      </c>
      <c r="E61" t="s">
        <v>75</v>
      </c>
      <c r="F61" t="s">
        <v>76</v>
      </c>
      <c r="G61" t="s">
        <v>1810</v>
      </c>
      <c r="H61" t="s">
        <v>2550</v>
      </c>
      <c r="I61">
        <v>1853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2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22</v>
      </c>
      <c r="AG61">
        <v>8</v>
      </c>
      <c r="AH61">
        <v>0</v>
      </c>
      <c r="AI61">
        <v>1</v>
      </c>
      <c r="AJ61">
        <v>858</v>
      </c>
      <c r="AK61">
        <v>937</v>
      </c>
      <c r="AL61">
        <v>5</v>
      </c>
      <c r="AM61">
        <v>6</v>
      </c>
      <c r="AN61">
        <v>4</v>
      </c>
      <c r="AO61">
        <v>2</v>
      </c>
      <c r="AP61">
        <v>1</v>
      </c>
      <c r="AQ61">
        <v>1</v>
      </c>
      <c r="AR61">
        <v>0</v>
      </c>
      <c r="AS61">
        <v>0</v>
      </c>
      <c r="AT61">
        <v>1</v>
      </c>
      <c r="AU61">
        <v>2</v>
      </c>
      <c r="AV61">
        <v>0</v>
      </c>
      <c r="AW61">
        <v>1</v>
      </c>
    </row>
    <row r="62" spans="1:49" x14ac:dyDescent="0.35">
      <c r="A62" t="s">
        <v>48</v>
      </c>
      <c r="B62" t="s">
        <v>49</v>
      </c>
      <c r="C62" t="s">
        <v>73</v>
      </c>
      <c r="D62" t="s">
        <v>74</v>
      </c>
      <c r="E62" t="s">
        <v>75</v>
      </c>
      <c r="F62" t="s">
        <v>76</v>
      </c>
      <c r="G62" t="s">
        <v>1818</v>
      </c>
      <c r="H62" t="s">
        <v>2799</v>
      </c>
      <c r="I62">
        <v>1711</v>
      </c>
      <c r="J62">
        <v>0</v>
      </c>
      <c r="K62">
        <v>0</v>
      </c>
      <c r="L62">
        <v>0</v>
      </c>
      <c r="M62">
        <v>1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8</v>
      </c>
      <c r="AG62">
        <v>8</v>
      </c>
      <c r="AH62">
        <v>0</v>
      </c>
      <c r="AI62">
        <v>0</v>
      </c>
      <c r="AJ62">
        <v>827</v>
      </c>
      <c r="AK62">
        <v>850</v>
      </c>
      <c r="AL62">
        <v>6</v>
      </c>
      <c r="AM62">
        <v>4</v>
      </c>
      <c r="AN62">
        <v>3</v>
      </c>
      <c r="AO62">
        <v>0</v>
      </c>
      <c r="AP62">
        <v>3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</row>
    <row r="63" spans="1:49" x14ac:dyDescent="0.35">
      <c r="A63" t="s">
        <v>48</v>
      </c>
      <c r="B63" t="s">
        <v>49</v>
      </c>
      <c r="C63" t="s">
        <v>73</v>
      </c>
      <c r="D63" t="s">
        <v>74</v>
      </c>
      <c r="E63" t="s">
        <v>1795</v>
      </c>
      <c r="F63" t="s">
        <v>1796</v>
      </c>
      <c r="G63" t="s">
        <v>1966</v>
      </c>
      <c r="H63" t="s">
        <v>2800</v>
      </c>
      <c r="I63">
        <v>1590</v>
      </c>
      <c r="J63">
        <v>0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>
        <v>1</v>
      </c>
      <c r="AA63">
        <v>0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2</v>
      </c>
      <c r="AH63">
        <v>0</v>
      </c>
      <c r="AI63">
        <v>2</v>
      </c>
      <c r="AJ63">
        <v>782</v>
      </c>
      <c r="AK63">
        <v>794</v>
      </c>
      <c r="AL63">
        <v>1</v>
      </c>
      <c r="AM63">
        <v>2</v>
      </c>
      <c r="AN63">
        <v>0</v>
      </c>
      <c r="AO63">
        <v>2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</row>
    <row r="64" spans="1:49" x14ac:dyDescent="0.35">
      <c r="A64" t="s">
        <v>48</v>
      </c>
      <c r="B64" t="s">
        <v>49</v>
      </c>
      <c r="C64" t="s">
        <v>50</v>
      </c>
      <c r="D64" t="s">
        <v>52</v>
      </c>
      <c r="E64" t="s">
        <v>53</v>
      </c>
      <c r="F64" t="s">
        <v>54</v>
      </c>
      <c r="G64" t="s">
        <v>55</v>
      </c>
      <c r="H64" t="s">
        <v>2551</v>
      </c>
      <c r="I64">
        <v>1568</v>
      </c>
      <c r="J64">
        <v>79</v>
      </c>
      <c r="K64">
        <v>96</v>
      </c>
      <c r="L64">
        <v>19</v>
      </c>
      <c r="M64">
        <v>25</v>
      </c>
      <c r="N64">
        <v>154</v>
      </c>
      <c r="O64">
        <v>138</v>
      </c>
      <c r="P64">
        <v>290</v>
      </c>
      <c r="Q64">
        <v>283</v>
      </c>
      <c r="R64">
        <v>14</v>
      </c>
      <c r="S64">
        <v>8</v>
      </c>
      <c r="T64">
        <v>34</v>
      </c>
      <c r="U64">
        <v>36</v>
      </c>
      <c r="V64">
        <v>36</v>
      </c>
      <c r="W64">
        <v>25</v>
      </c>
      <c r="X64">
        <v>1</v>
      </c>
      <c r="Y64">
        <v>0</v>
      </c>
      <c r="Z64">
        <v>25</v>
      </c>
      <c r="AA64">
        <v>23</v>
      </c>
      <c r="AB64">
        <v>34</v>
      </c>
      <c r="AC64">
        <v>43</v>
      </c>
      <c r="AD64">
        <v>1</v>
      </c>
      <c r="AE64">
        <v>1</v>
      </c>
      <c r="AF64">
        <v>9</v>
      </c>
      <c r="AG64">
        <v>10</v>
      </c>
      <c r="AH64">
        <v>1</v>
      </c>
      <c r="AI64">
        <v>1</v>
      </c>
      <c r="AJ64">
        <v>36</v>
      </c>
      <c r="AK64">
        <v>37</v>
      </c>
      <c r="AL64">
        <v>4</v>
      </c>
      <c r="AM64">
        <v>3</v>
      </c>
      <c r="AN64">
        <v>19</v>
      </c>
      <c r="AO64">
        <v>21</v>
      </c>
      <c r="AP64">
        <v>28</v>
      </c>
      <c r="AQ64">
        <v>25</v>
      </c>
      <c r="AR64">
        <v>2</v>
      </c>
      <c r="AS64">
        <v>5</v>
      </c>
      <c r="AT64">
        <v>0</v>
      </c>
      <c r="AU64">
        <v>1</v>
      </c>
      <c r="AV64">
        <v>1</v>
      </c>
      <c r="AW64">
        <v>0</v>
      </c>
    </row>
    <row r="65" spans="1:49" x14ac:dyDescent="0.35">
      <c r="A65" t="s">
        <v>48</v>
      </c>
      <c r="B65" t="s">
        <v>49</v>
      </c>
      <c r="C65" t="s">
        <v>73</v>
      </c>
      <c r="D65" t="s">
        <v>318</v>
      </c>
      <c r="E65" t="s">
        <v>319</v>
      </c>
      <c r="F65" t="s">
        <v>320</v>
      </c>
      <c r="G65" t="s">
        <v>321</v>
      </c>
      <c r="H65" t="s">
        <v>2801</v>
      </c>
      <c r="I65">
        <v>1561</v>
      </c>
      <c r="J65">
        <v>71</v>
      </c>
      <c r="K65">
        <v>80</v>
      </c>
      <c r="L65">
        <v>66</v>
      </c>
      <c r="M65">
        <v>72</v>
      </c>
      <c r="N65">
        <v>122</v>
      </c>
      <c r="O65">
        <v>115</v>
      </c>
      <c r="P65">
        <v>204</v>
      </c>
      <c r="Q65">
        <v>174</v>
      </c>
      <c r="R65">
        <v>22</v>
      </c>
      <c r="S65">
        <v>19</v>
      </c>
      <c r="T65">
        <v>96</v>
      </c>
      <c r="U65">
        <v>114</v>
      </c>
      <c r="V65">
        <v>7</v>
      </c>
      <c r="W65">
        <v>5</v>
      </c>
      <c r="X65">
        <v>0</v>
      </c>
      <c r="Y65">
        <v>0</v>
      </c>
      <c r="Z65">
        <v>8</v>
      </c>
      <c r="AA65">
        <v>5</v>
      </c>
      <c r="AB65">
        <v>11</v>
      </c>
      <c r="AC65">
        <v>7</v>
      </c>
      <c r="AD65">
        <v>0</v>
      </c>
      <c r="AE65">
        <v>0</v>
      </c>
      <c r="AF65">
        <v>77</v>
      </c>
      <c r="AG65">
        <v>59</v>
      </c>
      <c r="AH65">
        <v>0</v>
      </c>
      <c r="AI65">
        <v>2</v>
      </c>
      <c r="AJ65">
        <v>0</v>
      </c>
      <c r="AK65">
        <v>0</v>
      </c>
      <c r="AL65">
        <v>50</v>
      </c>
      <c r="AM65">
        <v>50</v>
      </c>
      <c r="AN65">
        <v>49</v>
      </c>
      <c r="AO65">
        <v>32</v>
      </c>
      <c r="AP65">
        <v>10</v>
      </c>
      <c r="AQ65">
        <v>3</v>
      </c>
      <c r="AR65">
        <v>8</v>
      </c>
      <c r="AS65">
        <v>14</v>
      </c>
      <c r="AT65">
        <v>5</v>
      </c>
      <c r="AU65">
        <v>4</v>
      </c>
      <c r="AV65">
        <v>0</v>
      </c>
      <c r="AW65">
        <v>0</v>
      </c>
    </row>
    <row r="66" spans="1:49" x14ac:dyDescent="0.35">
      <c r="A66" t="s">
        <v>48</v>
      </c>
      <c r="B66" t="s">
        <v>49</v>
      </c>
      <c r="C66" t="s">
        <v>50</v>
      </c>
      <c r="D66" t="s">
        <v>52</v>
      </c>
      <c r="E66" t="s">
        <v>53</v>
      </c>
      <c r="F66" t="s">
        <v>54</v>
      </c>
      <c r="G66" t="s">
        <v>55</v>
      </c>
      <c r="H66" t="s">
        <v>2552</v>
      </c>
      <c r="I66">
        <v>1538</v>
      </c>
      <c r="J66">
        <v>17</v>
      </c>
      <c r="K66">
        <v>20</v>
      </c>
      <c r="L66">
        <v>32</v>
      </c>
      <c r="M66">
        <v>31</v>
      </c>
      <c r="N66">
        <v>16</v>
      </c>
      <c r="O66">
        <v>22</v>
      </c>
      <c r="P66">
        <v>13</v>
      </c>
      <c r="Q66">
        <v>22</v>
      </c>
      <c r="R66">
        <v>68</v>
      </c>
      <c r="S66">
        <v>75</v>
      </c>
      <c r="T66">
        <v>126</v>
      </c>
      <c r="U66">
        <v>129</v>
      </c>
      <c r="V66">
        <v>82</v>
      </c>
      <c r="W66">
        <v>67</v>
      </c>
      <c r="X66">
        <v>2</v>
      </c>
      <c r="Y66">
        <v>0</v>
      </c>
      <c r="Z66">
        <v>71</v>
      </c>
      <c r="AA66">
        <v>68</v>
      </c>
      <c r="AB66">
        <v>69</v>
      </c>
      <c r="AC66">
        <v>63</v>
      </c>
      <c r="AD66">
        <v>29</v>
      </c>
      <c r="AE66">
        <v>11</v>
      </c>
      <c r="AF66">
        <v>83</v>
      </c>
      <c r="AG66">
        <v>62</v>
      </c>
      <c r="AH66">
        <v>28</v>
      </c>
      <c r="AI66">
        <v>21</v>
      </c>
      <c r="AJ66">
        <v>14</v>
      </c>
      <c r="AK66">
        <v>8</v>
      </c>
      <c r="AL66">
        <v>58</v>
      </c>
      <c r="AM66">
        <v>43</v>
      </c>
      <c r="AN66">
        <v>54</v>
      </c>
      <c r="AO66">
        <v>53</v>
      </c>
      <c r="AP66">
        <v>17</v>
      </c>
      <c r="AQ66">
        <v>22</v>
      </c>
      <c r="AR66">
        <v>5</v>
      </c>
      <c r="AS66">
        <v>10</v>
      </c>
      <c r="AT66">
        <v>7</v>
      </c>
      <c r="AU66">
        <v>4</v>
      </c>
      <c r="AV66">
        <v>11</v>
      </c>
      <c r="AW66">
        <v>5</v>
      </c>
    </row>
    <row r="67" spans="1:49" x14ac:dyDescent="0.35">
      <c r="A67" t="s">
        <v>48</v>
      </c>
      <c r="B67" t="s">
        <v>49</v>
      </c>
      <c r="C67" t="s">
        <v>50</v>
      </c>
      <c r="D67" t="s">
        <v>52</v>
      </c>
      <c r="E67" t="s">
        <v>53</v>
      </c>
      <c r="F67" t="s">
        <v>54</v>
      </c>
      <c r="G67" t="s">
        <v>55</v>
      </c>
      <c r="H67" t="s">
        <v>2553</v>
      </c>
      <c r="I67">
        <v>1516</v>
      </c>
      <c r="J67">
        <v>98</v>
      </c>
      <c r="K67">
        <v>83</v>
      </c>
      <c r="L67">
        <v>280</v>
      </c>
      <c r="M67">
        <v>356</v>
      </c>
      <c r="N67">
        <v>51</v>
      </c>
      <c r="O67">
        <v>43</v>
      </c>
      <c r="P67">
        <v>7</v>
      </c>
      <c r="Q67">
        <v>5</v>
      </c>
      <c r="R67">
        <v>0</v>
      </c>
      <c r="S67">
        <v>0</v>
      </c>
      <c r="T67">
        <v>0</v>
      </c>
      <c r="U67">
        <v>5</v>
      </c>
      <c r="V67">
        <v>0</v>
      </c>
      <c r="W67">
        <v>0</v>
      </c>
      <c r="X67">
        <v>45</v>
      </c>
      <c r="Y67">
        <v>59</v>
      </c>
      <c r="Z67">
        <v>8</v>
      </c>
      <c r="AA67">
        <v>5</v>
      </c>
      <c r="AB67">
        <v>7</v>
      </c>
      <c r="AC67">
        <v>5</v>
      </c>
      <c r="AD67">
        <v>0</v>
      </c>
      <c r="AE67">
        <v>0</v>
      </c>
      <c r="AF67">
        <v>0</v>
      </c>
      <c r="AG67">
        <v>0</v>
      </c>
      <c r="AH67">
        <v>1</v>
      </c>
      <c r="AI67">
        <v>5</v>
      </c>
      <c r="AJ67">
        <v>0</v>
      </c>
      <c r="AK67">
        <v>1</v>
      </c>
      <c r="AL67">
        <v>0</v>
      </c>
      <c r="AM67">
        <v>0</v>
      </c>
      <c r="AN67">
        <v>0</v>
      </c>
      <c r="AO67">
        <v>0</v>
      </c>
      <c r="AP67">
        <v>1</v>
      </c>
      <c r="AQ67">
        <v>0</v>
      </c>
      <c r="AR67">
        <v>228</v>
      </c>
      <c r="AS67">
        <v>210</v>
      </c>
      <c r="AT67">
        <v>4</v>
      </c>
      <c r="AU67">
        <v>9</v>
      </c>
      <c r="AV67">
        <v>0</v>
      </c>
      <c r="AW67">
        <v>0</v>
      </c>
    </row>
    <row r="68" spans="1:49" x14ac:dyDescent="0.35">
      <c r="A68" t="s">
        <v>48</v>
      </c>
      <c r="B68" t="s">
        <v>49</v>
      </c>
      <c r="C68" t="s">
        <v>1677</v>
      </c>
      <c r="D68" t="s">
        <v>1976</v>
      </c>
      <c r="E68" t="s">
        <v>1977</v>
      </c>
      <c r="F68" t="s">
        <v>2342</v>
      </c>
      <c r="G68" t="s">
        <v>2343</v>
      </c>
      <c r="H68" t="s">
        <v>2802</v>
      </c>
      <c r="I68">
        <v>1507</v>
      </c>
      <c r="J68">
        <v>100</v>
      </c>
      <c r="K68">
        <v>108</v>
      </c>
      <c r="L68">
        <v>229</v>
      </c>
      <c r="M68">
        <v>273</v>
      </c>
      <c r="N68">
        <v>68</v>
      </c>
      <c r="O68">
        <v>69</v>
      </c>
      <c r="P68">
        <v>11</v>
      </c>
      <c r="Q68">
        <v>10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0</v>
      </c>
      <c r="Z68">
        <v>0</v>
      </c>
      <c r="AA68">
        <v>1</v>
      </c>
      <c r="AB68">
        <v>0</v>
      </c>
      <c r="AC68">
        <v>0</v>
      </c>
      <c r="AD68">
        <v>0</v>
      </c>
      <c r="AE68">
        <v>0</v>
      </c>
      <c r="AF68">
        <v>158</v>
      </c>
      <c r="AG68">
        <v>160</v>
      </c>
      <c r="AH68">
        <v>0</v>
      </c>
      <c r="AI68">
        <v>2</v>
      </c>
      <c r="AJ68">
        <v>0</v>
      </c>
      <c r="AK68">
        <v>0</v>
      </c>
      <c r="AL68">
        <v>129</v>
      </c>
      <c r="AM68">
        <v>106</v>
      </c>
      <c r="AN68">
        <v>3</v>
      </c>
      <c r="AO68">
        <v>4</v>
      </c>
      <c r="AP68">
        <v>7</v>
      </c>
      <c r="AQ68">
        <v>18</v>
      </c>
      <c r="AR68">
        <v>1</v>
      </c>
      <c r="AS68">
        <v>1</v>
      </c>
      <c r="AT68">
        <v>16</v>
      </c>
      <c r="AU68">
        <v>31</v>
      </c>
      <c r="AV68">
        <v>0</v>
      </c>
      <c r="AW68">
        <v>1</v>
      </c>
    </row>
    <row r="69" spans="1:49" x14ac:dyDescent="0.35">
      <c r="A69" t="s">
        <v>48</v>
      </c>
      <c r="B69" t="s">
        <v>49</v>
      </c>
      <c r="C69" t="s">
        <v>58</v>
      </c>
      <c r="D69" t="s">
        <v>59</v>
      </c>
      <c r="E69" t="s">
        <v>60</v>
      </c>
      <c r="F69" t="s">
        <v>211</v>
      </c>
      <c r="G69" t="s">
        <v>1921</v>
      </c>
      <c r="H69" t="s">
        <v>2803</v>
      </c>
      <c r="I69">
        <v>1504</v>
      </c>
      <c r="J69">
        <v>28</v>
      </c>
      <c r="K69">
        <v>30</v>
      </c>
      <c r="L69">
        <v>30</v>
      </c>
      <c r="M69">
        <v>24</v>
      </c>
      <c r="N69">
        <v>38</v>
      </c>
      <c r="O69">
        <v>31</v>
      </c>
      <c r="P69">
        <v>47</v>
      </c>
      <c r="Q69">
        <v>48</v>
      </c>
      <c r="R69">
        <v>13</v>
      </c>
      <c r="S69">
        <v>10</v>
      </c>
      <c r="T69">
        <v>11</v>
      </c>
      <c r="U69">
        <v>8</v>
      </c>
      <c r="V69">
        <v>0</v>
      </c>
      <c r="W69">
        <v>1</v>
      </c>
      <c r="X69">
        <v>23</v>
      </c>
      <c r="Y69">
        <v>28</v>
      </c>
      <c r="Z69">
        <v>6</v>
      </c>
      <c r="AA69">
        <v>5</v>
      </c>
      <c r="AB69">
        <v>11</v>
      </c>
      <c r="AC69">
        <v>14</v>
      </c>
      <c r="AD69">
        <v>57</v>
      </c>
      <c r="AE69">
        <v>41</v>
      </c>
      <c r="AF69">
        <v>38</v>
      </c>
      <c r="AG69">
        <v>39</v>
      </c>
      <c r="AH69">
        <v>51</v>
      </c>
      <c r="AI69">
        <v>41</v>
      </c>
      <c r="AJ69">
        <v>143</v>
      </c>
      <c r="AK69">
        <v>115</v>
      </c>
      <c r="AL69">
        <v>10</v>
      </c>
      <c r="AM69">
        <v>10</v>
      </c>
      <c r="AN69">
        <v>85</v>
      </c>
      <c r="AO69">
        <v>73</v>
      </c>
      <c r="AP69">
        <v>70</v>
      </c>
      <c r="AQ69">
        <v>84</v>
      </c>
      <c r="AR69">
        <v>74</v>
      </c>
      <c r="AS69">
        <v>67</v>
      </c>
      <c r="AT69">
        <v>10</v>
      </c>
      <c r="AU69">
        <v>11</v>
      </c>
      <c r="AV69">
        <v>38</v>
      </c>
      <c r="AW69">
        <v>41</v>
      </c>
    </row>
    <row r="70" spans="1:49" x14ac:dyDescent="0.35">
      <c r="A70" t="s">
        <v>48</v>
      </c>
      <c r="B70" t="s">
        <v>49</v>
      </c>
      <c r="C70" t="s">
        <v>353</v>
      </c>
      <c r="D70" t="s">
        <v>354</v>
      </c>
      <c r="E70" t="s">
        <v>355</v>
      </c>
      <c r="F70" t="s">
        <v>356</v>
      </c>
      <c r="G70" t="s">
        <v>357</v>
      </c>
      <c r="H70" t="s">
        <v>2554</v>
      </c>
      <c r="I70">
        <v>1485</v>
      </c>
      <c r="J70">
        <v>24</v>
      </c>
      <c r="K70">
        <v>23</v>
      </c>
      <c r="L70">
        <v>42</v>
      </c>
      <c r="M70">
        <v>64</v>
      </c>
      <c r="N70">
        <v>9</v>
      </c>
      <c r="O70">
        <v>10</v>
      </c>
      <c r="P70">
        <v>6</v>
      </c>
      <c r="Q70">
        <v>2</v>
      </c>
      <c r="R70">
        <v>9</v>
      </c>
      <c r="S70">
        <v>8</v>
      </c>
      <c r="T70">
        <v>35</v>
      </c>
      <c r="U70">
        <v>19</v>
      </c>
      <c r="V70">
        <v>0</v>
      </c>
      <c r="W70">
        <v>2</v>
      </c>
      <c r="X70">
        <v>7</v>
      </c>
      <c r="Y70">
        <v>0</v>
      </c>
      <c r="Z70">
        <v>4</v>
      </c>
      <c r="AA70">
        <v>7</v>
      </c>
      <c r="AB70">
        <v>6</v>
      </c>
      <c r="AC70">
        <v>7</v>
      </c>
      <c r="AD70">
        <v>0</v>
      </c>
      <c r="AE70">
        <v>0</v>
      </c>
      <c r="AF70">
        <v>469</v>
      </c>
      <c r="AG70">
        <v>381</v>
      </c>
      <c r="AH70">
        <v>0</v>
      </c>
      <c r="AI70">
        <v>3</v>
      </c>
      <c r="AJ70">
        <v>0</v>
      </c>
      <c r="AK70">
        <v>2</v>
      </c>
      <c r="AL70">
        <v>110</v>
      </c>
      <c r="AM70">
        <v>113</v>
      </c>
      <c r="AN70">
        <v>6</v>
      </c>
      <c r="AO70">
        <v>2</v>
      </c>
      <c r="AP70">
        <v>12</v>
      </c>
      <c r="AQ70">
        <v>13</v>
      </c>
      <c r="AR70">
        <v>13</v>
      </c>
      <c r="AS70">
        <v>12</v>
      </c>
      <c r="AT70">
        <v>29</v>
      </c>
      <c r="AU70">
        <v>36</v>
      </c>
      <c r="AV70">
        <v>0</v>
      </c>
      <c r="AW70">
        <v>0</v>
      </c>
    </row>
    <row r="71" spans="1:49" x14ac:dyDescent="0.35">
      <c r="A71" t="s">
        <v>48</v>
      </c>
      <c r="B71" t="s">
        <v>49</v>
      </c>
      <c r="C71" t="s">
        <v>58</v>
      </c>
      <c r="D71" t="s">
        <v>173</v>
      </c>
      <c r="E71" t="s">
        <v>174</v>
      </c>
      <c r="F71" t="s">
        <v>175</v>
      </c>
      <c r="G71" t="s">
        <v>300</v>
      </c>
      <c r="H71" t="s">
        <v>2804</v>
      </c>
      <c r="I71">
        <v>1449</v>
      </c>
      <c r="J71">
        <v>0</v>
      </c>
      <c r="K71">
        <v>0</v>
      </c>
      <c r="L71">
        <v>1</v>
      </c>
      <c r="M71">
        <v>2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1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1</v>
      </c>
      <c r="AK71">
        <v>1</v>
      </c>
      <c r="AL71">
        <v>4</v>
      </c>
      <c r="AM71">
        <v>1</v>
      </c>
      <c r="AN71">
        <v>218</v>
      </c>
      <c r="AO71">
        <v>242</v>
      </c>
      <c r="AP71">
        <v>227</v>
      </c>
      <c r="AQ71">
        <v>209</v>
      </c>
      <c r="AR71">
        <v>4</v>
      </c>
      <c r="AS71">
        <v>5</v>
      </c>
      <c r="AT71">
        <v>2</v>
      </c>
      <c r="AU71">
        <v>2</v>
      </c>
      <c r="AV71">
        <v>242</v>
      </c>
      <c r="AW71">
        <v>286</v>
      </c>
    </row>
    <row r="72" spans="1:49" x14ac:dyDescent="0.35">
      <c r="A72" t="s">
        <v>48</v>
      </c>
      <c r="B72" t="s">
        <v>49</v>
      </c>
      <c r="C72" t="s">
        <v>58</v>
      </c>
      <c r="D72" t="s">
        <v>112</v>
      </c>
      <c r="E72" s="8" t="s">
        <v>3226</v>
      </c>
      <c r="F72" t="s">
        <v>114</v>
      </c>
      <c r="G72" t="s">
        <v>1910</v>
      </c>
      <c r="H72" t="s">
        <v>2805</v>
      </c>
      <c r="I72">
        <v>1429</v>
      </c>
      <c r="J72">
        <v>40</v>
      </c>
      <c r="K72">
        <v>59</v>
      </c>
      <c r="L72">
        <v>84</v>
      </c>
      <c r="M72">
        <v>86</v>
      </c>
      <c r="N72">
        <v>17</v>
      </c>
      <c r="O72">
        <v>17</v>
      </c>
      <c r="P72">
        <v>108</v>
      </c>
      <c r="Q72">
        <v>121</v>
      </c>
      <c r="R72">
        <v>19</v>
      </c>
      <c r="S72">
        <v>31</v>
      </c>
      <c r="T72">
        <v>67</v>
      </c>
      <c r="U72">
        <v>62</v>
      </c>
      <c r="V72">
        <v>14</v>
      </c>
      <c r="W72">
        <v>7</v>
      </c>
      <c r="X72">
        <v>18</v>
      </c>
      <c r="Y72">
        <v>11</v>
      </c>
      <c r="Z72">
        <v>13</v>
      </c>
      <c r="AA72">
        <v>7</v>
      </c>
      <c r="AB72">
        <v>6</v>
      </c>
      <c r="AC72">
        <v>16</v>
      </c>
      <c r="AD72">
        <v>34</v>
      </c>
      <c r="AE72">
        <v>36</v>
      </c>
      <c r="AF72">
        <v>12</v>
      </c>
      <c r="AG72">
        <v>8</v>
      </c>
      <c r="AH72">
        <v>40</v>
      </c>
      <c r="AI72">
        <v>45</v>
      </c>
      <c r="AJ72">
        <v>42</v>
      </c>
      <c r="AK72">
        <v>45</v>
      </c>
      <c r="AL72">
        <v>3</v>
      </c>
      <c r="AM72">
        <v>1</v>
      </c>
      <c r="AN72">
        <v>5</v>
      </c>
      <c r="AO72">
        <v>9</v>
      </c>
      <c r="AP72">
        <v>49</v>
      </c>
      <c r="AQ72">
        <v>40</v>
      </c>
      <c r="AR72">
        <v>37</v>
      </c>
      <c r="AS72">
        <v>29</v>
      </c>
      <c r="AT72">
        <v>45</v>
      </c>
      <c r="AU72">
        <v>45</v>
      </c>
      <c r="AV72">
        <v>45</v>
      </c>
      <c r="AW72">
        <v>56</v>
      </c>
    </row>
    <row r="73" spans="1:49" x14ac:dyDescent="0.35">
      <c r="A73" t="s">
        <v>48</v>
      </c>
      <c r="B73" t="s">
        <v>49</v>
      </c>
      <c r="C73" t="s">
        <v>73</v>
      </c>
      <c r="D73" t="s">
        <v>74</v>
      </c>
      <c r="E73" t="s">
        <v>75</v>
      </c>
      <c r="F73" t="s">
        <v>76</v>
      </c>
      <c r="G73" t="s">
        <v>1809</v>
      </c>
      <c r="H73" t="s">
        <v>2806</v>
      </c>
      <c r="I73">
        <v>1400</v>
      </c>
      <c r="J73">
        <v>1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1</v>
      </c>
      <c r="S73">
        <v>0</v>
      </c>
      <c r="T73">
        <v>0</v>
      </c>
      <c r="U73">
        <v>1</v>
      </c>
      <c r="V73">
        <v>1</v>
      </c>
      <c r="W73">
        <v>0</v>
      </c>
      <c r="X73">
        <v>1</v>
      </c>
      <c r="Y73">
        <v>0</v>
      </c>
      <c r="Z73">
        <v>1</v>
      </c>
      <c r="AA73">
        <v>1</v>
      </c>
      <c r="AB73">
        <v>0</v>
      </c>
      <c r="AC73">
        <v>0</v>
      </c>
      <c r="AD73">
        <v>0</v>
      </c>
      <c r="AE73">
        <v>1</v>
      </c>
      <c r="AF73">
        <v>0</v>
      </c>
      <c r="AG73">
        <v>5</v>
      </c>
      <c r="AH73">
        <v>1</v>
      </c>
      <c r="AI73">
        <v>0</v>
      </c>
      <c r="AJ73">
        <v>728</v>
      </c>
      <c r="AK73">
        <v>645</v>
      </c>
      <c r="AL73">
        <v>0</v>
      </c>
      <c r="AM73">
        <v>1</v>
      </c>
      <c r="AN73">
        <v>2</v>
      </c>
      <c r="AO73">
        <v>3</v>
      </c>
      <c r="AP73">
        <v>2</v>
      </c>
      <c r="AQ73">
        <v>0</v>
      </c>
      <c r="AR73">
        <v>1</v>
      </c>
      <c r="AS73">
        <v>0</v>
      </c>
      <c r="AT73">
        <v>0</v>
      </c>
      <c r="AU73">
        <v>2</v>
      </c>
      <c r="AV73">
        <v>0</v>
      </c>
      <c r="AW73">
        <v>1</v>
      </c>
    </row>
    <row r="74" spans="1:49" x14ac:dyDescent="0.35">
      <c r="A74" t="s">
        <v>48</v>
      </c>
      <c r="B74" t="s">
        <v>49</v>
      </c>
      <c r="C74" t="s">
        <v>50</v>
      </c>
      <c r="D74" t="s">
        <v>52</v>
      </c>
      <c r="E74" t="s">
        <v>53</v>
      </c>
      <c r="F74" t="s">
        <v>91</v>
      </c>
      <c r="G74" t="s">
        <v>1897</v>
      </c>
      <c r="H74" t="s">
        <v>2807</v>
      </c>
      <c r="I74">
        <v>1390</v>
      </c>
      <c r="J74">
        <v>27</v>
      </c>
      <c r="K74">
        <v>18</v>
      </c>
      <c r="L74">
        <v>8</v>
      </c>
      <c r="M74">
        <v>6</v>
      </c>
      <c r="N74">
        <v>47</v>
      </c>
      <c r="O74">
        <v>45</v>
      </c>
      <c r="P74">
        <v>21</v>
      </c>
      <c r="Q74">
        <v>17</v>
      </c>
      <c r="R74">
        <v>19</v>
      </c>
      <c r="S74">
        <v>18</v>
      </c>
      <c r="T74">
        <v>17</v>
      </c>
      <c r="U74">
        <v>25</v>
      </c>
      <c r="V74">
        <v>10</v>
      </c>
      <c r="W74">
        <v>8</v>
      </c>
      <c r="X74">
        <v>0</v>
      </c>
      <c r="Y74">
        <v>0</v>
      </c>
      <c r="Z74">
        <v>6</v>
      </c>
      <c r="AA74">
        <v>4</v>
      </c>
      <c r="AB74">
        <v>5</v>
      </c>
      <c r="AC74">
        <v>5</v>
      </c>
      <c r="AD74">
        <v>18</v>
      </c>
      <c r="AE74">
        <v>16</v>
      </c>
      <c r="AF74">
        <v>78</v>
      </c>
      <c r="AG74">
        <v>85</v>
      </c>
      <c r="AH74">
        <v>17</v>
      </c>
      <c r="AI74">
        <v>22</v>
      </c>
      <c r="AJ74">
        <v>33</v>
      </c>
      <c r="AK74">
        <v>29</v>
      </c>
      <c r="AL74">
        <v>50</v>
      </c>
      <c r="AM74">
        <v>64</v>
      </c>
      <c r="AN74">
        <v>16</v>
      </c>
      <c r="AO74">
        <v>16</v>
      </c>
      <c r="AP74">
        <v>13</v>
      </c>
      <c r="AQ74">
        <v>8</v>
      </c>
      <c r="AR74">
        <v>3</v>
      </c>
      <c r="AS74">
        <v>5</v>
      </c>
      <c r="AT74">
        <v>277</v>
      </c>
      <c r="AU74">
        <v>315</v>
      </c>
      <c r="AV74">
        <v>12</v>
      </c>
      <c r="AW74">
        <v>7</v>
      </c>
    </row>
    <row r="75" spans="1:49" x14ac:dyDescent="0.35">
      <c r="A75" t="s">
        <v>48</v>
      </c>
      <c r="B75" t="s">
        <v>49</v>
      </c>
      <c r="C75" t="s">
        <v>58</v>
      </c>
      <c r="D75" t="s">
        <v>59</v>
      </c>
      <c r="E75" t="s">
        <v>60</v>
      </c>
      <c r="F75" t="s">
        <v>69</v>
      </c>
      <c r="G75" t="s">
        <v>225</v>
      </c>
      <c r="H75" t="s">
        <v>2555</v>
      </c>
      <c r="I75">
        <v>1381</v>
      </c>
      <c r="J75">
        <v>26</v>
      </c>
      <c r="K75">
        <v>28</v>
      </c>
      <c r="L75">
        <v>34</v>
      </c>
      <c r="M75">
        <v>43</v>
      </c>
      <c r="N75">
        <v>34</v>
      </c>
      <c r="O75">
        <v>39</v>
      </c>
      <c r="P75">
        <v>115</v>
      </c>
      <c r="Q75">
        <v>85</v>
      </c>
      <c r="R75">
        <v>25</v>
      </c>
      <c r="S75">
        <v>35</v>
      </c>
      <c r="T75">
        <v>55</v>
      </c>
      <c r="U75">
        <v>49</v>
      </c>
      <c r="V75">
        <v>28</v>
      </c>
      <c r="W75">
        <v>18</v>
      </c>
      <c r="X75">
        <v>21</v>
      </c>
      <c r="Y75">
        <v>28</v>
      </c>
      <c r="Z75">
        <v>29</v>
      </c>
      <c r="AA75">
        <v>45</v>
      </c>
      <c r="AB75">
        <v>43</v>
      </c>
      <c r="AC75">
        <v>55</v>
      </c>
      <c r="AD75">
        <v>2</v>
      </c>
      <c r="AE75">
        <v>2</v>
      </c>
      <c r="AF75">
        <v>8</v>
      </c>
      <c r="AG75">
        <v>2</v>
      </c>
      <c r="AH75">
        <v>4</v>
      </c>
      <c r="AI75">
        <v>1</v>
      </c>
      <c r="AJ75">
        <v>6</v>
      </c>
      <c r="AK75">
        <v>3</v>
      </c>
      <c r="AL75">
        <v>0</v>
      </c>
      <c r="AM75">
        <v>1</v>
      </c>
      <c r="AN75">
        <v>53</v>
      </c>
      <c r="AO75">
        <v>36</v>
      </c>
      <c r="AP75">
        <v>114</v>
      </c>
      <c r="AQ75">
        <v>138</v>
      </c>
      <c r="AR75">
        <v>22</v>
      </c>
      <c r="AS75">
        <v>23</v>
      </c>
      <c r="AT75">
        <v>13</v>
      </c>
      <c r="AU75">
        <v>16</v>
      </c>
      <c r="AV75">
        <v>56</v>
      </c>
      <c r="AW75">
        <v>46</v>
      </c>
    </row>
    <row r="76" spans="1:49" x14ac:dyDescent="0.35">
      <c r="A76" t="s">
        <v>48</v>
      </c>
      <c r="B76" t="s">
        <v>49</v>
      </c>
      <c r="C76" t="s">
        <v>58</v>
      </c>
      <c r="D76" t="s">
        <v>59</v>
      </c>
      <c r="E76" t="s">
        <v>60</v>
      </c>
      <c r="F76" t="s">
        <v>69</v>
      </c>
      <c r="G76" t="s">
        <v>190</v>
      </c>
      <c r="H76" t="s">
        <v>2772</v>
      </c>
      <c r="I76">
        <v>1374</v>
      </c>
      <c r="J76">
        <v>26</v>
      </c>
      <c r="K76">
        <v>16</v>
      </c>
      <c r="L76">
        <v>30</v>
      </c>
      <c r="M76">
        <v>31</v>
      </c>
      <c r="N76">
        <v>25</v>
      </c>
      <c r="O76">
        <v>21</v>
      </c>
      <c r="P76">
        <v>206</v>
      </c>
      <c r="Q76">
        <v>171</v>
      </c>
      <c r="R76">
        <v>35</v>
      </c>
      <c r="S76">
        <v>31</v>
      </c>
      <c r="T76">
        <v>40</v>
      </c>
      <c r="U76">
        <v>49</v>
      </c>
      <c r="V76">
        <v>21</v>
      </c>
      <c r="W76">
        <v>11</v>
      </c>
      <c r="X76">
        <v>17</v>
      </c>
      <c r="Y76">
        <v>22</v>
      </c>
      <c r="Z76">
        <v>24</v>
      </c>
      <c r="AA76">
        <v>24</v>
      </c>
      <c r="AB76">
        <v>28</v>
      </c>
      <c r="AC76">
        <v>29</v>
      </c>
      <c r="AD76">
        <v>5</v>
      </c>
      <c r="AE76">
        <v>8</v>
      </c>
      <c r="AF76">
        <v>20</v>
      </c>
      <c r="AG76">
        <v>24</v>
      </c>
      <c r="AH76">
        <v>3</v>
      </c>
      <c r="AI76">
        <v>11</v>
      </c>
      <c r="AJ76">
        <v>51</v>
      </c>
      <c r="AK76">
        <v>55</v>
      </c>
      <c r="AL76">
        <v>7</v>
      </c>
      <c r="AM76">
        <v>3</v>
      </c>
      <c r="AN76">
        <v>21</v>
      </c>
      <c r="AO76">
        <v>20</v>
      </c>
      <c r="AP76">
        <v>56</v>
      </c>
      <c r="AQ76">
        <v>68</v>
      </c>
      <c r="AR76">
        <v>29</v>
      </c>
      <c r="AS76">
        <v>29</v>
      </c>
      <c r="AT76">
        <v>28</v>
      </c>
      <c r="AU76">
        <v>26</v>
      </c>
      <c r="AV76">
        <v>24</v>
      </c>
      <c r="AW76">
        <v>29</v>
      </c>
    </row>
    <row r="77" spans="1:49" x14ac:dyDescent="0.35">
      <c r="A77" t="s">
        <v>48</v>
      </c>
      <c r="B77" t="s">
        <v>49</v>
      </c>
      <c r="C77" t="s">
        <v>58</v>
      </c>
      <c r="D77" t="s">
        <v>112</v>
      </c>
      <c r="E77" s="8" t="s">
        <v>3226</v>
      </c>
      <c r="F77" t="s">
        <v>114</v>
      </c>
      <c r="G77" t="s">
        <v>333</v>
      </c>
      <c r="H77" t="s">
        <v>2808</v>
      </c>
      <c r="I77">
        <v>1358</v>
      </c>
      <c r="J77">
        <v>2</v>
      </c>
      <c r="K77">
        <v>3</v>
      </c>
      <c r="L77">
        <v>2</v>
      </c>
      <c r="M77">
        <v>2</v>
      </c>
      <c r="N77">
        <v>2</v>
      </c>
      <c r="O77">
        <v>1</v>
      </c>
      <c r="P77">
        <v>8</v>
      </c>
      <c r="Q77">
        <v>5</v>
      </c>
      <c r="R77">
        <v>5</v>
      </c>
      <c r="S77">
        <v>3</v>
      </c>
      <c r="T77">
        <v>8</v>
      </c>
      <c r="U77">
        <v>4</v>
      </c>
      <c r="V77">
        <v>4</v>
      </c>
      <c r="W77">
        <v>7</v>
      </c>
      <c r="X77">
        <v>0</v>
      </c>
      <c r="Y77">
        <v>2</v>
      </c>
      <c r="Z77">
        <v>1</v>
      </c>
      <c r="AA77">
        <v>1</v>
      </c>
      <c r="AB77">
        <v>6</v>
      </c>
      <c r="AC77">
        <v>4</v>
      </c>
      <c r="AD77">
        <v>238</v>
      </c>
      <c r="AE77">
        <v>257</v>
      </c>
      <c r="AF77">
        <v>22</v>
      </c>
      <c r="AG77">
        <v>9</v>
      </c>
      <c r="AH77">
        <v>289</v>
      </c>
      <c r="AI77">
        <v>290</v>
      </c>
      <c r="AJ77">
        <v>65</v>
      </c>
      <c r="AK77">
        <v>74</v>
      </c>
      <c r="AL77">
        <v>2</v>
      </c>
      <c r="AM77">
        <v>0</v>
      </c>
      <c r="AN77">
        <v>4</v>
      </c>
      <c r="AO77">
        <v>6</v>
      </c>
      <c r="AP77">
        <v>0</v>
      </c>
      <c r="AQ77">
        <v>1</v>
      </c>
      <c r="AR77">
        <v>6</v>
      </c>
      <c r="AS77">
        <v>2</v>
      </c>
      <c r="AT77">
        <v>7</v>
      </c>
      <c r="AU77">
        <v>11</v>
      </c>
      <c r="AV77">
        <v>2</v>
      </c>
      <c r="AW77">
        <v>3</v>
      </c>
    </row>
    <row r="78" spans="1:49" x14ac:dyDescent="0.35">
      <c r="A78" t="s">
        <v>48</v>
      </c>
      <c r="B78" t="s">
        <v>49</v>
      </c>
      <c r="C78" t="s">
        <v>50</v>
      </c>
      <c r="D78" t="s">
        <v>52</v>
      </c>
      <c r="E78" t="s">
        <v>53</v>
      </c>
      <c r="F78" t="s">
        <v>54</v>
      </c>
      <c r="G78" t="s">
        <v>1978</v>
      </c>
      <c r="H78" t="s">
        <v>2809</v>
      </c>
      <c r="I78">
        <v>1242</v>
      </c>
      <c r="J78">
        <v>52</v>
      </c>
      <c r="K78">
        <v>68</v>
      </c>
      <c r="L78">
        <v>31</v>
      </c>
      <c r="M78">
        <v>40</v>
      </c>
      <c r="N78">
        <v>93</v>
      </c>
      <c r="O78">
        <v>87</v>
      </c>
      <c r="P78">
        <v>54</v>
      </c>
      <c r="Q78">
        <v>55</v>
      </c>
      <c r="R78">
        <v>31</v>
      </c>
      <c r="S78">
        <v>28</v>
      </c>
      <c r="T78">
        <v>109</v>
      </c>
      <c r="U78">
        <v>108</v>
      </c>
      <c r="V78">
        <v>24</v>
      </c>
      <c r="W78">
        <v>27</v>
      </c>
      <c r="X78">
        <v>1</v>
      </c>
      <c r="Y78">
        <v>2</v>
      </c>
      <c r="Z78">
        <v>20</v>
      </c>
      <c r="AA78">
        <v>12</v>
      </c>
      <c r="AB78">
        <v>34</v>
      </c>
      <c r="AC78">
        <v>20</v>
      </c>
      <c r="AD78">
        <v>30</v>
      </c>
      <c r="AE78">
        <v>21</v>
      </c>
      <c r="AF78">
        <v>10</v>
      </c>
      <c r="AG78">
        <v>6</v>
      </c>
      <c r="AH78">
        <v>26</v>
      </c>
      <c r="AI78">
        <v>31</v>
      </c>
      <c r="AJ78">
        <v>59</v>
      </c>
      <c r="AK78">
        <v>50</v>
      </c>
      <c r="AL78">
        <v>8</v>
      </c>
      <c r="AM78">
        <v>2</v>
      </c>
      <c r="AN78">
        <v>7</v>
      </c>
      <c r="AO78">
        <v>10</v>
      </c>
      <c r="AP78">
        <v>12</v>
      </c>
      <c r="AQ78">
        <v>19</v>
      </c>
      <c r="AR78">
        <v>12</v>
      </c>
      <c r="AS78">
        <v>15</v>
      </c>
      <c r="AT78">
        <v>5</v>
      </c>
      <c r="AU78">
        <v>2</v>
      </c>
      <c r="AV78">
        <v>11</v>
      </c>
      <c r="AW78">
        <v>10</v>
      </c>
    </row>
    <row r="79" spans="1:49" x14ac:dyDescent="0.35">
      <c r="A79" t="s">
        <v>48</v>
      </c>
      <c r="B79" t="s">
        <v>49</v>
      </c>
      <c r="C79" t="s">
        <v>133</v>
      </c>
      <c r="D79" t="s">
        <v>1975</v>
      </c>
      <c r="E79" t="s">
        <v>240</v>
      </c>
      <c r="F79" t="s">
        <v>242</v>
      </c>
      <c r="G79" t="s">
        <v>1920</v>
      </c>
      <c r="H79" t="s">
        <v>2810</v>
      </c>
      <c r="I79">
        <v>1190</v>
      </c>
      <c r="J79">
        <v>14</v>
      </c>
      <c r="K79">
        <v>7</v>
      </c>
      <c r="L79">
        <v>26</v>
      </c>
      <c r="M79">
        <v>39</v>
      </c>
      <c r="N79">
        <v>12</v>
      </c>
      <c r="O79">
        <v>11</v>
      </c>
      <c r="P79">
        <v>83</v>
      </c>
      <c r="Q79">
        <v>94</v>
      </c>
      <c r="R79">
        <v>38</v>
      </c>
      <c r="S79">
        <v>46</v>
      </c>
      <c r="T79">
        <v>52</v>
      </c>
      <c r="U79">
        <v>57</v>
      </c>
      <c r="V79">
        <v>41</v>
      </c>
      <c r="W79">
        <v>32</v>
      </c>
      <c r="X79">
        <v>14</v>
      </c>
      <c r="Y79">
        <v>9</v>
      </c>
      <c r="Z79">
        <v>43</v>
      </c>
      <c r="AA79">
        <v>52</v>
      </c>
      <c r="AB79">
        <v>90</v>
      </c>
      <c r="AC79">
        <v>83</v>
      </c>
      <c r="AD79">
        <v>3</v>
      </c>
      <c r="AE79">
        <v>2</v>
      </c>
      <c r="AF79">
        <v>29</v>
      </c>
      <c r="AG79">
        <v>13</v>
      </c>
      <c r="AH79">
        <v>4</v>
      </c>
      <c r="AI79">
        <v>2</v>
      </c>
      <c r="AJ79">
        <v>16</v>
      </c>
      <c r="AK79">
        <v>9</v>
      </c>
      <c r="AL79">
        <v>3</v>
      </c>
      <c r="AM79">
        <v>3</v>
      </c>
      <c r="AN79">
        <v>72</v>
      </c>
      <c r="AO79">
        <v>70</v>
      </c>
      <c r="AP79">
        <v>22</v>
      </c>
      <c r="AQ79">
        <v>29</v>
      </c>
      <c r="AR79">
        <v>18</v>
      </c>
      <c r="AS79">
        <v>19</v>
      </c>
      <c r="AT79">
        <v>6</v>
      </c>
      <c r="AU79">
        <v>1</v>
      </c>
      <c r="AV79">
        <v>14</v>
      </c>
      <c r="AW79">
        <v>12</v>
      </c>
    </row>
    <row r="80" spans="1:49" x14ac:dyDescent="0.35">
      <c r="A80" t="s">
        <v>48</v>
      </c>
      <c r="B80" t="s">
        <v>49</v>
      </c>
      <c r="C80" t="s">
        <v>50</v>
      </c>
      <c r="D80" t="s">
        <v>52</v>
      </c>
      <c r="E80" t="s">
        <v>53</v>
      </c>
      <c r="F80" t="s">
        <v>54</v>
      </c>
      <c r="G80" t="s">
        <v>55</v>
      </c>
      <c r="H80" t="s">
        <v>2556</v>
      </c>
      <c r="I80">
        <v>1163</v>
      </c>
      <c r="J80">
        <v>76</v>
      </c>
      <c r="K80">
        <v>86</v>
      </c>
      <c r="L80">
        <v>11</v>
      </c>
      <c r="M80">
        <v>12</v>
      </c>
      <c r="N80">
        <v>113</v>
      </c>
      <c r="O80">
        <v>103</v>
      </c>
      <c r="P80">
        <v>151</v>
      </c>
      <c r="Q80">
        <v>138</v>
      </c>
      <c r="R80">
        <v>3</v>
      </c>
      <c r="S80">
        <v>2</v>
      </c>
      <c r="T80">
        <v>9</v>
      </c>
      <c r="U80">
        <v>5</v>
      </c>
      <c r="V80">
        <v>3</v>
      </c>
      <c r="W80">
        <v>6</v>
      </c>
      <c r="X80">
        <v>1</v>
      </c>
      <c r="Y80">
        <v>0</v>
      </c>
      <c r="Z80">
        <v>0</v>
      </c>
      <c r="AA80">
        <v>2</v>
      </c>
      <c r="AB80">
        <v>1</v>
      </c>
      <c r="AC80">
        <v>5</v>
      </c>
      <c r="AD80">
        <v>14</v>
      </c>
      <c r="AE80">
        <v>19</v>
      </c>
      <c r="AF80">
        <v>18</v>
      </c>
      <c r="AG80">
        <v>20</v>
      </c>
      <c r="AH80">
        <v>17</v>
      </c>
      <c r="AI80">
        <v>19</v>
      </c>
      <c r="AJ80">
        <v>21</v>
      </c>
      <c r="AK80">
        <v>17</v>
      </c>
      <c r="AL80">
        <v>13</v>
      </c>
      <c r="AM80">
        <v>13</v>
      </c>
      <c r="AN80">
        <v>52</v>
      </c>
      <c r="AO80">
        <v>59</v>
      </c>
      <c r="AP80">
        <v>26</v>
      </c>
      <c r="AQ80">
        <v>24</v>
      </c>
      <c r="AR80">
        <v>15</v>
      </c>
      <c r="AS80">
        <v>17</v>
      </c>
      <c r="AT80">
        <v>30</v>
      </c>
      <c r="AU80">
        <v>41</v>
      </c>
      <c r="AV80">
        <v>0</v>
      </c>
      <c r="AW80">
        <v>1</v>
      </c>
    </row>
    <row r="81" spans="1:49" x14ac:dyDescent="0.35">
      <c r="A81" t="s">
        <v>48</v>
      </c>
      <c r="B81" t="s">
        <v>49</v>
      </c>
      <c r="C81" t="s">
        <v>1844</v>
      </c>
      <c r="D81" t="s">
        <v>1845</v>
      </c>
      <c r="E81" t="s">
        <v>1979</v>
      </c>
      <c r="F81" t="s">
        <v>2344</v>
      </c>
      <c r="G81" t="s">
        <v>2345</v>
      </c>
      <c r="H81" t="s">
        <v>2811</v>
      </c>
      <c r="I81">
        <v>1081</v>
      </c>
      <c r="J81">
        <v>33</v>
      </c>
      <c r="K81">
        <v>23</v>
      </c>
      <c r="L81">
        <v>0</v>
      </c>
      <c r="M81">
        <v>1</v>
      </c>
      <c r="N81">
        <v>13</v>
      </c>
      <c r="O81">
        <v>7</v>
      </c>
      <c r="P81">
        <v>0</v>
      </c>
      <c r="Q81">
        <v>0</v>
      </c>
      <c r="R81">
        <v>3</v>
      </c>
      <c r="S81">
        <v>3</v>
      </c>
      <c r="T81">
        <v>0</v>
      </c>
      <c r="U81">
        <v>4</v>
      </c>
      <c r="V81">
        <v>156</v>
      </c>
      <c r="W81">
        <v>162</v>
      </c>
      <c r="X81">
        <v>1</v>
      </c>
      <c r="Y81">
        <v>4</v>
      </c>
      <c r="Z81">
        <v>2</v>
      </c>
      <c r="AA81">
        <v>3</v>
      </c>
      <c r="AB81">
        <v>1</v>
      </c>
      <c r="AC81">
        <v>0</v>
      </c>
      <c r="AD81">
        <v>2</v>
      </c>
      <c r="AE81">
        <v>0</v>
      </c>
      <c r="AF81">
        <v>173</v>
      </c>
      <c r="AG81">
        <v>202</v>
      </c>
      <c r="AH81">
        <v>2</v>
      </c>
      <c r="AI81">
        <v>0</v>
      </c>
      <c r="AJ81">
        <v>0</v>
      </c>
      <c r="AK81">
        <v>0</v>
      </c>
      <c r="AL81">
        <v>87</v>
      </c>
      <c r="AM81">
        <v>115</v>
      </c>
      <c r="AN81">
        <v>5</v>
      </c>
      <c r="AO81">
        <v>2</v>
      </c>
      <c r="AP81">
        <v>6</v>
      </c>
      <c r="AQ81">
        <v>16</v>
      </c>
      <c r="AR81">
        <v>8</v>
      </c>
      <c r="AS81">
        <v>14</v>
      </c>
      <c r="AT81">
        <v>18</v>
      </c>
      <c r="AU81">
        <v>14</v>
      </c>
      <c r="AV81">
        <v>1</v>
      </c>
      <c r="AW81">
        <v>0</v>
      </c>
    </row>
    <row r="82" spans="1:49" x14ac:dyDescent="0.35">
      <c r="A82" t="s">
        <v>48</v>
      </c>
      <c r="B82" t="s">
        <v>49</v>
      </c>
      <c r="C82" t="s">
        <v>58</v>
      </c>
      <c r="D82" t="s">
        <v>112</v>
      </c>
      <c r="E82" t="s">
        <v>113</v>
      </c>
      <c r="F82" s="8" t="s">
        <v>3227</v>
      </c>
      <c r="G82" t="s">
        <v>1752</v>
      </c>
      <c r="H82" t="s">
        <v>2812</v>
      </c>
      <c r="I82">
        <v>971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1</v>
      </c>
      <c r="R82">
        <v>26</v>
      </c>
      <c r="S82">
        <v>18</v>
      </c>
      <c r="T82">
        <v>98</v>
      </c>
      <c r="U82">
        <v>88</v>
      </c>
      <c r="V82">
        <v>2</v>
      </c>
      <c r="W82">
        <v>1</v>
      </c>
      <c r="X82">
        <v>54</v>
      </c>
      <c r="Y82">
        <v>31</v>
      </c>
      <c r="Z82">
        <v>8</v>
      </c>
      <c r="AA82">
        <v>6</v>
      </c>
      <c r="AB82">
        <v>5</v>
      </c>
      <c r="AC82">
        <v>5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2</v>
      </c>
      <c r="AK82">
        <v>1</v>
      </c>
      <c r="AL82">
        <v>0</v>
      </c>
      <c r="AM82">
        <v>3</v>
      </c>
      <c r="AN82">
        <v>0</v>
      </c>
      <c r="AO82">
        <v>1</v>
      </c>
      <c r="AP82">
        <v>106</v>
      </c>
      <c r="AQ82">
        <v>101</v>
      </c>
      <c r="AR82">
        <v>50</v>
      </c>
      <c r="AS82">
        <v>59</v>
      </c>
      <c r="AT82">
        <v>8</v>
      </c>
      <c r="AU82">
        <v>5</v>
      </c>
      <c r="AV82">
        <v>125</v>
      </c>
      <c r="AW82">
        <v>166</v>
      </c>
    </row>
    <row r="83" spans="1:49" x14ac:dyDescent="0.35">
      <c r="A83" t="s">
        <v>48</v>
      </c>
      <c r="B83" t="s">
        <v>49</v>
      </c>
      <c r="C83" t="s">
        <v>58</v>
      </c>
      <c r="D83" t="s">
        <v>59</v>
      </c>
      <c r="E83" t="s">
        <v>60</v>
      </c>
      <c r="F83" t="s">
        <v>61</v>
      </c>
      <c r="G83" t="s">
        <v>190</v>
      </c>
      <c r="H83" t="s">
        <v>2557</v>
      </c>
      <c r="I83">
        <v>921</v>
      </c>
      <c r="J83">
        <v>17</v>
      </c>
      <c r="K83">
        <v>32</v>
      </c>
      <c r="L83">
        <v>89</v>
      </c>
      <c r="M83">
        <v>95</v>
      </c>
      <c r="N83">
        <v>17</v>
      </c>
      <c r="O83">
        <v>10</v>
      </c>
      <c r="P83">
        <v>19</v>
      </c>
      <c r="Q83">
        <v>6</v>
      </c>
      <c r="R83">
        <v>30</v>
      </c>
      <c r="S83">
        <v>22</v>
      </c>
      <c r="T83">
        <v>51</v>
      </c>
      <c r="U83">
        <v>56</v>
      </c>
      <c r="V83">
        <v>43</v>
      </c>
      <c r="W83">
        <v>47</v>
      </c>
      <c r="X83">
        <v>9</v>
      </c>
      <c r="Y83">
        <v>7</v>
      </c>
      <c r="Z83">
        <v>24</v>
      </c>
      <c r="AA83">
        <v>23</v>
      </c>
      <c r="AB83">
        <v>30</v>
      </c>
      <c r="AC83">
        <v>35</v>
      </c>
      <c r="AD83">
        <v>0</v>
      </c>
      <c r="AE83">
        <v>0</v>
      </c>
      <c r="AF83">
        <v>13</v>
      </c>
      <c r="AG83">
        <v>29</v>
      </c>
      <c r="AH83">
        <v>0</v>
      </c>
      <c r="AI83">
        <v>0</v>
      </c>
      <c r="AJ83">
        <v>33</v>
      </c>
      <c r="AK83">
        <v>34</v>
      </c>
      <c r="AL83">
        <v>20</v>
      </c>
      <c r="AM83">
        <v>5</v>
      </c>
      <c r="AN83">
        <v>12</v>
      </c>
      <c r="AO83">
        <v>13</v>
      </c>
      <c r="AP83">
        <v>14</v>
      </c>
      <c r="AQ83">
        <v>16</v>
      </c>
      <c r="AR83">
        <v>19</v>
      </c>
      <c r="AS83">
        <v>26</v>
      </c>
      <c r="AT83">
        <v>0</v>
      </c>
      <c r="AU83">
        <v>8</v>
      </c>
      <c r="AV83">
        <v>10</v>
      </c>
      <c r="AW83">
        <v>7</v>
      </c>
    </row>
    <row r="84" spans="1:49" x14ac:dyDescent="0.35">
      <c r="A84" t="s">
        <v>48</v>
      </c>
      <c r="B84" t="s">
        <v>49</v>
      </c>
      <c r="C84" t="s">
        <v>58</v>
      </c>
      <c r="D84" s="8" t="s">
        <v>59</v>
      </c>
      <c r="E84" s="8" t="s">
        <v>60</v>
      </c>
      <c r="F84" s="8" t="s">
        <v>1711</v>
      </c>
      <c r="G84" t="s">
        <v>3254</v>
      </c>
      <c r="H84" t="s">
        <v>3256</v>
      </c>
      <c r="I84">
        <v>914</v>
      </c>
      <c r="J84">
        <v>4</v>
      </c>
      <c r="K84">
        <v>6</v>
      </c>
      <c r="L84">
        <v>4</v>
      </c>
      <c r="M84">
        <v>6</v>
      </c>
      <c r="N84">
        <v>12</v>
      </c>
      <c r="O84">
        <v>8</v>
      </c>
      <c r="P84">
        <v>17</v>
      </c>
      <c r="Q84">
        <v>20</v>
      </c>
      <c r="R84">
        <v>2</v>
      </c>
      <c r="S84">
        <v>3</v>
      </c>
      <c r="T84">
        <v>3</v>
      </c>
      <c r="U84">
        <v>0</v>
      </c>
      <c r="V84">
        <v>12</v>
      </c>
      <c r="W84">
        <v>10</v>
      </c>
      <c r="X84">
        <v>0</v>
      </c>
      <c r="Y84">
        <v>3</v>
      </c>
      <c r="Z84">
        <v>5</v>
      </c>
      <c r="AA84">
        <v>6</v>
      </c>
      <c r="AB84">
        <v>5</v>
      </c>
      <c r="AC84">
        <v>11</v>
      </c>
      <c r="AD84">
        <v>0</v>
      </c>
      <c r="AE84">
        <v>0</v>
      </c>
      <c r="AF84">
        <v>3</v>
      </c>
      <c r="AG84">
        <v>1</v>
      </c>
      <c r="AH84">
        <v>1</v>
      </c>
      <c r="AI84">
        <v>2</v>
      </c>
      <c r="AJ84">
        <v>330</v>
      </c>
      <c r="AK84">
        <v>347</v>
      </c>
      <c r="AL84">
        <v>0</v>
      </c>
      <c r="AM84">
        <v>0</v>
      </c>
      <c r="AN84">
        <v>13</v>
      </c>
      <c r="AO84">
        <v>15</v>
      </c>
      <c r="AP84">
        <v>16</v>
      </c>
      <c r="AQ84">
        <v>21</v>
      </c>
      <c r="AR84">
        <v>1</v>
      </c>
      <c r="AS84">
        <v>1</v>
      </c>
      <c r="AT84">
        <v>7</v>
      </c>
      <c r="AU84">
        <v>10</v>
      </c>
      <c r="AV84">
        <v>5</v>
      </c>
      <c r="AW84">
        <v>4</v>
      </c>
    </row>
    <row r="85" spans="1:49" x14ac:dyDescent="0.35">
      <c r="A85" t="s">
        <v>48</v>
      </c>
      <c r="B85" t="s">
        <v>49</v>
      </c>
      <c r="C85" t="s">
        <v>58</v>
      </c>
      <c r="D85" t="s">
        <v>173</v>
      </c>
      <c r="E85" t="s">
        <v>174</v>
      </c>
      <c r="F85" t="s">
        <v>175</v>
      </c>
      <c r="G85" t="s">
        <v>371</v>
      </c>
      <c r="H85" t="s">
        <v>2813</v>
      </c>
      <c r="I85">
        <v>887</v>
      </c>
      <c r="J85">
        <v>18</v>
      </c>
      <c r="K85">
        <v>11</v>
      </c>
      <c r="L85">
        <v>0</v>
      </c>
      <c r="M85">
        <v>4</v>
      </c>
      <c r="N85">
        <v>16</v>
      </c>
      <c r="O85">
        <v>27</v>
      </c>
      <c r="P85">
        <v>0</v>
      </c>
      <c r="Q85">
        <v>0</v>
      </c>
      <c r="R85">
        <v>5</v>
      </c>
      <c r="S85">
        <v>2</v>
      </c>
      <c r="T85">
        <v>6</v>
      </c>
      <c r="U85">
        <v>1</v>
      </c>
      <c r="V85">
        <v>0</v>
      </c>
      <c r="W85">
        <v>0</v>
      </c>
      <c r="X85">
        <v>136</v>
      </c>
      <c r="Y85">
        <v>133</v>
      </c>
      <c r="Z85">
        <v>9</v>
      </c>
      <c r="AA85">
        <v>5</v>
      </c>
      <c r="AB85">
        <v>14</v>
      </c>
      <c r="AC85">
        <v>12</v>
      </c>
      <c r="AD85">
        <v>1</v>
      </c>
      <c r="AE85">
        <v>2</v>
      </c>
      <c r="AF85">
        <v>32</v>
      </c>
      <c r="AG85">
        <v>20</v>
      </c>
      <c r="AH85">
        <v>1</v>
      </c>
      <c r="AI85">
        <v>0</v>
      </c>
      <c r="AJ85">
        <v>1</v>
      </c>
      <c r="AK85">
        <v>1</v>
      </c>
      <c r="AL85">
        <v>12</v>
      </c>
      <c r="AM85">
        <v>13</v>
      </c>
      <c r="AN85">
        <v>41</v>
      </c>
      <c r="AO85">
        <v>55</v>
      </c>
      <c r="AP85">
        <v>5</v>
      </c>
      <c r="AQ85">
        <v>16</v>
      </c>
      <c r="AR85">
        <v>131</v>
      </c>
      <c r="AS85">
        <v>134</v>
      </c>
      <c r="AT85">
        <v>7</v>
      </c>
      <c r="AU85">
        <v>6</v>
      </c>
      <c r="AV85">
        <v>7</v>
      </c>
      <c r="AW85">
        <v>3</v>
      </c>
    </row>
    <row r="86" spans="1:49" x14ac:dyDescent="0.35">
      <c r="A86" t="s">
        <v>48</v>
      </c>
      <c r="B86" t="s">
        <v>49</v>
      </c>
      <c r="C86" t="s">
        <v>58</v>
      </c>
      <c r="D86" t="s">
        <v>59</v>
      </c>
      <c r="E86" t="s">
        <v>60</v>
      </c>
      <c r="F86" t="s">
        <v>61</v>
      </c>
      <c r="G86" t="s">
        <v>446</v>
      </c>
      <c r="H86" t="s">
        <v>2814</v>
      </c>
      <c r="I86">
        <v>887</v>
      </c>
      <c r="J86">
        <v>41</v>
      </c>
      <c r="K86">
        <v>45</v>
      </c>
      <c r="L86">
        <v>44</v>
      </c>
      <c r="M86">
        <v>60</v>
      </c>
      <c r="N86">
        <v>16</v>
      </c>
      <c r="O86">
        <v>17</v>
      </c>
      <c r="P86">
        <v>31</v>
      </c>
      <c r="Q86">
        <v>41</v>
      </c>
      <c r="R86">
        <v>26</v>
      </c>
      <c r="S86">
        <v>31</v>
      </c>
      <c r="T86">
        <v>52</v>
      </c>
      <c r="U86">
        <v>46</v>
      </c>
      <c r="V86">
        <v>12</v>
      </c>
      <c r="W86">
        <v>15</v>
      </c>
      <c r="X86">
        <v>37</v>
      </c>
      <c r="Y86">
        <v>28</v>
      </c>
      <c r="Z86">
        <v>15</v>
      </c>
      <c r="AA86">
        <v>20</v>
      </c>
      <c r="AB86">
        <v>23</v>
      </c>
      <c r="AC86">
        <v>20</v>
      </c>
      <c r="AD86">
        <v>0</v>
      </c>
      <c r="AE86">
        <v>0</v>
      </c>
      <c r="AF86">
        <v>17</v>
      </c>
      <c r="AG86">
        <v>16</v>
      </c>
      <c r="AH86">
        <v>0</v>
      </c>
      <c r="AI86">
        <v>0</v>
      </c>
      <c r="AJ86">
        <v>15</v>
      </c>
      <c r="AK86">
        <v>7</v>
      </c>
      <c r="AL86">
        <v>3</v>
      </c>
      <c r="AM86">
        <v>5</v>
      </c>
      <c r="AN86">
        <v>43</v>
      </c>
      <c r="AO86">
        <v>33</v>
      </c>
      <c r="AP86">
        <v>6</v>
      </c>
      <c r="AQ86">
        <v>7</v>
      </c>
      <c r="AR86">
        <v>54</v>
      </c>
      <c r="AS86">
        <v>49</v>
      </c>
      <c r="AT86">
        <v>3</v>
      </c>
      <c r="AU86">
        <v>2</v>
      </c>
      <c r="AV86">
        <v>4</v>
      </c>
      <c r="AW86">
        <v>3</v>
      </c>
    </row>
    <row r="87" spans="1:49" x14ac:dyDescent="0.35">
      <c r="A87" t="s">
        <v>48</v>
      </c>
      <c r="B87" t="s">
        <v>49</v>
      </c>
      <c r="C87" t="s">
        <v>58</v>
      </c>
      <c r="D87" t="s">
        <v>59</v>
      </c>
      <c r="E87" t="s">
        <v>60</v>
      </c>
      <c r="F87" t="s">
        <v>69</v>
      </c>
      <c r="G87" t="s">
        <v>1727</v>
      </c>
      <c r="H87" t="s">
        <v>2815</v>
      </c>
      <c r="I87">
        <v>859</v>
      </c>
      <c r="J87">
        <v>9</v>
      </c>
      <c r="K87">
        <v>11</v>
      </c>
      <c r="L87">
        <v>7</v>
      </c>
      <c r="M87">
        <v>8</v>
      </c>
      <c r="N87">
        <v>17</v>
      </c>
      <c r="O87">
        <v>21</v>
      </c>
      <c r="P87">
        <v>30</v>
      </c>
      <c r="Q87">
        <v>37</v>
      </c>
      <c r="R87">
        <v>12</v>
      </c>
      <c r="S87">
        <v>13</v>
      </c>
      <c r="T87">
        <v>28</v>
      </c>
      <c r="U87">
        <v>23</v>
      </c>
      <c r="V87">
        <v>6</v>
      </c>
      <c r="W87">
        <v>12</v>
      </c>
      <c r="X87">
        <v>4</v>
      </c>
      <c r="Y87">
        <v>7</v>
      </c>
      <c r="Z87">
        <v>8</v>
      </c>
      <c r="AA87">
        <v>4</v>
      </c>
      <c r="AB87">
        <v>5</v>
      </c>
      <c r="AC87">
        <v>5</v>
      </c>
      <c r="AD87">
        <v>1</v>
      </c>
      <c r="AE87">
        <v>2</v>
      </c>
      <c r="AF87">
        <v>4</v>
      </c>
      <c r="AG87">
        <v>2</v>
      </c>
      <c r="AH87">
        <v>3</v>
      </c>
      <c r="AI87">
        <v>2</v>
      </c>
      <c r="AJ87">
        <v>199</v>
      </c>
      <c r="AK87">
        <v>170</v>
      </c>
      <c r="AL87">
        <v>3</v>
      </c>
      <c r="AM87">
        <v>4</v>
      </c>
      <c r="AN87">
        <v>4</v>
      </c>
      <c r="AO87">
        <v>7</v>
      </c>
      <c r="AP87">
        <v>48</v>
      </c>
      <c r="AQ87">
        <v>63</v>
      </c>
      <c r="AR87">
        <v>14</v>
      </c>
      <c r="AS87">
        <v>13</v>
      </c>
      <c r="AT87">
        <v>23</v>
      </c>
      <c r="AU87">
        <v>17</v>
      </c>
      <c r="AV87">
        <v>10</v>
      </c>
      <c r="AW87">
        <v>3</v>
      </c>
    </row>
    <row r="88" spans="1:49" x14ac:dyDescent="0.35">
      <c r="A88" t="s">
        <v>48</v>
      </c>
      <c r="B88" t="s">
        <v>49</v>
      </c>
      <c r="C88" t="s">
        <v>73</v>
      </c>
      <c r="D88" t="s">
        <v>74</v>
      </c>
      <c r="E88" t="s">
        <v>75</v>
      </c>
      <c r="F88" t="s">
        <v>76</v>
      </c>
      <c r="G88" t="s">
        <v>1818</v>
      </c>
      <c r="H88" t="s">
        <v>2558</v>
      </c>
      <c r="I88">
        <v>852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454</v>
      </c>
      <c r="AK88">
        <v>394</v>
      </c>
      <c r="AL88">
        <v>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</row>
    <row r="89" spans="1:49" x14ac:dyDescent="0.35">
      <c r="A89" t="s">
        <v>48</v>
      </c>
      <c r="B89" t="s">
        <v>49</v>
      </c>
      <c r="C89" t="s">
        <v>73</v>
      </c>
      <c r="D89" t="s">
        <v>318</v>
      </c>
      <c r="E89" t="s">
        <v>319</v>
      </c>
      <c r="F89" t="s">
        <v>320</v>
      </c>
      <c r="G89" t="s">
        <v>473</v>
      </c>
      <c r="H89" t="s">
        <v>2816</v>
      </c>
      <c r="I89">
        <v>812</v>
      </c>
      <c r="J89">
        <v>0</v>
      </c>
      <c r="K89">
        <v>0</v>
      </c>
      <c r="L89">
        <v>3</v>
      </c>
      <c r="M89">
        <v>2</v>
      </c>
      <c r="N89">
        <v>7</v>
      </c>
      <c r="O89">
        <v>4</v>
      </c>
      <c r="P89">
        <v>8</v>
      </c>
      <c r="Q89">
        <v>4</v>
      </c>
      <c r="R89">
        <v>50</v>
      </c>
      <c r="S89">
        <v>52</v>
      </c>
      <c r="T89">
        <v>137</v>
      </c>
      <c r="U89">
        <v>138</v>
      </c>
      <c r="V89">
        <v>4</v>
      </c>
      <c r="W89">
        <v>2</v>
      </c>
      <c r="X89">
        <v>0</v>
      </c>
      <c r="Y89">
        <v>0</v>
      </c>
      <c r="Z89">
        <v>0</v>
      </c>
      <c r="AA89">
        <v>0</v>
      </c>
      <c r="AB89">
        <v>1</v>
      </c>
      <c r="AC89">
        <v>0</v>
      </c>
      <c r="AD89">
        <v>1</v>
      </c>
      <c r="AE89">
        <v>0</v>
      </c>
      <c r="AF89">
        <v>95</v>
      </c>
      <c r="AG89">
        <v>121</v>
      </c>
      <c r="AH89">
        <v>3</v>
      </c>
      <c r="AI89">
        <v>0</v>
      </c>
      <c r="AJ89">
        <v>2</v>
      </c>
      <c r="AK89">
        <v>0</v>
      </c>
      <c r="AL89">
        <v>65</v>
      </c>
      <c r="AM89">
        <v>67</v>
      </c>
      <c r="AN89">
        <v>3</v>
      </c>
      <c r="AO89">
        <v>3</v>
      </c>
      <c r="AP89">
        <v>5</v>
      </c>
      <c r="AQ89">
        <v>11</v>
      </c>
      <c r="AR89">
        <v>1</v>
      </c>
      <c r="AS89">
        <v>0</v>
      </c>
      <c r="AT89">
        <v>7</v>
      </c>
      <c r="AU89">
        <v>16</v>
      </c>
      <c r="AV89">
        <v>0</v>
      </c>
      <c r="AW89">
        <v>0</v>
      </c>
    </row>
    <row r="90" spans="1:49" x14ac:dyDescent="0.35">
      <c r="A90" t="s">
        <v>48</v>
      </c>
      <c r="B90" t="s">
        <v>386</v>
      </c>
      <c r="C90" t="s">
        <v>387</v>
      </c>
      <c r="D90" t="s">
        <v>388</v>
      </c>
      <c r="E90" t="s">
        <v>389</v>
      </c>
      <c r="F90" t="s">
        <v>390</v>
      </c>
      <c r="G90" t="s">
        <v>391</v>
      </c>
      <c r="H90" t="s">
        <v>2817</v>
      </c>
      <c r="I90">
        <v>811</v>
      </c>
      <c r="J90">
        <v>0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>
        <v>0</v>
      </c>
      <c r="R90">
        <v>7</v>
      </c>
      <c r="S90">
        <v>5</v>
      </c>
      <c r="T90">
        <v>2</v>
      </c>
      <c r="U90">
        <v>1</v>
      </c>
      <c r="V90">
        <v>1</v>
      </c>
      <c r="W90">
        <v>2</v>
      </c>
      <c r="X90">
        <v>1</v>
      </c>
      <c r="Y90">
        <v>0</v>
      </c>
      <c r="Z90">
        <v>2</v>
      </c>
      <c r="AA90">
        <v>2</v>
      </c>
      <c r="AB90">
        <v>0</v>
      </c>
      <c r="AC90">
        <v>1</v>
      </c>
      <c r="AD90">
        <v>0</v>
      </c>
      <c r="AE90">
        <v>0</v>
      </c>
      <c r="AF90">
        <v>119</v>
      </c>
      <c r="AG90">
        <v>101</v>
      </c>
      <c r="AH90">
        <v>0</v>
      </c>
      <c r="AI90">
        <v>0</v>
      </c>
      <c r="AJ90">
        <v>0</v>
      </c>
      <c r="AK90">
        <v>0</v>
      </c>
      <c r="AL90">
        <v>223</v>
      </c>
      <c r="AM90">
        <v>265</v>
      </c>
      <c r="AN90">
        <v>14</v>
      </c>
      <c r="AO90">
        <v>12</v>
      </c>
      <c r="AP90">
        <v>11</v>
      </c>
      <c r="AQ90">
        <v>12</v>
      </c>
      <c r="AR90">
        <v>2</v>
      </c>
      <c r="AS90">
        <v>1</v>
      </c>
      <c r="AT90">
        <v>14</v>
      </c>
      <c r="AU90">
        <v>6</v>
      </c>
      <c r="AV90">
        <v>2</v>
      </c>
      <c r="AW90">
        <v>4</v>
      </c>
    </row>
    <row r="91" spans="1:49" x14ac:dyDescent="0.35">
      <c r="A91" t="s">
        <v>48</v>
      </c>
      <c r="B91" t="s">
        <v>49</v>
      </c>
      <c r="C91" t="s">
        <v>58</v>
      </c>
      <c r="D91" t="s">
        <v>59</v>
      </c>
      <c r="E91" t="s">
        <v>60</v>
      </c>
      <c r="F91" t="s">
        <v>69</v>
      </c>
      <c r="G91" t="s">
        <v>106</v>
      </c>
      <c r="H91" t="s">
        <v>2559</v>
      </c>
      <c r="I91">
        <v>793</v>
      </c>
      <c r="J91">
        <v>29</v>
      </c>
      <c r="K91">
        <v>25</v>
      </c>
      <c r="L91">
        <v>13</v>
      </c>
      <c r="M91">
        <v>14</v>
      </c>
      <c r="N91">
        <v>42</v>
      </c>
      <c r="O91">
        <v>42</v>
      </c>
      <c r="P91">
        <v>33</v>
      </c>
      <c r="Q91">
        <v>27</v>
      </c>
      <c r="R91">
        <v>27</v>
      </c>
      <c r="S91">
        <v>25</v>
      </c>
      <c r="T91">
        <v>89</v>
      </c>
      <c r="U91">
        <v>90</v>
      </c>
      <c r="V91">
        <v>18</v>
      </c>
      <c r="W91">
        <v>5</v>
      </c>
      <c r="X91">
        <v>12</v>
      </c>
      <c r="Y91">
        <v>24</v>
      </c>
      <c r="Z91">
        <v>19</v>
      </c>
      <c r="AA91">
        <v>13</v>
      </c>
      <c r="AB91">
        <v>17</v>
      </c>
      <c r="AC91">
        <v>34</v>
      </c>
      <c r="AD91">
        <v>1</v>
      </c>
      <c r="AE91">
        <v>3</v>
      </c>
      <c r="AF91">
        <v>6</v>
      </c>
      <c r="AG91">
        <v>1</v>
      </c>
      <c r="AH91">
        <v>2</v>
      </c>
      <c r="AI91">
        <v>1</v>
      </c>
      <c r="AJ91">
        <v>1</v>
      </c>
      <c r="AK91">
        <v>0</v>
      </c>
      <c r="AL91">
        <v>0</v>
      </c>
      <c r="AM91">
        <v>1</v>
      </c>
      <c r="AN91">
        <v>10</v>
      </c>
      <c r="AO91">
        <v>18</v>
      </c>
      <c r="AP91">
        <v>28</v>
      </c>
      <c r="AQ91">
        <v>30</v>
      </c>
      <c r="AR91">
        <v>26</v>
      </c>
      <c r="AS91">
        <v>28</v>
      </c>
      <c r="AT91">
        <v>3</v>
      </c>
      <c r="AU91">
        <v>3</v>
      </c>
      <c r="AV91">
        <v>20</v>
      </c>
      <c r="AW91">
        <v>13</v>
      </c>
    </row>
    <row r="92" spans="1:49" x14ac:dyDescent="0.35">
      <c r="A92" t="s">
        <v>48</v>
      </c>
      <c r="B92" t="s">
        <v>49</v>
      </c>
      <c r="C92" t="s">
        <v>58</v>
      </c>
      <c r="D92" t="s">
        <v>59</v>
      </c>
      <c r="E92" t="s">
        <v>60</v>
      </c>
      <c r="F92" t="s">
        <v>69</v>
      </c>
      <c r="G92" t="s">
        <v>1717</v>
      </c>
      <c r="H92" t="s">
        <v>2818</v>
      </c>
      <c r="I92">
        <v>790</v>
      </c>
      <c r="J92">
        <v>24</v>
      </c>
      <c r="K92">
        <v>27</v>
      </c>
      <c r="L92">
        <v>20</v>
      </c>
      <c r="M92">
        <v>24</v>
      </c>
      <c r="N92">
        <v>33</v>
      </c>
      <c r="O92">
        <v>31</v>
      </c>
      <c r="P92">
        <v>71</v>
      </c>
      <c r="Q92">
        <v>69</v>
      </c>
      <c r="R92">
        <v>15</v>
      </c>
      <c r="S92">
        <v>17</v>
      </c>
      <c r="T92">
        <v>24</v>
      </c>
      <c r="U92">
        <v>25</v>
      </c>
      <c r="V92">
        <v>23</v>
      </c>
      <c r="W92">
        <v>26</v>
      </c>
      <c r="X92">
        <v>15</v>
      </c>
      <c r="Y92">
        <v>8</v>
      </c>
      <c r="Z92">
        <v>13</v>
      </c>
      <c r="AA92">
        <v>9</v>
      </c>
      <c r="AB92">
        <v>14</v>
      </c>
      <c r="AC92">
        <v>13</v>
      </c>
      <c r="AD92">
        <v>11</v>
      </c>
      <c r="AE92">
        <v>15</v>
      </c>
      <c r="AF92">
        <v>5</v>
      </c>
      <c r="AG92">
        <v>9</v>
      </c>
      <c r="AH92">
        <v>18</v>
      </c>
      <c r="AI92">
        <v>10</v>
      </c>
      <c r="AJ92">
        <v>24</v>
      </c>
      <c r="AK92">
        <v>11</v>
      </c>
      <c r="AL92">
        <v>5</v>
      </c>
      <c r="AM92">
        <v>3</v>
      </c>
      <c r="AN92">
        <v>14</v>
      </c>
      <c r="AO92">
        <v>13</v>
      </c>
      <c r="AP92">
        <v>42</v>
      </c>
      <c r="AQ92">
        <v>24</v>
      </c>
      <c r="AR92">
        <v>19</v>
      </c>
      <c r="AS92">
        <v>19</v>
      </c>
      <c r="AT92">
        <v>13</v>
      </c>
      <c r="AU92">
        <v>15</v>
      </c>
      <c r="AV92">
        <v>8</v>
      </c>
      <c r="AW92">
        <v>11</v>
      </c>
    </row>
    <row r="93" spans="1:49" x14ac:dyDescent="0.35">
      <c r="A93" t="s">
        <v>48</v>
      </c>
      <c r="B93" t="s">
        <v>49</v>
      </c>
      <c r="C93" t="s">
        <v>133</v>
      </c>
      <c r="D93" t="s">
        <v>1975</v>
      </c>
      <c r="E93" t="s">
        <v>240</v>
      </c>
      <c r="F93" t="s">
        <v>242</v>
      </c>
      <c r="G93" t="s">
        <v>243</v>
      </c>
      <c r="H93" t="s">
        <v>2819</v>
      </c>
      <c r="I93">
        <v>760</v>
      </c>
      <c r="J93">
        <v>3</v>
      </c>
      <c r="K93">
        <v>2</v>
      </c>
      <c r="L93">
        <v>21</v>
      </c>
      <c r="M93">
        <v>29</v>
      </c>
      <c r="N93">
        <v>3</v>
      </c>
      <c r="O93">
        <v>2</v>
      </c>
      <c r="P93">
        <v>105</v>
      </c>
      <c r="Q93">
        <v>127</v>
      </c>
      <c r="R93">
        <v>14</v>
      </c>
      <c r="S93">
        <v>12</v>
      </c>
      <c r="T93">
        <v>24</v>
      </c>
      <c r="U93">
        <v>21</v>
      </c>
      <c r="V93">
        <v>19</v>
      </c>
      <c r="W93">
        <v>13</v>
      </c>
      <c r="X93">
        <v>16</v>
      </c>
      <c r="Y93">
        <v>9</v>
      </c>
      <c r="Z93">
        <v>33</v>
      </c>
      <c r="AA93">
        <v>25</v>
      </c>
      <c r="AB93">
        <v>29</v>
      </c>
      <c r="AC93">
        <v>23</v>
      </c>
      <c r="AD93">
        <v>4</v>
      </c>
      <c r="AE93">
        <v>6</v>
      </c>
      <c r="AF93">
        <v>4</v>
      </c>
      <c r="AG93">
        <v>5</v>
      </c>
      <c r="AH93">
        <v>2</v>
      </c>
      <c r="AI93">
        <v>5</v>
      </c>
      <c r="AJ93">
        <v>15</v>
      </c>
      <c r="AK93">
        <v>12</v>
      </c>
      <c r="AL93">
        <v>0</v>
      </c>
      <c r="AM93">
        <v>0</v>
      </c>
      <c r="AN93">
        <v>45</v>
      </c>
      <c r="AO93">
        <v>40</v>
      </c>
      <c r="AP93">
        <v>18</v>
      </c>
      <c r="AQ93">
        <v>12</v>
      </c>
      <c r="AR93">
        <v>19</v>
      </c>
      <c r="AS93">
        <v>9</v>
      </c>
      <c r="AT93">
        <v>4</v>
      </c>
      <c r="AU93">
        <v>4</v>
      </c>
      <c r="AV93">
        <v>18</v>
      </c>
      <c r="AW93">
        <v>8</v>
      </c>
    </row>
    <row r="94" spans="1:49" x14ac:dyDescent="0.35">
      <c r="A94" t="s">
        <v>48</v>
      </c>
      <c r="B94" t="s">
        <v>49</v>
      </c>
      <c r="C94" t="s">
        <v>50</v>
      </c>
      <c r="D94" t="s">
        <v>52</v>
      </c>
      <c r="E94" t="s">
        <v>53</v>
      </c>
      <c r="F94" t="s">
        <v>54</v>
      </c>
      <c r="G94" t="s">
        <v>55</v>
      </c>
      <c r="H94" t="s">
        <v>2560</v>
      </c>
      <c r="I94">
        <v>751</v>
      </c>
      <c r="J94">
        <v>41</v>
      </c>
      <c r="K94">
        <v>41</v>
      </c>
      <c r="L94">
        <v>12</v>
      </c>
      <c r="M94">
        <v>12</v>
      </c>
      <c r="N94">
        <v>48</v>
      </c>
      <c r="O94">
        <v>44</v>
      </c>
      <c r="P94">
        <v>35</v>
      </c>
      <c r="Q94">
        <v>21</v>
      </c>
      <c r="R94">
        <v>2</v>
      </c>
      <c r="S94">
        <v>2</v>
      </c>
      <c r="T94">
        <v>9</v>
      </c>
      <c r="U94">
        <v>14</v>
      </c>
      <c r="V94">
        <v>1</v>
      </c>
      <c r="W94">
        <v>1</v>
      </c>
      <c r="X94">
        <v>0</v>
      </c>
      <c r="Y94">
        <v>0</v>
      </c>
      <c r="Z94">
        <v>1</v>
      </c>
      <c r="AA94">
        <v>3</v>
      </c>
      <c r="AB94">
        <v>5</v>
      </c>
      <c r="AC94">
        <v>5</v>
      </c>
      <c r="AD94">
        <v>34</v>
      </c>
      <c r="AE94">
        <v>22</v>
      </c>
      <c r="AF94">
        <v>4</v>
      </c>
      <c r="AG94">
        <v>7</v>
      </c>
      <c r="AH94">
        <v>36</v>
      </c>
      <c r="AI94">
        <v>34</v>
      </c>
      <c r="AJ94">
        <v>110</v>
      </c>
      <c r="AK94">
        <v>103</v>
      </c>
      <c r="AL94">
        <v>7</v>
      </c>
      <c r="AM94">
        <v>4</v>
      </c>
      <c r="AN94">
        <v>9</v>
      </c>
      <c r="AO94">
        <v>9</v>
      </c>
      <c r="AP94">
        <v>3</v>
      </c>
      <c r="AQ94">
        <v>3</v>
      </c>
      <c r="AR94">
        <v>5</v>
      </c>
      <c r="AS94">
        <v>7</v>
      </c>
      <c r="AT94">
        <v>26</v>
      </c>
      <c r="AU94">
        <v>30</v>
      </c>
      <c r="AV94">
        <v>1</v>
      </c>
      <c r="AW94">
        <v>0</v>
      </c>
    </row>
    <row r="95" spans="1:49" x14ac:dyDescent="0.35">
      <c r="A95" t="s">
        <v>48</v>
      </c>
      <c r="B95" t="s">
        <v>49</v>
      </c>
      <c r="C95" t="s">
        <v>58</v>
      </c>
      <c r="D95" t="s">
        <v>59</v>
      </c>
      <c r="E95" t="s">
        <v>60</v>
      </c>
      <c r="F95" t="s">
        <v>69</v>
      </c>
      <c r="G95" t="s">
        <v>1727</v>
      </c>
      <c r="H95" t="s">
        <v>2561</v>
      </c>
      <c r="I95">
        <v>726</v>
      </c>
      <c r="J95">
        <v>5</v>
      </c>
      <c r="K95">
        <v>8</v>
      </c>
      <c r="L95">
        <v>17</v>
      </c>
      <c r="M95">
        <v>17</v>
      </c>
      <c r="N95">
        <v>7</v>
      </c>
      <c r="O95">
        <v>7</v>
      </c>
      <c r="P95">
        <v>85</v>
      </c>
      <c r="Q95">
        <v>77</v>
      </c>
      <c r="R95">
        <v>11</v>
      </c>
      <c r="S95">
        <v>7</v>
      </c>
      <c r="T95">
        <v>21</v>
      </c>
      <c r="U95">
        <v>21</v>
      </c>
      <c r="V95">
        <v>45</v>
      </c>
      <c r="W95">
        <v>34</v>
      </c>
      <c r="X95">
        <v>25</v>
      </c>
      <c r="Y95">
        <v>19</v>
      </c>
      <c r="Z95">
        <v>6</v>
      </c>
      <c r="AA95">
        <v>9</v>
      </c>
      <c r="AB95">
        <v>9</v>
      </c>
      <c r="AC95">
        <v>4</v>
      </c>
      <c r="AD95">
        <v>0</v>
      </c>
      <c r="AE95">
        <v>6</v>
      </c>
      <c r="AF95">
        <v>2</v>
      </c>
      <c r="AG95">
        <v>0</v>
      </c>
      <c r="AH95">
        <v>1</v>
      </c>
      <c r="AI95">
        <v>3</v>
      </c>
      <c r="AJ95">
        <v>18</v>
      </c>
      <c r="AK95">
        <v>24</v>
      </c>
      <c r="AL95">
        <v>0</v>
      </c>
      <c r="AM95">
        <v>3</v>
      </c>
      <c r="AN95">
        <v>11</v>
      </c>
      <c r="AO95">
        <v>9</v>
      </c>
      <c r="AP95">
        <v>47</v>
      </c>
      <c r="AQ95">
        <v>55</v>
      </c>
      <c r="AR95">
        <v>35</v>
      </c>
      <c r="AS95">
        <v>28</v>
      </c>
      <c r="AT95">
        <v>15</v>
      </c>
      <c r="AU95">
        <v>17</v>
      </c>
      <c r="AV95">
        <v>10</v>
      </c>
      <c r="AW95">
        <v>8</v>
      </c>
    </row>
    <row r="96" spans="1:49" x14ac:dyDescent="0.35">
      <c r="A96" t="s">
        <v>48</v>
      </c>
      <c r="B96" t="s">
        <v>49</v>
      </c>
      <c r="C96" t="s">
        <v>73</v>
      </c>
      <c r="D96" t="s">
        <v>74</v>
      </c>
      <c r="E96" t="s">
        <v>1826</v>
      </c>
      <c r="F96" t="s">
        <v>1829</v>
      </c>
      <c r="G96" t="s">
        <v>1830</v>
      </c>
      <c r="H96" t="s">
        <v>2820</v>
      </c>
      <c r="I96">
        <v>719</v>
      </c>
      <c r="J96">
        <v>0</v>
      </c>
      <c r="K96">
        <v>0</v>
      </c>
      <c r="L96">
        <v>0</v>
      </c>
      <c r="M96">
        <v>2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1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1</v>
      </c>
      <c r="AH96">
        <v>0</v>
      </c>
      <c r="AI96">
        <v>2</v>
      </c>
      <c r="AJ96">
        <v>357</v>
      </c>
      <c r="AK96">
        <v>353</v>
      </c>
      <c r="AL96">
        <v>0</v>
      </c>
      <c r="AM96">
        <v>0</v>
      </c>
      <c r="AN96">
        <v>0</v>
      </c>
      <c r="AO96">
        <v>2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</row>
    <row r="97" spans="1:49" x14ac:dyDescent="0.35">
      <c r="A97" t="s">
        <v>48</v>
      </c>
      <c r="B97" t="s">
        <v>49</v>
      </c>
      <c r="C97" t="s">
        <v>73</v>
      </c>
      <c r="D97" t="s">
        <v>74</v>
      </c>
      <c r="E97" t="s">
        <v>75</v>
      </c>
      <c r="F97" t="s">
        <v>76</v>
      </c>
      <c r="G97" t="s">
        <v>1980</v>
      </c>
      <c r="H97" t="s">
        <v>2821</v>
      </c>
      <c r="I97">
        <v>718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3</v>
      </c>
      <c r="AB97">
        <v>0</v>
      </c>
      <c r="AC97">
        <v>0</v>
      </c>
      <c r="AD97">
        <v>0</v>
      </c>
      <c r="AE97">
        <v>0</v>
      </c>
      <c r="AF97">
        <v>2</v>
      </c>
      <c r="AG97">
        <v>1</v>
      </c>
      <c r="AH97">
        <v>0</v>
      </c>
      <c r="AI97">
        <v>0</v>
      </c>
      <c r="AJ97">
        <v>361</v>
      </c>
      <c r="AK97">
        <v>347</v>
      </c>
      <c r="AL97">
        <v>1</v>
      </c>
      <c r="AM97">
        <v>1</v>
      </c>
      <c r="AN97">
        <v>0</v>
      </c>
      <c r="AO97">
        <v>0</v>
      </c>
      <c r="AP97">
        <v>0</v>
      </c>
      <c r="AQ97">
        <v>0</v>
      </c>
      <c r="AR97">
        <v>1</v>
      </c>
      <c r="AS97">
        <v>0</v>
      </c>
      <c r="AT97">
        <v>0</v>
      </c>
      <c r="AU97">
        <v>1</v>
      </c>
      <c r="AV97">
        <v>0</v>
      </c>
      <c r="AW97">
        <v>0</v>
      </c>
    </row>
    <row r="98" spans="1:49" x14ac:dyDescent="0.35">
      <c r="A98" t="s">
        <v>48</v>
      </c>
      <c r="B98" t="s">
        <v>49</v>
      </c>
      <c r="C98" t="s">
        <v>58</v>
      </c>
      <c r="D98" t="s">
        <v>59</v>
      </c>
      <c r="E98" t="s">
        <v>60</v>
      </c>
      <c r="F98" s="8" t="s">
        <v>512</v>
      </c>
      <c r="G98" s="8" t="s">
        <v>1934</v>
      </c>
      <c r="H98" s="8" t="s">
        <v>3273</v>
      </c>
      <c r="I98">
        <v>683</v>
      </c>
      <c r="J98">
        <v>16</v>
      </c>
      <c r="K98">
        <v>12</v>
      </c>
      <c r="L98">
        <v>16</v>
      </c>
      <c r="M98">
        <v>21</v>
      </c>
      <c r="N98">
        <v>13</v>
      </c>
      <c r="O98">
        <v>12</v>
      </c>
      <c r="P98">
        <v>13</v>
      </c>
      <c r="Q98">
        <v>19</v>
      </c>
      <c r="R98">
        <v>10</v>
      </c>
      <c r="S98">
        <v>16</v>
      </c>
      <c r="T98">
        <v>34</v>
      </c>
      <c r="U98">
        <v>27</v>
      </c>
      <c r="V98">
        <v>35</v>
      </c>
      <c r="W98">
        <v>26</v>
      </c>
      <c r="X98">
        <v>14</v>
      </c>
      <c r="Y98">
        <v>30</v>
      </c>
      <c r="Z98">
        <v>9</v>
      </c>
      <c r="AA98">
        <v>18</v>
      </c>
      <c r="AB98">
        <v>15</v>
      </c>
      <c r="AC98">
        <v>10</v>
      </c>
      <c r="AD98">
        <v>3</v>
      </c>
      <c r="AE98">
        <v>4</v>
      </c>
      <c r="AF98">
        <v>27</v>
      </c>
      <c r="AG98">
        <v>15</v>
      </c>
      <c r="AH98">
        <v>1</v>
      </c>
      <c r="AI98">
        <v>3</v>
      </c>
      <c r="AJ98">
        <v>6</v>
      </c>
      <c r="AK98">
        <v>3</v>
      </c>
      <c r="AL98">
        <v>14</v>
      </c>
      <c r="AM98">
        <v>12</v>
      </c>
      <c r="AN98">
        <v>57</v>
      </c>
      <c r="AO98">
        <v>58</v>
      </c>
      <c r="AP98">
        <v>13</v>
      </c>
      <c r="AQ98">
        <v>15</v>
      </c>
      <c r="AR98">
        <v>51</v>
      </c>
      <c r="AS98">
        <v>26</v>
      </c>
      <c r="AT98">
        <v>0</v>
      </c>
      <c r="AU98">
        <v>2</v>
      </c>
      <c r="AV98">
        <v>5</v>
      </c>
      <c r="AW98">
        <v>2</v>
      </c>
    </row>
    <row r="99" spans="1:49" x14ac:dyDescent="0.35">
      <c r="A99" t="s">
        <v>48</v>
      </c>
      <c r="B99" t="s">
        <v>49</v>
      </c>
      <c r="C99" t="s">
        <v>50</v>
      </c>
      <c r="D99" t="s">
        <v>52</v>
      </c>
      <c r="E99" t="s">
        <v>53</v>
      </c>
      <c r="F99" t="s">
        <v>54</v>
      </c>
      <c r="G99" t="s">
        <v>55</v>
      </c>
      <c r="H99" t="s">
        <v>2562</v>
      </c>
      <c r="I99">
        <v>671</v>
      </c>
      <c r="J99">
        <v>43</v>
      </c>
      <c r="K99">
        <v>52</v>
      </c>
      <c r="L99">
        <v>10</v>
      </c>
      <c r="M99">
        <v>7</v>
      </c>
      <c r="N99">
        <v>77</v>
      </c>
      <c r="O99">
        <v>88</v>
      </c>
      <c r="P99">
        <v>19</v>
      </c>
      <c r="Q99">
        <v>13</v>
      </c>
      <c r="R99">
        <v>13</v>
      </c>
      <c r="S99">
        <v>9</v>
      </c>
      <c r="T99">
        <v>19</v>
      </c>
      <c r="U99">
        <v>21</v>
      </c>
      <c r="V99">
        <v>20</v>
      </c>
      <c r="W99">
        <v>17</v>
      </c>
      <c r="X99">
        <v>3</v>
      </c>
      <c r="Y99">
        <v>1</v>
      </c>
      <c r="Z99">
        <v>5</v>
      </c>
      <c r="AA99">
        <v>7</v>
      </c>
      <c r="AB99">
        <v>14</v>
      </c>
      <c r="AC99">
        <v>9</v>
      </c>
      <c r="AD99">
        <v>15</v>
      </c>
      <c r="AE99">
        <v>11</v>
      </c>
      <c r="AF99">
        <v>1</v>
      </c>
      <c r="AG99">
        <v>3</v>
      </c>
      <c r="AH99">
        <v>19</v>
      </c>
      <c r="AI99">
        <v>25</v>
      </c>
      <c r="AJ99">
        <v>37</v>
      </c>
      <c r="AK99">
        <v>30</v>
      </c>
      <c r="AL99">
        <v>3</v>
      </c>
      <c r="AM99">
        <v>1</v>
      </c>
      <c r="AN99">
        <v>4</v>
      </c>
      <c r="AO99">
        <v>5</v>
      </c>
      <c r="AP99">
        <v>6</v>
      </c>
      <c r="AQ99">
        <v>3</v>
      </c>
      <c r="AR99">
        <v>15</v>
      </c>
      <c r="AS99">
        <v>27</v>
      </c>
      <c r="AT99">
        <v>4</v>
      </c>
      <c r="AU99">
        <v>2</v>
      </c>
      <c r="AV99">
        <v>7</v>
      </c>
      <c r="AW99">
        <v>6</v>
      </c>
    </row>
    <row r="100" spans="1:49" x14ac:dyDescent="0.35">
      <c r="A100" t="s">
        <v>48</v>
      </c>
      <c r="B100" t="s">
        <v>49</v>
      </c>
      <c r="C100" t="s">
        <v>58</v>
      </c>
      <c r="D100" t="s">
        <v>59</v>
      </c>
      <c r="E100" t="s">
        <v>60</v>
      </c>
      <c r="F100" t="s">
        <v>69</v>
      </c>
      <c r="G100" t="s">
        <v>1720</v>
      </c>
      <c r="H100" t="s">
        <v>2822</v>
      </c>
      <c r="I100">
        <v>667</v>
      </c>
      <c r="J100">
        <v>14</v>
      </c>
      <c r="K100">
        <v>10</v>
      </c>
      <c r="L100">
        <v>3</v>
      </c>
      <c r="M100">
        <v>2</v>
      </c>
      <c r="N100">
        <v>5</v>
      </c>
      <c r="O100">
        <v>6</v>
      </c>
      <c r="P100">
        <v>6</v>
      </c>
      <c r="Q100">
        <v>8</v>
      </c>
      <c r="R100">
        <v>26</v>
      </c>
      <c r="S100">
        <v>32</v>
      </c>
      <c r="T100">
        <v>40</v>
      </c>
      <c r="U100">
        <v>49</v>
      </c>
      <c r="V100">
        <v>15</v>
      </c>
      <c r="W100">
        <v>13</v>
      </c>
      <c r="X100">
        <v>12</v>
      </c>
      <c r="Y100">
        <v>8</v>
      </c>
      <c r="Z100">
        <v>20</v>
      </c>
      <c r="AA100">
        <v>17</v>
      </c>
      <c r="AB100">
        <v>23</v>
      </c>
      <c r="AC100">
        <v>25</v>
      </c>
      <c r="AD100">
        <v>0</v>
      </c>
      <c r="AE100">
        <v>0</v>
      </c>
      <c r="AF100">
        <v>2</v>
      </c>
      <c r="AG100">
        <v>1</v>
      </c>
      <c r="AH100">
        <v>2</v>
      </c>
      <c r="AI100">
        <v>0</v>
      </c>
      <c r="AJ100">
        <v>113</v>
      </c>
      <c r="AK100">
        <v>111</v>
      </c>
      <c r="AL100">
        <v>0</v>
      </c>
      <c r="AM100">
        <v>1</v>
      </c>
      <c r="AN100">
        <v>1</v>
      </c>
      <c r="AO100">
        <v>5</v>
      </c>
      <c r="AP100">
        <v>4</v>
      </c>
      <c r="AQ100">
        <v>6</v>
      </c>
      <c r="AR100">
        <v>21</v>
      </c>
      <c r="AS100">
        <v>14</v>
      </c>
      <c r="AT100">
        <v>18</v>
      </c>
      <c r="AU100">
        <v>25</v>
      </c>
      <c r="AV100">
        <v>8</v>
      </c>
      <c r="AW100">
        <v>1</v>
      </c>
    </row>
    <row r="101" spans="1:49" x14ac:dyDescent="0.35">
      <c r="A101" t="s">
        <v>48</v>
      </c>
      <c r="B101" t="s">
        <v>49</v>
      </c>
      <c r="C101" t="s">
        <v>58</v>
      </c>
      <c r="D101" t="s">
        <v>173</v>
      </c>
      <c r="E101" t="s">
        <v>174</v>
      </c>
      <c r="F101" t="s">
        <v>175</v>
      </c>
      <c r="G101" t="s">
        <v>1746</v>
      </c>
      <c r="H101" t="s">
        <v>2823</v>
      </c>
      <c r="I101">
        <v>599</v>
      </c>
      <c r="J101">
        <v>32</v>
      </c>
      <c r="K101">
        <v>23</v>
      </c>
      <c r="L101">
        <v>8</v>
      </c>
      <c r="M101">
        <v>18</v>
      </c>
      <c r="N101">
        <v>36</v>
      </c>
      <c r="O101">
        <v>24</v>
      </c>
      <c r="P101">
        <v>12</v>
      </c>
      <c r="Q101">
        <v>22</v>
      </c>
      <c r="R101">
        <v>16</v>
      </c>
      <c r="S101">
        <v>10</v>
      </c>
      <c r="T101">
        <v>22</v>
      </c>
      <c r="U101">
        <v>14</v>
      </c>
      <c r="V101">
        <v>2</v>
      </c>
      <c r="W101">
        <v>2</v>
      </c>
      <c r="X101">
        <v>5</v>
      </c>
      <c r="Y101">
        <v>8</v>
      </c>
      <c r="Z101">
        <v>9</v>
      </c>
      <c r="AA101">
        <v>4</v>
      </c>
      <c r="AB101">
        <v>12</v>
      </c>
      <c r="AC101">
        <v>14</v>
      </c>
      <c r="AD101">
        <v>1</v>
      </c>
      <c r="AE101">
        <v>0</v>
      </c>
      <c r="AF101">
        <v>5</v>
      </c>
      <c r="AG101">
        <v>11</v>
      </c>
      <c r="AH101">
        <v>0</v>
      </c>
      <c r="AI101">
        <v>0</v>
      </c>
      <c r="AJ101">
        <v>17</v>
      </c>
      <c r="AK101">
        <v>7</v>
      </c>
      <c r="AL101">
        <v>3</v>
      </c>
      <c r="AM101">
        <v>6</v>
      </c>
      <c r="AN101">
        <v>4</v>
      </c>
      <c r="AO101">
        <v>4</v>
      </c>
      <c r="AP101">
        <v>63</v>
      </c>
      <c r="AQ101">
        <v>69</v>
      </c>
      <c r="AR101">
        <v>11</v>
      </c>
      <c r="AS101">
        <v>8</v>
      </c>
      <c r="AT101">
        <v>21</v>
      </c>
      <c r="AU101">
        <v>19</v>
      </c>
      <c r="AV101">
        <v>31</v>
      </c>
      <c r="AW101">
        <v>26</v>
      </c>
    </row>
    <row r="102" spans="1:49" x14ac:dyDescent="0.35">
      <c r="A102" t="s">
        <v>48</v>
      </c>
      <c r="B102" t="s">
        <v>49</v>
      </c>
      <c r="C102" t="s">
        <v>73</v>
      </c>
      <c r="D102" t="s">
        <v>95</v>
      </c>
      <c r="E102" t="s">
        <v>96</v>
      </c>
      <c r="F102" t="s">
        <v>1775</v>
      </c>
      <c r="G102" t="s">
        <v>1924</v>
      </c>
      <c r="H102" t="s">
        <v>2824</v>
      </c>
      <c r="I102">
        <v>597</v>
      </c>
      <c r="J102">
        <v>8</v>
      </c>
      <c r="K102">
        <v>3</v>
      </c>
      <c r="L102">
        <v>2</v>
      </c>
      <c r="M102">
        <v>3</v>
      </c>
      <c r="N102">
        <v>8</v>
      </c>
      <c r="O102">
        <v>9</v>
      </c>
      <c r="P102">
        <v>24</v>
      </c>
      <c r="Q102">
        <v>20</v>
      </c>
      <c r="R102">
        <v>20</v>
      </c>
      <c r="S102">
        <v>12</v>
      </c>
      <c r="T102">
        <v>24</v>
      </c>
      <c r="U102">
        <v>31</v>
      </c>
      <c r="V102">
        <v>7</v>
      </c>
      <c r="W102">
        <v>4</v>
      </c>
      <c r="X102">
        <v>3</v>
      </c>
      <c r="Y102">
        <v>0</v>
      </c>
      <c r="Z102">
        <v>8</v>
      </c>
      <c r="AA102">
        <v>1</v>
      </c>
      <c r="AB102">
        <v>8</v>
      </c>
      <c r="AC102">
        <v>6</v>
      </c>
      <c r="AD102">
        <v>58</v>
      </c>
      <c r="AE102">
        <v>59</v>
      </c>
      <c r="AF102">
        <v>3</v>
      </c>
      <c r="AG102">
        <v>4</v>
      </c>
      <c r="AH102">
        <v>75</v>
      </c>
      <c r="AI102">
        <v>63</v>
      </c>
      <c r="AJ102">
        <v>14</v>
      </c>
      <c r="AK102">
        <v>14</v>
      </c>
      <c r="AL102">
        <v>1</v>
      </c>
      <c r="AM102">
        <v>0</v>
      </c>
      <c r="AN102">
        <v>8</v>
      </c>
      <c r="AO102">
        <v>14</v>
      </c>
      <c r="AP102">
        <v>12</v>
      </c>
      <c r="AQ102">
        <v>8</v>
      </c>
      <c r="AR102">
        <v>4</v>
      </c>
      <c r="AS102">
        <v>2</v>
      </c>
      <c r="AT102">
        <v>30</v>
      </c>
      <c r="AU102">
        <v>16</v>
      </c>
      <c r="AV102">
        <v>4</v>
      </c>
      <c r="AW102">
        <v>7</v>
      </c>
    </row>
    <row r="103" spans="1:49" x14ac:dyDescent="0.35">
      <c r="A103" t="s">
        <v>48</v>
      </c>
      <c r="B103" t="s">
        <v>49</v>
      </c>
      <c r="C103" t="s">
        <v>58</v>
      </c>
      <c r="D103" s="8" t="s">
        <v>59</v>
      </c>
      <c r="E103" s="8" t="s">
        <v>60</v>
      </c>
      <c r="F103" s="8" t="s">
        <v>1711</v>
      </c>
      <c r="G103" t="s">
        <v>3254</v>
      </c>
      <c r="H103" t="s">
        <v>3257</v>
      </c>
      <c r="I103">
        <v>540</v>
      </c>
      <c r="J103">
        <v>6</v>
      </c>
      <c r="K103">
        <v>3</v>
      </c>
      <c r="L103">
        <v>13</v>
      </c>
      <c r="M103">
        <v>17</v>
      </c>
      <c r="N103">
        <v>1</v>
      </c>
      <c r="O103">
        <v>3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66</v>
      </c>
      <c r="W103">
        <v>46</v>
      </c>
      <c r="X103">
        <v>0</v>
      </c>
      <c r="Y103">
        <v>0</v>
      </c>
      <c r="Z103">
        <v>24</v>
      </c>
      <c r="AA103">
        <v>20</v>
      </c>
      <c r="AB103">
        <v>36</v>
      </c>
      <c r="AC103">
        <v>24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1</v>
      </c>
      <c r="AM103">
        <v>0</v>
      </c>
      <c r="AN103">
        <v>49</v>
      </c>
      <c r="AO103">
        <v>35</v>
      </c>
      <c r="AP103">
        <v>64</v>
      </c>
      <c r="AQ103">
        <v>66</v>
      </c>
      <c r="AR103">
        <v>5</v>
      </c>
      <c r="AS103">
        <v>5</v>
      </c>
      <c r="AT103">
        <v>0</v>
      </c>
      <c r="AU103">
        <v>0</v>
      </c>
      <c r="AV103">
        <v>26</v>
      </c>
      <c r="AW103">
        <v>29</v>
      </c>
    </row>
    <row r="104" spans="1:49" x14ac:dyDescent="0.35">
      <c r="A104" t="s">
        <v>48</v>
      </c>
      <c r="B104" t="s">
        <v>49</v>
      </c>
      <c r="C104" t="s">
        <v>73</v>
      </c>
      <c r="D104" t="s">
        <v>74</v>
      </c>
      <c r="E104" t="s">
        <v>75</v>
      </c>
      <c r="F104" t="s">
        <v>76</v>
      </c>
      <c r="G104" t="s">
        <v>1981</v>
      </c>
      <c r="H104" t="s">
        <v>2825</v>
      </c>
      <c r="I104">
        <v>502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0</v>
      </c>
      <c r="Z104">
        <v>0</v>
      </c>
      <c r="AA104">
        <v>0</v>
      </c>
      <c r="AB104">
        <v>1</v>
      </c>
      <c r="AC104">
        <v>0</v>
      </c>
      <c r="AD104">
        <v>0</v>
      </c>
      <c r="AE104">
        <v>0</v>
      </c>
      <c r="AF104">
        <v>2</v>
      </c>
      <c r="AG104">
        <v>2</v>
      </c>
      <c r="AH104">
        <v>0</v>
      </c>
      <c r="AI104">
        <v>0</v>
      </c>
      <c r="AJ104">
        <v>240</v>
      </c>
      <c r="AK104">
        <v>249</v>
      </c>
      <c r="AL104">
        <v>1</v>
      </c>
      <c r="AM104">
        <v>1</v>
      </c>
      <c r="AN104">
        <v>1</v>
      </c>
      <c r="AO104">
        <v>1</v>
      </c>
      <c r="AP104">
        <v>0</v>
      </c>
      <c r="AQ104">
        <v>1</v>
      </c>
      <c r="AR104">
        <v>0</v>
      </c>
      <c r="AS104">
        <v>0</v>
      </c>
      <c r="AT104">
        <v>1</v>
      </c>
      <c r="AU104">
        <v>0</v>
      </c>
      <c r="AV104">
        <v>1</v>
      </c>
      <c r="AW104">
        <v>0</v>
      </c>
    </row>
    <row r="105" spans="1:49" x14ac:dyDescent="0.35">
      <c r="A105" t="s">
        <v>48</v>
      </c>
      <c r="B105" t="s">
        <v>49</v>
      </c>
      <c r="C105" t="s">
        <v>73</v>
      </c>
      <c r="D105" t="s">
        <v>74</v>
      </c>
      <c r="E105" t="s">
        <v>465</v>
      </c>
      <c r="F105" t="s">
        <v>466</v>
      </c>
      <c r="G105" t="s">
        <v>467</v>
      </c>
      <c r="H105" t="s">
        <v>2563</v>
      </c>
      <c r="I105">
        <v>501</v>
      </c>
      <c r="J105">
        <v>7</v>
      </c>
      <c r="K105">
        <v>8</v>
      </c>
      <c r="L105">
        <v>4</v>
      </c>
      <c r="M105">
        <v>1</v>
      </c>
      <c r="N105">
        <v>6</v>
      </c>
      <c r="O105">
        <v>4</v>
      </c>
      <c r="P105">
        <v>11</v>
      </c>
      <c r="Q105">
        <v>8</v>
      </c>
      <c r="R105">
        <v>8</v>
      </c>
      <c r="S105">
        <v>2</v>
      </c>
      <c r="T105">
        <v>4</v>
      </c>
      <c r="U105">
        <v>9</v>
      </c>
      <c r="V105">
        <v>6</v>
      </c>
      <c r="W105">
        <v>1</v>
      </c>
      <c r="X105">
        <v>10</v>
      </c>
      <c r="Y105">
        <v>10</v>
      </c>
      <c r="Z105">
        <v>4</v>
      </c>
      <c r="AA105">
        <v>2</v>
      </c>
      <c r="AB105">
        <v>3</v>
      </c>
      <c r="AC105">
        <v>4</v>
      </c>
      <c r="AD105">
        <v>29</v>
      </c>
      <c r="AE105">
        <v>18</v>
      </c>
      <c r="AF105">
        <v>9</v>
      </c>
      <c r="AG105">
        <v>6</v>
      </c>
      <c r="AH105">
        <v>31</v>
      </c>
      <c r="AI105">
        <v>37</v>
      </c>
      <c r="AJ105">
        <v>12</v>
      </c>
      <c r="AK105">
        <v>16</v>
      </c>
      <c r="AL105">
        <v>1</v>
      </c>
      <c r="AM105">
        <v>5</v>
      </c>
      <c r="AN105">
        <v>83</v>
      </c>
      <c r="AO105">
        <v>77</v>
      </c>
      <c r="AP105">
        <v>13</v>
      </c>
      <c r="AQ105">
        <v>5</v>
      </c>
      <c r="AR105">
        <v>10</v>
      </c>
      <c r="AS105">
        <v>16</v>
      </c>
      <c r="AT105">
        <v>7</v>
      </c>
      <c r="AU105">
        <v>6</v>
      </c>
      <c r="AV105">
        <v>4</v>
      </c>
      <c r="AW105">
        <v>4</v>
      </c>
    </row>
    <row r="106" spans="1:49" x14ac:dyDescent="0.35">
      <c r="A106" t="s">
        <v>48</v>
      </c>
      <c r="B106" t="s">
        <v>49</v>
      </c>
      <c r="C106" t="s">
        <v>50</v>
      </c>
      <c r="D106" t="s">
        <v>52</v>
      </c>
      <c r="E106" t="s">
        <v>53</v>
      </c>
      <c r="F106" t="s">
        <v>65</v>
      </c>
      <c r="G106" t="s">
        <v>66</v>
      </c>
      <c r="H106" t="s">
        <v>2564</v>
      </c>
      <c r="I106">
        <v>487</v>
      </c>
      <c r="J106">
        <v>0</v>
      </c>
      <c r="K106">
        <v>1</v>
      </c>
      <c r="L106">
        <v>1</v>
      </c>
      <c r="M106">
        <v>0</v>
      </c>
      <c r="N106">
        <v>0</v>
      </c>
      <c r="O106">
        <v>2</v>
      </c>
      <c r="P106">
        <v>1</v>
      </c>
      <c r="Q106">
        <v>0</v>
      </c>
      <c r="R106">
        <v>6</v>
      </c>
      <c r="S106">
        <v>3</v>
      </c>
      <c r="T106">
        <v>2</v>
      </c>
      <c r="U106">
        <v>2</v>
      </c>
      <c r="V106">
        <v>16</v>
      </c>
      <c r="W106">
        <v>27</v>
      </c>
      <c r="X106">
        <v>1</v>
      </c>
      <c r="Y106">
        <v>3</v>
      </c>
      <c r="Z106">
        <v>35</v>
      </c>
      <c r="AA106">
        <v>30</v>
      </c>
      <c r="AB106">
        <v>41</v>
      </c>
      <c r="AC106">
        <v>38</v>
      </c>
      <c r="AD106">
        <v>2</v>
      </c>
      <c r="AE106">
        <v>5</v>
      </c>
      <c r="AF106">
        <v>0</v>
      </c>
      <c r="AG106">
        <v>0</v>
      </c>
      <c r="AH106">
        <v>2</v>
      </c>
      <c r="AI106">
        <v>3</v>
      </c>
      <c r="AJ106">
        <v>2</v>
      </c>
      <c r="AK106">
        <v>1</v>
      </c>
      <c r="AL106">
        <v>2</v>
      </c>
      <c r="AM106">
        <v>0</v>
      </c>
      <c r="AN106">
        <v>0</v>
      </c>
      <c r="AO106">
        <v>0</v>
      </c>
      <c r="AP106">
        <v>60</v>
      </c>
      <c r="AQ106">
        <v>47</v>
      </c>
      <c r="AR106">
        <v>9</v>
      </c>
      <c r="AS106">
        <v>10</v>
      </c>
      <c r="AT106">
        <v>0</v>
      </c>
      <c r="AU106">
        <v>0</v>
      </c>
      <c r="AV106">
        <v>72</v>
      </c>
      <c r="AW106">
        <v>63</v>
      </c>
    </row>
    <row r="107" spans="1:49" x14ac:dyDescent="0.35">
      <c r="A107" t="s">
        <v>48</v>
      </c>
      <c r="B107" t="s">
        <v>49</v>
      </c>
      <c r="C107" t="s">
        <v>133</v>
      </c>
      <c r="D107" t="s">
        <v>1896</v>
      </c>
      <c r="E107" t="s">
        <v>135</v>
      </c>
      <c r="F107" t="s">
        <v>136</v>
      </c>
      <c r="G107" t="s">
        <v>1941</v>
      </c>
      <c r="H107" t="s">
        <v>2826</v>
      </c>
      <c r="I107">
        <v>481</v>
      </c>
      <c r="J107">
        <v>4</v>
      </c>
      <c r="K107">
        <v>5</v>
      </c>
      <c r="L107">
        <v>4</v>
      </c>
      <c r="M107">
        <v>6</v>
      </c>
      <c r="N107">
        <v>10</v>
      </c>
      <c r="O107">
        <v>4</v>
      </c>
      <c r="P107">
        <v>9</v>
      </c>
      <c r="Q107">
        <v>11</v>
      </c>
      <c r="R107">
        <v>9</v>
      </c>
      <c r="S107">
        <v>11</v>
      </c>
      <c r="T107">
        <v>10</v>
      </c>
      <c r="U107">
        <v>12</v>
      </c>
      <c r="V107">
        <v>3</v>
      </c>
      <c r="W107">
        <v>5</v>
      </c>
      <c r="X107">
        <v>2</v>
      </c>
      <c r="Y107">
        <v>7</v>
      </c>
      <c r="Z107">
        <v>10</v>
      </c>
      <c r="AA107">
        <v>12</v>
      </c>
      <c r="AB107">
        <v>18</v>
      </c>
      <c r="AC107">
        <v>9</v>
      </c>
      <c r="AD107">
        <v>0</v>
      </c>
      <c r="AE107">
        <v>0</v>
      </c>
      <c r="AF107">
        <v>1</v>
      </c>
      <c r="AG107">
        <v>0</v>
      </c>
      <c r="AH107">
        <v>0</v>
      </c>
      <c r="AI107">
        <v>0</v>
      </c>
      <c r="AJ107">
        <v>9</v>
      </c>
      <c r="AK107">
        <v>15</v>
      </c>
      <c r="AL107">
        <v>0</v>
      </c>
      <c r="AM107">
        <v>0</v>
      </c>
      <c r="AN107">
        <v>56</v>
      </c>
      <c r="AO107">
        <v>55</v>
      </c>
      <c r="AP107">
        <v>21</v>
      </c>
      <c r="AQ107">
        <v>13</v>
      </c>
      <c r="AR107">
        <v>7</v>
      </c>
      <c r="AS107">
        <v>1</v>
      </c>
      <c r="AT107">
        <v>68</v>
      </c>
      <c r="AU107">
        <v>63</v>
      </c>
      <c r="AV107">
        <v>4</v>
      </c>
      <c r="AW107">
        <v>7</v>
      </c>
    </row>
    <row r="108" spans="1:49" x14ac:dyDescent="0.35">
      <c r="A108" t="s">
        <v>48</v>
      </c>
      <c r="B108" t="s">
        <v>49</v>
      </c>
      <c r="C108" t="s">
        <v>73</v>
      </c>
      <c r="D108" t="s">
        <v>74</v>
      </c>
      <c r="E108" t="s">
        <v>465</v>
      </c>
      <c r="F108" t="s">
        <v>466</v>
      </c>
      <c r="G108" t="s">
        <v>467</v>
      </c>
      <c r="H108" t="s">
        <v>2827</v>
      </c>
      <c r="I108">
        <v>471</v>
      </c>
      <c r="J108">
        <v>1</v>
      </c>
      <c r="K108">
        <v>2</v>
      </c>
      <c r="L108">
        <v>2</v>
      </c>
      <c r="M108">
        <v>1</v>
      </c>
      <c r="N108">
        <v>2</v>
      </c>
      <c r="O108">
        <v>0</v>
      </c>
      <c r="P108">
        <v>5</v>
      </c>
      <c r="Q108">
        <v>1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1</v>
      </c>
      <c r="Z108">
        <v>1</v>
      </c>
      <c r="AA108">
        <v>0</v>
      </c>
      <c r="AB108">
        <v>1</v>
      </c>
      <c r="AC108">
        <v>1</v>
      </c>
      <c r="AD108">
        <v>6</v>
      </c>
      <c r="AE108">
        <v>3</v>
      </c>
      <c r="AF108">
        <v>1</v>
      </c>
      <c r="AG108">
        <v>4</v>
      </c>
      <c r="AH108">
        <v>6</v>
      </c>
      <c r="AI108">
        <v>6</v>
      </c>
      <c r="AJ108">
        <v>194</v>
      </c>
      <c r="AK108">
        <v>191</v>
      </c>
      <c r="AL108">
        <v>0</v>
      </c>
      <c r="AM108">
        <v>1</v>
      </c>
      <c r="AN108">
        <v>12</v>
      </c>
      <c r="AO108">
        <v>16</v>
      </c>
      <c r="AP108">
        <v>3</v>
      </c>
      <c r="AQ108">
        <v>1</v>
      </c>
      <c r="AR108">
        <v>3</v>
      </c>
      <c r="AS108">
        <v>2</v>
      </c>
      <c r="AT108">
        <v>1</v>
      </c>
      <c r="AU108">
        <v>0</v>
      </c>
      <c r="AV108">
        <v>0</v>
      </c>
      <c r="AW108">
        <v>2</v>
      </c>
    </row>
    <row r="109" spans="1:49" x14ac:dyDescent="0.35">
      <c r="A109" t="s">
        <v>48</v>
      </c>
      <c r="B109" t="s">
        <v>49</v>
      </c>
      <c r="C109" t="s">
        <v>50</v>
      </c>
      <c r="D109" t="s">
        <v>52</v>
      </c>
      <c r="E109" t="s">
        <v>53</v>
      </c>
      <c r="F109" t="s">
        <v>91</v>
      </c>
      <c r="G109" t="s">
        <v>1653</v>
      </c>
      <c r="H109" t="s">
        <v>2828</v>
      </c>
      <c r="I109">
        <v>444</v>
      </c>
      <c r="J109">
        <v>9</v>
      </c>
      <c r="K109">
        <v>15</v>
      </c>
      <c r="L109">
        <v>6</v>
      </c>
      <c r="M109">
        <v>9</v>
      </c>
      <c r="N109">
        <v>25</v>
      </c>
      <c r="O109">
        <v>34</v>
      </c>
      <c r="P109">
        <v>15</v>
      </c>
      <c r="Q109">
        <v>14</v>
      </c>
      <c r="R109">
        <v>13</v>
      </c>
      <c r="S109">
        <v>10</v>
      </c>
      <c r="T109">
        <v>15</v>
      </c>
      <c r="U109">
        <v>38</v>
      </c>
      <c r="V109">
        <v>6</v>
      </c>
      <c r="W109">
        <v>8</v>
      </c>
      <c r="X109">
        <v>0</v>
      </c>
      <c r="Y109">
        <v>0</v>
      </c>
      <c r="Z109">
        <v>4</v>
      </c>
      <c r="AA109">
        <v>5</v>
      </c>
      <c r="AB109">
        <v>9</v>
      </c>
      <c r="AC109">
        <v>14</v>
      </c>
      <c r="AD109">
        <v>22</v>
      </c>
      <c r="AE109">
        <v>20</v>
      </c>
      <c r="AF109">
        <v>5</v>
      </c>
      <c r="AG109">
        <v>9</v>
      </c>
      <c r="AH109">
        <v>19</v>
      </c>
      <c r="AI109">
        <v>24</v>
      </c>
      <c r="AJ109">
        <v>23</v>
      </c>
      <c r="AK109">
        <v>24</v>
      </c>
      <c r="AL109">
        <v>17</v>
      </c>
      <c r="AM109">
        <v>12</v>
      </c>
      <c r="AN109">
        <v>5</v>
      </c>
      <c r="AO109">
        <v>5</v>
      </c>
      <c r="AP109">
        <v>0</v>
      </c>
      <c r="AQ109">
        <v>3</v>
      </c>
      <c r="AR109">
        <v>2</v>
      </c>
      <c r="AS109">
        <v>1</v>
      </c>
      <c r="AT109">
        <v>2</v>
      </c>
      <c r="AU109">
        <v>2</v>
      </c>
      <c r="AV109">
        <v>0</v>
      </c>
      <c r="AW109">
        <v>0</v>
      </c>
    </row>
    <row r="110" spans="1:49" x14ac:dyDescent="0.35">
      <c r="A110" t="s">
        <v>48</v>
      </c>
      <c r="B110" t="s">
        <v>49</v>
      </c>
      <c r="C110" t="s">
        <v>50</v>
      </c>
      <c r="D110" t="s">
        <v>52</v>
      </c>
      <c r="E110" t="s">
        <v>53</v>
      </c>
      <c r="F110" t="s">
        <v>146</v>
      </c>
      <c r="G110" t="s">
        <v>1982</v>
      </c>
      <c r="H110" t="s">
        <v>2829</v>
      </c>
      <c r="I110">
        <v>443</v>
      </c>
      <c r="J110">
        <v>2</v>
      </c>
      <c r="K110">
        <v>3</v>
      </c>
      <c r="L110">
        <v>3</v>
      </c>
      <c r="M110">
        <v>1</v>
      </c>
      <c r="N110">
        <v>3</v>
      </c>
      <c r="O110">
        <v>1</v>
      </c>
      <c r="P110">
        <v>14</v>
      </c>
      <c r="Q110">
        <v>9</v>
      </c>
      <c r="R110">
        <v>5</v>
      </c>
      <c r="S110">
        <v>6</v>
      </c>
      <c r="T110">
        <v>7</v>
      </c>
      <c r="U110">
        <v>13</v>
      </c>
      <c r="V110">
        <v>7</v>
      </c>
      <c r="W110">
        <v>8</v>
      </c>
      <c r="X110">
        <v>0</v>
      </c>
      <c r="Y110">
        <v>0</v>
      </c>
      <c r="Z110">
        <v>5</v>
      </c>
      <c r="AA110">
        <v>3</v>
      </c>
      <c r="AB110">
        <v>3</v>
      </c>
      <c r="AC110">
        <v>3</v>
      </c>
      <c r="AD110">
        <v>57</v>
      </c>
      <c r="AE110">
        <v>59</v>
      </c>
      <c r="AF110">
        <v>3</v>
      </c>
      <c r="AG110">
        <v>5</v>
      </c>
      <c r="AH110">
        <v>62</v>
      </c>
      <c r="AI110">
        <v>71</v>
      </c>
      <c r="AJ110">
        <v>26</v>
      </c>
      <c r="AK110">
        <v>37</v>
      </c>
      <c r="AL110">
        <v>1</v>
      </c>
      <c r="AM110">
        <v>2</v>
      </c>
      <c r="AN110">
        <v>5</v>
      </c>
      <c r="AO110">
        <v>3</v>
      </c>
      <c r="AP110">
        <v>4</v>
      </c>
      <c r="AQ110">
        <v>4</v>
      </c>
      <c r="AR110">
        <v>2</v>
      </c>
      <c r="AS110">
        <v>1</v>
      </c>
      <c r="AT110">
        <v>0</v>
      </c>
      <c r="AU110">
        <v>0</v>
      </c>
      <c r="AV110">
        <v>4</v>
      </c>
      <c r="AW110">
        <v>1</v>
      </c>
    </row>
    <row r="111" spans="1:49" x14ac:dyDescent="0.35">
      <c r="A111" t="s">
        <v>48</v>
      </c>
      <c r="B111" t="s">
        <v>49</v>
      </c>
      <c r="C111" t="s">
        <v>73</v>
      </c>
      <c r="D111" t="s">
        <v>74</v>
      </c>
      <c r="E111" t="s">
        <v>75</v>
      </c>
      <c r="F111" t="s">
        <v>76</v>
      </c>
      <c r="G111" t="s">
        <v>1983</v>
      </c>
      <c r="H111" t="s">
        <v>2565</v>
      </c>
      <c r="I111">
        <v>415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1</v>
      </c>
      <c r="AG111">
        <v>0</v>
      </c>
      <c r="AH111">
        <v>0</v>
      </c>
      <c r="AI111">
        <v>1</v>
      </c>
      <c r="AJ111">
        <v>193</v>
      </c>
      <c r="AK111">
        <v>216</v>
      </c>
      <c r="AL111">
        <v>0</v>
      </c>
      <c r="AM111">
        <v>1</v>
      </c>
      <c r="AN111">
        <v>1</v>
      </c>
      <c r="AO111">
        <v>1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</row>
    <row r="112" spans="1:49" x14ac:dyDescent="0.35">
      <c r="A112" t="s">
        <v>48</v>
      </c>
      <c r="B112" t="s">
        <v>49</v>
      </c>
      <c r="C112" t="s">
        <v>58</v>
      </c>
      <c r="D112" t="s">
        <v>112</v>
      </c>
      <c r="E112" s="8" t="s">
        <v>3226</v>
      </c>
      <c r="F112" t="s">
        <v>114</v>
      </c>
      <c r="G112" t="s">
        <v>333</v>
      </c>
      <c r="H112" t="s">
        <v>2566</v>
      </c>
      <c r="I112">
        <v>414</v>
      </c>
      <c r="J112">
        <v>7</v>
      </c>
      <c r="K112">
        <v>8</v>
      </c>
      <c r="L112">
        <v>4</v>
      </c>
      <c r="M112">
        <v>9</v>
      </c>
      <c r="N112">
        <v>5</v>
      </c>
      <c r="O112">
        <v>2</v>
      </c>
      <c r="P112">
        <v>24</v>
      </c>
      <c r="Q112">
        <v>16</v>
      </c>
      <c r="R112">
        <v>11</v>
      </c>
      <c r="S112">
        <v>5</v>
      </c>
      <c r="T112">
        <v>10</v>
      </c>
      <c r="U112">
        <v>6</v>
      </c>
      <c r="V112">
        <v>6</v>
      </c>
      <c r="W112">
        <v>7</v>
      </c>
      <c r="X112">
        <v>3</v>
      </c>
      <c r="Y112">
        <v>4</v>
      </c>
      <c r="Z112">
        <v>2</v>
      </c>
      <c r="AA112">
        <v>2</v>
      </c>
      <c r="AB112">
        <v>3</v>
      </c>
      <c r="AC112">
        <v>2</v>
      </c>
      <c r="AD112">
        <v>28</v>
      </c>
      <c r="AE112">
        <v>18</v>
      </c>
      <c r="AF112">
        <v>2</v>
      </c>
      <c r="AG112">
        <v>2</v>
      </c>
      <c r="AH112">
        <v>26</v>
      </c>
      <c r="AI112">
        <v>16</v>
      </c>
      <c r="AJ112">
        <v>69</v>
      </c>
      <c r="AK112">
        <v>59</v>
      </c>
      <c r="AL112">
        <v>0</v>
      </c>
      <c r="AM112">
        <v>0</v>
      </c>
      <c r="AN112">
        <v>14</v>
      </c>
      <c r="AO112">
        <v>17</v>
      </c>
      <c r="AP112">
        <v>4</v>
      </c>
      <c r="AQ112">
        <v>3</v>
      </c>
      <c r="AR112">
        <v>8</v>
      </c>
      <c r="AS112">
        <v>7</v>
      </c>
      <c r="AT112">
        <v>1</v>
      </c>
      <c r="AU112">
        <v>3</v>
      </c>
      <c r="AV112">
        <v>0</v>
      </c>
      <c r="AW112">
        <v>1</v>
      </c>
    </row>
    <row r="113" spans="1:49" x14ac:dyDescent="0.35">
      <c r="A113" t="s">
        <v>48</v>
      </c>
      <c r="B113" t="s">
        <v>49</v>
      </c>
      <c r="C113" t="s">
        <v>73</v>
      </c>
      <c r="D113" t="s">
        <v>74</v>
      </c>
      <c r="E113" t="s">
        <v>75</v>
      </c>
      <c r="F113" t="s">
        <v>76</v>
      </c>
      <c r="G113" t="s">
        <v>1818</v>
      </c>
      <c r="H113" t="s">
        <v>2567</v>
      </c>
      <c r="I113">
        <v>402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1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215</v>
      </c>
      <c r="AK113">
        <v>184</v>
      </c>
      <c r="AL113">
        <v>0</v>
      </c>
      <c r="AM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</row>
    <row r="114" spans="1:49" x14ac:dyDescent="0.35">
      <c r="A114" t="s">
        <v>48</v>
      </c>
      <c r="B114" t="s">
        <v>49</v>
      </c>
      <c r="C114" t="s">
        <v>58</v>
      </c>
      <c r="D114" t="s">
        <v>59</v>
      </c>
      <c r="E114" t="s">
        <v>60</v>
      </c>
      <c r="F114" s="8" t="s">
        <v>512</v>
      </c>
      <c r="G114" t="s">
        <v>513</v>
      </c>
      <c r="H114" t="s">
        <v>2830</v>
      </c>
      <c r="I114">
        <v>392</v>
      </c>
      <c r="J114">
        <v>0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>
        <v>1</v>
      </c>
      <c r="V114">
        <v>2</v>
      </c>
      <c r="W114">
        <v>0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0</v>
      </c>
      <c r="AE114">
        <v>0</v>
      </c>
      <c r="AF114">
        <v>3</v>
      </c>
      <c r="AG114">
        <v>1</v>
      </c>
      <c r="AH114">
        <v>0</v>
      </c>
      <c r="AI114">
        <v>1</v>
      </c>
      <c r="AJ114">
        <v>91</v>
      </c>
      <c r="AK114">
        <v>92</v>
      </c>
      <c r="AL114">
        <v>0</v>
      </c>
      <c r="AM114">
        <v>0</v>
      </c>
      <c r="AN114">
        <v>85</v>
      </c>
      <c r="AO114">
        <v>72</v>
      </c>
      <c r="AP114">
        <v>8</v>
      </c>
      <c r="AQ114">
        <v>18</v>
      </c>
      <c r="AR114">
        <v>1</v>
      </c>
      <c r="AS114">
        <v>3</v>
      </c>
      <c r="AT114">
        <v>1</v>
      </c>
      <c r="AU114">
        <v>1</v>
      </c>
      <c r="AV114">
        <v>2</v>
      </c>
      <c r="AW114">
        <v>2</v>
      </c>
    </row>
    <row r="115" spans="1:49" x14ac:dyDescent="0.35">
      <c r="A115" t="s">
        <v>48</v>
      </c>
      <c r="B115" t="s">
        <v>49</v>
      </c>
      <c r="C115" t="s">
        <v>58</v>
      </c>
      <c r="D115" t="s">
        <v>59</v>
      </c>
      <c r="E115" t="s">
        <v>60</v>
      </c>
      <c r="F115" t="s">
        <v>61</v>
      </c>
      <c r="G115" t="s">
        <v>1971</v>
      </c>
      <c r="H115" t="s">
        <v>2568</v>
      </c>
      <c r="I115">
        <v>391</v>
      </c>
      <c r="J115">
        <v>0</v>
      </c>
      <c r="K115">
        <v>1</v>
      </c>
      <c r="L115">
        <v>3</v>
      </c>
      <c r="M115">
        <v>2</v>
      </c>
      <c r="N115">
        <v>2</v>
      </c>
      <c r="O115">
        <v>3</v>
      </c>
      <c r="P115">
        <v>1</v>
      </c>
      <c r="Q115">
        <v>1</v>
      </c>
      <c r="R115">
        <v>67</v>
      </c>
      <c r="S115">
        <v>73</v>
      </c>
      <c r="T115">
        <v>70</v>
      </c>
      <c r="U115">
        <v>57</v>
      </c>
      <c r="V115">
        <v>2</v>
      </c>
      <c r="W115">
        <v>4</v>
      </c>
      <c r="X115">
        <v>1</v>
      </c>
      <c r="Y115">
        <v>0</v>
      </c>
      <c r="Z115">
        <v>5</v>
      </c>
      <c r="AA115">
        <v>1</v>
      </c>
      <c r="AB115">
        <v>1</v>
      </c>
      <c r="AC115">
        <v>3</v>
      </c>
      <c r="AD115">
        <v>0</v>
      </c>
      <c r="AE115">
        <v>0</v>
      </c>
      <c r="AF115">
        <v>32</v>
      </c>
      <c r="AG115">
        <v>26</v>
      </c>
      <c r="AH115">
        <v>0</v>
      </c>
      <c r="AI115">
        <v>0</v>
      </c>
      <c r="AJ115">
        <v>1</v>
      </c>
      <c r="AK115">
        <v>1</v>
      </c>
      <c r="AL115">
        <v>11</v>
      </c>
      <c r="AM115">
        <v>14</v>
      </c>
      <c r="AN115">
        <v>3</v>
      </c>
      <c r="AO115">
        <v>0</v>
      </c>
      <c r="AP115">
        <v>0</v>
      </c>
      <c r="AQ115">
        <v>2</v>
      </c>
      <c r="AR115">
        <v>0</v>
      </c>
      <c r="AS115">
        <v>0</v>
      </c>
      <c r="AT115">
        <v>2</v>
      </c>
      <c r="AU115">
        <v>2</v>
      </c>
      <c r="AV115">
        <v>0</v>
      </c>
      <c r="AW115">
        <v>0</v>
      </c>
    </row>
    <row r="116" spans="1:49" x14ac:dyDescent="0.35">
      <c r="A116" t="s">
        <v>48</v>
      </c>
      <c r="B116" t="s">
        <v>49</v>
      </c>
      <c r="C116" t="s">
        <v>50</v>
      </c>
      <c r="D116" t="s">
        <v>52</v>
      </c>
      <c r="E116" t="s">
        <v>53</v>
      </c>
      <c r="F116" t="s">
        <v>91</v>
      </c>
      <c r="G116" t="s">
        <v>92</v>
      </c>
      <c r="H116" t="s">
        <v>2569</v>
      </c>
      <c r="I116">
        <v>377</v>
      </c>
      <c r="J116">
        <v>0</v>
      </c>
      <c r="K116">
        <v>1</v>
      </c>
      <c r="L116">
        <v>5</v>
      </c>
      <c r="M116">
        <v>6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2</v>
      </c>
      <c r="AE116">
        <v>4</v>
      </c>
      <c r="AF116">
        <v>40</v>
      </c>
      <c r="AG116">
        <v>40</v>
      </c>
      <c r="AH116">
        <v>5</v>
      </c>
      <c r="AI116">
        <v>1</v>
      </c>
      <c r="AJ116">
        <v>0</v>
      </c>
      <c r="AK116">
        <v>0</v>
      </c>
      <c r="AL116">
        <v>42</v>
      </c>
      <c r="AM116">
        <v>50</v>
      </c>
      <c r="AN116">
        <v>0</v>
      </c>
      <c r="AO116">
        <v>1</v>
      </c>
      <c r="AP116">
        <v>3</v>
      </c>
      <c r="AQ116">
        <v>1</v>
      </c>
      <c r="AR116">
        <v>1</v>
      </c>
      <c r="AS116">
        <v>1</v>
      </c>
      <c r="AT116">
        <v>85</v>
      </c>
      <c r="AU116">
        <v>88</v>
      </c>
      <c r="AV116">
        <v>0</v>
      </c>
      <c r="AW116">
        <v>0</v>
      </c>
    </row>
    <row r="117" spans="1:49" x14ac:dyDescent="0.35">
      <c r="A117" t="s">
        <v>48</v>
      </c>
      <c r="B117" t="s">
        <v>49</v>
      </c>
      <c r="C117" t="s">
        <v>58</v>
      </c>
      <c r="D117" t="s">
        <v>59</v>
      </c>
      <c r="E117" t="s">
        <v>60</v>
      </c>
      <c r="F117" t="s">
        <v>61</v>
      </c>
      <c r="G117" t="s">
        <v>190</v>
      </c>
      <c r="H117" t="s">
        <v>2570</v>
      </c>
      <c r="I117">
        <v>374</v>
      </c>
      <c r="J117">
        <v>13</v>
      </c>
      <c r="K117">
        <v>19</v>
      </c>
      <c r="L117">
        <v>8</v>
      </c>
      <c r="M117">
        <v>11</v>
      </c>
      <c r="N117">
        <v>3</v>
      </c>
      <c r="O117">
        <v>5</v>
      </c>
      <c r="P117">
        <v>2</v>
      </c>
      <c r="Q117">
        <v>0</v>
      </c>
      <c r="R117">
        <v>2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10</v>
      </c>
      <c r="Y117">
        <v>12</v>
      </c>
      <c r="Z117">
        <v>1</v>
      </c>
      <c r="AA117">
        <v>5</v>
      </c>
      <c r="AB117">
        <v>1</v>
      </c>
      <c r="AC117">
        <v>5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103</v>
      </c>
      <c r="AO117">
        <v>121</v>
      </c>
      <c r="AP117">
        <v>7</v>
      </c>
      <c r="AQ117">
        <v>12</v>
      </c>
      <c r="AR117">
        <v>17</v>
      </c>
      <c r="AS117">
        <v>11</v>
      </c>
      <c r="AT117">
        <v>1</v>
      </c>
      <c r="AU117">
        <v>0</v>
      </c>
      <c r="AV117">
        <v>4</v>
      </c>
      <c r="AW117">
        <v>1</v>
      </c>
    </row>
    <row r="118" spans="1:49" x14ac:dyDescent="0.35">
      <c r="A118" t="s">
        <v>48</v>
      </c>
      <c r="B118" t="s">
        <v>49</v>
      </c>
      <c r="C118" t="s">
        <v>73</v>
      </c>
      <c r="D118" t="s">
        <v>74</v>
      </c>
      <c r="E118" t="s">
        <v>75</v>
      </c>
      <c r="F118" t="s">
        <v>76</v>
      </c>
      <c r="G118" t="s">
        <v>1809</v>
      </c>
      <c r="H118" t="s">
        <v>2571</v>
      </c>
      <c r="I118">
        <v>374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1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1</v>
      </c>
      <c r="AB118">
        <v>0</v>
      </c>
      <c r="AC118">
        <v>0</v>
      </c>
      <c r="AD118">
        <v>0</v>
      </c>
      <c r="AE118">
        <v>0</v>
      </c>
      <c r="AF118">
        <v>2</v>
      </c>
      <c r="AG118">
        <v>1</v>
      </c>
      <c r="AH118">
        <v>0</v>
      </c>
      <c r="AI118">
        <v>0</v>
      </c>
      <c r="AJ118">
        <v>179</v>
      </c>
      <c r="AK118">
        <v>186</v>
      </c>
      <c r="AL118">
        <v>1</v>
      </c>
      <c r="AM118">
        <v>2</v>
      </c>
      <c r="AN118">
        <v>0</v>
      </c>
      <c r="AO118">
        <v>1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</row>
    <row r="119" spans="1:49" x14ac:dyDescent="0.35">
      <c r="A119" t="s">
        <v>48</v>
      </c>
      <c r="B119" t="s">
        <v>49</v>
      </c>
      <c r="C119" t="s">
        <v>58</v>
      </c>
      <c r="D119" s="8" t="s">
        <v>112</v>
      </c>
      <c r="E119" s="8" t="s">
        <v>3222</v>
      </c>
      <c r="F119" s="8" t="s">
        <v>140</v>
      </c>
      <c r="G119" t="s">
        <v>1750</v>
      </c>
      <c r="H119" t="s">
        <v>2831</v>
      </c>
      <c r="I119">
        <v>368</v>
      </c>
      <c r="J119">
        <v>4</v>
      </c>
      <c r="K119">
        <v>9</v>
      </c>
      <c r="L119">
        <v>5</v>
      </c>
      <c r="M119">
        <v>5</v>
      </c>
      <c r="N119">
        <v>3</v>
      </c>
      <c r="O119">
        <v>0</v>
      </c>
      <c r="P119">
        <v>107</v>
      </c>
      <c r="Q119">
        <v>71</v>
      </c>
      <c r="R119">
        <v>4</v>
      </c>
      <c r="S119">
        <v>2</v>
      </c>
      <c r="T119">
        <v>10</v>
      </c>
      <c r="U119">
        <v>13</v>
      </c>
      <c r="V119">
        <v>0</v>
      </c>
      <c r="W119">
        <v>0</v>
      </c>
      <c r="X119">
        <v>16</v>
      </c>
      <c r="Y119">
        <v>17</v>
      </c>
      <c r="Z119">
        <v>1</v>
      </c>
      <c r="AA119">
        <v>1</v>
      </c>
      <c r="AB119">
        <v>1</v>
      </c>
      <c r="AC119">
        <v>0</v>
      </c>
      <c r="AD119">
        <v>0</v>
      </c>
      <c r="AE119">
        <v>1</v>
      </c>
      <c r="AF119">
        <v>1</v>
      </c>
      <c r="AG119">
        <v>2</v>
      </c>
      <c r="AH119">
        <v>0</v>
      </c>
      <c r="AI119">
        <v>0</v>
      </c>
      <c r="AJ119">
        <v>15</v>
      </c>
      <c r="AK119">
        <v>8</v>
      </c>
      <c r="AL119">
        <v>0</v>
      </c>
      <c r="AM119">
        <v>0</v>
      </c>
      <c r="AN119">
        <v>0</v>
      </c>
      <c r="AO119">
        <v>0</v>
      </c>
      <c r="AP119">
        <v>5</v>
      </c>
      <c r="AQ119">
        <v>4</v>
      </c>
      <c r="AR119">
        <v>29</v>
      </c>
      <c r="AS119">
        <v>28</v>
      </c>
      <c r="AT119">
        <v>2</v>
      </c>
      <c r="AU119">
        <v>1</v>
      </c>
      <c r="AV119">
        <v>1</v>
      </c>
      <c r="AW119">
        <v>2</v>
      </c>
    </row>
    <row r="120" spans="1:49" x14ac:dyDescent="0.35">
      <c r="A120" t="s">
        <v>48</v>
      </c>
      <c r="B120" t="s">
        <v>49</v>
      </c>
      <c r="C120" t="s">
        <v>50</v>
      </c>
      <c r="D120" t="s">
        <v>52</v>
      </c>
      <c r="E120" t="s">
        <v>53</v>
      </c>
      <c r="F120" t="s">
        <v>91</v>
      </c>
      <c r="G120" t="s">
        <v>1984</v>
      </c>
      <c r="H120" t="s">
        <v>2832</v>
      </c>
      <c r="I120">
        <v>353</v>
      </c>
      <c r="J120">
        <v>3</v>
      </c>
      <c r="K120">
        <v>6</v>
      </c>
      <c r="L120">
        <v>0</v>
      </c>
      <c r="M120">
        <v>1</v>
      </c>
      <c r="N120">
        <v>7</v>
      </c>
      <c r="O120">
        <v>2</v>
      </c>
      <c r="P120">
        <v>3</v>
      </c>
      <c r="Q120">
        <v>3</v>
      </c>
      <c r="R120">
        <v>2</v>
      </c>
      <c r="S120">
        <v>1</v>
      </c>
      <c r="T120">
        <v>3</v>
      </c>
      <c r="U120">
        <v>2</v>
      </c>
      <c r="V120">
        <v>2</v>
      </c>
      <c r="W120">
        <v>1</v>
      </c>
      <c r="X120">
        <v>0</v>
      </c>
      <c r="Y120">
        <v>0</v>
      </c>
      <c r="Z120">
        <v>4</v>
      </c>
      <c r="AA120">
        <v>2</v>
      </c>
      <c r="AB120">
        <v>6</v>
      </c>
      <c r="AC120">
        <v>1</v>
      </c>
      <c r="AD120">
        <v>3</v>
      </c>
      <c r="AE120">
        <v>2</v>
      </c>
      <c r="AF120">
        <v>34</v>
      </c>
      <c r="AG120">
        <v>27</v>
      </c>
      <c r="AH120">
        <v>1</v>
      </c>
      <c r="AI120">
        <v>2</v>
      </c>
      <c r="AJ120">
        <v>2</v>
      </c>
      <c r="AK120">
        <v>5</v>
      </c>
      <c r="AL120">
        <v>19</v>
      </c>
      <c r="AM120">
        <v>19</v>
      </c>
      <c r="AN120">
        <v>2</v>
      </c>
      <c r="AO120">
        <v>5</v>
      </c>
      <c r="AP120">
        <v>1</v>
      </c>
      <c r="AQ120">
        <v>1</v>
      </c>
      <c r="AR120">
        <v>3</v>
      </c>
      <c r="AS120">
        <v>0</v>
      </c>
      <c r="AT120">
        <v>92</v>
      </c>
      <c r="AU120">
        <v>84</v>
      </c>
      <c r="AV120">
        <v>0</v>
      </c>
      <c r="AW120">
        <v>2</v>
      </c>
    </row>
    <row r="121" spans="1:49" x14ac:dyDescent="0.35">
      <c r="A121" t="s">
        <v>48</v>
      </c>
      <c r="B121" t="s">
        <v>49</v>
      </c>
      <c r="C121" t="s">
        <v>58</v>
      </c>
      <c r="D121" t="s">
        <v>258</v>
      </c>
      <c r="E121" t="s">
        <v>259</v>
      </c>
      <c r="F121" t="s">
        <v>458</v>
      </c>
      <c r="G121" t="s">
        <v>459</v>
      </c>
      <c r="H121" t="s">
        <v>2572</v>
      </c>
      <c r="I121">
        <v>352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136</v>
      </c>
      <c r="AO121">
        <v>149</v>
      </c>
      <c r="AP121">
        <v>25</v>
      </c>
      <c r="AQ121">
        <v>20</v>
      </c>
      <c r="AR121">
        <v>1</v>
      </c>
      <c r="AS121">
        <v>1</v>
      </c>
      <c r="AT121">
        <v>3</v>
      </c>
      <c r="AU121">
        <v>0</v>
      </c>
      <c r="AV121">
        <v>6</v>
      </c>
      <c r="AW121">
        <v>11</v>
      </c>
    </row>
    <row r="122" spans="1:49" x14ac:dyDescent="0.35">
      <c r="A122" t="s">
        <v>48</v>
      </c>
      <c r="B122" t="s">
        <v>49</v>
      </c>
      <c r="C122" t="s">
        <v>73</v>
      </c>
      <c r="D122" t="s">
        <v>95</v>
      </c>
      <c r="E122" t="s">
        <v>96</v>
      </c>
      <c r="F122" t="s">
        <v>1777</v>
      </c>
      <c r="G122" t="s">
        <v>1938</v>
      </c>
      <c r="H122" t="s">
        <v>2833</v>
      </c>
      <c r="I122">
        <v>335</v>
      </c>
      <c r="J122">
        <v>4</v>
      </c>
      <c r="K122">
        <v>4</v>
      </c>
      <c r="L122">
        <v>2</v>
      </c>
      <c r="M122">
        <v>4</v>
      </c>
      <c r="N122">
        <v>9</v>
      </c>
      <c r="O122">
        <v>9</v>
      </c>
      <c r="P122">
        <v>12</v>
      </c>
      <c r="Q122">
        <v>22</v>
      </c>
      <c r="R122">
        <v>9</v>
      </c>
      <c r="S122">
        <v>9</v>
      </c>
      <c r="T122">
        <v>19</v>
      </c>
      <c r="U122">
        <v>8</v>
      </c>
      <c r="V122">
        <v>3</v>
      </c>
      <c r="W122">
        <v>3</v>
      </c>
      <c r="X122">
        <v>0</v>
      </c>
      <c r="Y122">
        <v>0</v>
      </c>
      <c r="Z122">
        <v>6</v>
      </c>
      <c r="AA122">
        <v>2</v>
      </c>
      <c r="AB122">
        <v>5</v>
      </c>
      <c r="AC122">
        <v>1</v>
      </c>
      <c r="AD122">
        <v>42</v>
      </c>
      <c r="AE122">
        <v>31</v>
      </c>
      <c r="AF122">
        <v>1</v>
      </c>
      <c r="AG122">
        <v>1</v>
      </c>
      <c r="AH122">
        <v>36</v>
      </c>
      <c r="AI122">
        <v>27</v>
      </c>
      <c r="AJ122">
        <v>9</v>
      </c>
      <c r="AK122">
        <v>5</v>
      </c>
      <c r="AL122">
        <v>0</v>
      </c>
      <c r="AM122">
        <v>0</v>
      </c>
      <c r="AN122">
        <v>7</v>
      </c>
      <c r="AO122">
        <v>9</v>
      </c>
      <c r="AP122">
        <v>1</v>
      </c>
      <c r="AQ122">
        <v>2</v>
      </c>
      <c r="AR122">
        <v>2</v>
      </c>
      <c r="AS122">
        <v>3</v>
      </c>
      <c r="AT122">
        <v>10</v>
      </c>
      <c r="AU122">
        <v>15</v>
      </c>
      <c r="AV122">
        <v>1</v>
      </c>
      <c r="AW122">
        <v>2</v>
      </c>
    </row>
    <row r="123" spans="1:49" x14ac:dyDescent="0.35">
      <c r="A123" t="s">
        <v>48</v>
      </c>
      <c r="B123" t="s">
        <v>49</v>
      </c>
      <c r="C123" t="s">
        <v>58</v>
      </c>
      <c r="D123" t="s">
        <v>258</v>
      </c>
      <c r="E123" t="s">
        <v>1681</v>
      </c>
      <c r="F123" t="s">
        <v>1985</v>
      </c>
      <c r="G123" t="s">
        <v>2346</v>
      </c>
      <c r="H123" t="s">
        <v>2834</v>
      </c>
      <c r="I123">
        <v>310</v>
      </c>
      <c r="J123">
        <v>3</v>
      </c>
      <c r="K123">
        <v>3</v>
      </c>
      <c r="L123">
        <v>1</v>
      </c>
      <c r="M123">
        <v>2</v>
      </c>
      <c r="N123">
        <v>5</v>
      </c>
      <c r="O123">
        <v>7</v>
      </c>
      <c r="P123">
        <v>0</v>
      </c>
      <c r="Q123">
        <v>0</v>
      </c>
      <c r="R123">
        <v>2</v>
      </c>
      <c r="S123">
        <v>2</v>
      </c>
      <c r="T123">
        <v>1</v>
      </c>
      <c r="U123">
        <v>0</v>
      </c>
      <c r="V123">
        <v>0</v>
      </c>
      <c r="W123">
        <v>0</v>
      </c>
      <c r="X123">
        <v>46</v>
      </c>
      <c r="Y123">
        <v>40</v>
      </c>
      <c r="Z123">
        <v>3</v>
      </c>
      <c r="AA123">
        <v>2</v>
      </c>
      <c r="AB123">
        <v>6</v>
      </c>
      <c r="AC123">
        <v>5</v>
      </c>
      <c r="AD123">
        <v>1</v>
      </c>
      <c r="AE123">
        <v>0</v>
      </c>
      <c r="AF123">
        <v>8</v>
      </c>
      <c r="AG123">
        <v>5</v>
      </c>
      <c r="AH123">
        <v>2</v>
      </c>
      <c r="AI123">
        <v>0</v>
      </c>
      <c r="AJ123">
        <v>3</v>
      </c>
      <c r="AK123">
        <v>4</v>
      </c>
      <c r="AL123">
        <v>2</v>
      </c>
      <c r="AM123">
        <v>2</v>
      </c>
      <c r="AN123">
        <v>18</v>
      </c>
      <c r="AO123">
        <v>19</v>
      </c>
      <c r="AP123">
        <v>0</v>
      </c>
      <c r="AQ123">
        <v>4</v>
      </c>
      <c r="AR123">
        <v>52</v>
      </c>
      <c r="AS123">
        <v>57</v>
      </c>
      <c r="AT123">
        <v>1</v>
      </c>
      <c r="AU123">
        <v>4</v>
      </c>
      <c r="AV123">
        <v>0</v>
      </c>
      <c r="AW123">
        <v>0</v>
      </c>
    </row>
    <row r="124" spans="1:49" x14ac:dyDescent="0.35">
      <c r="A124" t="s">
        <v>48</v>
      </c>
      <c r="B124" t="s">
        <v>49</v>
      </c>
      <c r="C124" t="s">
        <v>50</v>
      </c>
      <c r="D124" t="s">
        <v>52</v>
      </c>
      <c r="E124" t="s">
        <v>53</v>
      </c>
      <c r="F124" s="8" t="s">
        <v>65</v>
      </c>
      <c r="G124" t="s">
        <v>1986</v>
      </c>
      <c r="H124" t="s">
        <v>2835</v>
      </c>
      <c r="I124">
        <v>305</v>
      </c>
      <c r="J124">
        <v>6</v>
      </c>
      <c r="K124">
        <v>6</v>
      </c>
      <c r="L124">
        <v>7</v>
      </c>
      <c r="M124">
        <v>10</v>
      </c>
      <c r="N124">
        <v>6</v>
      </c>
      <c r="O124">
        <v>8</v>
      </c>
      <c r="P124">
        <v>5</v>
      </c>
      <c r="Q124">
        <v>7</v>
      </c>
      <c r="R124">
        <v>6</v>
      </c>
      <c r="S124">
        <v>7</v>
      </c>
      <c r="T124">
        <v>21</v>
      </c>
      <c r="U124">
        <v>22</v>
      </c>
      <c r="V124">
        <v>12</v>
      </c>
      <c r="W124">
        <v>7</v>
      </c>
      <c r="X124">
        <v>0</v>
      </c>
      <c r="Y124">
        <v>0</v>
      </c>
      <c r="Z124">
        <v>2</v>
      </c>
      <c r="AA124">
        <v>9</v>
      </c>
      <c r="AB124">
        <v>7</v>
      </c>
      <c r="AC124">
        <v>2</v>
      </c>
      <c r="AD124">
        <v>5</v>
      </c>
      <c r="AE124">
        <v>2</v>
      </c>
      <c r="AF124">
        <v>4</v>
      </c>
      <c r="AG124">
        <v>5</v>
      </c>
      <c r="AH124">
        <v>9</v>
      </c>
      <c r="AI124">
        <v>7</v>
      </c>
      <c r="AJ124">
        <v>25</v>
      </c>
      <c r="AK124">
        <v>19</v>
      </c>
      <c r="AL124">
        <v>6</v>
      </c>
      <c r="AM124">
        <v>7</v>
      </c>
      <c r="AN124">
        <v>1</v>
      </c>
      <c r="AO124">
        <v>3</v>
      </c>
      <c r="AP124">
        <v>12</v>
      </c>
      <c r="AQ124">
        <v>18</v>
      </c>
      <c r="AR124">
        <v>1</v>
      </c>
      <c r="AS124">
        <v>1</v>
      </c>
      <c r="AT124">
        <v>2</v>
      </c>
      <c r="AU124">
        <v>6</v>
      </c>
      <c r="AV124">
        <v>14</v>
      </c>
      <c r="AW124">
        <v>8</v>
      </c>
    </row>
    <row r="125" spans="1:49" x14ac:dyDescent="0.35">
      <c r="A125" t="s">
        <v>48</v>
      </c>
      <c r="B125" t="s">
        <v>49</v>
      </c>
      <c r="C125" t="s">
        <v>58</v>
      </c>
      <c r="D125" t="s">
        <v>112</v>
      </c>
      <c r="E125" s="8" t="s">
        <v>3226</v>
      </c>
      <c r="F125" t="s">
        <v>114</v>
      </c>
      <c r="G125" t="s">
        <v>333</v>
      </c>
      <c r="H125" t="s">
        <v>2573</v>
      </c>
      <c r="I125">
        <v>305</v>
      </c>
      <c r="J125">
        <v>3</v>
      </c>
      <c r="K125">
        <v>3</v>
      </c>
      <c r="L125">
        <v>4</v>
      </c>
      <c r="M125">
        <v>3</v>
      </c>
      <c r="N125">
        <v>2</v>
      </c>
      <c r="O125">
        <v>1</v>
      </c>
      <c r="P125">
        <v>16</v>
      </c>
      <c r="Q125">
        <v>13</v>
      </c>
      <c r="R125">
        <v>2</v>
      </c>
      <c r="S125">
        <v>3</v>
      </c>
      <c r="T125">
        <v>5</v>
      </c>
      <c r="U125">
        <v>4</v>
      </c>
      <c r="V125">
        <v>3</v>
      </c>
      <c r="W125">
        <v>8</v>
      </c>
      <c r="X125">
        <v>4</v>
      </c>
      <c r="Y125">
        <v>3</v>
      </c>
      <c r="Z125">
        <v>0</v>
      </c>
      <c r="AA125">
        <v>2</v>
      </c>
      <c r="AB125">
        <v>3</v>
      </c>
      <c r="AC125">
        <v>4</v>
      </c>
      <c r="AD125">
        <v>20</v>
      </c>
      <c r="AE125">
        <v>13</v>
      </c>
      <c r="AF125">
        <v>2</v>
      </c>
      <c r="AG125">
        <v>0</v>
      </c>
      <c r="AH125">
        <v>28</v>
      </c>
      <c r="AI125">
        <v>28</v>
      </c>
      <c r="AJ125">
        <v>39</v>
      </c>
      <c r="AK125">
        <v>42</v>
      </c>
      <c r="AL125">
        <v>0</v>
      </c>
      <c r="AM125">
        <v>0</v>
      </c>
      <c r="AN125">
        <v>8</v>
      </c>
      <c r="AO125">
        <v>10</v>
      </c>
      <c r="AP125">
        <v>0</v>
      </c>
      <c r="AQ125">
        <v>0</v>
      </c>
      <c r="AR125">
        <v>5</v>
      </c>
      <c r="AS125">
        <v>7</v>
      </c>
      <c r="AT125">
        <v>7</v>
      </c>
      <c r="AU125">
        <v>8</v>
      </c>
      <c r="AV125">
        <v>1</v>
      </c>
      <c r="AW125">
        <v>1</v>
      </c>
    </row>
    <row r="126" spans="1:49" x14ac:dyDescent="0.35">
      <c r="A126" t="s">
        <v>48</v>
      </c>
      <c r="B126" t="s">
        <v>49</v>
      </c>
      <c r="C126" t="s">
        <v>50</v>
      </c>
      <c r="D126" t="s">
        <v>52</v>
      </c>
      <c r="E126" t="s">
        <v>53</v>
      </c>
      <c r="F126" s="8" t="s">
        <v>146</v>
      </c>
      <c r="G126" s="8" t="s">
        <v>1922</v>
      </c>
      <c r="H126" s="8" t="s">
        <v>2775</v>
      </c>
      <c r="I126">
        <v>294</v>
      </c>
      <c r="J126">
        <v>4</v>
      </c>
      <c r="K126">
        <v>14</v>
      </c>
      <c r="L126">
        <v>0</v>
      </c>
      <c r="M126">
        <v>2</v>
      </c>
      <c r="N126">
        <v>5</v>
      </c>
      <c r="O126">
        <v>12</v>
      </c>
      <c r="P126">
        <v>16</v>
      </c>
      <c r="Q126">
        <v>6</v>
      </c>
      <c r="R126">
        <v>4</v>
      </c>
      <c r="S126">
        <v>5</v>
      </c>
      <c r="T126">
        <v>11</v>
      </c>
      <c r="U126">
        <v>4</v>
      </c>
      <c r="V126">
        <v>3</v>
      </c>
      <c r="W126">
        <v>1</v>
      </c>
      <c r="X126">
        <v>0</v>
      </c>
      <c r="Y126">
        <v>0</v>
      </c>
      <c r="Z126">
        <v>4</v>
      </c>
      <c r="AA126">
        <v>1</v>
      </c>
      <c r="AB126">
        <v>6</v>
      </c>
      <c r="AC126">
        <v>5</v>
      </c>
      <c r="AD126">
        <v>24</v>
      </c>
      <c r="AE126">
        <v>22</v>
      </c>
      <c r="AF126">
        <v>7</v>
      </c>
      <c r="AG126">
        <v>8</v>
      </c>
      <c r="AH126">
        <v>39</v>
      </c>
      <c r="AI126">
        <v>22</v>
      </c>
      <c r="AJ126">
        <v>20</v>
      </c>
      <c r="AK126">
        <v>12</v>
      </c>
      <c r="AL126">
        <v>5</v>
      </c>
      <c r="AM126">
        <v>7</v>
      </c>
      <c r="AN126">
        <v>6</v>
      </c>
      <c r="AO126">
        <v>3</v>
      </c>
      <c r="AP126">
        <v>1</v>
      </c>
      <c r="AQ126">
        <v>6</v>
      </c>
      <c r="AR126">
        <v>3</v>
      </c>
      <c r="AS126">
        <v>0</v>
      </c>
      <c r="AT126">
        <v>1</v>
      </c>
      <c r="AU126">
        <v>2</v>
      </c>
      <c r="AV126">
        <v>1</v>
      </c>
      <c r="AW126">
        <v>2</v>
      </c>
    </row>
    <row r="127" spans="1:49" x14ac:dyDescent="0.35">
      <c r="A127" t="s">
        <v>48</v>
      </c>
      <c r="B127" t="s">
        <v>49</v>
      </c>
      <c r="C127" t="s">
        <v>58</v>
      </c>
      <c r="D127" t="s">
        <v>173</v>
      </c>
      <c r="E127" t="s">
        <v>174</v>
      </c>
      <c r="F127" t="s">
        <v>175</v>
      </c>
      <c r="G127" t="s">
        <v>1987</v>
      </c>
      <c r="H127" t="s">
        <v>2836</v>
      </c>
      <c r="I127">
        <v>292</v>
      </c>
      <c r="J127">
        <v>9</v>
      </c>
      <c r="K127">
        <v>3</v>
      </c>
      <c r="L127">
        <v>2</v>
      </c>
      <c r="M127">
        <v>3</v>
      </c>
      <c r="N127">
        <v>14</v>
      </c>
      <c r="O127">
        <v>19</v>
      </c>
      <c r="P127">
        <v>0</v>
      </c>
      <c r="Q127">
        <v>0</v>
      </c>
      <c r="R127">
        <v>3</v>
      </c>
      <c r="S127">
        <v>0</v>
      </c>
      <c r="T127">
        <v>10</v>
      </c>
      <c r="U127">
        <v>9</v>
      </c>
      <c r="V127">
        <v>0</v>
      </c>
      <c r="W127">
        <v>1</v>
      </c>
      <c r="X127">
        <v>0</v>
      </c>
      <c r="Y127">
        <v>1</v>
      </c>
      <c r="Z127">
        <v>0</v>
      </c>
      <c r="AA127">
        <v>3</v>
      </c>
      <c r="AB127">
        <v>0</v>
      </c>
      <c r="AC127">
        <v>1</v>
      </c>
      <c r="AD127">
        <v>0</v>
      </c>
      <c r="AE127">
        <v>0</v>
      </c>
      <c r="AF127">
        <v>16</v>
      </c>
      <c r="AG127">
        <v>14</v>
      </c>
      <c r="AH127">
        <v>0</v>
      </c>
      <c r="AI127">
        <v>0</v>
      </c>
      <c r="AJ127">
        <v>97</v>
      </c>
      <c r="AK127">
        <v>60</v>
      </c>
      <c r="AL127">
        <v>2</v>
      </c>
      <c r="AM127">
        <v>4</v>
      </c>
      <c r="AN127">
        <v>2</v>
      </c>
      <c r="AO127">
        <v>13</v>
      </c>
      <c r="AP127">
        <v>3</v>
      </c>
      <c r="AQ127">
        <v>0</v>
      </c>
      <c r="AR127">
        <v>0</v>
      </c>
      <c r="AS127">
        <v>0</v>
      </c>
      <c r="AT127">
        <v>0</v>
      </c>
      <c r="AU127">
        <v>2</v>
      </c>
      <c r="AV127">
        <v>0</v>
      </c>
      <c r="AW127">
        <v>1</v>
      </c>
    </row>
    <row r="128" spans="1:49" x14ac:dyDescent="0.35">
      <c r="A128" t="s">
        <v>48</v>
      </c>
      <c r="B128" t="s">
        <v>49</v>
      </c>
      <c r="C128" t="s">
        <v>133</v>
      </c>
      <c r="D128" t="s">
        <v>1975</v>
      </c>
      <c r="E128" t="s">
        <v>240</v>
      </c>
      <c r="F128" t="s">
        <v>242</v>
      </c>
      <c r="G128" t="s">
        <v>573</v>
      </c>
      <c r="H128" t="s">
        <v>2837</v>
      </c>
      <c r="I128">
        <v>279</v>
      </c>
      <c r="J128">
        <v>0</v>
      </c>
      <c r="K128">
        <v>1</v>
      </c>
      <c r="L128">
        <v>2</v>
      </c>
      <c r="M128">
        <v>2</v>
      </c>
      <c r="N128">
        <v>1</v>
      </c>
      <c r="O128">
        <v>2</v>
      </c>
      <c r="P128">
        <v>8</v>
      </c>
      <c r="Q128">
        <v>12</v>
      </c>
      <c r="R128">
        <v>6</v>
      </c>
      <c r="S128">
        <v>2</v>
      </c>
      <c r="T128">
        <v>8</v>
      </c>
      <c r="U128">
        <v>7</v>
      </c>
      <c r="V128">
        <v>0</v>
      </c>
      <c r="W128">
        <v>0</v>
      </c>
      <c r="X128">
        <v>5</v>
      </c>
      <c r="Y128">
        <v>9</v>
      </c>
      <c r="Z128">
        <v>6</v>
      </c>
      <c r="AA128">
        <v>0</v>
      </c>
      <c r="AB128">
        <v>4</v>
      </c>
      <c r="AC128">
        <v>4</v>
      </c>
      <c r="AD128">
        <v>0</v>
      </c>
      <c r="AE128">
        <v>0</v>
      </c>
      <c r="AF128">
        <v>0</v>
      </c>
      <c r="AG128">
        <v>1</v>
      </c>
      <c r="AH128">
        <v>0</v>
      </c>
      <c r="AI128">
        <v>1</v>
      </c>
      <c r="AJ128">
        <v>2</v>
      </c>
      <c r="AK128">
        <v>3</v>
      </c>
      <c r="AL128">
        <v>0</v>
      </c>
      <c r="AM128">
        <v>0</v>
      </c>
      <c r="AN128">
        <v>58</v>
      </c>
      <c r="AO128">
        <v>61</v>
      </c>
      <c r="AP128">
        <v>9</v>
      </c>
      <c r="AQ128">
        <v>16</v>
      </c>
      <c r="AR128">
        <v>20</v>
      </c>
      <c r="AS128">
        <v>13</v>
      </c>
      <c r="AT128">
        <v>0</v>
      </c>
      <c r="AU128">
        <v>0</v>
      </c>
      <c r="AV128">
        <v>6</v>
      </c>
      <c r="AW128">
        <v>10</v>
      </c>
    </row>
    <row r="129" spans="1:49" x14ac:dyDescent="0.35">
      <c r="A129" t="s">
        <v>48</v>
      </c>
      <c r="B129" t="s">
        <v>49</v>
      </c>
      <c r="C129" t="s">
        <v>50</v>
      </c>
      <c r="D129" t="s">
        <v>52</v>
      </c>
      <c r="E129" t="s">
        <v>53</v>
      </c>
      <c r="F129" s="8" t="s">
        <v>65</v>
      </c>
      <c r="G129" s="8" t="s">
        <v>1901</v>
      </c>
      <c r="H129" s="8" t="s">
        <v>2851</v>
      </c>
      <c r="I129">
        <v>269</v>
      </c>
      <c r="J129">
        <v>1</v>
      </c>
      <c r="K129">
        <v>6</v>
      </c>
      <c r="L129">
        <v>7</v>
      </c>
      <c r="M129">
        <v>8</v>
      </c>
      <c r="N129">
        <v>2</v>
      </c>
      <c r="O129">
        <v>3</v>
      </c>
      <c r="P129">
        <v>0</v>
      </c>
      <c r="Q129">
        <v>0</v>
      </c>
      <c r="R129">
        <v>4</v>
      </c>
      <c r="S129">
        <v>1</v>
      </c>
      <c r="T129">
        <v>6</v>
      </c>
      <c r="U129">
        <v>9</v>
      </c>
      <c r="V129">
        <v>18</v>
      </c>
      <c r="W129">
        <v>23</v>
      </c>
      <c r="X129">
        <v>1</v>
      </c>
      <c r="Y129">
        <v>1</v>
      </c>
      <c r="Z129">
        <v>15</v>
      </c>
      <c r="AA129">
        <v>21</v>
      </c>
      <c r="AB129">
        <v>22</v>
      </c>
      <c r="AC129">
        <v>12</v>
      </c>
      <c r="AD129">
        <v>3</v>
      </c>
      <c r="AE129">
        <v>3</v>
      </c>
      <c r="AF129">
        <v>1</v>
      </c>
      <c r="AG129">
        <v>2</v>
      </c>
      <c r="AH129">
        <v>0</v>
      </c>
      <c r="AI129">
        <v>1</v>
      </c>
      <c r="AJ129">
        <v>0</v>
      </c>
      <c r="AK129">
        <v>1</v>
      </c>
      <c r="AL129">
        <v>1</v>
      </c>
      <c r="AM129">
        <v>2</v>
      </c>
      <c r="AN129">
        <v>5</v>
      </c>
      <c r="AO129">
        <v>2</v>
      </c>
      <c r="AP129">
        <v>7</v>
      </c>
      <c r="AQ129">
        <v>12</v>
      </c>
      <c r="AR129">
        <v>25</v>
      </c>
      <c r="AS129">
        <v>21</v>
      </c>
      <c r="AT129">
        <v>1</v>
      </c>
      <c r="AU129">
        <v>1</v>
      </c>
      <c r="AV129">
        <v>11</v>
      </c>
      <c r="AW129">
        <v>10</v>
      </c>
    </row>
    <row r="130" spans="1:49" x14ac:dyDescent="0.35">
      <c r="A130" t="s">
        <v>48</v>
      </c>
      <c r="B130" t="s">
        <v>49</v>
      </c>
      <c r="C130" t="s">
        <v>58</v>
      </c>
      <c r="D130" t="s">
        <v>112</v>
      </c>
      <c r="E130" s="8" t="s">
        <v>3226</v>
      </c>
      <c r="F130" t="s">
        <v>114</v>
      </c>
      <c r="G130" t="s">
        <v>1988</v>
      </c>
      <c r="H130" t="s">
        <v>2838</v>
      </c>
      <c r="I130">
        <v>253</v>
      </c>
      <c r="J130">
        <v>6</v>
      </c>
      <c r="K130">
        <v>3</v>
      </c>
      <c r="L130">
        <v>2</v>
      </c>
      <c r="M130">
        <v>1</v>
      </c>
      <c r="N130">
        <v>1</v>
      </c>
      <c r="O130">
        <v>1</v>
      </c>
      <c r="P130">
        <v>51</v>
      </c>
      <c r="Q130">
        <v>55</v>
      </c>
      <c r="R130">
        <v>2</v>
      </c>
      <c r="S130">
        <v>7</v>
      </c>
      <c r="T130">
        <v>17</v>
      </c>
      <c r="U130">
        <v>8</v>
      </c>
      <c r="V130">
        <v>0</v>
      </c>
      <c r="W130">
        <v>1</v>
      </c>
      <c r="X130">
        <v>3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42</v>
      </c>
      <c r="AK130">
        <v>35</v>
      </c>
      <c r="AL130">
        <v>1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8</v>
      </c>
      <c r="AS130">
        <v>8</v>
      </c>
      <c r="AT130">
        <v>0</v>
      </c>
      <c r="AU130">
        <v>0</v>
      </c>
      <c r="AV130">
        <v>0</v>
      </c>
      <c r="AW130">
        <v>0</v>
      </c>
    </row>
    <row r="131" spans="1:49" x14ac:dyDescent="0.35">
      <c r="A131" t="s">
        <v>48</v>
      </c>
      <c r="B131" t="s">
        <v>49</v>
      </c>
      <c r="C131" t="s">
        <v>58</v>
      </c>
      <c r="D131" t="s">
        <v>59</v>
      </c>
      <c r="E131" t="s">
        <v>60</v>
      </c>
      <c r="F131" t="s">
        <v>69</v>
      </c>
      <c r="G131" t="s">
        <v>190</v>
      </c>
      <c r="H131" t="s">
        <v>3258</v>
      </c>
      <c r="I131">
        <v>249</v>
      </c>
      <c r="J131">
        <v>10</v>
      </c>
      <c r="K131">
        <v>13</v>
      </c>
      <c r="L131">
        <v>10</v>
      </c>
      <c r="M131">
        <v>8</v>
      </c>
      <c r="N131">
        <v>12</v>
      </c>
      <c r="O131">
        <v>5</v>
      </c>
      <c r="P131">
        <v>25</v>
      </c>
      <c r="Q131">
        <v>16</v>
      </c>
      <c r="R131">
        <v>6</v>
      </c>
      <c r="S131">
        <v>2</v>
      </c>
      <c r="T131">
        <v>22</v>
      </c>
      <c r="U131">
        <v>10</v>
      </c>
      <c r="V131">
        <v>4</v>
      </c>
      <c r="W131">
        <v>0</v>
      </c>
      <c r="X131">
        <v>2</v>
      </c>
      <c r="Y131">
        <v>1</v>
      </c>
      <c r="Z131">
        <v>3</v>
      </c>
      <c r="AA131">
        <v>3</v>
      </c>
      <c r="AB131">
        <v>5</v>
      </c>
      <c r="AC131">
        <v>2</v>
      </c>
      <c r="AD131">
        <v>1</v>
      </c>
      <c r="AE131">
        <v>3</v>
      </c>
      <c r="AF131">
        <v>6</v>
      </c>
      <c r="AG131">
        <v>7</v>
      </c>
      <c r="AH131">
        <v>3</v>
      </c>
      <c r="AI131">
        <v>2</v>
      </c>
      <c r="AJ131">
        <v>2</v>
      </c>
      <c r="AK131">
        <v>0</v>
      </c>
      <c r="AL131">
        <v>6</v>
      </c>
      <c r="AM131">
        <v>7</v>
      </c>
      <c r="AN131">
        <v>11</v>
      </c>
      <c r="AO131">
        <v>4</v>
      </c>
      <c r="AP131">
        <v>11</v>
      </c>
      <c r="AQ131">
        <v>10</v>
      </c>
      <c r="AR131">
        <v>2</v>
      </c>
      <c r="AS131">
        <v>2</v>
      </c>
      <c r="AT131">
        <v>1</v>
      </c>
      <c r="AU131">
        <v>3</v>
      </c>
      <c r="AV131">
        <v>4</v>
      </c>
      <c r="AW131">
        <v>5</v>
      </c>
    </row>
    <row r="132" spans="1:49" x14ac:dyDescent="0.35">
      <c r="A132" t="s">
        <v>48</v>
      </c>
      <c r="B132" t="s">
        <v>49</v>
      </c>
      <c r="C132" t="s">
        <v>58</v>
      </c>
      <c r="D132" t="s">
        <v>59</v>
      </c>
      <c r="E132" t="s">
        <v>60</v>
      </c>
      <c r="F132" t="s">
        <v>211</v>
      </c>
      <c r="G132" t="s">
        <v>1971</v>
      </c>
      <c r="H132" t="s">
        <v>3259</v>
      </c>
      <c r="I132">
        <v>247</v>
      </c>
      <c r="J132">
        <v>0</v>
      </c>
      <c r="K132">
        <v>1</v>
      </c>
      <c r="L132">
        <v>4</v>
      </c>
      <c r="M132">
        <v>5</v>
      </c>
      <c r="N132">
        <v>0</v>
      </c>
      <c r="O132">
        <v>1</v>
      </c>
      <c r="P132">
        <v>2</v>
      </c>
      <c r="Q132">
        <v>5</v>
      </c>
      <c r="R132">
        <v>0</v>
      </c>
      <c r="S132">
        <v>2</v>
      </c>
      <c r="T132">
        <v>3</v>
      </c>
      <c r="U132">
        <v>4</v>
      </c>
      <c r="V132">
        <v>1</v>
      </c>
      <c r="W132">
        <v>0</v>
      </c>
      <c r="X132">
        <v>2</v>
      </c>
      <c r="Y132">
        <v>4</v>
      </c>
      <c r="Z132">
        <v>3</v>
      </c>
      <c r="AA132">
        <v>0</v>
      </c>
      <c r="AB132">
        <v>2</v>
      </c>
      <c r="AC132">
        <v>3</v>
      </c>
      <c r="AD132">
        <v>0</v>
      </c>
      <c r="AE132">
        <v>2</v>
      </c>
      <c r="AF132">
        <v>4</v>
      </c>
      <c r="AG132">
        <v>1</v>
      </c>
      <c r="AH132">
        <v>5</v>
      </c>
      <c r="AI132">
        <v>0</v>
      </c>
      <c r="AJ132">
        <v>77</v>
      </c>
      <c r="AK132">
        <v>82</v>
      </c>
      <c r="AL132">
        <v>0</v>
      </c>
      <c r="AM132">
        <v>0</v>
      </c>
      <c r="AN132">
        <v>3</v>
      </c>
      <c r="AO132">
        <v>7</v>
      </c>
      <c r="AP132">
        <v>1</v>
      </c>
      <c r="AQ132">
        <v>6</v>
      </c>
      <c r="AR132">
        <v>1</v>
      </c>
      <c r="AS132">
        <v>5</v>
      </c>
      <c r="AT132">
        <v>1</v>
      </c>
      <c r="AU132">
        <v>0</v>
      </c>
      <c r="AV132">
        <v>4</v>
      </c>
      <c r="AW132">
        <v>6</v>
      </c>
    </row>
    <row r="133" spans="1:49" x14ac:dyDescent="0.35">
      <c r="A133" t="s">
        <v>48</v>
      </c>
      <c r="B133" t="s">
        <v>49</v>
      </c>
      <c r="C133" t="s">
        <v>133</v>
      </c>
      <c r="D133" t="s">
        <v>1896</v>
      </c>
      <c r="E133" t="s">
        <v>135</v>
      </c>
      <c r="F133" t="s">
        <v>136</v>
      </c>
      <c r="G133" t="s">
        <v>137</v>
      </c>
      <c r="H133" t="s">
        <v>2574</v>
      </c>
      <c r="I133">
        <v>241</v>
      </c>
      <c r="J133">
        <v>0</v>
      </c>
      <c r="K133">
        <v>1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0</v>
      </c>
      <c r="R133">
        <v>5</v>
      </c>
      <c r="S133">
        <v>7</v>
      </c>
      <c r="T133">
        <v>7</v>
      </c>
      <c r="U133">
        <v>7</v>
      </c>
      <c r="V133">
        <v>9</v>
      </c>
      <c r="W133">
        <v>10</v>
      </c>
      <c r="X133">
        <v>0</v>
      </c>
      <c r="Y133">
        <v>0</v>
      </c>
      <c r="Z133">
        <v>13</v>
      </c>
      <c r="AA133">
        <v>19</v>
      </c>
      <c r="AB133">
        <v>29</v>
      </c>
      <c r="AC133">
        <v>39</v>
      </c>
      <c r="AD133">
        <v>0</v>
      </c>
      <c r="AE133">
        <v>0</v>
      </c>
      <c r="AF133">
        <v>2</v>
      </c>
      <c r="AG133">
        <v>1</v>
      </c>
      <c r="AH133">
        <v>0</v>
      </c>
      <c r="AI133">
        <v>0</v>
      </c>
      <c r="AJ133">
        <v>0</v>
      </c>
      <c r="AK133">
        <v>0</v>
      </c>
      <c r="AL133">
        <v>1</v>
      </c>
      <c r="AM133">
        <v>0</v>
      </c>
      <c r="AN133">
        <v>32</v>
      </c>
      <c r="AO133">
        <v>27</v>
      </c>
      <c r="AP133">
        <v>6</v>
      </c>
      <c r="AQ133">
        <v>5</v>
      </c>
      <c r="AR133">
        <v>0</v>
      </c>
      <c r="AS133">
        <v>0</v>
      </c>
      <c r="AT133">
        <v>6</v>
      </c>
      <c r="AU133">
        <v>7</v>
      </c>
      <c r="AV133">
        <v>5</v>
      </c>
      <c r="AW133">
        <v>1</v>
      </c>
    </row>
    <row r="134" spans="1:49" x14ac:dyDescent="0.35">
      <c r="A134" t="s">
        <v>48</v>
      </c>
      <c r="B134" t="s">
        <v>49</v>
      </c>
      <c r="C134" t="s">
        <v>58</v>
      </c>
      <c r="D134" t="s">
        <v>59</v>
      </c>
      <c r="E134" t="s">
        <v>1741</v>
      </c>
      <c r="F134" t="s">
        <v>1989</v>
      </c>
      <c r="G134" t="s">
        <v>2347</v>
      </c>
      <c r="H134" t="s">
        <v>2839</v>
      </c>
      <c r="I134">
        <v>238</v>
      </c>
      <c r="J134">
        <v>5</v>
      </c>
      <c r="K134">
        <v>4</v>
      </c>
      <c r="L134">
        <v>6</v>
      </c>
      <c r="M134">
        <v>9</v>
      </c>
      <c r="N134">
        <v>2</v>
      </c>
      <c r="O134">
        <v>0</v>
      </c>
      <c r="P134">
        <v>16</v>
      </c>
      <c r="Q134">
        <v>10</v>
      </c>
      <c r="R134">
        <v>1</v>
      </c>
      <c r="S134">
        <v>0</v>
      </c>
      <c r="T134">
        <v>0</v>
      </c>
      <c r="U134">
        <v>3</v>
      </c>
      <c r="V134">
        <v>0</v>
      </c>
      <c r="W134">
        <v>0</v>
      </c>
      <c r="X134">
        <v>4</v>
      </c>
      <c r="Y134">
        <v>3</v>
      </c>
      <c r="Z134">
        <v>1</v>
      </c>
      <c r="AA134">
        <v>2</v>
      </c>
      <c r="AB134">
        <v>5</v>
      </c>
      <c r="AC134">
        <v>1</v>
      </c>
      <c r="AD134">
        <v>11</v>
      </c>
      <c r="AE134">
        <v>6</v>
      </c>
      <c r="AF134">
        <v>4</v>
      </c>
      <c r="AG134">
        <v>7</v>
      </c>
      <c r="AH134">
        <v>5</v>
      </c>
      <c r="AI134">
        <v>9</v>
      </c>
      <c r="AJ134">
        <v>12</v>
      </c>
      <c r="AK134">
        <v>8</v>
      </c>
      <c r="AL134">
        <v>1</v>
      </c>
      <c r="AM134">
        <v>2</v>
      </c>
      <c r="AN134">
        <v>11</v>
      </c>
      <c r="AO134">
        <v>13</v>
      </c>
      <c r="AP134">
        <v>12</v>
      </c>
      <c r="AQ134">
        <v>11</v>
      </c>
      <c r="AR134">
        <v>15</v>
      </c>
      <c r="AS134">
        <v>9</v>
      </c>
      <c r="AT134">
        <v>1</v>
      </c>
      <c r="AU134">
        <v>2</v>
      </c>
      <c r="AV134">
        <v>18</v>
      </c>
      <c r="AW134">
        <v>9</v>
      </c>
    </row>
    <row r="135" spans="1:49" x14ac:dyDescent="0.35">
      <c r="A135" t="s">
        <v>48</v>
      </c>
      <c r="B135" t="s">
        <v>49</v>
      </c>
      <c r="C135" t="s">
        <v>73</v>
      </c>
      <c r="D135" t="s">
        <v>95</v>
      </c>
      <c r="E135" t="s">
        <v>96</v>
      </c>
      <c r="F135" t="s">
        <v>1770</v>
      </c>
      <c r="G135" t="s">
        <v>1945</v>
      </c>
      <c r="H135" t="s">
        <v>2840</v>
      </c>
      <c r="I135">
        <v>237</v>
      </c>
      <c r="J135">
        <v>7</v>
      </c>
      <c r="K135">
        <v>8</v>
      </c>
      <c r="L135">
        <v>7</v>
      </c>
      <c r="M135">
        <v>8</v>
      </c>
      <c r="N135">
        <v>7</v>
      </c>
      <c r="O135">
        <v>5</v>
      </c>
      <c r="P135">
        <v>7</v>
      </c>
      <c r="Q135">
        <v>8</v>
      </c>
      <c r="R135">
        <v>6</v>
      </c>
      <c r="S135">
        <v>7</v>
      </c>
      <c r="T135">
        <v>13</v>
      </c>
      <c r="U135">
        <v>9</v>
      </c>
      <c r="V135">
        <v>0</v>
      </c>
      <c r="W135">
        <v>2</v>
      </c>
      <c r="X135">
        <v>0</v>
      </c>
      <c r="Y135">
        <v>0</v>
      </c>
      <c r="Z135">
        <v>1</v>
      </c>
      <c r="AA135">
        <v>1</v>
      </c>
      <c r="AB135">
        <v>4</v>
      </c>
      <c r="AC135">
        <v>1</v>
      </c>
      <c r="AD135">
        <v>17</v>
      </c>
      <c r="AE135">
        <v>14</v>
      </c>
      <c r="AF135">
        <v>2</v>
      </c>
      <c r="AG135">
        <v>2</v>
      </c>
      <c r="AH135">
        <v>22</v>
      </c>
      <c r="AI135">
        <v>22</v>
      </c>
      <c r="AJ135">
        <v>3</v>
      </c>
      <c r="AK135">
        <v>3</v>
      </c>
      <c r="AL135">
        <v>0</v>
      </c>
      <c r="AM135">
        <v>0</v>
      </c>
      <c r="AN135">
        <v>5</v>
      </c>
      <c r="AO135">
        <v>1</v>
      </c>
      <c r="AP135">
        <v>5</v>
      </c>
      <c r="AQ135">
        <v>4</v>
      </c>
      <c r="AR135">
        <v>1</v>
      </c>
      <c r="AS135">
        <v>7</v>
      </c>
      <c r="AT135">
        <v>14</v>
      </c>
      <c r="AU135">
        <v>11</v>
      </c>
      <c r="AV135">
        <v>2</v>
      </c>
      <c r="AW135">
        <v>1</v>
      </c>
    </row>
    <row r="136" spans="1:49" x14ac:dyDescent="0.35">
      <c r="A136" t="s">
        <v>48</v>
      </c>
      <c r="B136" t="s">
        <v>49</v>
      </c>
      <c r="C136" t="s">
        <v>73</v>
      </c>
      <c r="D136" t="s">
        <v>74</v>
      </c>
      <c r="E136" t="s">
        <v>75</v>
      </c>
      <c r="F136" t="s">
        <v>76</v>
      </c>
      <c r="G136" t="s">
        <v>1819</v>
      </c>
      <c r="H136" t="s">
        <v>2841</v>
      </c>
      <c r="I136">
        <v>223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112</v>
      </c>
      <c r="AK136">
        <v>109</v>
      </c>
      <c r="AL136">
        <v>0</v>
      </c>
      <c r="AM136">
        <v>1</v>
      </c>
      <c r="AN136">
        <v>0</v>
      </c>
      <c r="AO136">
        <v>0</v>
      </c>
      <c r="AP136">
        <v>1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</row>
    <row r="137" spans="1:49" x14ac:dyDescent="0.35">
      <c r="A137" t="s">
        <v>48</v>
      </c>
      <c r="B137" t="s">
        <v>49</v>
      </c>
      <c r="C137" t="s">
        <v>133</v>
      </c>
      <c r="D137" t="s">
        <v>1896</v>
      </c>
      <c r="E137" t="s">
        <v>617</v>
      </c>
      <c r="F137" t="s">
        <v>619</v>
      </c>
      <c r="G137" t="s">
        <v>620</v>
      </c>
      <c r="H137" t="s">
        <v>2842</v>
      </c>
      <c r="I137">
        <v>220</v>
      </c>
      <c r="J137">
        <v>3</v>
      </c>
      <c r="K137">
        <v>4</v>
      </c>
      <c r="L137">
        <v>8</v>
      </c>
      <c r="M137">
        <v>3</v>
      </c>
      <c r="N137">
        <v>1</v>
      </c>
      <c r="O137">
        <v>1</v>
      </c>
      <c r="P137">
        <v>10</v>
      </c>
      <c r="Q137">
        <v>13</v>
      </c>
      <c r="R137">
        <v>1</v>
      </c>
      <c r="S137">
        <v>2</v>
      </c>
      <c r="T137">
        <v>5</v>
      </c>
      <c r="U137">
        <v>4</v>
      </c>
      <c r="V137">
        <v>1</v>
      </c>
      <c r="W137">
        <v>1</v>
      </c>
      <c r="X137">
        <v>3</v>
      </c>
      <c r="Y137">
        <v>8</v>
      </c>
      <c r="Z137">
        <v>0</v>
      </c>
      <c r="AA137">
        <v>3</v>
      </c>
      <c r="AB137">
        <v>2</v>
      </c>
      <c r="AC137">
        <v>2</v>
      </c>
      <c r="AD137">
        <v>0</v>
      </c>
      <c r="AE137">
        <v>3</v>
      </c>
      <c r="AF137">
        <v>4</v>
      </c>
      <c r="AG137">
        <v>2</v>
      </c>
      <c r="AH137">
        <v>0</v>
      </c>
      <c r="AI137">
        <v>1</v>
      </c>
      <c r="AJ137">
        <v>36</v>
      </c>
      <c r="AK137">
        <v>37</v>
      </c>
      <c r="AL137">
        <v>0</v>
      </c>
      <c r="AM137">
        <v>0</v>
      </c>
      <c r="AN137">
        <v>14</v>
      </c>
      <c r="AO137">
        <v>14</v>
      </c>
      <c r="AP137">
        <v>4</v>
      </c>
      <c r="AQ137">
        <v>3</v>
      </c>
      <c r="AR137">
        <v>5</v>
      </c>
      <c r="AS137">
        <v>5</v>
      </c>
      <c r="AT137">
        <v>5</v>
      </c>
      <c r="AU137">
        <v>1</v>
      </c>
      <c r="AV137">
        <v>3</v>
      </c>
      <c r="AW137">
        <v>8</v>
      </c>
    </row>
    <row r="138" spans="1:49" x14ac:dyDescent="0.35">
      <c r="A138" t="s">
        <v>48</v>
      </c>
      <c r="B138" t="s">
        <v>49</v>
      </c>
      <c r="C138" t="s">
        <v>50</v>
      </c>
      <c r="D138" t="s">
        <v>52</v>
      </c>
      <c r="E138" t="s">
        <v>53</v>
      </c>
      <c r="F138" t="s">
        <v>146</v>
      </c>
      <c r="G138" t="s">
        <v>526</v>
      </c>
      <c r="H138" t="s">
        <v>2843</v>
      </c>
      <c r="I138">
        <v>207</v>
      </c>
      <c r="J138">
        <v>0</v>
      </c>
      <c r="K138">
        <v>0</v>
      </c>
      <c r="L138">
        <v>0</v>
      </c>
      <c r="M138">
        <v>0</v>
      </c>
      <c r="N138">
        <v>2</v>
      </c>
      <c r="O138">
        <v>0</v>
      </c>
      <c r="P138">
        <v>0</v>
      </c>
      <c r="Q138">
        <v>0</v>
      </c>
      <c r="R138">
        <v>0</v>
      </c>
      <c r="S138">
        <v>2</v>
      </c>
      <c r="T138">
        <v>1</v>
      </c>
      <c r="U138">
        <v>1</v>
      </c>
      <c r="V138">
        <v>0</v>
      </c>
      <c r="W138">
        <v>1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1</v>
      </c>
      <c r="AF138">
        <v>49</v>
      </c>
      <c r="AG138">
        <v>52</v>
      </c>
      <c r="AH138">
        <v>0</v>
      </c>
      <c r="AI138">
        <v>0</v>
      </c>
      <c r="AJ138">
        <v>0</v>
      </c>
      <c r="AK138">
        <v>0</v>
      </c>
      <c r="AL138">
        <v>33</v>
      </c>
      <c r="AM138">
        <v>43</v>
      </c>
      <c r="AN138">
        <v>1</v>
      </c>
      <c r="AO138">
        <v>1</v>
      </c>
      <c r="AP138">
        <v>1</v>
      </c>
      <c r="AQ138">
        <v>6</v>
      </c>
      <c r="AR138">
        <v>0</v>
      </c>
      <c r="AS138">
        <v>0</v>
      </c>
      <c r="AT138">
        <v>9</v>
      </c>
      <c r="AU138">
        <v>4</v>
      </c>
      <c r="AV138">
        <v>0</v>
      </c>
      <c r="AW138">
        <v>0</v>
      </c>
    </row>
    <row r="139" spans="1:49" x14ac:dyDescent="0.35">
      <c r="A139" t="s">
        <v>48</v>
      </c>
      <c r="B139" t="s">
        <v>49</v>
      </c>
      <c r="C139" t="s">
        <v>58</v>
      </c>
      <c r="D139" t="s">
        <v>258</v>
      </c>
      <c r="E139" t="s">
        <v>259</v>
      </c>
      <c r="F139" t="s">
        <v>1694</v>
      </c>
      <c r="G139" t="s">
        <v>1695</v>
      </c>
      <c r="H139" t="s">
        <v>2844</v>
      </c>
      <c r="I139">
        <v>206</v>
      </c>
      <c r="J139">
        <v>4</v>
      </c>
      <c r="K139">
        <v>4</v>
      </c>
      <c r="L139">
        <v>1</v>
      </c>
      <c r="M139">
        <v>1</v>
      </c>
      <c r="N139">
        <v>0</v>
      </c>
      <c r="O139">
        <v>1</v>
      </c>
      <c r="P139">
        <v>4</v>
      </c>
      <c r="Q139">
        <v>1</v>
      </c>
      <c r="R139">
        <v>1</v>
      </c>
      <c r="S139">
        <v>2</v>
      </c>
      <c r="T139">
        <v>0</v>
      </c>
      <c r="U139">
        <v>0</v>
      </c>
      <c r="V139">
        <v>1</v>
      </c>
      <c r="W139">
        <v>0</v>
      </c>
      <c r="X139">
        <v>4</v>
      </c>
      <c r="Y139">
        <v>5</v>
      </c>
      <c r="Z139">
        <v>1</v>
      </c>
      <c r="AA139">
        <v>3</v>
      </c>
      <c r="AB139">
        <v>4</v>
      </c>
      <c r="AC139">
        <v>3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44</v>
      </c>
      <c r="AK139">
        <v>53</v>
      </c>
      <c r="AL139">
        <v>0</v>
      </c>
      <c r="AM139">
        <v>0</v>
      </c>
      <c r="AN139">
        <v>10</v>
      </c>
      <c r="AO139">
        <v>8</v>
      </c>
      <c r="AP139">
        <v>10</v>
      </c>
      <c r="AQ139">
        <v>9</v>
      </c>
      <c r="AR139">
        <v>9</v>
      </c>
      <c r="AS139">
        <v>2</v>
      </c>
      <c r="AT139">
        <v>3</v>
      </c>
      <c r="AU139">
        <v>2</v>
      </c>
      <c r="AV139">
        <v>8</v>
      </c>
      <c r="AW139">
        <v>8</v>
      </c>
    </row>
    <row r="140" spans="1:49" x14ac:dyDescent="0.35">
      <c r="A140" t="s">
        <v>48</v>
      </c>
      <c r="B140" t="s">
        <v>49</v>
      </c>
      <c r="C140" t="s">
        <v>58</v>
      </c>
      <c r="D140" t="s">
        <v>112</v>
      </c>
      <c r="E140" s="8" t="s">
        <v>113</v>
      </c>
      <c r="F140" s="8" t="s">
        <v>3228</v>
      </c>
      <c r="G140" t="s">
        <v>1755</v>
      </c>
      <c r="H140" t="s">
        <v>2845</v>
      </c>
      <c r="I140">
        <v>205</v>
      </c>
      <c r="J140">
        <v>8</v>
      </c>
      <c r="K140">
        <v>8</v>
      </c>
      <c r="L140">
        <v>4</v>
      </c>
      <c r="M140">
        <v>5</v>
      </c>
      <c r="N140">
        <v>1</v>
      </c>
      <c r="O140">
        <v>1</v>
      </c>
      <c r="P140">
        <v>38</v>
      </c>
      <c r="Q140">
        <v>49</v>
      </c>
      <c r="R140">
        <v>7</v>
      </c>
      <c r="S140">
        <v>5</v>
      </c>
      <c r="T140">
        <v>7</v>
      </c>
      <c r="U140">
        <v>5</v>
      </c>
      <c r="V140">
        <v>2</v>
      </c>
      <c r="W140">
        <v>0</v>
      </c>
      <c r="X140">
        <v>2</v>
      </c>
      <c r="Y140">
        <v>3</v>
      </c>
      <c r="Z140">
        <v>0</v>
      </c>
      <c r="AA140">
        <v>1</v>
      </c>
      <c r="AB140">
        <v>0</v>
      </c>
      <c r="AC140">
        <v>1</v>
      </c>
      <c r="AD140">
        <v>0</v>
      </c>
      <c r="AE140">
        <v>0</v>
      </c>
      <c r="AF140">
        <v>1</v>
      </c>
      <c r="AG140">
        <v>0</v>
      </c>
      <c r="AH140">
        <v>0</v>
      </c>
      <c r="AI140">
        <v>0</v>
      </c>
      <c r="AJ140">
        <v>14</v>
      </c>
      <c r="AK140">
        <v>12</v>
      </c>
      <c r="AL140">
        <v>1</v>
      </c>
      <c r="AM140">
        <v>0</v>
      </c>
      <c r="AN140">
        <v>1</v>
      </c>
      <c r="AO140">
        <v>0</v>
      </c>
      <c r="AP140">
        <v>0</v>
      </c>
      <c r="AQ140">
        <v>0</v>
      </c>
      <c r="AR140">
        <v>16</v>
      </c>
      <c r="AS140">
        <v>7</v>
      </c>
      <c r="AT140">
        <v>1</v>
      </c>
      <c r="AU140">
        <v>4</v>
      </c>
      <c r="AV140">
        <v>0</v>
      </c>
      <c r="AW140">
        <v>1</v>
      </c>
    </row>
    <row r="141" spans="1:49" x14ac:dyDescent="0.35">
      <c r="A141" t="s">
        <v>48</v>
      </c>
      <c r="B141" t="s">
        <v>49</v>
      </c>
      <c r="C141" t="s">
        <v>58</v>
      </c>
      <c r="D141" t="s">
        <v>173</v>
      </c>
      <c r="E141" t="s">
        <v>174</v>
      </c>
      <c r="F141" t="s">
        <v>175</v>
      </c>
      <c r="G141" t="s">
        <v>1746</v>
      </c>
      <c r="H141" t="s">
        <v>2575</v>
      </c>
      <c r="I141">
        <v>205</v>
      </c>
      <c r="J141">
        <v>7</v>
      </c>
      <c r="K141">
        <v>10</v>
      </c>
      <c r="L141">
        <v>11</v>
      </c>
      <c r="M141">
        <v>14</v>
      </c>
      <c r="N141">
        <v>10</v>
      </c>
      <c r="O141">
        <v>14</v>
      </c>
      <c r="P141">
        <v>0</v>
      </c>
      <c r="Q141">
        <v>2</v>
      </c>
      <c r="R141">
        <v>5</v>
      </c>
      <c r="S141">
        <v>5</v>
      </c>
      <c r="T141">
        <v>2</v>
      </c>
      <c r="U141">
        <v>6</v>
      </c>
      <c r="V141">
        <v>1</v>
      </c>
      <c r="W141">
        <v>0</v>
      </c>
      <c r="X141">
        <v>1</v>
      </c>
      <c r="Y141">
        <v>3</v>
      </c>
      <c r="Z141">
        <v>2</v>
      </c>
      <c r="AA141">
        <v>2</v>
      </c>
      <c r="AB141">
        <v>7</v>
      </c>
      <c r="AC141">
        <v>3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3</v>
      </c>
      <c r="AK141">
        <v>1</v>
      </c>
      <c r="AL141">
        <v>0</v>
      </c>
      <c r="AM141">
        <v>1</v>
      </c>
      <c r="AN141">
        <v>0</v>
      </c>
      <c r="AO141">
        <v>0</v>
      </c>
      <c r="AP141">
        <v>29</v>
      </c>
      <c r="AQ141">
        <v>30</v>
      </c>
      <c r="AR141">
        <v>4</v>
      </c>
      <c r="AS141">
        <v>4</v>
      </c>
      <c r="AT141">
        <v>3</v>
      </c>
      <c r="AU141">
        <v>3</v>
      </c>
      <c r="AV141">
        <v>13</v>
      </c>
      <c r="AW141">
        <v>9</v>
      </c>
    </row>
    <row r="142" spans="1:49" x14ac:dyDescent="0.35">
      <c r="A142" t="s">
        <v>48</v>
      </c>
      <c r="B142" t="s">
        <v>49</v>
      </c>
      <c r="C142" t="s">
        <v>58</v>
      </c>
      <c r="D142" t="s">
        <v>258</v>
      </c>
      <c r="E142" t="s">
        <v>1681</v>
      </c>
      <c r="F142" t="s">
        <v>1927</v>
      </c>
      <c r="G142" t="s">
        <v>1928</v>
      </c>
      <c r="H142" t="s">
        <v>2846</v>
      </c>
      <c r="I142">
        <v>202</v>
      </c>
      <c r="J142">
        <v>4</v>
      </c>
      <c r="K142">
        <v>3</v>
      </c>
      <c r="L142">
        <v>0</v>
      </c>
      <c r="M142">
        <v>1</v>
      </c>
      <c r="N142">
        <v>6</v>
      </c>
      <c r="O142">
        <v>6</v>
      </c>
      <c r="P142">
        <v>0</v>
      </c>
      <c r="Q142">
        <v>0</v>
      </c>
      <c r="R142">
        <v>2</v>
      </c>
      <c r="S142">
        <v>0</v>
      </c>
      <c r="T142">
        <v>0</v>
      </c>
      <c r="U142">
        <v>2</v>
      </c>
      <c r="V142">
        <v>0</v>
      </c>
      <c r="W142">
        <v>0</v>
      </c>
      <c r="X142">
        <v>33</v>
      </c>
      <c r="Y142">
        <v>23</v>
      </c>
      <c r="Z142">
        <v>2</v>
      </c>
      <c r="AA142">
        <v>2</v>
      </c>
      <c r="AB142">
        <v>2</v>
      </c>
      <c r="AC142">
        <v>2</v>
      </c>
      <c r="AD142">
        <v>0</v>
      </c>
      <c r="AE142">
        <v>0</v>
      </c>
      <c r="AF142">
        <v>4</v>
      </c>
      <c r="AG142">
        <v>6</v>
      </c>
      <c r="AH142">
        <v>0</v>
      </c>
      <c r="AI142">
        <v>0</v>
      </c>
      <c r="AJ142">
        <v>1</v>
      </c>
      <c r="AK142">
        <v>0</v>
      </c>
      <c r="AL142">
        <v>2</v>
      </c>
      <c r="AM142">
        <v>0</v>
      </c>
      <c r="AN142">
        <v>11</v>
      </c>
      <c r="AO142">
        <v>13</v>
      </c>
      <c r="AP142">
        <v>2</v>
      </c>
      <c r="AQ142">
        <v>0</v>
      </c>
      <c r="AR142">
        <v>32</v>
      </c>
      <c r="AS142">
        <v>36</v>
      </c>
      <c r="AT142">
        <v>1</v>
      </c>
      <c r="AU142">
        <v>3</v>
      </c>
      <c r="AV142">
        <v>2</v>
      </c>
      <c r="AW142">
        <v>1</v>
      </c>
    </row>
    <row r="143" spans="1:49" x14ac:dyDescent="0.35">
      <c r="A143" t="s">
        <v>48</v>
      </c>
      <c r="B143" t="s">
        <v>49</v>
      </c>
      <c r="C143" t="s">
        <v>50</v>
      </c>
      <c r="D143" t="s">
        <v>52</v>
      </c>
      <c r="E143" t="s">
        <v>53</v>
      </c>
      <c r="F143" t="s">
        <v>91</v>
      </c>
      <c r="G143" t="s">
        <v>1652</v>
      </c>
      <c r="H143" t="s">
        <v>2847</v>
      </c>
      <c r="I143">
        <v>201</v>
      </c>
      <c r="J143">
        <v>3</v>
      </c>
      <c r="K143">
        <v>3</v>
      </c>
      <c r="L143">
        <v>2</v>
      </c>
      <c r="M143">
        <v>4</v>
      </c>
      <c r="N143">
        <v>7</v>
      </c>
      <c r="O143">
        <v>4</v>
      </c>
      <c r="P143">
        <v>3</v>
      </c>
      <c r="Q143">
        <v>6</v>
      </c>
      <c r="R143">
        <v>5</v>
      </c>
      <c r="S143">
        <v>1</v>
      </c>
      <c r="T143">
        <v>4</v>
      </c>
      <c r="U143">
        <v>9</v>
      </c>
      <c r="V143">
        <v>2</v>
      </c>
      <c r="W143">
        <v>2</v>
      </c>
      <c r="X143">
        <v>0</v>
      </c>
      <c r="Y143">
        <v>0</v>
      </c>
      <c r="Z143">
        <v>1</v>
      </c>
      <c r="AA143">
        <v>2</v>
      </c>
      <c r="AB143">
        <v>6</v>
      </c>
      <c r="AC143">
        <v>0</v>
      </c>
      <c r="AD143">
        <v>12</v>
      </c>
      <c r="AE143">
        <v>6</v>
      </c>
      <c r="AF143">
        <v>3</v>
      </c>
      <c r="AG143">
        <v>5</v>
      </c>
      <c r="AH143">
        <v>6</v>
      </c>
      <c r="AI143">
        <v>4</v>
      </c>
      <c r="AJ143">
        <v>5</v>
      </c>
      <c r="AK143">
        <v>6</v>
      </c>
      <c r="AL143">
        <v>3</v>
      </c>
      <c r="AM143">
        <v>2</v>
      </c>
      <c r="AN143">
        <v>0</v>
      </c>
      <c r="AO143">
        <v>3</v>
      </c>
      <c r="AP143">
        <v>3</v>
      </c>
      <c r="AQ143">
        <v>1</v>
      </c>
      <c r="AR143">
        <v>0</v>
      </c>
      <c r="AS143">
        <v>1</v>
      </c>
      <c r="AT143">
        <v>30</v>
      </c>
      <c r="AU143">
        <v>39</v>
      </c>
      <c r="AV143">
        <v>3</v>
      </c>
      <c r="AW143">
        <v>5</v>
      </c>
    </row>
    <row r="144" spans="1:49" x14ac:dyDescent="0.35">
      <c r="A144" t="s">
        <v>48</v>
      </c>
      <c r="B144" t="s">
        <v>49</v>
      </c>
      <c r="C144" t="s">
        <v>73</v>
      </c>
      <c r="D144" t="s">
        <v>74</v>
      </c>
      <c r="E144" t="s">
        <v>75</v>
      </c>
      <c r="F144" t="s">
        <v>76</v>
      </c>
      <c r="G144" t="s">
        <v>1990</v>
      </c>
      <c r="H144" t="s">
        <v>2576</v>
      </c>
      <c r="I144">
        <v>201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1</v>
      </c>
      <c r="AH144">
        <v>0</v>
      </c>
      <c r="AI144">
        <v>0</v>
      </c>
      <c r="AJ144">
        <v>97</v>
      </c>
      <c r="AK144">
        <v>102</v>
      </c>
      <c r="AL144">
        <v>0</v>
      </c>
      <c r="AM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</row>
    <row r="145" spans="1:49" x14ac:dyDescent="0.35">
      <c r="A145" t="s">
        <v>48</v>
      </c>
      <c r="B145" t="s">
        <v>49</v>
      </c>
      <c r="C145" t="s">
        <v>133</v>
      </c>
      <c r="D145" t="s">
        <v>1975</v>
      </c>
      <c r="E145" t="s">
        <v>240</v>
      </c>
      <c r="F145" t="s">
        <v>242</v>
      </c>
      <c r="G145" t="s">
        <v>1649</v>
      </c>
      <c r="H145" t="s">
        <v>2848</v>
      </c>
      <c r="I145">
        <v>196</v>
      </c>
      <c r="J145">
        <v>5</v>
      </c>
      <c r="K145">
        <v>7</v>
      </c>
      <c r="L145">
        <v>5</v>
      </c>
      <c r="M145">
        <v>6</v>
      </c>
      <c r="N145">
        <v>6</v>
      </c>
      <c r="O145">
        <v>9</v>
      </c>
      <c r="P145">
        <v>10</v>
      </c>
      <c r="Q145">
        <v>10</v>
      </c>
      <c r="R145">
        <v>14</v>
      </c>
      <c r="S145">
        <v>6</v>
      </c>
      <c r="T145">
        <v>5</v>
      </c>
      <c r="U145">
        <v>5</v>
      </c>
      <c r="V145">
        <v>6</v>
      </c>
      <c r="W145">
        <v>2</v>
      </c>
      <c r="X145">
        <v>0</v>
      </c>
      <c r="Y145">
        <v>3</v>
      </c>
      <c r="Z145">
        <v>2</v>
      </c>
      <c r="AA145">
        <v>4</v>
      </c>
      <c r="AB145">
        <v>14</v>
      </c>
      <c r="AC145">
        <v>8</v>
      </c>
      <c r="AD145">
        <v>0</v>
      </c>
      <c r="AE145">
        <v>0</v>
      </c>
      <c r="AF145">
        <v>4</v>
      </c>
      <c r="AG145">
        <v>3</v>
      </c>
      <c r="AH145">
        <v>0</v>
      </c>
      <c r="AI145">
        <v>0</v>
      </c>
      <c r="AJ145">
        <v>10</v>
      </c>
      <c r="AK145">
        <v>16</v>
      </c>
      <c r="AL145">
        <v>0</v>
      </c>
      <c r="AM145">
        <v>1</v>
      </c>
      <c r="AN145">
        <v>14</v>
      </c>
      <c r="AO145">
        <v>9</v>
      </c>
      <c r="AP145">
        <v>0</v>
      </c>
      <c r="AQ145">
        <v>0</v>
      </c>
      <c r="AR145">
        <v>6</v>
      </c>
      <c r="AS145">
        <v>3</v>
      </c>
      <c r="AT145">
        <v>0</v>
      </c>
      <c r="AU145">
        <v>2</v>
      </c>
      <c r="AV145">
        <v>1</v>
      </c>
      <c r="AW145">
        <v>0</v>
      </c>
    </row>
    <row r="146" spans="1:49" x14ac:dyDescent="0.35">
      <c r="A146" t="s">
        <v>48</v>
      </c>
      <c r="B146" t="s">
        <v>49</v>
      </c>
      <c r="C146" t="s">
        <v>58</v>
      </c>
      <c r="D146" t="s">
        <v>258</v>
      </c>
      <c r="E146" t="s">
        <v>259</v>
      </c>
      <c r="F146" t="s">
        <v>458</v>
      </c>
      <c r="G146" t="s">
        <v>459</v>
      </c>
      <c r="H146" t="s">
        <v>2849</v>
      </c>
      <c r="I146">
        <v>190</v>
      </c>
      <c r="J146">
        <v>4</v>
      </c>
      <c r="K146">
        <v>2</v>
      </c>
      <c r="L146">
        <v>1</v>
      </c>
      <c r="M146">
        <v>1</v>
      </c>
      <c r="N146">
        <v>3</v>
      </c>
      <c r="O146">
        <v>7</v>
      </c>
      <c r="P146">
        <v>1</v>
      </c>
      <c r="Q146">
        <v>3</v>
      </c>
      <c r="R146">
        <v>0</v>
      </c>
      <c r="S146">
        <v>1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2</v>
      </c>
      <c r="AA146">
        <v>3</v>
      </c>
      <c r="AB146">
        <v>3</v>
      </c>
      <c r="AC146">
        <v>0</v>
      </c>
      <c r="AD146">
        <v>1</v>
      </c>
      <c r="AE146">
        <v>1</v>
      </c>
      <c r="AF146">
        <v>3</v>
      </c>
      <c r="AG146">
        <v>1</v>
      </c>
      <c r="AH146">
        <v>0</v>
      </c>
      <c r="AI146">
        <v>2</v>
      </c>
      <c r="AJ146">
        <v>11</v>
      </c>
      <c r="AK146">
        <v>11</v>
      </c>
      <c r="AL146">
        <v>0</v>
      </c>
      <c r="AM146">
        <v>0</v>
      </c>
      <c r="AN146">
        <v>50</v>
      </c>
      <c r="AO146">
        <v>47</v>
      </c>
      <c r="AP146">
        <v>5</v>
      </c>
      <c r="AQ146">
        <v>9</v>
      </c>
      <c r="AR146">
        <v>2</v>
      </c>
      <c r="AS146">
        <v>2</v>
      </c>
      <c r="AT146">
        <v>1</v>
      </c>
      <c r="AU146">
        <v>2</v>
      </c>
      <c r="AV146">
        <v>5</v>
      </c>
      <c r="AW146">
        <v>5</v>
      </c>
    </row>
    <row r="147" spans="1:49" x14ac:dyDescent="0.35">
      <c r="A147" t="s">
        <v>48</v>
      </c>
      <c r="B147" t="s">
        <v>49</v>
      </c>
      <c r="C147" t="s">
        <v>50</v>
      </c>
      <c r="D147" t="s">
        <v>52</v>
      </c>
      <c r="E147" t="s">
        <v>53</v>
      </c>
      <c r="F147" t="s">
        <v>91</v>
      </c>
      <c r="G147" t="s">
        <v>1991</v>
      </c>
      <c r="H147" t="s">
        <v>2850</v>
      </c>
      <c r="I147">
        <v>177</v>
      </c>
      <c r="J147">
        <v>5</v>
      </c>
      <c r="K147">
        <v>7</v>
      </c>
      <c r="L147">
        <v>2</v>
      </c>
      <c r="M147">
        <v>2</v>
      </c>
      <c r="N147">
        <v>10</v>
      </c>
      <c r="O147">
        <v>12</v>
      </c>
      <c r="P147">
        <v>12</v>
      </c>
      <c r="Q147">
        <v>12</v>
      </c>
      <c r="R147">
        <v>2</v>
      </c>
      <c r="S147">
        <v>4</v>
      </c>
      <c r="T147">
        <v>7</v>
      </c>
      <c r="U147">
        <v>2</v>
      </c>
      <c r="V147">
        <v>2</v>
      </c>
      <c r="W147">
        <v>3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1</v>
      </c>
      <c r="AD147">
        <v>2</v>
      </c>
      <c r="AE147">
        <v>2</v>
      </c>
      <c r="AF147">
        <v>8</v>
      </c>
      <c r="AG147">
        <v>4</v>
      </c>
      <c r="AH147">
        <v>0</v>
      </c>
      <c r="AI147">
        <v>5</v>
      </c>
      <c r="AJ147">
        <v>5</v>
      </c>
      <c r="AK147">
        <v>8</v>
      </c>
      <c r="AL147">
        <v>3</v>
      </c>
      <c r="AM147">
        <v>2</v>
      </c>
      <c r="AN147">
        <v>2</v>
      </c>
      <c r="AO147">
        <v>3</v>
      </c>
      <c r="AP147">
        <v>1</v>
      </c>
      <c r="AQ147">
        <v>2</v>
      </c>
      <c r="AR147">
        <v>1</v>
      </c>
      <c r="AS147">
        <v>0</v>
      </c>
      <c r="AT147">
        <v>21</v>
      </c>
      <c r="AU147">
        <v>22</v>
      </c>
      <c r="AV147">
        <v>1</v>
      </c>
      <c r="AW147">
        <v>2</v>
      </c>
    </row>
    <row r="148" spans="1:49" x14ac:dyDescent="0.35">
      <c r="A148" t="s">
        <v>48</v>
      </c>
      <c r="B148" t="s">
        <v>49</v>
      </c>
      <c r="C148" t="s">
        <v>50</v>
      </c>
      <c r="D148" t="s">
        <v>52</v>
      </c>
      <c r="E148" t="s">
        <v>53</v>
      </c>
      <c r="F148" t="s">
        <v>65</v>
      </c>
      <c r="G148" t="s">
        <v>1901</v>
      </c>
      <c r="H148" t="s">
        <v>2851</v>
      </c>
      <c r="I148">
        <v>175</v>
      </c>
      <c r="J148">
        <v>2</v>
      </c>
      <c r="K148">
        <v>4</v>
      </c>
      <c r="L148">
        <v>1</v>
      </c>
      <c r="M148">
        <v>2</v>
      </c>
      <c r="N148">
        <v>10</v>
      </c>
      <c r="O148">
        <v>10</v>
      </c>
      <c r="P148">
        <v>0</v>
      </c>
      <c r="Q148">
        <v>0</v>
      </c>
      <c r="R148">
        <v>6</v>
      </c>
      <c r="S148">
        <v>5</v>
      </c>
      <c r="T148">
        <v>3</v>
      </c>
      <c r="U148">
        <v>5</v>
      </c>
      <c r="V148">
        <v>5</v>
      </c>
      <c r="W148">
        <v>9</v>
      </c>
      <c r="X148">
        <v>1</v>
      </c>
      <c r="Y148">
        <v>0</v>
      </c>
      <c r="Z148">
        <v>7</v>
      </c>
      <c r="AA148">
        <v>6</v>
      </c>
      <c r="AB148">
        <v>6</v>
      </c>
      <c r="AC148">
        <v>3</v>
      </c>
      <c r="AD148">
        <v>0</v>
      </c>
      <c r="AE148">
        <v>0</v>
      </c>
      <c r="AF148">
        <v>0</v>
      </c>
      <c r="AG148">
        <v>1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26</v>
      </c>
      <c r="AO148">
        <v>44</v>
      </c>
      <c r="AP148">
        <v>7</v>
      </c>
      <c r="AQ148">
        <v>2</v>
      </c>
      <c r="AR148">
        <v>2</v>
      </c>
      <c r="AS148">
        <v>6</v>
      </c>
      <c r="AT148">
        <v>0</v>
      </c>
      <c r="AU148">
        <v>0</v>
      </c>
      <c r="AV148">
        <v>2</v>
      </c>
      <c r="AW148">
        <v>0</v>
      </c>
    </row>
    <row r="149" spans="1:49" x14ac:dyDescent="0.35">
      <c r="A149" t="s">
        <v>48</v>
      </c>
      <c r="B149" t="s">
        <v>49</v>
      </c>
      <c r="C149" t="s">
        <v>58</v>
      </c>
      <c r="D149" t="s">
        <v>59</v>
      </c>
      <c r="E149" t="s">
        <v>1992</v>
      </c>
      <c r="F149" t="s">
        <v>1993</v>
      </c>
      <c r="G149" t="s">
        <v>2348</v>
      </c>
      <c r="H149" t="s">
        <v>2852</v>
      </c>
      <c r="I149">
        <v>169</v>
      </c>
      <c r="J149">
        <v>3</v>
      </c>
      <c r="K149">
        <v>1</v>
      </c>
      <c r="L149">
        <v>7</v>
      </c>
      <c r="M149">
        <v>8</v>
      </c>
      <c r="N149">
        <v>1</v>
      </c>
      <c r="O149">
        <v>1</v>
      </c>
      <c r="P149">
        <v>5</v>
      </c>
      <c r="Q149">
        <v>9</v>
      </c>
      <c r="R149">
        <v>3</v>
      </c>
      <c r="S149">
        <v>3</v>
      </c>
      <c r="T149">
        <v>1</v>
      </c>
      <c r="U149">
        <v>2</v>
      </c>
      <c r="V149">
        <v>0</v>
      </c>
      <c r="W149">
        <v>0</v>
      </c>
      <c r="X149">
        <v>1</v>
      </c>
      <c r="Y149">
        <v>3</v>
      </c>
      <c r="Z149">
        <v>1</v>
      </c>
      <c r="AA149">
        <v>1</v>
      </c>
      <c r="AB149">
        <v>2</v>
      </c>
      <c r="AC149">
        <v>1</v>
      </c>
      <c r="AD149">
        <v>12</v>
      </c>
      <c r="AE149">
        <v>14</v>
      </c>
      <c r="AF149">
        <v>6</v>
      </c>
      <c r="AG149">
        <v>3</v>
      </c>
      <c r="AH149">
        <v>6</v>
      </c>
      <c r="AI149">
        <v>9</v>
      </c>
      <c r="AJ149">
        <v>1</v>
      </c>
      <c r="AK149">
        <v>0</v>
      </c>
      <c r="AL149">
        <v>1</v>
      </c>
      <c r="AM149">
        <v>3</v>
      </c>
      <c r="AN149">
        <v>14</v>
      </c>
      <c r="AO149">
        <v>10</v>
      </c>
      <c r="AP149">
        <v>8</v>
      </c>
      <c r="AQ149">
        <v>3</v>
      </c>
      <c r="AR149">
        <v>9</v>
      </c>
      <c r="AS149">
        <v>8</v>
      </c>
      <c r="AT149">
        <v>0</v>
      </c>
      <c r="AU149">
        <v>1</v>
      </c>
      <c r="AV149">
        <v>5</v>
      </c>
      <c r="AW149">
        <v>3</v>
      </c>
    </row>
    <row r="150" spans="1:49" x14ac:dyDescent="0.35">
      <c r="A150" t="s">
        <v>48</v>
      </c>
      <c r="B150" t="s">
        <v>49</v>
      </c>
      <c r="C150" t="s">
        <v>1763</v>
      </c>
      <c r="D150" t="s">
        <v>3230</v>
      </c>
      <c r="E150" t="s">
        <v>1764</v>
      </c>
      <c r="F150" t="s">
        <v>1765</v>
      </c>
      <c r="G150" t="s">
        <v>2349</v>
      </c>
      <c r="H150" t="s">
        <v>2853</v>
      </c>
      <c r="I150">
        <v>153</v>
      </c>
      <c r="J150">
        <v>13</v>
      </c>
      <c r="K150">
        <v>14</v>
      </c>
      <c r="L150">
        <v>19</v>
      </c>
      <c r="M150">
        <v>26</v>
      </c>
      <c r="N150">
        <v>8</v>
      </c>
      <c r="O150">
        <v>2</v>
      </c>
      <c r="P150">
        <v>1</v>
      </c>
      <c r="Q150">
        <v>0</v>
      </c>
      <c r="R150">
        <v>5</v>
      </c>
      <c r="S150">
        <v>6</v>
      </c>
      <c r="T150">
        <v>5</v>
      </c>
      <c r="U150">
        <v>7</v>
      </c>
      <c r="V150">
        <v>0</v>
      </c>
      <c r="W150">
        <v>1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2</v>
      </c>
      <c r="AD150">
        <v>0</v>
      </c>
      <c r="AE150">
        <v>0</v>
      </c>
      <c r="AF150">
        <v>14</v>
      </c>
      <c r="AG150">
        <v>15</v>
      </c>
      <c r="AH150">
        <v>0</v>
      </c>
      <c r="AI150">
        <v>0</v>
      </c>
      <c r="AJ150">
        <v>0</v>
      </c>
      <c r="AK150">
        <v>0</v>
      </c>
      <c r="AL150">
        <v>5</v>
      </c>
      <c r="AM150">
        <v>9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1</v>
      </c>
      <c r="AT150">
        <v>0</v>
      </c>
      <c r="AU150">
        <v>0</v>
      </c>
      <c r="AV150">
        <v>0</v>
      </c>
      <c r="AW150">
        <v>0</v>
      </c>
    </row>
    <row r="151" spans="1:49" x14ac:dyDescent="0.35">
      <c r="A151" t="s">
        <v>48</v>
      </c>
      <c r="B151" t="s">
        <v>49</v>
      </c>
      <c r="C151" t="s">
        <v>73</v>
      </c>
      <c r="D151" t="s">
        <v>74</v>
      </c>
      <c r="E151" t="s">
        <v>75</v>
      </c>
      <c r="F151" t="s">
        <v>76</v>
      </c>
      <c r="G151" t="s">
        <v>77</v>
      </c>
      <c r="H151" t="s">
        <v>2577</v>
      </c>
      <c r="I151">
        <v>148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1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1</v>
      </c>
      <c r="AG151">
        <v>2</v>
      </c>
      <c r="AH151">
        <v>0</v>
      </c>
      <c r="AI151">
        <v>0</v>
      </c>
      <c r="AJ151">
        <v>74</v>
      </c>
      <c r="AK151">
        <v>68</v>
      </c>
      <c r="AL151">
        <v>1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1</v>
      </c>
      <c r="AU151">
        <v>0</v>
      </c>
      <c r="AV151">
        <v>0</v>
      </c>
      <c r="AW151">
        <v>0</v>
      </c>
    </row>
    <row r="152" spans="1:49" x14ac:dyDescent="0.35">
      <c r="A152" t="s">
        <v>48</v>
      </c>
      <c r="B152" t="s">
        <v>49</v>
      </c>
      <c r="C152" t="s">
        <v>58</v>
      </c>
      <c r="D152" t="s">
        <v>112</v>
      </c>
      <c r="E152" s="8" t="s">
        <v>113</v>
      </c>
      <c r="F152" s="8" t="s">
        <v>3227</v>
      </c>
      <c r="G152" t="s">
        <v>115</v>
      </c>
      <c r="H152" t="s">
        <v>2578</v>
      </c>
      <c r="I152">
        <v>145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2</v>
      </c>
      <c r="S152">
        <v>4</v>
      </c>
      <c r="T152">
        <v>16</v>
      </c>
      <c r="U152">
        <v>18</v>
      </c>
      <c r="V152">
        <v>0</v>
      </c>
      <c r="W152">
        <v>0</v>
      </c>
      <c r="X152">
        <v>1</v>
      </c>
      <c r="Y152">
        <v>1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17</v>
      </c>
      <c r="AQ152">
        <v>25</v>
      </c>
      <c r="AR152">
        <v>1</v>
      </c>
      <c r="AS152">
        <v>3</v>
      </c>
      <c r="AT152">
        <v>0</v>
      </c>
      <c r="AU152">
        <v>0</v>
      </c>
      <c r="AV152">
        <v>29</v>
      </c>
      <c r="AW152">
        <v>28</v>
      </c>
    </row>
    <row r="153" spans="1:49" x14ac:dyDescent="0.35">
      <c r="A153" t="s">
        <v>48</v>
      </c>
      <c r="B153" t="s">
        <v>49</v>
      </c>
      <c r="C153" t="s">
        <v>50</v>
      </c>
      <c r="D153" t="s">
        <v>52</v>
      </c>
      <c r="E153" t="s">
        <v>53</v>
      </c>
      <c r="F153" t="s">
        <v>54</v>
      </c>
      <c r="G153" t="s">
        <v>2350</v>
      </c>
      <c r="H153" t="s">
        <v>2854</v>
      </c>
      <c r="I153">
        <v>143</v>
      </c>
      <c r="J153">
        <v>2</v>
      </c>
      <c r="K153">
        <v>1</v>
      </c>
      <c r="L153">
        <v>0</v>
      </c>
      <c r="M153">
        <v>0</v>
      </c>
      <c r="N153">
        <v>1</v>
      </c>
      <c r="O153">
        <v>2</v>
      </c>
      <c r="P153">
        <v>2</v>
      </c>
      <c r="Q153">
        <v>3</v>
      </c>
      <c r="R153">
        <v>3</v>
      </c>
      <c r="S153">
        <v>1</v>
      </c>
      <c r="T153">
        <v>2</v>
      </c>
      <c r="U153">
        <v>4</v>
      </c>
      <c r="V153">
        <v>1</v>
      </c>
      <c r="W153">
        <v>2</v>
      </c>
      <c r="X153">
        <v>0</v>
      </c>
      <c r="Y153">
        <v>0</v>
      </c>
      <c r="Z153">
        <v>2</v>
      </c>
      <c r="AA153">
        <v>1</v>
      </c>
      <c r="AB153">
        <v>3</v>
      </c>
      <c r="AC153">
        <v>2</v>
      </c>
      <c r="AD153">
        <v>0</v>
      </c>
      <c r="AE153">
        <v>1</v>
      </c>
      <c r="AF153">
        <v>15</v>
      </c>
      <c r="AG153">
        <v>8</v>
      </c>
      <c r="AH153">
        <v>1</v>
      </c>
      <c r="AI153">
        <v>0</v>
      </c>
      <c r="AJ153">
        <v>6</v>
      </c>
      <c r="AK153">
        <v>2</v>
      </c>
      <c r="AL153">
        <v>8</v>
      </c>
      <c r="AM153">
        <v>6</v>
      </c>
      <c r="AN153">
        <v>2</v>
      </c>
      <c r="AO153">
        <v>0</v>
      </c>
      <c r="AP153">
        <v>0</v>
      </c>
      <c r="AQ153">
        <v>1</v>
      </c>
      <c r="AR153">
        <v>0</v>
      </c>
      <c r="AS153">
        <v>2</v>
      </c>
      <c r="AT153">
        <v>24</v>
      </c>
      <c r="AU153">
        <v>35</v>
      </c>
      <c r="AV153">
        <v>0</v>
      </c>
      <c r="AW153">
        <v>0</v>
      </c>
    </row>
    <row r="154" spans="1:49" x14ac:dyDescent="0.35">
      <c r="A154" t="s">
        <v>48</v>
      </c>
      <c r="B154" t="s">
        <v>49</v>
      </c>
      <c r="C154" t="s">
        <v>50</v>
      </c>
      <c r="D154" t="s">
        <v>52</v>
      </c>
      <c r="E154" t="s">
        <v>53</v>
      </c>
      <c r="F154" t="s">
        <v>146</v>
      </c>
      <c r="G154" t="s">
        <v>147</v>
      </c>
      <c r="H154" t="s">
        <v>2579</v>
      </c>
      <c r="I154">
        <v>135</v>
      </c>
      <c r="J154">
        <v>0</v>
      </c>
      <c r="K154">
        <v>1</v>
      </c>
      <c r="L154">
        <v>0</v>
      </c>
      <c r="M154">
        <v>1</v>
      </c>
      <c r="N154">
        <v>0</v>
      </c>
      <c r="O154">
        <v>1</v>
      </c>
      <c r="P154">
        <v>0</v>
      </c>
      <c r="Q154">
        <v>1</v>
      </c>
      <c r="R154">
        <v>0</v>
      </c>
      <c r="S154">
        <v>1</v>
      </c>
      <c r="T154">
        <v>0</v>
      </c>
      <c r="U154">
        <v>0</v>
      </c>
      <c r="V154">
        <v>26</v>
      </c>
      <c r="W154">
        <v>28</v>
      </c>
      <c r="X154">
        <v>0</v>
      </c>
      <c r="Y154">
        <v>0</v>
      </c>
      <c r="Z154">
        <v>22</v>
      </c>
      <c r="AA154">
        <v>11</v>
      </c>
      <c r="AB154">
        <v>26</v>
      </c>
      <c r="AC154">
        <v>11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2</v>
      </c>
      <c r="AM154">
        <v>1</v>
      </c>
      <c r="AN154">
        <v>0</v>
      </c>
      <c r="AO154">
        <v>0</v>
      </c>
      <c r="AP154">
        <v>0</v>
      </c>
      <c r="AQ154">
        <v>0</v>
      </c>
      <c r="AR154">
        <v>1</v>
      </c>
      <c r="AS154">
        <v>2</v>
      </c>
      <c r="AT154">
        <v>0</v>
      </c>
      <c r="AU154">
        <v>0</v>
      </c>
      <c r="AV154">
        <v>0</v>
      </c>
      <c r="AW154">
        <v>0</v>
      </c>
    </row>
    <row r="155" spans="1:49" x14ac:dyDescent="0.35">
      <c r="A155" t="s">
        <v>48</v>
      </c>
      <c r="B155" t="s">
        <v>49</v>
      </c>
      <c r="C155" t="s">
        <v>58</v>
      </c>
      <c r="D155" t="s">
        <v>59</v>
      </c>
      <c r="E155" t="s">
        <v>60</v>
      </c>
      <c r="F155" s="8" t="s">
        <v>3274</v>
      </c>
      <c r="G155" t="s">
        <v>1709</v>
      </c>
      <c r="H155" t="s">
        <v>2855</v>
      </c>
      <c r="I155">
        <v>132</v>
      </c>
      <c r="J155">
        <v>0</v>
      </c>
      <c r="K155">
        <v>3</v>
      </c>
      <c r="L155">
        <v>0</v>
      </c>
      <c r="M155">
        <v>2</v>
      </c>
      <c r="N155">
        <v>2</v>
      </c>
      <c r="O155">
        <v>2</v>
      </c>
      <c r="P155">
        <v>3</v>
      </c>
      <c r="Q155">
        <v>4</v>
      </c>
      <c r="R155">
        <v>1</v>
      </c>
      <c r="S155">
        <v>0</v>
      </c>
      <c r="T155">
        <v>1</v>
      </c>
      <c r="U155">
        <v>0</v>
      </c>
      <c r="V155">
        <v>0</v>
      </c>
      <c r="W155">
        <v>0</v>
      </c>
      <c r="X155">
        <v>3</v>
      </c>
      <c r="Y155">
        <v>0</v>
      </c>
      <c r="Z155">
        <v>0</v>
      </c>
      <c r="AA155">
        <v>1</v>
      </c>
      <c r="AB155">
        <v>1</v>
      </c>
      <c r="AC155">
        <v>0</v>
      </c>
      <c r="AD155">
        <v>9</v>
      </c>
      <c r="AE155">
        <v>3</v>
      </c>
      <c r="AF155">
        <v>1</v>
      </c>
      <c r="AG155">
        <v>2</v>
      </c>
      <c r="AH155">
        <v>8</v>
      </c>
      <c r="AI155">
        <v>4</v>
      </c>
      <c r="AJ155">
        <v>10</v>
      </c>
      <c r="AK155">
        <v>2</v>
      </c>
      <c r="AL155">
        <v>3</v>
      </c>
      <c r="AM155">
        <v>2</v>
      </c>
      <c r="AN155">
        <v>6</v>
      </c>
      <c r="AO155">
        <v>4</v>
      </c>
      <c r="AP155">
        <v>5</v>
      </c>
      <c r="AQ155">
        <v>14</v>
      </c>
      <c r="AR155">
        <v>6</v>
      </c>
      <c r="AS155">
        <v>8</v>
      </c>
      <c r="AT155">
        <v>1</v>
      </c>
      <c r="AU155">
        <v>3</v>
      </c>
      <c r="AV155">
        <v>9</v>
      </c>
      <c r="AW155">
        <v>9</v>
      </c>
    </row>
    <row r="156" spans="1:49" x14ac:dyDescent="0.35">
      <c r="A156" t="s">
        <v>48</v>
      </c>
      <c r="B156" t="s">
        <v>49</v>
      </c>
      <c r="C156" t="s">
        <v>73</v>
      </c>
      <c r="D156" t="s">
        <v>74</v>
      </c>
      <c r="E156" t="s">
        <v>75</v>
      </c>
      <c r="F156" t="s">
        <v>76</v>
      </c>
      <c r="G156" t="s">
        <v>1994</v>
      </c>
      <c r="H156" t="s">
        <v>2856</v>
      </c>
      <c r="I156">
        <v>132</v>
      </c>
      <c r="J156">
        <v>0</v>
      </c>
      <c r="K156">
        <v>0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61</v>
      </c>
      <c r="AK156">
        <v>70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</row>
    <row r="157" spans="1:49" x14ac:dyDescent="0.35">
      <c r="A157" t="s">
        <v>48</v>
      </c>
      <c r="B157" t="s">
        <v>49</v>
      </c>
      <c r="C157" t="s">
        <v>133</v>
      </c>
      <c r="D157" t="s">
        <v>1975</v>
      </c>
      <c r="E157" t="s">
        <v>240</v>
      </c>
      <c r="F157" t="s">
        <v>242</v>
      </c>
      <c r="G157" t="s">
        <v>243</v>
      </c>
      <c r="H157" t="s">
        <v>2580</v>
      </c>
      <c r="I157">
        <v>129</v>
      </c>
      <c r="J157">
        <v>1</v>
      </c>
      <c r="K157">
        <v>0</v>
      </c>
      <c r="L157">
        <v>2</v>
      </c>
      <c r="M157">
        <v>0</v>
      </c>
      <c r="N157">
        <v>0</v>
      </c>
      <c r="O157">
        <v>0</v>
      </c>
      <c r="P157">
        <v>42</v>
      </c>
      <c r="Q157">
        <v>34</v>
      </c>
      <c r="R157">
        <v>0</v>
      </c>
      <c r="S157">
        <v>0</v>
      </c>
      <c r="T157">
        <v>3</v>
      </c>
      <c r="U157">
        <v>2</v>
      </c>
      <c r="V157">
        <v>2</v>
      </c>
      <c r="W157">
        <v>2</v>
      </c>
      <c r="X157">
        <v>0</v>
      </c>
      <c r="Y157">
        <v>0</v>
      </c>
      <c r="Z157">
        <v>4</v>
      </c>
      <c r="AA157">
        <v>3</v>
      </c>
      <c r="AB157">
        <v>4</v>
      </c>
      <c r="AC157">
        <v>4</v>
      </c>
      <c r="AD157">
        <v>1</v>
      </c>
      <c r="AE157">
        <v>0</v>
      </c>
      <c r="AF157">
        <v>1</v>
      </c>
      <c r="AG157">
        <v>0</v>
      </c>
      <c r="AH157">
        <v>1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6</v>
      </c>
      <c r="AO157">
        <v>4</v>
      </c>
      <c r="AP157">
        <v>1</v>
      </c>
      <c r="AQ157">
        <v>2</v>
      </c>
      <c r="AR157">
        <v>5</v>
      </c>
      <c r="AS157">
        <v>2</v>
      </c>
      <c r="AT157">
        <v>0</v>
      </c>
      <c r="AU157">
        <v>0</v>
      </c>
      <c r="AV157">
        <v>2</v>
      </c>
      <c r="AW157">
        <v>1</v>
      </c>
    </row>
    <row r="158" spans="1:49" x14ac:dyDescent="0.35">
      <c r="A158" t="s">
        <v>48</v>
      </c>
      <c r="B158" t="s">
        <v>49</v>
      </c>
      <c r="C158" t="s">
        <v>73</v>
      </c>
      <c r="D158" t="s">
        <v>95</v>
      </c>
      <c r="E158" t="s">
        <v>1995</v>
      </c>
      <c r="F158" t="s">
        <v>2351</v>
      </c>
      <c r="G158" t="s">
        <v>2352</v>
      </c>
      <c r="H158" t="s">
        <v>2857</v>
      </c>
      <c r="I158">
        <v>127</v>
      </c>
      <c r="J158">
        <v>0</v>
      </c>
      <c r="K158">
        <v>0</v>
      </c>
      <c r="L158">
        <v>0</v>
      </c>
      <c r="M158">
        <v>0</v>
      </c>
      <c r="N158">
        <v>2</v>
      </c>
      <c r="O158">
        <v>1</v>
      </c>
      <c r="P158">
        <v>13</v>
      </c>
      <c r="Q158">
        <v>13</v>
      </c>
      <c r="R158">
        <v>1</v>
      </c>
      <c r="S158">
        <v>0</v>
      </c>
      <c r="T158">
        <v>4</v>
      </c>
      <c r="U158">
        <v>1</v>
      </c>
      <c r="V158">
        <v>0</v>
      </c>
      <c r="W158">
        <v>0</v>
      </c>
      <c r="X158">
        <v>0</v>
      </c>
      <c r="Y158">
        <v>0</v>
      </c>
      <c r="Z158">
        <v>3</v>
      </c>
      <c r="AA158">
        <v>0</v>
      </c>
      <c r="AB158">
        <v>0</v>
      </c>
      <c r="AC158">
        <v>1</v>
      </c>
      <c r="AD158">
        <v>21</v>
      </c>
      <c r="AE158">
        <v>18</v>
      </c>
      <c r="AF158">
        <v>2</v>
      </c>
      <c r="AG158">
        <v>1</v>
      </c>
      <c r="AH158">
        <v>12</v>
      </c>
      <c r="AI158">
        <v>15</v>
      </c>
      <c r="AJ158">
        <v>4</v>
      </c>
      <c r="AK158">
        <v>2</v>
      </c>
      <c r="AL158">
        <v>0</v>
      </c>
      <c r="AM158">
        <v>0</v>
      </c>
      <c r="AN158">
        <v>2</v>
      </c>
      <c r="AO158">
        <v>2</v>
      </c>
      <c r="AP158">
        <v>0</v>
      </c>
      <c r="AQ158">
        <v>0</v>
      </c>
      <c r="AR158">
        <v>0</v>
      </c>
      <c r="AS158">
        <v>1</v>
      </c>
      <c r="AT158">
        <v>5</v>
      </c>
      <c r="AU158">
        <v>3</v>
      </c>
      <c r="AV158">
        <v>0</v>
      </c>
      <c r="AW158">
        <v>0</v>
      </c>
    </row>
    <row r="159" spans="1:49" x14ac:dyDescent="0.35">
      <c r="A159" t="s">
        <v>48</v>
      </c>
      <c r="B159" t="s">
        <v>49</v>
      </c>
      <c r="C159" t="s">
        <v>73</v>
      </c>
      <c r="D159" t="s">
        <v>74</v>
      </c>
      <c r="E159" t="s">
        <v>1996</v>
      </c>
      <c r="F159" t="s">
        <v>1997</v>
      </c>
      <c r="G159" t="s">
        <v>2353</v>
      </c>
      <c r="H159" t="s">
        <v>2858</v>
      </c>
      <c r="I159">
        <v>121</v>
      </c>
      <c r="J159">
        <v>1</v>
      </c>
      <c r="K159">
        <v>2</v>
      </c>
      <c r="L159">
        <v>1</v>
      </c>
      <c r="M159">
        <v>0</v>
      </c>
      <c r="N159">
        <v>10</v>
      </c>
      <c r="O159">
        <v>4</v>
      </c>
      <c r="P159">
        <v>2</v>
      </c>
      <c r="Q159">
        <v>3</v>
      </c>
      <c r="R159">
        <v>3</v>
      </c>
      <c r="S159">
        <v>0</v>
      </c>
      <c r="T159">
        <v>2</v>
      </c>
      <c r="U159">
        <v>5</v>
      </c>
      <c r="V159">
        <v>2</v>
      </c>
      <c r="W159">
        <v>2</v>
      </c>
      <c r="X159">
        <v>0</v>
      </c>
      <c r="Y159">
        <v>0</v>
      </c>
      <c r="Z159">
        <v>1</v>
      </c>
      <c r="AA159">
        <v>0</v>
      </c>
      <c r="AB159">
        <v>1</v>
      </c>
      <c r="AC159">
        <v>1</v>
      </c>
      <c r="AD159">
        <v>13</v>
      </c>
      <c r="AE159">
        <v>11</v>
      </c>
      <c r="AF159">
        <v>2</v>
      </c>
      <c r="AG159">
        <v>3</v>
      </c>
      <c r="AH159">
        <v>15</v>
      </c>
      <c r="AI159">
        <v>11</v>
      </c>
      <c r="AJ159">
        <v>3</v>
      </c>
      <c r="AK159">
        <v>2</v>
      </c>
      <c r="AL159">
        <v>0</v>
      </c>
      <c r="AM159">
        <v>0</v>
      </c>
      <c r="AN159">
        <v>3</v>
      </c>
      <c r="AO159">
        <v>6</v>
      </c>
      <c r="AP159">
        <v>1</v>
      </c>
      <c r="AQ159">
        <v>0</v>
      </c>
      <c r="AR159">
        <v>2</v>
      </c>
      <c r="AS159">
        <v>1</v>
      </c>
      <c r="AT159">
        <v>4</v>
      </c>
      <c r="AU159">
        <v>3</v>
      </c>
      <c r="AV159">
        <v>0</v>
      </c>
      <c r="AW159">
        <v>1</v>
      </c>
    </row>
    <row r="160" spans="1:49" x14ac:dyDescent="0.35">
      <c r="A160" t="s">
        <v>48</v>
      </c>
      <c r="B160" t="s">
        <v>49</v>
      </c>
      <c r="C160" t="s">
        <v>73</v>
      </c>
      <c r="D160" t="s">
        <v>74</v>
      </c>
      <c r="E160" t="s">
        <v>1996</v>
      </c>
      <c r="F160" t="s">
        <v>2354</v>
      </c>
      <c r="G160" t="s">
        <v>2355</v>
      </c>
      <c r="H160" t="s">
        <v>2859</v>
      </c>
      <c r="I160">
        <v>116</v>
      </c>
      <c r="J160">
        <v>1</v>
      </c>
      <c r="K160">
        <v>0</v>
      </c>
      <c r="L160">
        <v>0</v>
      </c>
      <c r="M160">
        <v>0</v>
      </c>
      <c r="N160">
        <v>3</v>
      </c>
      <c r="O160">
        <v>4</v>
      </c>
      <c r="P160">
        <v>1</v>
      </c>
      <c r="Q160">
        <v>0</v>
      </c>
      <c r="R160">
        <v>1</v>
      </c>
      <c r="S160">
        <v>3</v>
      </c>
      <c r="T160">
        <v>2</v>
      </c>
      <c r="U160">
        <v>2</v>
      </c>
      <c r="V160">
        <v>2</v>
      </c>
      <c r="W160">
        <v>1</v>
      </c>
      <c r="X160">
        <v>0</v>
      </c>
      <c r="Y160">
        <v>0</v>
      </c>
      <c r="Z160">
        <v>2</v>
      </c>
      <c r="AA160">
        <v>3</v>
      </c>
      <c r="AB160">
        <v>2</v>
      </c>
      <c r="AC160">
        <v>4</v>
      </c>
      <c r="AD160">
        <v>17</v>
      </c>
      <c r="AE160">
        <v>12</v>
      </c>
      <c r="AF160">
        <v>0</v>
      </c>
      <c r="AG160">
        <v>0</v>
      </c>
      <c r="AH160">
        <v>22</v>
      </c>
      <c r="AI160">
        <v>12</v>
      </c>
      <c r="AJ160">
        <v>3</v>
      </c>
      <c r="AK160">
        <v>5</v>
      </c>
      <c r="AL160">
        <v>0</v>
      </c>
      <c r="AM160">
        <v>0</v>
      </c>
      <c r="AN160">
        <v>0</v>
      </c>
      <c r="AO160">
        <v>2</v>
      </c>
      <c r="AP160">
        <v>0</v>
      </c>
      <c r="AQ160">
        <v>2</v>
      </c>
      <c r="AR160">
        <v>0</v>
      </c>
      <c r="AS160">
        <v>0</v>
      </c>
      <c r="AT160">
        <v>5</v>
      </c>
      <c r="AU160">
        <v>5</v>
      </c>
      <c r="AV160">
        <v>0</v>
      </c>
      <c r="AW160">
        <v>0</v>
      </c>
    </row>
    <row r="161" spans="1:49" x14ac:dyDescent="0.35">
      <c r="A161" t="s">
        <v>48</v>
      </c>
      <c r="B161" t="s">
        <v>49</v>
      </c>
      <c r="C161" t="s">
        <v>58</v>
      </c>
      <c r="D161" t="s">
        <v>173</v>
      </c>
      <c r="E161" t="s">
        <v>174</v>
      </c>
      <c r="F161" t="s">
        <v>175</v>
      </c>
      <c r="G161" t="s">
        <v>1747</v>
      </c>
      <c r="H161" t="s">
        <v>2860</v>
      </c>
      <c r="I161">
        <v>113</v>
      </c>
      <c r="J161">
        <v>1</v>
      </c>
      <c r="K161">
        <v>2</v>
      </c>
      <c r="L161">
        <v>2</v>
      </c>
      <c r="M161">
        <v>3</v>
      </c>
      <c r="N161">
        <v>3</v>
      </c>
      <c r="O161">
        <v>2</v>
      </c>
      <c r="P161">
        <v>22</v>
      </c>
      <c r="Q161">
        <v>21</v>
      </c>
      <c r="R161">
        <v>0</v>
      </c>
      <c r="S161">
        <v>0</v>
      </c>
      <c r="T161">
        <v>3</v>
      </c>
      <c r="U161">
        <v>1</v>
      </c>
      <c r="V161">
        <v>3</v>
      </c>
      <c r="W161">
        <v>2</v>
      </c>
      <c r="X161">
        <v>6</v>
      </c>
      <c r="Y161">
        <v>3</v>
      </c>
      <c r="Z161">
        <v>1</v>
      </c>
      <c r="AA161">
        <v>0</v>
      </c>
      <c r="AB161">
        <v>1</v>
      </c>
      <c r="AC161">
        <v>1</v>
      </c>
      <c r="AD161">
        <v>0</v>
      </c>
      <c r="AE161">
        <v>0</v>
      </c>
      <c r="AF161">
        <v>2</v>
      </c>
      <c r="AG161">
        <v>2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2</v>
      </c>
      <c r="AO161">
        <v>9</v>
      </c>
      <c r="AP161">
        <v>2</v>
      </c>
      <c r="AQ161">
        <v>3</v>
      </c>
      <c r="AR161">
        <v>2</v>
      </c>
      <c r="AS161">
        <v>7</v>
      </c>
      <c r="AT161">
        <v>0</v>
      </c>
      <c r="AU161">
        <v>0</v>
      </c>
      <c r="AV161">
        <v>5</v>
      </c>
      <c r="AW161">
        <v>1</v>
      </c>
    </row>
    <row r="162" spans="1:49" x14ac:dyDescent="0.35">
      <c r="A162" t="s">
        <v>48</v>
      </c>
      <c r="B162" t="s">
        <v>49</v>
      </c>
      <c r="C162" t="s">
        <v>73</v>
      </c>
      <c r="D162" t="s">
        <v>295</v>
      </c>
      <c r="E162" t="s">
        <v>296</v>
      </c>
      <c r="F162" t="s">
        <v>1768</v>
      </c>
      <c r="G162" t="s">
        <v>2356</v>
      </c>
      <c r="H162" t="s">
        <v>2861</v>
      </c>
      <c r="I162">
        <v>111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</v>
      </c>
      <c r="T162">
        <v>11</v>
      </c>
      <c r="U162">
        <v>18</v>
      </c>
      <c r="V162">
        <v>2</v>
      </c>
      <c r="W162">
        <v>0</v>
      </c>
      <c r="X162">
        <v>5</v>
      </c>
      <c r="Y162">
        <v>2</v>
      </c>
      <c r="Z162">
        <v>0</v>
      </c>
      <c r="AA162">
        <v>0</v>
      </c>
      <c r="AB162">
        <v>2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13</v>
      </c>
      <c r="AQ162">
        <v>14</v>
      </c>
      <c r="AR162">
        <v>3</v>
      </c>
      <c r="AS162">
        <v>7</v>
      </c>
      <c r="AT162">
        <v>0</v>
      </c>
      <c r="AU162">
        <v>0</v>
      </c>
      <c r="AV162">
        <v>16</v>
      </c>
      <c r="AW162">
        <v>15</v>
      </c>
    </row>
    <row r="163" spans="1:49" x14ac:dyDescent="0.35">
      <c r="A163" t="s">
        <v>48</v>
      </c>
      <c r="B163" t="s">
        <v>49</v>
      </c>
      <c r="C163" t="s">
        <v>50</v>
      </c>
      <c r="D163" t="s">
        <v>52</v>
      </c>
      <c r="E163" t="s">
        <v>53</v>
      </c>
      <c r="F163" t="s">
        <v>1998</v>
      </c>
      <c r="G163" t="s">
        <v>2357</v>
      </c>
      <c r="H163" t="s">
        <v>2862</v>
      </c>
      <c r="I163">
        <v>107</v>
      </c>
      <c r="J163">
        <v>2</v>
      </c>
      <c r="K163">
        <v>2</v>
      </c>
      <c r="L163">
        <v>0</v>
      </c>
      <c r="M163">
        <v>1</v>
      </c>
      <c r="N163">
        <v>5</v>
      </c>
      <c r="O163">
        <v>2</v>
      </c>
      <c r="P163">
        <v>5</v>
      </c>
      <c r="Q163">
        <v>7</v>
      </c>
      <c r="R163">
        <v>1</v>
      </c>
      <c r="S163">
        <v>1</v>
      </c>
      <c r="T163">
        <v>2</v>
      </c>
      <c r="U163">
        <v>1</v>
      </c>
      <c r="V163">
        <v>1</v>
      </c>
      <c r="W163">
        <v>0</v>
      </c>
      <c r="X163">
        <v>0</v>
      </c>
      <c r="Y163">
        <v>0</v>
      </c>
      <c r="Z163">
        <v>1</v>
      </c>
      <c r="AA163">
        <v>0</v>
      </c>
      <c r="AB163">
        <v>2</v>
      </c>
      <c r="AC163">
        <v>0</v>
      </c>
      <c r="AD163">
        <v>14</v>
      </c>
      <c r="AE163">
        <v>9</v>
      </c>
      <c r="AF163">
        <v>4</v>
      </c>
      <c r="AG163">
        <v>2</v>
      </c>
      <c r="AH163">
        <v>11</v>
      </c>
      <c r="AI163">
        <v>14</v>
      </c>
      <c r="AJ163">
        <v>10</v>
      </c>
      <c r="AK163">
        <v>5</v>
      </c>
      <c r="AL163">
        <v>1</v>
      </c>
      <c r="AM163">
        <v>1</v>
      </c>
      <c r="AN163">
        <v>1</v>
      </c>
      <c r="AO163">
        <v>2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</row>
    <row r="164" spans="1:49" x14ac:dyDescent="0.35">
      <c r="A164" t="s">
        <v>48</v>
      </c>
      <c r="B164" t="s">
        <v>49</v>
      </c>
      <c r="C164" t="s">
        <v>58</v>
      </c>
      <c r="D164" t="s">
        <v>59</v>
      </c>
      <c r="E164" t="s">
        <v>60</v>
      </c>
      <c r="F164" t="s">
        <v>1999</v>
      </c>
      <c r="G164" t="s">
        <v>2358</v>
      </c>
      <c r="H164" t="s">
        <v>2863</v>
      </c>
      <c r="I164">
        <v>107</v>
      </c>
      <c r="J164">
        <v>18</v>
      </c>
      <c r="K164">
        <v>7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0</v>
      </c>
      <c r="T164">
        <v>0</v>
      </c>
      <c r="U164">
        <v>0</v>
      </c>
      <c r="V164">
        <v>6</v>
      </c>
      <c r="W164">
        <v>3</v>
      </c>
      <c r="X164">
        <v>0</v>
      </c>
      <c r="Y164">
        <v>0</v>
      </c>
      <c r="Z164">
        <v>2</v>
      </c>
      <c r="AA164">
        <v>3</v>
      </c>
      <c r="AB164">
        <v>3</v>
      </c>
      <c r="AC164">
        <v>1</v>
      </c>
      <c r="AD164">
        <v>0</v>
      </c>
      <c r="AE164">
        <v>0</v>
      </c>
      <c r="AF164">
        <v>11</v>
      </c>
      <c r="AG164">
        <v>19</v>
      </c>
      <c r="AH164">
        <v>0</v>
      </c>
      <c r="AI164">
        <v>0</v>
      </c>
      <c r="AJ164">
        <v>0</v>
      </c>
      <c r="AK164">
        <v>0</v>
      </c>
      <c r="AL164">
        <v>5</v>
      </c>
      <c r="AM164">
        <v>4</v>
      </c>
      <c r="AN164">
        <v>0</v>
      </c>
      <c r="AO164">
        <v>1</v>
      </c>
      <c r="AP164">
        <v>0</v>
      </c>
      <c r="AQ164">
        <v>0</v>
      </c>
      <c r="AR164">
        <v>9</v>
      </c>
      <c r="AS164">
        <v>9</v>
      </c>
      <c r="AT164">
        <v>3</v>
      </c>
      <c r="AU164">
        <v>1</v>
      </c>
      <c r="AV164">
        <v>0</v>
      </c>
      <c r="AW164">
        <v>0</v>
      </c>
    </row>
    <row r="165" spans="1:49" x14ac:dyDescent="0.35">
      <c r="A165" t="s">
        <v>48</v>
      </c>
      <c r="B165" t="s">
        <v>49</v>
      </c>
      <c r="C165" t="s">
        <v>73</v>
      </c>
      <c r="D165" t="s">
        <v>74</v>
      </c>
      <c r="E165" t="s">
        <v>2000</v>
      </c>
      <c r="F165" t="s">
        <v>2001</v>
      </c>
      <c r="G165" t="s">
        <v>2002</v>
      </c>
      <c r="H165" t="s">
        <v>2864</v>
      </c>
      <c r="I165">
        <v>106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1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56</v>
      </c>
      <c r="AK165">
        <v>47</v>
      </c>
      <c r="AL165">
        <v>1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</row>
    <row r="166" spans="1:49" x14ac:dyDescent="0.35">
      <c r="A166" t="s">
        <v>48</v>
      </c>
      <c r="B166" t="s">
        <v>49</v>
      </c>
      <c r="C166" t="s">
        <v>73</v>
      </c>
      <c r="D166" t="s">
        <v>74</v>
      </c>
      <c r="E166" t="s">
        <v>465</v>
      </c>
      <c r="F166" t="s">
        <v>466</v>
      </c>
      <c r="G166" t="s">
        <v>1929</v>
      </c>
      <c r="H166" t="s">
        <v>2865</v>
      </c>
      <c r="I166">
        <v>104</v>
      </c>
      <c r="J166">
        <v>0</v>
      </c>
      <c r="K166">
        <v>2</v>
      </c>
      <c r="L166">
        <v>1</v>
      </c>
      <c r="M166">
        <v>0</v>
      </c>
      <c r="N166">
        <v>1</v>
      </c>
      <c r="O166">
        <v>0</v>
      </c>
      <c r="P166">
        <v>2</v>
      </c>
      <c r="Q166">
        <v>0</v>
      </c>
      <c r="R166">
        <v>0</v>
      </c>
      <c r="S166">
        <v>1</v>
      </c>
      <c r="T166">
        <v>2</v>
      </c>
      <c r="U166">
        <v>2</v>
      </c>
      <c r="V166">
        <v>1</v>
      </c>
      <c r="W166">
        <v>2</v>
      </c>
      <c r="X166">
        <v>0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2</v>
      </c>
      <c r="AE166">
        <v>5</v>
      </c>
      <c r="AF166">
        <v>2</v>
      </c>
      <c r="AG166">
        <v>1</v>
      </c>
      <c r="AH166">
        <v>4</v>
      </c>
      <c r="AI166">
        <v>12</v>
      </c>
      <c r="AJ166">
        <v>10</v>
      </c>
      <c r="AK166">
        <v>10</v>
      </c>
      <c r="AL166">
        <v>0</v>
      </c>
      <c r="AM166">
        <v>1</v>
      </c>
      <c r="AN166">
        <v>17</v>
      </c>
      <c r="AO166">
        <v>14</v>
      </c>
      <c r="AP166">
        <v>2</v>
      </c>
      <c r="AQ166">
        <v>2</v>
      </c>
      <c r="AR166">
        <v>2</v>
      </c>
      <c r="AS166">
        <v>2</v>
      </c>
      <c r="AT166">
        <v>1</v>
      </c>
      <c r="AU166">
        <v>1</v>
      </c>
      <c r="AV166">
        <v>1</v>
      </c>
      <c r="AW166">
        <v>0</v>
      </c>
    </row>
    <row r="167" spans="1:49" x14ac:dyDescent="0.35">
      <c r="A167" t="s">
        <v>48</v>
      </c>
      <c r="B167" t="s">
        <v>49</v>
      </c>
      <c r="C167" t="s">
        <v>73</v>
      </c>
      <c r="D167" t="s">
        <v>74</v>
      </c>
      <c r="E167" t="s">
        <v>1831</v>
      </c>
      <c r="F167" t="s">
        <v>1832</v>
      </c>
      <c r="G167" t="s">
        <v>2003</v>
      </c>
      <c r="H167" t="s">
        <v>2866</v>
      </c>
      <c r="I167">
        <v>103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51</v>
      </c>
      <c r="AK167">
        <v>51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</row>
    <row r="168" spans="1:49" x14ac:dyDescent="0.35">
      <c r="A168" t="s">
        <v>48</v>
      </c>
      <c r="B168" t="s">
        <v>49</v>
      </c>
      <c r="C168" t="s">
        <v>58</v>
      </c>
      <c r="D168" t="s">
        <v>59</v>
      </c>
      <c r="E168" t="s">
        <v>60</v>
      </c>
      <c r="F168" t="s">
        <v>61</v>
      </c>
      <c r="G168" t="s">
        <v>190</v>
      </c>
      <c r="H168" t="s">
        <v>2581</v>
      </c>
      <c r="I168">
        <v>102</v>
      </c>
      <c r="J168">
        <v>6</v>
      </c>
      <c r="K168">
        <v>3</v>
      </c>
      <c r="L168">
        <v>10</v>
      </c>
      <c r="M168">
        <v>10</v>
      </c>
      <c r="N168">
        <v>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15</v>
      </c>
      <c r="W168">
        <v>10</v>
      </c>
      <c r="X168">
        <v>5</v>
      </c>
      <c r="Y168">
        <v>2</v>
      </c>
      <c r="Z168">
        <v>8</v>
      </c>
      <c r="AA168">
        <v>4</v>
      </c>
      <c r="AB168">
        <v>4</v>
      </c>
      <c r="AC168">
        <v>5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1</v>
      </c>
      <c r="AO168">
        <v>4</v>
      </c>
      <c r="AP168">
        <v>0</v>
      </c>
      <c r="AQ168">
        <v>0</v>
      </c>
      <c r="AR168">
        <v>6</v>
      </c>
      <c r="AS168">
        <v>1</v>
      </c>
      <c r="AT168">
        <v>3</v>
      </c>
      <c r="AU168">
        <v>3</v>
      </c>
      <c r="AV168">
        <v>0</v>
      </c>
      <c r="AW168">
        <v>0</v>
      </c>
    </row>
    <row r="169" spans="1:49" x14ac:dyDescent="0.35">
      <c r="A169" t="s">
        <v>48</v>
      </c>
      <c r="B169" t="s">
        <v>49</v>
      </c>
      <c r="C169" t="s">
        <v>50</v>
      </c>
      <c r="D169" t="s">
        <v>52</v>
      </c>
      <c r="E169" t="s">
        <v>53</v>
      </c>
      <c r="F169" t="s">
        <v>146</v>
      </c>
      <c r="G169" t="s">
        <v>147</v>
      </c>
      <c r="H169" t="s">
        <v>2582</v>
      </c>
      <c r="I169">
        <v>100</v>
      </c>
      <c r="J169">
        <v>1</v>
      </c>
      <c r="K169">
        <v>0</v>
      </c>
      <c r="L169">
        <v>1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28</v>
      </c>
      <c r="W169">
        <v>9</v>
      </c>
      <c r="X169">
        <v>0</v>
      </c>
      <c r="Y169">
        <v>1</v>
      </c>
      <c r="Z169">
        <v>12</v>
      </c>
      <c r="AA169">
        <v>12</v>
      </c>
      <c r="AB169">
        <v>11</v>
      </c>
      <c r="AC169">
        <v>17</v>
      </c>
      <c r="AD169">
        <v>0</v>
      </c>
      <c r="AE169">
        <v>0</v>
      </c>
      <c r="AF169">
        <v>2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3</v>
      </c>
      <c r="AN169">
        <v>0</v>
      </c>
      <c r="AO169">
        <v>0</v>
      </c>
      <c r="AP169">
        <v>0</v>
      </c>
      <c r="AQ169">
        <v>0</v>
      </c>
      <c r="AR169">
        <v>2</v>
      </c>
      <c r="AS169">
        <v>0</v>
      </c>
      <c r="AT169">
        <v>0</v>
      </c>
      <c r="AU169">
        <v>0</v>
      </c>
      <c r="AV169">
        <v>0</v>
      </c>
      <c r="AW169">
        <v>0</v>
      </c>
    </row>
    <row r="170" spans="1:49" x14ac:dyDescent="0.35">
      <c r="A170" t="s">
        <v>48</v>
      </c>
      <c r="B170" t="s">
        <v>49</v>
      </c>
      <c r="C170" t="s">
        <v>58</v>
      </c>
      <c r="D170" t="s">
        <v>59</v>
      </c>
      <c r="E170" t="s">
        <v>60</v>
      </c>
      <c r="F170" t="s">
        <v>69</v>
      </c>
      <c r="G170" t="s">
        <v>1723</v>
      </c>
      <c r="H170" t="s">
        <v>2867</v>
      </c>
      <c r="I170">
        <v>100</v>
      </c>
      <c r="J170">
        <v>3</v>
      </c>
      <c r="K170">
        <v>2</v>
      </c>
      <c r="L170">
        <v>3</v>
      </c>
      <c r="M170">
        <v>1</v>
      </c>
      <c r="N170">
        <v>4</v>
      </c>
      <c r="O170">
        <v>5</v>
      </c>
      <c r="P170">
        <v>7</v>
      </c>
      <c r="Q170">
        <v>7</v>
      </c>
      <c r="R170">
        <v>0</v>
      </c>
      <c r="S170">
        <v>0</v>
      </c>
      <c r="T170">
        <v>2</v>
      </c>
      <c r="U170">
        <v>0</v>
      </c>
      <c r="V170">
        <v>2</v>
      </c>
      <c r="W170">
        <v>0</v>
      </c>
      <c r="X170">
        <v>0</v>
      </c>
      <c r="Y170">
        <v>2</v>
      </c>
      <c r="Z170">
        <v>1</v>
      </c>
      <c r="AA170">
        <v>0</v>
      </c>
      <c r="AB170">
        <v>0</v>
      </c>
      <c r="AC170">
        <v>1</v>
      </c>
      <c r="AD170">
        <v>0</v>
      </c>
      <c r="AE170">
        <v>0</v>
      </c>
      <c r="AF170">
        <v>9</v>
      </c>
      <c r="AG170">
        <v>10</v>
      </c>
      <c r="AH170">
        <v>1</v>
      </c>
      <c r="AI170">
        <v>0</v>
      </c>
      <c r="AJ170">
        <v>1</v>
      </c>
      <c r="AK170">
        <v>4</v>
      </c>
      <c r="AL170">
        <v>9</v>
      </c>
      <c r="AM170">
        <v>11</v>
      </c>
      <c r="AN170">
        <v>1</v>
      </c>
      <c r="AO170">
        <v>1</v>
      </c>
      <c r="AP170">
        <v>2</v>
      </c>
      <c r="AQ170">
        <v>5</v>
      </c>
      <c r="AR170">
        <v>1</v>
      </c>
      <c r="AS170">
        <v>1</v>
      </c>
      <c r="AT170">
        <v>2</v>
      </c>
      <c r="AU170">
        <v>2</v>
      </c>
      <c r="AV170">
        <v>0</v>
      </c>
      <c r="AW170">
        <v>0</v>
      </c>
    </row>
    <row r="171" spans="1:49" x14ac:dyDescent="0.35">
      <c r="A171" t="s">
        <v>48</v>
      </c>
      <c r="B171" t="s">
        <v>49</v>
      </c>
      <c r="C171" t="s">
        <v>73</v>
      </c>
      <c r="D171" t="s">
        <v>74</v>
      </c>
      <c r="E171" t="s">
        <v>1826</v>
      </c>
      <c r="F171" t="s">
        <v>1827</v>
      </c>
      <c r="G171" t="s">
        <v>2004</v>
      </c>
      <c r="H171" t="s">
        <v>2868</v>
      </c>
      <c r="I171">
        <v>97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52</v>
      </c>
      <c r="AK171">
        <v>45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</row>
    <row r="172" spans="1:49" x14ac:dyDescent="0.35">
      <c r="A172" t="s">
        <v>48</v>
      </c>
      <c r="B172" t="s">
        <v>49</v>
      </c>
      <c r="C172" t="s">
        <v>58</v>
      </c>
      <c r="D172" t="s">
        <v>258</v>
      </c>
      <c r="E172" t="s">
        <v>2005</v>
      </c>
      <c r="F172" t="s">
        <v>2006</v>
      </c>
      <c r="G172" t="s">
        <v>2359</v>
      </c>
      <c r="H172" t="s">
        <v>2869</v>
      </c>
      <c r="I172">
        <v>92</v>
      </c>
      <c r="J172">
        <v>5</v>
      </c>
      <c r="K172">
        <v>3</v>
      </c>
      <c r="L172">
        <v>1</v>
      </c>
      <c r="M172">
        <v>0</v>
      </c>
      <c r="N172">
        <v>1</v>
      </c>
      <c r="O172">
        <v>1</v>
      </c>
      <c r="P172">
        <v>1</v>
      </c>
      <c r="Q172">
        <v>0</v>
      </c>
      <c r="R172">
        <v>5</v>
      </c>
      <c r="S172">
        <v>0</v>
      </c>
      <c r="T172">
        <v>2</v>
      </c>
      <c r="U172">
        <v>0</v>
      </c>
      <c r="V172">
        <v>0</v>
      </c>
      <c r="W172">
        <v>0</v>
      </c>
      <c r="X172">
        <v>5</v>
      </c>
      <c r="Y172">
        <v>3</v>
      </c>
      <c r="Z172">
        <v>4</v>
      </c>
      <c r="AA172">
        <v>1</v>
      </c>
      <c r="AB172">
        <v>4</v>
      </c>
      <c r="AC172">
        <v>2</v>
      </c>
      <c r="AD172">
        <v>0</v>
      </c>
      <c r="AE172">
        <v>0</v>
      </c>
      <c r="AF172">
        <v>1</v>
      </c>
      <c r="AG172">
        <v>1</v>
      </c>
      <c r="AH172">
        <v>0</v>
      </c>
      <c r="AI172">
        <v>0</v>
      </c>
      <c r="AJ172">
        <v>7</v>
      </c>
      <c r="AK172">
        <v>4</v>
      </c>
      <c r="AL172">
        <v>0</v>
      </c>
      <c r="AM172">
        <v>0</v>
      </c>
      <c r="AN172">
        <v>0</v>
      </c>
      <c r="AO172">
        <v>1</v>
      </c>
      <c r="AP172">
        <v>10</v>
      </c>
      <c r="AQ172">
        <v>5</v>
      </c>
      <c r="AR172">
        <v>11</v>
      </c>
      <c r="AS172">
        <v>3</v>
      </c>
      <c r="AT172">
        <v>4</v>
      </c>
      <c r="AU172">
        <v>3</v>
      </c>
      <c r="AV172">
        <v>0</v>
      </c>
      <c r="AW172">
        <v>4</v>
      </c>
    </row>
    <row r="173" spans="1:49" x14ac:dyDescent="0.35">
      <c r="A173" t="s">
        <v>48</v>
      </c>
      <c r="B173" t="s">
        <v>49</v>
      </c>
      <c r="C173" t="s">
        <v>50</v>
      </c>
      <c r="D173" t="s">
        <v>1658</v>
      </c>
      <c r="E173" t="s">
        <v>1659</v>
      </c>
      <c r="F173" t="s">
        <v>1661</v>
      </c>
      <c r="G173" t="s">
        <v>2007</v>
      </c>
      <c r="H173" t="s">
        <v>2583</v>
      </c>
      <c r="I173">
        <v>91</v>
      </c>
      <c r="J173">
        <v>6</v>
      </c>
      <c r="K173">
        <v>3</v>
      </c>
      <c r="L173">
        <v>12</v>
      </c>
      <c r="M173">
        <v>15</v>
      </c>
      <c r="N173">
        <v>2</v>
      </c>
      <c r="O173">
        <v>3</v>
      </c>
      <c r="P173">
        <v>3</v>
      </c>
      <c r="Q173">
        <v>0</v>
      </c>
      <c r="R173">
        <v>0</v>
      </c>
      <c r="S173">
        <v>0</v>
      </c>
      <c r="T173">
        <v>1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1</v>
      </c>
      <c r="AA173">
        <v>1</v>
      </c>
      <c r="AB173">
        <v>2</v>
      </c>
      <c r="AC173">
        <v>2</v>
      </c>
      <c r="AD173">
        <v>0</v>
      </c>
      <c r="AE173">
        <v>0</v>
      </c>
      <c r="AF173">
        <v>10</v>
      </c>
      <c r="AG173">
        <v>9</v>
      </c>
      <c r="AH173">
        <v>0</v>
      </c>
      <c r="AI173">
        <v>0</v>
      </c>
      <c r="AJ173">
        <v>1</v>
      </c>
      <c r="AK173">
        <v>0</v>
      </c>
      <c r="AL173">
        <v>6</v>
      </c>
      <c r="AM173">
        <v>10</v>
      </c>
      <c r="AN173">
        <v>1</v>
      </c>
      <c r="AO173">
        <v>2</v>
      </c>
      <c r="AP173">
        <v>0</v>
      </c>
      <c r="AQ173">
        <v>0</v>
      </c>
      <c r="AR173">
        <v>0</v>
      </c>
      <c r="AS173">
        <v>1</v>
      </c>
      <c r="AT173">
        <v>0</v>
      </c>
      <c r="AU173">
        <v>0</v>
      </c>
      <c r="AV173">
        <v>0</v>
      </c>
      <c r="AW173">
        <v>0</v>
      </c>
    </row>
    <row r="174" spans="1:49" x14ac:dyDescent="0.35">
      <c r="A174" t="s">
        <v>48</v>
      </c>
      <c r="B174" t="s">
        <v>49</v>
      </c>
      <c r="C174" t="s">
        <v>58</v>
      </c>
      <c r="D174" t="s">
        <v>59</v>
      </c>
      <c r="E174" t="s">
        <v>60</v>
      </c>
      <c r="F174" t="s">
        <v>69</v>
      </c>
      <c r="G174" t="s">
        <v>1728</v>
      </c>
      <c r="H174" t="s">
        <v>2584</v>
      </c>
      <c r="I174">
        <v>90</v>
      </c>
      <c r="J174">
        <v>4</v>
      </c>
      <c r="K174">
        <v>0</v>
      </c>
      <c r="L174">
        <v>1</v>
      </c>
      <c r="M174">
        <v>2</v>
      </c>
      <c r="N174">
        <v>0</v>
      </c>
      <c r="O174">
        <v>0</v>
      </c>
      <c r="P174">
        <v>6</v>
      </c>
      <c r="Q174">
        <v>6</v>
      </c>
      <c r="R174">
        <v>0</v>
      </c>
      <c r="S174">
        <v>0</v>
      </c>
      <c r="T174">
        <v>0</v>
      </c>
      <c r="U174">
        <v>6</v>
      </c>
      <c r="V174">
        <v>7</v>
      </c>
      <c r="W174">
        <v>6</v>
      </c>
      <c r="X174">
        <v>1</v>
      </c>
      <c r="Y174">
        <v>2</v>
      </c>
      <c r="Z174">
        <v>1</v>
      </c>
      <c r="AA174">
        <v>2</v>
      </c>
      <c r="AB174">
        <v>2</v>
      </c>
      <c r="AC174">
        <v>1</v>
      </c>
      <c r="AD174">
        <v>0</v>
      </c>
      <c r="AE174">
        <v>2</v>
      </c>
      <c r="AF174">
        <v>2</v>
      </c>
      <c r="AG174">
        <v>2</v>
      </c>
      <c r="AH174">
        <v>0</v>
      </c>
      <c r="AI174">
        <v>0</v>
      </c>
      <c r="AJ174">
        <v>2</v>
      </c>
      <c r="AK174">
        <v>0</v>
      </c>
      <c r="AL174">
        <v>1</v>
      </c>
      <c r="AM174">
        <v>0</v>
      </c>
      <c r="AN174">
        <v>0</v>
      </c>
      <c r="AO174">
        <v>4</v>
      </c>
      <c r="AP174">
        <v>14</v>
      </c>
      <c r="AQ174">
        <v>7</v>
      </c>
      <c r="AR174">
        <v>2</v>
      </c>
      <c r="AS174">
        <v>2</v>
      </c>
      <c r="AT174">
        <v>0</v>
      </c>
      <c r="AU174">
        <v>1</v>
      </c>
      <c r="AV174">
        <v>1</v>
      </c>
      <c r="AW174">
        <v>3</v>
      </c>
    </row>
    <row r="175" spans="1:49" x14ac:dyDescent="0.35">
      <c r="A175" t="s">
        <v>48</v>
      </c>
      <c r="B175" t="s">
        <v>49</v>
      </c>
      <c r="C175" t="s">
        <v>58</v>
      </c>
      <c r="D175" t="s">
        <v>59</v>
      </c>
      <c r="E175" t="s">
        <v>60</v>
      </c>
      <c r="F175" t="s">
        <v>61</v>
      </c>
      <c r="G175" t="s">
        <v>1738</v>
      </c>
      <c r="H175" t="s">
        <v>2870</v>
      </c>
      <c r="I175">
        <v>90</v>
      </c>
      <c r="J175">
        <v>3</v>
      </c>
      <c r="K175">
        <v>3</v>
      </c>
      <c r="L175">
        <v>7</v>
      </c>
      <c r="M175">
        <v>3</v>
      </c>
      <c r="N175">
        <v>3</v>
      </c>
      <c r="O175">
        <v>3</v>
      </c>
      <c r="P175">
        <v>4</v>
      </c>
      <c r="Q175">
        <v>13</v>
      </c>
      <c r="R175">
        <v>1</v>
      </c>
      <c r="S175">
        <v>1</v>
      </c>
      <c r="T175">
        <v>1</v>
      </c>
      <c r="U175">
        <v>2</v>
      </c>
      <c r="V175">
        <v>3</v>
      </c>
      <c r="W175">
        <v>2</v>
      </c>
      <c r="X175">
        <v>0</v>
      </c>
      <c r="Y175">
        <v>1</v>
      </c>
      <c r="Z175">
        <v>3</v>
      </c>
      <c r="AA175">
        <v>0</v>
      </c>
      <c r="AB175">
        <v>6</v>
      </c>
      <c r="AC175">
        <v>5</v>
      </c>
      <c r="AD175">
        <v>0</v>
      </c>
      <c r="AE175">
        <v>0</v>
      </c>
      <c r="AF175">
        <v>2</v>
      </c>
      <c r="AG175">
        <v>0</v>
      </c>
      <c r="AH175">
        <v>0</v>
      </c>
      <c r="AI175">
        <v>0</v>
      </c>
      <c r="AJ175">
        <v>3</v>
      </c>
      <c r="AK175">
        <v>5</v>
      </c>
      <c r="AL175">
        <v>0</v>
      </c>
      <c r="AM175">
        <v>1</v>
      </c>
      <c r="AN175">
        <v>6</v>
      </c>
      <c r="AO175">
        <v>4</v>
      </c>
      <c r="AP175">
        <v>2</v>
      </c>
      <c r="AQ175">
        <v>1</v>
      </c>
      <c r="AR175">
        <v>1</v>
      </c>
      <c r="AS175">
        <v>0</v>
      </c>
      <c r="AT175">
        <v>0</v>
      </c>
      <c r="AU175">
        <v>1</v>
      </c>
      <c r="AV175">
        <v>0</v>
      </c>
      <c r="AW175">
        <v>0</v>
      </c>
    </row>
    <row r="176" spans="1:49" x14ac:dyDescent="0.35">
      <c r="A176" t="s">
        <v>48</v>
      </c>
      <c r="B176" t="s">
        <v>49</v>
      </c>
      <c r="C176" t="s">
        <v>58</v>
      </c>
      <c r="D176" t="s">
        <v>59</v>
      </c>
      <c r="E176" t="s">
        <v>60</v>
      </c>
      <c r="F176" t="s">
        <v>1970</v>
      </c>
      <c r="G176" t="s">
        <v>1971</v>
      </c>
      <c r="H176" t="s">
        <v>2585</v>
      </c>
      <c r="I176">
        <v>87</v>
      </c>
      <c r="J176">
        <v>1</v>
      </c>
      <c r="K176">
        <v>3</v>
      </c>
      <c r="L176">
        <v>0</v>
      </c>
      <c r="M176">
        <v>0</v>
      </c>
      <c r="N176">
        <v>5</v>
      </c>
      <c r="O176">
        <v>6</v>
      </c>
      <c r="P176">
        <v>6</v>
      </c>
      <c r="Q176">
        <v>9</v>
      </c>
      <c r="R176">
        <v>0</v>
      </c>
      <c r="S176">
        <v>1</v>
      </c>
      <c r="T176">
        <v>2</v>
      </c>
      <c r="U176">
        <v>3</v>
      </c>
      <c r="V176">
        <v>1</v>
      </c>
      <c r="W176">
        <v>0</v>
      </c>
      <c r="X176">
        <v>0</v>
      </c>
      <c r="Y176">
        <v>1</v>
      </c>
      <c r="Z176">
        <v>1</v>
      </c>
      <c r="AA176">
        <v>2</v>
      </c>
      <c r="AB176">
        <v>3</v>
      </c>
      <c r="AC176">
        <v>4</v>
      </c>
      <c r="AD176">
        <v>0</v>
      </c>
      <c r="AE176">
        <v>1</v>
      </c>
      <c r="AF176">
        <v>5</v>
      </c>
      <c r="AG176">
        <v>4</v>
      </c>
      <c r="AH176">
        <v>1</v>
      </c>
      <c r="AI176">
        <v>1</v>
      </c>
      <c r="AJ176">
        <v>1</v>
      </c>
      <c r="AK176">
        <v>2</v>
      </c>
      <c r="AL176">
        <v>3</v>
      </c>
      <c r="AM176">
        <v>6</v>
      </c>
      <c r="AN176">
        <v>0</v>
      </c>
      <c r="AO176">
        <v>0</v>
      </c>
      <c r="AP176">
        <v>4</v>
      </c>
      <c r="AQ176">
        <v>4</v>
      </c>
      <c r="AR176">
        <v>1</v>
      </c>
      <c r="AS176">
        <v>2</v>
      </c>
      <c r="AT176">
        <v>0</v>
      </c>
      <c r="AU176">
        <v>0</v>
      </c>
      <c r="AV176">
        <v>2</v>
      </c>
      <c r="AW176">
        <v>2</v>
      </c>
    </row>
    <row r="177" spans="1:49" x14ac:dyDescent="0.35">
      <c r="A177" t="s">
        <v>48</v>
      </c>
      <c r="B177" t="s">
        <v>49</v>
      </c>
      <c r="C177" t="s">
        <v>133</v>
      </c>
      <c r="D177" t="s">
        <v>1975</v>
      </c>
      <c r="E177" t="s">
        <v>240</v>
      </c>
      <c r="F177" t="s">
        <v>242</v>
      </c>
      <c r="G177" t="s">
        <v>592</v>
      </c>
      <c r="H177" t="s">
        <v>2586</v>
      </c>
      <c r="I177">
        <v>86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2</v>
      </c>
      <c r="P177">
        <v>3</v>
      </c>
      <c r="Q177">
        <v>0</v>
      </c>
      <c r="R177">
        <v>0</v>
      </c>
      <c r="S177">
        <v>1</v>
      </c>
      <c r="T177">
        <v>1</v>
      </c>
      <c r="U177">
        <v>0</v>
      </c>
      <c r="V177">
        <v>0</v>
      </c>
      <c r="W177">
        <v>0</v>
      </c>
      <c r="X177">
        <v>4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37</v>
      </c>
      <c r="AK177">
        <v>20</v>
      </c>
      <c r="AL177">
        <v>1</v>
      </c>
      <c r="AM177">
        <v>0</v>
      </c>
      <c r="AN177">
        <v>0</v>
      </c>
      <c r="AO177">
        <v>1</v>
      </c>
      <c r="AP177">
        <v>2</v>
      </c>
      <c r="AQ177">
        <v>1</v>
      </c>
      <c r="AR177">
        <v>0</v>
      </c>
      <c r="AS177">
        <v>1</v>
      </c>
      <c r="AT177">
        <v>4</v>
      </c>
      <c r="AU177">
        <v>4</v>
      </c>
      <c r="AV177">
        <v>2</v>
      </c>
      <c r="AW177">
        <v>2</v>
      </c>
    </row>
    <row r="178" spans="1:49" x14ac:dyDescent="0.35">
      <c r="A178" t="s">
        <v>48</v>
      </c>
      <c r="B178" t="s">
        <v>49</v>
      </c>
      <c r="C178" t="s">
        <v>58</v>
      </c>
      <c r="D178" t="s">
        <v>59</v>
      </c>
      <c r="E178" t="s">
        <v>60</v>
      </c>
      <c r="F178" t="s">
        <v>1999</v>
      </c>
      <c r="G178" t="s">
        <v>1730</v>
      </c>
      <c r="H178" t="s">
        <v>2871</v>
      </c>
      <c r="I178">
        <v>86</v>
      </c>
      <c r="J178">
        <v>0</v>
      </c>
      <c r="K178">
        <v>0</v>
      </c>
      <c r="L178">
        <v>1</v>
      </c>
      <c r="M178">
        <v>0</v>
      </c>
      <c r="N178">
        <v>2</v>
      </c>
      <c r="O178">
        <v>0</v>
      </c>
      <c r="P178">
        <v>12</v>
      </c>
      <c r="Q178">
        <v>7</v>
      </c>
      <c r="R178">
        <v>1</v>
      </c>
      <c r="S178">
        <v>0</v>
      </c>
      <c r="T178">
        <v>2</v>
      </c>
      <c r="U178">
        <v>2</v>
      </c>
      <c r="V178">
        <v>4</v>
      </c>
      <c r="W178">
        <v>3</v>
      </c>
      <c r="X178">
        <v>0</v>
      </c>
      <c r="Y178">
        <v>5</v>
      </c>
      <c r="Z178">
        <v>4</v>
      </c>
      <c r="AA178">
        <v>9</v>
      </c>
      <c r="AB178">
        <v>13</v>
      </c>
      <c r="AC178">
        <v>8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1</v>
      </c>
      <c r="AK178">
        <v>2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2</v>
      </c>
      <c r="AS178">
        <v>3</v>
      </c>
      <c r="AT178">
        <v>2</v>
      </c>
      <c r="AU178">
        <v>2</v>
      </c>
      <c r="AV178">
        <v>1</v>
      </c>
      <c r="AW178">
        <v>0</v>
      </c>
    </row>
    <row r="179" spans="1:49" x14ac:dyDescent="0.35">
      <c r="A179" t="s">
        <v>48</v>
      </c>
      <c r="B179" t="s">
        <v>49</v>
      </c>
      <c r="C179" t="s">
        <v>58</v>
      </c>
      <c r="D179" t="s">
        <v>173</v>
      </c>
      <c r="E179" t="s">
        <v>174</v>
      </c>
      <c r="F179" t="s">
        <v>175</v>
      </c>
      <c r="G179" t="s">
        <v>1745</v>
      </c>
      <c r="H179" t="s">
        <v>2872</v>
      </c>
      <c r="I179">
        <v>86</v>
      </c>
      <c r="J179">
        <v>0</v>
      </c>
      <c r="K179">
        <v>1</v>
      </c>
      <c r="L179">
        <v>3</v>
      </c>
      <c r="M179">
        <v>3</v>
      </c>
      <c r="N179">
        <v>1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6</v>
      </c>
      <c r="W179">
        <v>9</v>
      </c>
      <c r="X179">
        <v>1</v>
      </c>
      <c r="Y179">
        <v>0</v>
      </c>
      <c r="Z179">
        <v>7</v>
      </c>
      <c r="AA179">
        <v>3</v>
      </c>
      <c r="AB179">
        <v>3</v>
      </c>
      <c r="AC179">
        <v>2</v>
      </c>
      <c r="AD179">
        <v>0</v>
      </c>
      <c r="AE179">
        <v>0</v>
      </c>
      <c r="AF179">
        <v>0</v>
      </c>
      <c r="AG179">
        <v>0</v>
      </c>
      <c r="AH179">
        <v>1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10</v>
      </c>
      <c r="AO179">
        <v>5</v>
      </c>
      <c r="AP179">
        <v>9</v>
      </c>
      <c r="AQ179">
        <v>11</v>
      </c>
      <c r="AR179">
        <v>0</v>
      </c>
      <c r="AS179">
        <v>0</v>
      </c>
      <c r="AT179">
        <v>0</v>
      </c>
      <c r="AU179">
        <v>1</v>
      </c>
      <c r="AV179">
        <v>7</v>
      </c>
      <c r="AW179">
        <v>2</v>
      </c>
    </row>
    <row r="180" spans="1:49" x14ac:dyDescent="0.35">
      <c r="A180" t="s">
        <v>48</v>
      </c>
      <c r="B180" t="s">
        <v>49</v>
      </c>
      <c r="C180" t="s">
        <v>73</v>
      </c>
      <c r="D180" t="s">
        <v>95</v>
      </c>
      <c r="E180" t="s">
        <v>2008</v>
      </c>
      <c r="F180" t="s">
        <v>2360</v>
      </c>
      <c r="G180" t="s">
        <v>2361</v>
      </c>
      <c r="H180" t="s">
        <v>2873</v>
      </c>
      <c r="I180">
        <v>85</v>
      </c>
      <c r="J180">
        <v>1</v>
      </c>
      <c r="K180">
        <v>1</v>
      </c>
      <c r="L180">
        <v>1</v>
      </c>
      <c r="M180">
        <v>7</v>
      </c>
      <c r="N180">
        <v>2</v>
      </c>
      <c r="O180">
        <v>2</v>
      </c>
      <c r="P180">
        <v>5</v>
      </c>
      <c r="Q180">
        <v>7</v>
      </c>
      <c r="R180">
        <v>2</v>
      </c>
      <c r="S180">
        <v>3</v>
      </c>
      <c r="T180">
        <v>3</v>
      </c>
      <c r="U180">
        <v>1</v>
      </c>
      <c r="V180">
        <v>0</v>
      </c>
      <c r="W180">
        <v>1</v>
      </c>
      <c r="X180">
        <v>0</v>
      </c>
      <c r="Y180">
        <v>0</v>
      </c>
      <c r="Z180">
        <v>2</v>
      </c>
      <c r="AA180">
        <v>1</v>
      </c>
      <c r="AB180">
        <v>3</v>
      </c>
      <c r="AC180">
        <v>1</v>
      </c>
      <c r="AD180">
        <v>9</v>
      </c>
      <c r="AE180">
        <v>5</v>
      </c>
      <c r="AF180">
        <v>0</v>
      </c>
      <c r="AG180">
        <v>0</v>
      </c>
      <c r="AH180">
        <v>3</v>
      </c>
      <c r="AI180">
        <v>7</v>
      </c>
      <c r="AJ180">
        <v>0</v>
      </c>
      <c r="AK180">
        <v>1</v>
      </c>
      <c r="AL180">
        <v>0</v>
      </c>
      <c r="AM180">
        <v>0</v>
      </c>
      <c r="AN180">
        <v>0</v>
      </c>
      <c r="AO180">
        <v>2</v>
      </c>
      <c r="AP180">
        <v>4</v>
      </c>
      <c r="AQ180">
        <v>4</v>
      </c>
      <c r="AR180">
        <v>0</v>
      </c>
      <c r="AS180">
        <v>0</v>
      </c>
      <c r="AT180">
        <v>1</v>
      </c>
      <c r="AU180">
        <v>1</v>
      </c>
      <c r="AV180">
        <v>2</v>
      </c>
      <c r="AW180">
        <v>3</v>
      </c>
    </row>
    <row r="181" spans="1:49" x14ac:dyDescent="0.35">
      <c r="A181" t="s">
        <v>48</v>
      </c>
      <c r="B181" t="s">
        <v>49</v>
      </c>
      <c r="C181" t="s">
        <v>58</v>
      </c>
      <c r="D181" t="s">
        <v>59</v>
      </c>
      <c r="E181" t="s">
        <v>60</v>
      </c>
      <c r="F181" t="s">
        <v>61</v>
      </c>
      <c r="G181" t="s">
        <v>1969</v>
      </c>
      <c r="H181" t="s">
        <v>2587</v>
      </c>
      <c r="I181">
        <v>82</v>
      </c>
      <c r="J181">
        <v>2</v>
      </c>
      <c r="K181">
        <v>4</v>
      </c>
      <c r="L181">
        <v>1</v>
      </c>
      <c r="M181">
        <v>3</v>
      </c>
      <c r="N181">
        <v>6</v>
      </c>
      <c r="O181">
        <v>3</v>
      </c>
      <c r="P181">
        <v>6</v>
      </c>
      <c r="Q181">
        <v>2</v>
      </c>
      <c r="R181">
        <v>1</v>
      </c>
      <c r="S181">
        <v>0</v>
      </c>
      <c r="T181">
        <v>2</v>
      </c>
      <c r="U181">
        <v>4</v>
      </c>
      <c r="V181">
        <v>2</v>
      </c>
      <c r="W181">
        <v>3</v>
      </c>
      <c r="X181">
        <v>1</v>
      </c>
      <c r="Y181">
        <v>0</v>
      </c>
      <c r="Z181">
        <v>1</v>
      </c>
      <c r="AA181">
        <v>5</v>
      </c>
      <c r="AB181">
        <v>2</v>
      </c>
      <c r="AC181">
        <v>3</v>
      </c>
      <c r="AD181">
        <v>0</v>
      </c>
      <c r="AE181">
        <v>0</v>
      </c>
      <c r="AF181">
        <v>7</v>
      </c>
      <c r="AG181">
        <v>5</v>
      </c>
      <c r="AH181">
        <v>0</v>
      </c>
      <c r="AI181">
        <v>0</v>
      </c>
      <c r="AJ181">
        <v>0</v>
      </c>
      <c r="AK181">
        <v>2</v>
      </c>
      <c r="AL181">
        <v>2</v>
      </c>
      <c r="AM181">
        <v>3</v>
      </c>
      <c r="AN181">
        <v>1</v>
      </c>
      <c r="AO181">
        <v>2</v>
      </c>
      <c r="AP181">
        <v>3</v>
      </c>
      <c r="AQ181">
        <v>0</v>
      </c>
      <c r="AR181">
        <v>1</v>
      </c>
      <c r="AS181">
        <v>1</v>
      </c>
      <c r="AT181">
        <v>0</v>
      </c>
      <c r="AU181">
        <v>3</v>
      </c>
      <c r="AV181">
        <v>1</v>
      </c>
      <c r="AW181">
        <v>0</v>
      </c>
    </row>
    <row r="182" spans="1:49" x14ac:dyDescent="0.35">
      <c r="A182" t="s">
        <v>48</v>
      </c>
      <c r="B182" t="s">
        <v>49</v>
      </c>
      <c r="C182" t="s">
        <v>50</v>
      </c>
      <c r="D182" t="s">
        <v>52</v>
      </c>
      <c r="E182" t="s">
        <v>53</v>
      </c>
      <c r="F182" t="s">
        <v>54</v>
      </c>
      <c r="G182" t="s">
        <v>55</v>
      </c>
      <c r="H182" t="s">
        <v>2588</v>
      </c>
      <c r="I182">
        <v>75</v>
      </c>
      <c r="J182">
        <v>1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11</v>
      </c>
      <c r="AE182">
        <v>13</v>
      </c>
      <c r="AF182">
        <v>2</v>
      </c>
      <c r="AG182">
        <v>0</v>
      </c>
      <c r="AH182">
        <v>14</v>
      </c>
      <c r="AI182">
        <v>18</v>
      </c>
      <c r="AJ182">
        <v>6</v>
      </c>
      <c r="AK182">
        <v>4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1</v>
      </c>
      <c r="AS182">
        <v>1</v>
      </c>
      <c r="AT182">
        <v>0</v>
      </c>
      <c r="AU182">
        <v>0</v>
      </c>
      <c r="AV182">
        <v>0</v>
      </c>
      <c r="AW182">
        <v>0</v>
      </c>
    </row>
    <row r="183" spans="1:49" x14ac:dyDescent="0.35">
      <c r="A183" t="s">
        <v>48</v>
      </c>
      <c r="B183" t="s">
        <v>49</v>
      </c>
      <c r="C183" t="s">
        <v>50</v>
      </c>
      <c r="D183" t="s">
        <v>52</v>
      </c>
      <c r="E183" t="s">
        <v>53</v>
      </c>
      <c r="F183" t="s">
        <v>146</v>
      </c>
      <c r="G183" t="s">
        <v>2009</v>
      </c>
      <c r="H183" t="s">
        <v>2874</v>
      </c>
      <c r="I183">
        <v>74</v>
      </c>
      <c r="J183">
        <v>2</v>
      </c>
      <c r="K183">
        <v>2</v>
      </c>
      <c r="L183">
        <v>0</v>
      </c>
      <c r="M183">
        <v>1</v>
      </c>
      <c r="N183">
        <v>5</v>
      </c>
      <c r="O183">
        <v>1</v>
      </c>
      <c r="P183">
        <v>0</v>
      </c>
      <c r="Q183">
        <v>1</v>
      </c>
      <c r="R183">
        <v>1</v>
      </c>
      <c r="S183">
        <v>1</v>
      </c>
      <c r="T183">
        <v>4</v>
      </c>
      <c r="U183">
        <v>2</v>
      </c>
      <c r="V183">
        <v>7</v>
      </c>
      <c r="W183">
        <v>7</v>
      </c>
      <c r="X183">
        <v>0</v>
      </c>
      <c r="Y183">
        <v>0</v>
      </c>
      <c r="Z183">
        <v>5</v>
      </c>
      <c r="AA183">
        <v>6</v>
      </c>
      <c r="AB183">
        <v>5</v>
      </c>
      <c r="AC183">
        <v>12</v>
      </c>
      <c r="AD183">
        <v>0</v>
      </c>
      <c r="AE183">
        <v>0</v>
      </c>
      <c r="AF183">
        <v>3</v>
      </c>
      <c r="AG183">
        <v>4</v>
      </c>
      <c r="AH183">
        <v>0</v>
      </c>
      <c r="AI183">
        <v>0</v>
      </c>
      <c r="AJ183">
        <v>0</v>
      </c>
      <c r="AK183">
        <v>0</v>
      </c>
      <c r="AL183">
        <v>1</v>
      </c>
      <c r="AM183">
        <v>3</v>
      </c>
      <c r="AN183">
        <v>0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</row>
    <row r="184" spans="1:49" x14ac:dyDescent="0.35">
      <c r="A184" t="s">
        <v>48</v>
      </c>
      <c r="B184" t="s">
        <v>49</v>
      </c>
      <c r="C184" t="s">
        <v>73</v>
      </c>
      <c r="D184" t="s">
        <v>74</v>
      </c>
      <c r="E184" t="s">
        <v>1799</v>
      </c>
      <c r="F184" t="s">
        <v>2010</v>
      </c>
      <c r="G184" t="s">
        <v>2362</v>
      </c>
      <c r="H184" t="s">
        <v>2875</v>
      </c>
      <c r="I184">
        <v>73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1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35</v>
      </c>
      <c r="AK184">
        <v>37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</row>
    <row r="185" spans="1:49" x14ac:dyDescent="0.35">
      <c r="A185" t="s">
        <v>48</v>
      </c>
      <c r="B185" t="s">
        <v>49</v>
      </c>
      <c r="C185" t="s">
        <v>73</v>
      </c>
      <c r="D185" t="s">
        <v>95</v>
      </c>
      <c r="E185" t="s">
        <v>96</v>
      </c>
      <c r="F185" t="s">
        <v>1898</v>
      </c>
      <c r="G185" t="s">
        <v>1899</v>
      </c>
      <c r="H185" t="s">
        <v>2876</v>
      </c>
      <c r="I185">
        <v>72</v>
      </c>
      <c r="J185">
        <v>0</v>
      </c>
      <c r="K185">
        <v>1</v>
      </c>
      <c r="L185">
        <v>0</v>
      </c>
      <c r="M185">
        <v>5</v>
      </c>
      <c r="N185">
        <v>0</v>
      </c>
      <c r="O185">
        <v>2</v>
      </c>
      <c r="P185">
        <v>8</v>
      </c>
      <c r="Q185">
        <v>4</v>
      </c>
      <c r="R185">
        <v>1</v>
      </c>
      <c r="S185">
        <v>1</v>
      </c>
      <c r="T185">
        <v>2</v>
      </c>
      <c r="U185">
        <v>3</v>
      </c>
      <c r="V185">
        <v>1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1</v>
      </c>
      <c r="AC185">
        <v>0</v>
      </c>
      <c r="AD185">
        <v>4</v>
      </c>
      <c r="AE185">
        <v>3</v>
      </c>
      <c r="AF185">
        <v>1</v>
      </c>
      <c r="AG185">
        <v>2</v>
      </c>
      <c r="AH185">
        <v>6</v>
      </c>
      <c r="AI185">
        <v>5</v>
      </c>
      <c r="AJ185">
        <v>2</v>
      </c>
      <c r="AK185">
        <v>1</v>
      </c>
      <c r="AL185">
        <v>0</v>
      </c>
      <c r="AM185">
        <v>0</v>
      </c>
      <c r="AN185">
        <v>1</v>
      </c>
      <c r="AO185">
        <v>1</v>
      </c>
      <c r="AP185">
        <v>6</v>
      </c>
      <c r="AQ185">
        <v>1</v>
      </c>
      <c r="AR185">
        <v>1</v>
      </c>
      <c r="AS185">
        <v>1</v>
      </c>
      <c r="AT185">
        <v>5</v>
      </c>
      <c r="AU185">
        <v>1</v>
      </c>
      <c r="AV185">
        <v>1</v>
      </c>
      <c r="AW185">
        <v>1</v>
      </c>
    </row>
    <row r="186" spans="1:49" x14ac:dyDescent="0.35">
      <c r="A186" t="s">
        <v>48</v>
      </c>
      <c r="B186" t="s">
        <v>49</v>
      </c>
      <c r="C186" t="s">
        <v>73</v>
      </c>
      <c r="D186" t="s">
        <v>318</v>
      </c>
      <c r="E186" t="s">
        <v>319</v>
      </c>
      <c r="F186" t="s">
        <v>320</v>
      </c>
      <c r="G186" t="s">
        <v>1939</v>
      </c>
      <c r="H186" t="s">
        <v>2877</v>
      </c>
      <c r="I186">
        <v>71</v>
      </c>
      <c r="J186">
        <v>2</v>
      </c>
      <c r="K186">
        <v>3</v>
      </c>
      <c r="L186">
        <v>1</v>
      </c>
      <c r="M186">
        <v>6</v>
      </c>
      <c r="N186">
        <v>3</v>
      </c>
      <c r="O186">
        <v>3</v>
      </c>
      <c r="P186">
        <v>1</v>
      </c>
      <c r="Q186">
        <v>1</v>
      </c>
      <c r="R186">
        <v>3</v>
      </c>
      <c r="S186">
        <v>0</v>
      </c>
      <c r="T186">
        <v>8</v>
      </c>
      <c r="U186">
        <v>7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5</v>
      </c>
      <c r="AG186">
        <v>6</v>
      </c>
      <c r="AH186">
        <v>0</v>
      </c>
      <c r="AI186">
        <v>0</v>
      </c>
      <c r="AJ186">
        <v>0</v>
      </c>
      <c r="AK186">
        <v>0</v>
      </c>
      <c r="AL186">
        <v>6</v>
      </c>
      <c r="AM186">
        <v>9</v>
      </c>
      <c r="AN186">
        <v>1</v>
      </c>
      <c r="AO186">
        <v>0</v>
      </c>
      <c r="AP186">
        <v>1</v>
      </c>
      <c r="AQ186">
        <v>0</v>
      </c>
      <c r="AR186">
        <v>0</v>
      </c>
      <c r="AS186">
        <v>3</v>
      </c>
      <c r="AT186">
        <v>0</v>
      </c>
      <c r="AU186">
        <v>2</v>
      </c>
      <c r="AV186">
        <v>0</v>
      </c>
      <c r="AW186">
        <v>0</v>
      </c>
    </row>
    <row r="187" spans="1:49" x14ac:dyDescent="0.35">
      <c r="A187" t="s">
        <v>48</v>
      </c>
      <c r="B187" t="s">
        <v>49</v>
      </c>
      <c r="C187" t="s">
        <v>73</v>
      </c>
      <c r="D187" t="s">
        <v>95</v>
      </c>
      <c r="E187" t="s">
        <v>1914</v>
      </c>
      <c r="F187" t="s">
        <v>1915</v>
      </c>
      <c r="G187" t="s">
        <v>1916</v>
      </c>
      <c r="H187" t="s">
        <v>2878</v>
      </c>
      <c r="I187">
        <v>70</v>
      </c>
      <c r="J187">
        <v>1</v>
      </c>
      <c r="K187">
        <v>1</v>
      </c>
      <c r="L187">
        <v>1</v>
      </c>
      <c r="M187">
        <v>0</v>
      </c>
      <c r="N187">
        <v>0</v>
      </c>
      <c r="O187">
        <v>0</v>
      </c>
      <c r="P187">
        <v>2</v>
      </c>
      <c r="Q187">
        <v>5</v>
      </c>
      <c r="R187">
        <v>0</v>
      </c>
      <c r="S187">
        <v>1</v>
      </c>
      <c r="T187">
        <v>2</v>
      </c>
      <c r="U187">
        <v>4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1</v>
      </c>
      <c r="AD187">
        <v>1</v>
      </c>
      <c r="AE187">
        <v>6</v>
      </c>
      <c r="AF187">
        <v>0</v>
      </c>
      <c r="AG187">
        <v>0</v>
      </c>
      <c r="AH187">
        <v>1</v>
      </c>
      <c r="AI187">
        <v>6</v>
      </c>
      <c r="AJ187">
        <v>2</v>
      </c>
      <c r="AK187">
        <v>1</v>
      </c>
      <c r="AL187">
        <v>0</v>
      </c>
      <c r="AM187">
        <v>1</v>
      </c>
      <c r="AN187">
        <v>2</v>
      </c>
      <c r="AO187">
        <v>2</v>
      </c>
      <c r="AP187">
        <v>8</v>
      </c>
      <c r="AQ187">
        <v>5</v>
      </c>
      <c r="AR187">
        <v>0</v>
      </c>
      <c r="AS187">
        <v>1</v>
      </c>
      <c r="AT187">
        <v>5</v>
      </c>
      <c r="AU187">
        <v>2</v>
      </c>
      <c r="AV187">
        <v>7</v>
      </c>
      <c r="AW187">
        <v>2</v>
      </c>
    </row>
    <row r="188" spans="1:49" x14ac:dyDescent="0.35">
      <c r="A188" t="s">
        <v>48</v>
      </c>
      <c r="B188" t="s">
        <v>49</v>
      </c>
      <c r="C188" t="s">
        <v>58</v>
      </c>
      <c r="D188" t="s">
        <v>59</v>
      </c>
      <c r="E188" t="s">
        <v>60</v>
      </c>
      <c r="F188" t="s">
        <v>69</v>
      </c>
      <c r="G188" t="s">
        <v>1724</v>
      </c>
      <c r="H188" t="s">
        <v>2879</v>
      </c>
      <c r="I188">
        <v>69</v>
      </c>
      <c r="J188">
        <v>3</v>
      </c>
      <c r="K188">
        <v>2</v>
      </c>
      <c r="L188">
        <v>4</v>
      </c>
      <c r="M188">
        <v>5</v>
      </c>
      <c r="N188">
        <v>5</v>
      </c>
      <c r="O188">
        <v>2</v>
      </c>
      <c r="P188">
        <v>11</v>
      </c>
      <c r="Q188">
        <v>7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2</v>
      </c>
      <c r="X188">
        <v>2</v>
      </c>
      <c r="Y188">
        <v>1</v>
      </c>
      <c r="Z188">
        <v>0</v>
      </c>
      <c r="AA188">
        <v>0</v>
      </c>
      <c r="AB188">
        <v>2</v>
      </c>
      <c r="AC188">
        <v>3</v>
      </c>
      <c r="AD188">
        <v>3</v>
      </c>
      <c r="AE188">
        <v>0</v>
      </c>
      <c r="AF188">
        <v>1</v>
      </c>
      <c r="AG188">
        <v>1</v>
      </c>
      <c r="AH188">
        <v>1</v>
      </c>
      <c r="AI188">
        <v>0</v>
      </c>
      <c r="AJ188">
        <v>0</v>
      </c>
      <c r="AK188">
        <v>1</v>
      </c>
      <c r="AL188">
        <v>3</v>
      </c>
      <c r="AM188">
        <v>1</v>
      </c>
      <c r="AN188">
        <v>0</v>
      </c>
      <c r="AO188">
        <v>0</v>
      </c>
      <c r="AP188">
        <v>1</v>
      </c>
      <c r="AQ188">
        <v>3</v>
      </c>
      <c r="AR188">
        <v>1</v>
      </c>
      <c r="AS188">
        <v>3</v>
      </c>
      <c r="AT188">
        <v>0</v>
      </c>
      <c r="AU188">
        <v>0</v>
      </c>
      <c r="AV188">
        <v>0</v>
      </c>
      <c r="AW188">
        <v>0</v>
      </c>
    </row>
    <row r="189" spans="1:49" x14ac:dyDescent="0.35">
      <c r="A189" t="s">
        <v>48</v>
      </c>
      <c r="B189" t="s">
        <v>49</v>
      </c>
      <c r="C189" t="s">
        <v>58</v>
      </c>
      <c r="D189" t="s">
        <v>173</v>
      </c>
      <c r="E189" t="s">
        <v>174</v>
      </c>
      <c r="F189" t="s">
        <v>175</v>
      </c>
      <c r="G189" t="s">
        <v>1744</v>
      </c>
      <c r="H189" t="s">
        <v>2880</v>
      </c>
      <c r="I189">
        <v>69</v>
      </c>
      <c r="J189">
        <v>0</v>
      </c>
      <c r="K189">
        <v>0</v>
      </c>
      <c r="L189">
        <v>1</v>
      </c>
      <c r="M189">
        <v>0</v>
      </c>
      <c r="N189">
        <v>1</v>
      </c>
      <c r="O189">
        <v>0</v>
      </c>
      <c r="P189">
        <v>2</v>
      </c>
      <c r="Q189">
        <v>1</v>
      </c>
      <c r="R189">
        <v>0</v>
      </c>
      <c r="S189">
        <v>0</v>
      </c>
      <c r="T189">
        <v>0</v>
      </c>
      <c r="U189">
        <v>0</v>
      </c>
      <c r="V189">
        <v>2</v>
      </c>
      <c r="W189">
        <v>1</v>
      </c>
      <c r="X189">
        <v>0</v>
      </c>
      <c r="Y189">
        <v>0</v>
      </c>
      <c r="Z189">
        <v>0</v>
      </c>
      <c r="AA189">
        <v>1</v>
      </c>
      <c r="AB189">
        <v>1</v>
      </c>
      <c r="AC189">
        <v>1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1</v>
      </c>
      <c r="AK189">
        <v>1</v>
      </c>
      <c r="AL189">
        <v>0</v>
      </c>
      <c r="AM189">
        <v>0</v>
      </c>
      <c r="AN189">
        <v>0</v>
      </c>
      <c r="AO189">
        <v>0</v>
      </c>
      <c r="AP189">
        <v>2</v>
      </c>
      <c r="AQ189">
        <v>2</v>
      </c>
      <c r="AR189">
        <v>0</v>
      </c>
      <c r="AS189">
        <v>0</v>
      </c>
      <c r="AT189">
        <v>27</v>
      </c>
      <c r="AU189">
        <v>23</v>
      </c>
      <c r="AV189">
        <v>0</v>
      </c>
      <c r="AW189">
        <v>2</v>
      </c>
    </row>
    <row r="190" spans="1:49" x14ac:dyDescent="0.35">
      <c r="A190" t="s">
        <v>48</v>
      </c>
      <c r="B190" t="s">
        <v>49</v>
      </c>
      <c r="C190" t="s">
        <v>133</v>
      </c>
      <c r="D190" t="s">
        <v>1975</v>
      </c>
      <c r="E190" t="s">
        <v>240</v>
      </c>
      <c r="F190" t="s">
        <v>242</v>
      </c>
      <c r="G190" t="s">
        <v>1650</v>
      </c>
      <c r="H190" t="s">
        <v>2589</v>
      </c>
      <c r="I190">
        <v>68</v>
      </c>
      <c r="J190">
        <v>0</v>
      </c>
      <c r="K190">
        <v>0</v>
      </c>
      <c r="L190">
        <v>1</v>
      </c>
      <c r="M190">
        <v>4</v>
      </c>
      <c r="N190">
        <v>0</v>
      </c>
      <c r="O190">
        <v>0</v>
      </c>
      <c r="P190">
        <v>11</v>
      </c>
      <c r="Q190">
        <v>8</v>
      </c>
      <c r="R190">
        <v>0</v>
      </c>
      <c r="S190">
        <v>3</v>
      </c>
      <c r="T190">
        <v>6</v>
      </c>
      <c r="U190">
        <v>4</v>
      </c>
      <c r="V190">
        <v>1</v>
      </c>
      <c r="W190">
        <v>0</v>
      </c>
      <c r="X190">
        <v>1</v>
      </c>
      <c r="Y190">
        <v>0</v>
      </c>
      <c r="Z190">
        <v>1</v>
      </c>
      <c r="AA190">
        <v>0</v>
      </c>
      <c r="AB190">
        <v>1</v>
      </c>
      <c r="AC190">
        <v>1</v>
      </c>
      <c r="AD190">
        <v>0</v>
      </c>
      <c r="AE190">
        <v>1</v>
      </c>
      <c r="AF190">
        <v>1</v>
      </c>
      <c r="AG190">
        <v>0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>
        <v>5</v>
      </c>
      <c r="AO190">
        <v>7</v>
      </c>
      <c r="AP190">
        <v>2</v>
      </c>
      <c r="AQ190">
        <v>3</v>
      </c>
      <c r="AR190">
        <v>1</v>
      </c>
      <c r="AS190">
        <v>2</v>
      </c>
      <c r="AT190">
        <v>0</v>
      </c>
      <c r="AU190">
        <v>0</v>
      </c>
      <c r="AV190">
        <v>2</v>
      </c>
      <c r="AW190">
        <v>1</v>
      </c>
    </row>
    <row r="191" spans="1:49" x14ac:dyDescent="0.35">
      <c r="A191" t="s">
        <v>48</v>
      </c>
      <c r="B191" t="s">
        <v>49</v>
      </c>
      <c r="C191" t="s">
        <v>58</v>
      </c>
      <c r="D191" t="s">
        <v>258</v>
      </c>
      <c r="E191" t="s">
        <v>259</v>
      </c>
      <c r="F191" t="s">
        <v>635</v>
      </c>
      <c r="G191" t="s">
        <v>1692</v>
      </c>
      <c r="H191" t="s">
        <v>2881</v>
      </c>
      <c r="I191">
        <v>68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1</v>
      </c>
      <c r="P191">
        <v>1</v>
      </c>
      <c r="Q191">
        <v>5</v>
      </c>
      <c r="R191">
        <v>0</v>
      </c>
      <c r="S191">
        <v>0</v>
      </c>
      <c r="T191">
        <v>1</v>
      </c>
      <c r="U191">
        <v>0</v>
      </c>
      <c r="V191">
        <v>0</v>
      </c>
      <c r="W191">
        <v>1</v>
      </c>
      <c r="X191">
        <v>1</v>
      </c>
      <c r="Y191">
        <v>1</v>
      </c>
      <c r="Z191">
        <v>0</v>
      </c>
      <c r="AA191">
        <v>0</v>
      </c>
      <c r="AB191">
        <v>0</v>
      </c>
      <c r="AC191">
        <v>0</v>
      </c>
      <c r="AD191">
        <v>2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6</v>
      </c>
      <c r="AK191">
        <v>4</v>
      </c>
      <c r="AL191">
        <v>0</v>
      </c>
      <c r="AM191">
        <v>0</v>
      </c>
      <c r="AN191">
        <v>0</v>
      </c>
      <c r="AO191">
        <v>0</v>
      </c>
      <c r="AP191">
        <v>12</v>
      </c>
      <c r="AQ191">
        <v>12</v>
      </c>
      <c r="AR191">
        <v>9</v>
      </c>
      <c r="AS191">
        <v>3</v>
      </c>
      <c r="AT191">
        <v>0</v>
      </c>
      <c r="AU191">
        <v>0</v>
      </c>
      <c r="AV191">
        <v>4</v>
      </c>
      <c r="AW191">
        <v>4</v>
      </c>
    </row>
    <row r="192" spans="1:49" x14ac:dyDescent="0.35">
      <c r="A192" t="s">
        <v>48</v>
      </c>
      <c r="B192" t="s">
        <v>49</v>
      </c>
      <c r="C192" t="s">
        <v>73</v>
      </c>
      <c r="D192" t="s">
        <v>95</v>
      </c>
      <c r="E192" t="s">
        <v>1782</v>
      </c>
      <c r="F192" t="s">
        <v>2363</v>
      </c>
      <c r="G192" t="s">
        <v>2364</v>
      </c>
      <c r="H192" t="s">
        <v>2882</v>
      </c>
      <c r="I192">
        <v>68</v>
      </c>
      <c r="J192">
        <v>2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1</v>
      </c>
      <c r="Q192">
        <v>0</v>
      </c>
      <c r="R192">
        <v>0</v>
      </c>
      <c r="S192">
        <v>0</v>
      </c>
      <c r="T192">
        <v>2</v>
      </c>
      <c r="U192">
        <v>0</v>
      </c>
      <c r="V192">
        <v>2</v>
      </c>
      <c r="W192">
        <v>0</v>
      </c>
      <c r="X192">
        <v>0</v>
      </c>
      <c r="Y192">
        <v>0</v>
      </c>
      <c r="Z192">
        <v>0</v>
      </c>
      <c r="AA192">
        <v>1</v>
      </c>
      <c r="AB192">
        <v>1</v>
      </c>
      <c r="AC192">
        <v>2</v>
      </c>
      <c r="AD192">
        <v>11</v>
      </c>
      <c r="AE192">
        <v>10</v>
      </c>
      <c r="AF192">
        <v>1</v>
      </c>
      <c r="AG192">
        <v>0</v>
      </c>
      <c r="AH192">
        <v>12</v>
      </c>
      <c r="AI192">
        <v>7</v>
      </c>
      <c r="AJ192">
        <v>4</v>
      </c>
      <c r="AK192">
        <v>2</v>
      </c>
      <c r="AL192">
        <v>0</v>
      </c>
      <c r="AM192">
        <v>0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1</v>
      </c>
      <c r="AT192">
        <v>4</v>
      </c>
      <c r="AU192">
        <v>3</v>
      </c>
      <c r="AV192">
        <v>0</v>
      </c>
      <c r="AW192">
        <v>0</v>
      </c>
    </row>
    <row r="193" spans="1:49" x14ac:dyDescent="0.35">
      <c r="A193" t="s">
        <v>48</v>
      </c>
      <c r="B193" t="s">
        <v>49</v>
      </c>
      <c r="C193" t="s">
        <v>50</v>
      </c>
      <c r="D193" t="s">
        <v>52</v>
      </c>
      <c r="E193" t="s">
        <v>53</v>
      </c>
      <c r="F193" s="8" t="s">
        <v>65</v>
      </c>
      <c r="G193" t="s">
        <v>2011</v>
      </c>
      <c r="H193" t="s">
        <v>2883</v>
      </c>
      <c r="I193">
        <v>67</v>
      </c>
      <c r="J193">
        <v>0</v>
      </c>
      <c r="K193">
        <v>1</v>
      </c>
      <c r="L193">
        <v>1</v>
      </c>
      <c r="M193">
        <v>2</v>
      </c>
      <c r="N193">
        <v>2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3</v>
      </c>
      <c r="W193">
        <v>1</v>
      </c>
      <c r="X193">
        <v>1</v>
      </c>
      <c r="Y193">
        <v>3</v>
      </c>
      <c r="Z193">
        <v>2</v>
      </c>
      <c r="AA193">
        <v>1</v>
      </c>
      <c r="AB193">
        <v>1</v>
      </c>
      <c r="AC193">
        <v>1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1</v>
      </c>
      <c r="AJ193">
        <v>7</v>
      </c>
      <c r="AK193">
        <v>3</v>
      </c>
      <c r="AL193">
        <v>0</v>
      </c>
      <c r="AM193">
        <v>0</v>
      </c>
      <c r="AN193">
        <v>0</v>
      </c>
      <c r="AO193">
        <v>0</v>
      </c>
      <c r="AP193">
        <v>3</v>
      </c>
      <c r="AQ193">
        <v>9</v>
      </c>
      <c r="AR193">
        <v>5</v>
      </c>
      <c r="AS193">
        <v>1</v>
      </c>
      <c r="AT193">
        <v>0</v>
      </c>
      <c r="AU193">
        <v>0</v>
      </c>
      <c r="AV193">
        <v>7</v>
      </c>
      <c r="AW193">
        <v>12</v>
      </c>
    </row>
    <row r="194" spans="1:49" x14ac:dyDescent="0.35">
      <c r="A194" t="s">
        <v>48</v>
      </c>
      <c r="B194" t="s">
        <v>49</v>
      </c>
      <c r="C194" t="s">
        <v>73</v>
      </c>
      <c r="D194" t="s">
        <v>74</v>
      </c>
      <c r="E194" t="s">
        <v>1795</v>
      </c>
      <c r="F194" t="s">
        <v>1964</v>
      </c>
      <c r="G194" t="s">
        <v>1965</v>
      </c>
      <c r="H194" t="s">
        <v>2884</v>
      </c>
      <c r="I194">
        <v>67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28</v>
      </c>
      <c r="AK194">
        <v>39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</row>
    <row r="195" spans="1:49" x14ac:dyDescent="0.35">
      <c r="A195" t="s">
        <v>48</v>
      </c>
      <c r="B195" t="s">
        <v>49</v>
      </c>
      <c r="C195" t="s">
        <v>58</v>
      </c>
      <c r="D195" t="s">
        <v>258</v>
      </c>
      <c r="E195" t="s">
        <v>1681</v>
      </c>
      <c r="F195" t="s">
        <v>1686</v>
      </c>
      <c r="G195" t="s">
        <v>1688</v>
      </c>
      <c r="H195" t="s">
        <v>2885</v>
      </c>
      <c r="I195">
        <v>66</v>
      </c>
      <c r="J195">
        <v>1</v>
      </c>
      <c r="K195">
        <v>0</v>
      </c>
      <c r="L195">
        <v>2</v>
      </c>
      <c r="M195">
        <v>2</v>
      </c>
      <c r="N195">
        <v>1</v>
      </c>
      <c r="O195">
        <v>1</v>
      </c>
      <c r="P195">
        <v>1</v>
      </c>
      <c r="Q195">
        <v>2</v>
      </c>
      <c r="R195">
        <v>1</v>
      </c>
      <c r="S195">
        <v>0</v>
      </c>
      <c r="T195">
        <v>2</v>
      </c>
      <c r="U195">
        <v>0</v>
      </c>
      <c r="V195">
        <v>1</v>
      </c>
      <c r="W195">
        <v>1</v>
      </c>
      <c r="X195">
        <v>2</v>
      </c>
      <c r="Y195">
        <v>4</v>
      </c>
      <c r="Z195">
        <v>3</v>
      </c>
      <c r="AA195">
        <v>1</v>
      </c>
      <c r="AB195">
        <v>2</v>
      </c>
      <c r="AC195">
        <v>3</v>
      </c>
      <c r="AD195">
        <v>2</v>
      </c>
      <c r="AE195">
        <v>1</v>
      </c>
      <c r="AF195">
        <v>1</v>
      </c>
      <c r="AG195">
        <v>2</v>
      </c>
      <c r="AH195">
        <v>1</v>
      </c>
      <c r="AI195">
        <v>1</v>
      </c>
      <c r="AJ195">
        <v>2</v>
      </c>
      <c r="AK195">
        <v>5</v>
      </c>
      <c r="AL195">
        <v>0</v>
      </c>
      <c r="AM195">
        <v>0</v>
      </c>
      <c r="AN195">
        <v>3</v>
      </c>
      <c r="AO195">
        <v>0</v>
      </c>
      <c r="AP195">
        <v>1</v>
      </c>
      <c r="AQ195">
        <v>6</v>
      </c>
      <c r="AR195">
        <v>3</v>
      </c>
      <c r="AS195">
        <v>4</v>
      </c>
      <c r="AT195">
        <v>0</v>
      </c>
      <c r="AU195">
        <v>1</v>
      </c>
      <c r="AV195">
        <v>2</v>
      </c>
      <c r="AW195">
        <v>1</v>
      </c>
    </row>
    <row r="196" spans="1:49" x14ac:dyDescent="0.35">
      <c r="A196" t="s">
        <v>48</v>
      </c>
      <c r="B196" t="s">
        <v>49</v>
      </c>
      <c r="C196" t="s">
        <v>58</v>
      </c>
      <c r="D196" t="s">
        <v>59</v>
      </c>
      <c r="E196" t="s">
        <v>60</v>
      </c>
      <c r="F196" t="s">
        <v>69</v>
      </c>
      <c r="G196" t="s">
        <v>1722</v>
      </c>
      <c r="H196" t="s">
        <v>2590</v>
      </c>
      <c r="I196">
        <v>65</v>
      </c>
      <c r="J196">
        <v>2</v>
      </c>
      <c r="K196">
        <v>1</v>
      </c>
      <c r="L196">
        <v>0</v>
      </c>
      <c r="M196">
        <v>1</v>
      </c>
      <c r="N196">
        <v>0</v>
      </c>
      <c r="O196">
        <v>5</v>
      </c>
      <c r="P196">
        <v>7</v>
      </c>
      <c r="Q196">
        <v>8</v>
      </c>
      <c r="R196">
        <v>0</v>
      </c>
      <c r="S196">
        <v>1</v>
      </c>
      <c r="T196">
        <v>1</v>
      </c>
      <c r="U196">
        <v>0</v>
      </c>
      <c r="V196">
        <v>0</v>
      </c>
      <c r="W196">
        <v>1</v>
      </c>
      <c r="X196">
        <v>3</v>
      </c>
      <c r="Y196">
        <v>1</v>
      </c>
      <c r="Z196">
        <v>1</v>
      </c>
      <c r="AA196">
        <v>2</v>
      </c>
      <c r="AB196">
        <v>0</v>
      </c>
      <c r="AC196">
        <v>0</v>
      </c>
      <c r="AD196">
        <v>4</v>
      </c>
      <c r="AE196">
        <v>0</v>
      </c>
      <c r="AF196">
        <v>2</v>
      </c>
      <c r="AG196">
        <v>0</v>
      </c>
      <c r="AH196">
        <v>1</v>
      </c>
      <c r="AI196">
        <v>2</v>
      </c>
      <c r="AJ196">
        <v>5</v>
      </c>
      <c r="AK196">
        <v>5</v>
      </c>
      <c r="AL196">
        <v>1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3</v>
      </c>
      <c r="AS196">
        <v>4</v>
      </c>
      <c r="AT196">
        <v>0</v>
      </c>
      <c r="AU196">
        <v>1</v>
      </c>
      <c r="AV196">
        <v>2</v>
      </c>
      <c r="AW196">
        <v>1</v>
      </c>
    </row>
    <row r="197" spans="1:49" x14ac:dyDescent="0.35">
      <c r="A197" t="s">
        <v>48</v>
      </c>
      <c r="B197" t="s">
        <v>49</v>
      </c>
      <c r="C197" t="s">
        <v>58</v>
      </c>
      <c r="D197" t="s">
        <v>258</v>
      </c>
      <c r="E197" t="s">
        <v>259</v>
      </c>
      <c r="F197" t="s">
        <v>260</v>
      </c>
      <c r="G197" t="s">
        <v>1698</v>
      </c>
      <c r="H197" t="s">
        <v>2886</v>
      </c>
      <c r="I197">
        <v>63</v>
      </c>
      <c r="J197">
        <v>2</v>
      </c>
      <c r="K197">
        <v>0</v>
      </c>
      <c r="L197">
        <v>1</v>
      </c>
      <c r="M197">
        <v>1</v>
      </c>
      <c r="N197">
        <v>2</v>
      </c>
      <c r="O197">
        <v>0</v>
      </c>
      <c r="P197">
        <v>0</v>
      </c>
      <c r="Q197">
        <v>0</v>
      </c>
      <c r="R197">
        <v>2</v>
      </c>
      <c r="S197">
        <v>2</v>
      </c>
      <c r="T197">
        <v>0</v>
      </c>
      <c r="U197">
        <v>0</v>
      </c>
      <c r="V197">
        <v>1</v>
      </c>
      <c r="W197">
        <v>1</v>
      </c>
      <c r="X197">
        <v>1</v>
      </c>
      <c r="Y197">
        <v>0</v>
      </c>
      <c r="Z197">
        <v>1</v>
      </c>
      <c r="AA197">
        <v>1</v>
      </c>
      <c r="AB197">
        <v>0</v>
      </c>
      <c r="AC197">
        <v>1</v>
      </c>
      <c r="AD197">
        <v>1</v>
      </c>
      <c r="AE197">
        <v>4</v>
      </c>
      <c r="AF197">
        <v>5</v>
      </c>
      <c r="AG197">
        <v>0</v>
      </c>
      <c r="AH197">
        <v>2</v>
      </c>
      <c r="AI197">
        <v>0</v>
      </c>
      <c r="AJ197">
        <v>1</v>
      </c>
      <c r="AK197">
        <v>2</v>
      </c>
      <c r="AL197">
        <v>2</v>
      </c>
      <c r="AM197">
        <v>0</v>
      </c>
      <c r="AN197">
        <v>1</v>
      </c>
      <c r="AO197">
        <v>2</v>
      </c>
      <c r="AP197">
        <v>6</v>
      </c>
      <c r="AQ197">
        <v>8</v>
      </c>
      <c r="AR197">
        <v>3</v>
      </c>
      <c r="AS197">
        <v>3</v>
      </c>
      <c r="AT197">
        <v>2</v>
      </c>
      <c r="AU197">
        <v>0</v>
      </c>
      <c r="AV197">
        <v>1</v>
      </c>
      <c r="AW197">
        <v>4</v>
      </c>
    </row>
    <row r="198" spans="1:49" x14ac:dyDescent="0.35">
      <c r="A198" t="s">
        <v>48</v>
      </c>
      <c r="B198" t="s">
        <v>49</v>
      </c>
      <c r="C198" t="s">
        <v>73</v>
      </c>
      <c r="D198" t="s">
        <v>95</v>
      </c>
      <c r="E198" t="s">
        <v>96</v>
      </c>
      <c r="F198" t="s">
        <v>1775</v>
      </c>
      <c r="G198" t="s">
        <v>2012</v>
      </c>
      <c r="H198" t="s">
        <v>2887</v>
      </c>
      <c r="I198">
        <v>62</v>
      </c>
      <c r="J198">
        <v>3</v>
      </c>
      <c r="K198">
        <v>1</v>
      </c>
      <c r="L198">
        <v>0</v>
      </c>
      <c r="M198">
        <v>0</v>
      </c>
      <c r="N198">
        <v>4</v>
      </c>
      <c r="O198">
        <v>0</v>
      </c>
      <c r="P198">
        <v>0</v>
      </c>
      <c r="Q198">
        <v>1</v>
      </c>
      <c r="R198">
        <v>2</v>
      </c>
      <c r="S198">
        <v>2</v>
      </c>
      <c r="T198">
        <v>7</v>
      </c>
      <c r="U198">
        <v>0</v>
      </c>
      <c r="V198">
        <v>1</v>
      </c>
      <c r="W198">
        <v>0</v>
      </c>
      <c r="X198">
        <v>0</v>
      </c>
      <c r="Y198">
        <v>0</v>
      </c>
      <c r="Z198">
        <v>1</v>
      </c>
      <c r="AA198">
        <v>0</v>
      </c>
      <c r="AB198">
        <v>0</v>
      </c>
      <c r="AC198">
        <v>0</v>
      </c>
      <c r="AD198">
        <v>6</v>
      </c>
      <c r="AE198">
        <v>3</v>
      </c>
      <c r="AF198">
        <v>0</v>
      </c>
      <c r="AG198">
        <v>0</v>
      </c>
      <c r="AH198">
        <v>6</v>
      </c>
      <c r="AI198">
        <v>9</v>
      </c>
      <c r="AJ198">
        <v>2</v>
      </c>
      <c r="AK198">
        <v>1</v>
      </c>
      <c r="AL198">
        <v>0</v>
      </c>
      <c r="AM198">
        <v>0</v>
      </c>
      <c r="AN198">
        <v>0</v>
      </c>
      <c r="AO198">
        <v>1</v>
      </c>
      <c r="AP198">
        <v>2</v>
      </c>
      <c r="AQ198">
        <v>3</v>
      </c>
      <c r="AR198">
        <v>0</v>
      </c>
      <c r="AS198">
        <v>0</v>
      </c>
      <c r="AT198">
        <v>2</v>
      </c>
      <c r="AU198">
        <v>3</v>
      </c>
      <c r="AV198">
        <v>1</v>
      </c>
      <c r="AW198">
        <v>1</v>
      </c>
    </row>
    <row r="199" spans="1:49" x14ac:dyDescent="0.35">
      <c r="A199" t="s">
        <v>48</v>
      </c>
      <c r="B199" t="s">
        <v>49</v>
      </c>
      <c r="C199" t="s">
        <v>73</v>
      </c>
      <c r="D199" t="s">
        <v>74</v>
      </c>
      <c r="E199" t="s">
        <v>2010</v>
      </c>
      <c r="F199" t="s">
        <v>2365</v>
      </c>
      <c r="G199" t="s">
        <v>2362</v>
      </c>
      <c r="H199" t="s">
        <v>2875</v>
      </c>
      <c r="I199">
        <v>62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1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0</v>
      </c>
      <c r="AI199">
        <v>0</v>
      </c>
      <c r="AJ199">
        <v>31</v>
      </c>
      <c r="AK199">
        <v>29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</row>
    <row r="200" spans="1:49" x14ac:dyDescent="0.35">
      <c r="A200" t="s">
        <v>48</v>
      </c>
      <c r="B200" t="s">
        <v>49</v>
      </c>
      <c r="C200" t="s">
        <v>73</v>
      </c>
      <c r="D200" t="s">
        <v>95</v>
      </c>
      <c r="E200" t="s">
        <v>96</v>
      </c>
      <c r="F200" t="s">
        <v>1772</v>
      </c>
      <c r="G200" t="s">
        <v>2013</v>
      </c>
      <c r="H200" t="s">
        <v>2888</v>
      </c>
      <c r="I200">
        <v>59</v>
      </c>
      <c r="J200">
        <v>1</v>
      </c>
      <c r="K200">
        <v>3</v>
      </c>
      <c r="L200">
        <v>0</v>
      </c>
      <c r="M200">
        <v>0</v>
      </c>
      <c r="N200">
        <v>1</v>
      </c>
      <c r="O200">
        <v>0</v>
      </c>
      <c r="P200">
        <v>1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1</v>
      </c>
      <c r="W200">
        <v>1</v>
      </c>
      <c r="X200">
        <v>1</v>
      </c>
      <c r="Y200">
        <v>0</v>
      </c>
      <c r="Z200">
        <v>0</v>
      </c>
      <c r="AA200">
        <v>0</v>
      </c>
      <c r="AB200">
        <v>2</v>
      </c>
      <c r="AC200">
        <v>0</v>
      </c>
      <c r="AD200">
        <v>9</v>
      </c>
      <c r="AE200">
        <v>8</v>
      </c>
      <c r="AF200">
        <v>2</v>
      </c>
      <c r="AG200">
        <v>0</v>
      </c>
      <c r="AH200">
        <v>7</v>
      </c>
      <c r="AI200">
        <v>15</v>
      </c>
      <c r="AJ200">
        <v>0</v>
      </c>
      <c r="AK200">
        <v>1</v>
      </c>
      <c r="AL200">
        <v>0</v>
      </c>
      <c r="AM200">
        <v>0</v>
      </c>
      <c r="AN200">
        <v>1</v>
      </c>
      <c r="AO200">
        <v>1</v>
      </c>
      <c r="AP200">
        <v>2</v>
      </c>
      <c r="AQ200">
        <v>0</v>
      </c>
      <c r="AR200">
        <v>0</v>
      </c>
      <c r="AS200">
        <v>0</v>
      </c>
      <c r="AT200">
        <v>1</v>
      </c>
      <c r="AU200">
        <v>0</v>
      </c>
      <c r="AV200">
        <v>0</v>
      </c>
      <c r="AW200">
        <v>0</v>
      </c>
    </row>
    <row r="201" spans="1:49" x14ac:dyDescent="0.35">
      <c r="A201" t="s">
        <v>48</v>
      </c>
      <c r="B201" t="s">
        <v>49</v>
      </c>
      <c r="C201" t="s">
        <v>50</v>
      </c>
      <c r="D201" t="s">
        <v>52</v>
      </c>
      <c r="E201" t="s">
        <v>53</v>
      </c>
      <c r="F201" t="s">
        <v>54</v>
      </c>
      <c r="G201" t="s">
        <v>55</v>
      </c>
      <c r="H201" t="s">
        <v>2591</v>
      </c>
      <c r="I201">
        <v>58</v>
      </c>
      <c r="J201">
        <v>4</v>
      </c>
      <c r="K201">
        <v>5</v>
      </c>
      <c r="L201">
        <v>0</v>
      </c>
      <c r="M201">
        <v>1</v>
      </c>
      <c r="N201">
        <v>9</v>
      </c>
      <c r="O201">
        <v>7</v>
      </c>
      <c r="P201">
        <v>0</v>
      </c>
      <c r="Q201">
        <v>1</v>
      </c>
      <c r="R201">
        <v>1</v>
      </c>
      <c r="S201">
        <v>0</v>
      </c>
      <c r="T201">
        <v>0</v>
      </c>
      <c r="U201">
        <v>1</v>
      </c>
      <c r="V201">
        <v>0</v>
      </c>
      <c r="W201">
        <v>0</v>
      </c>
      <c r="X201">
        <v>0</v>
      </c>
      <c r="Y201">
        <v>1</v>
      </c>
      <c r="Z201">
        <v>1</v>
      </c>
      <c r="AA201">
        <v>1</v>
      </c>
      <c r="AB201">
        <v>0</v>
      </c>
      <c r="AC201">
        <v>1</v>
      </c>
      <c r="AD201">
        <v>1</v>
      </c>
      <c r="AE201">
        <v>1</v>
      </c>
      <c r="AF201">
        <v>1</v>
      </c>
      <c r="AG201">
        <v>1</v>
      </c>
      <c r="AH201">
        <v>1</v>
      </c>
      <c r="AI201">
        <v>0</v>
      </c>
      <c r="AJ201">
        <v>0</v>
      </c>
      <c r="AK201">
        <v>0</v>
      </c>
      <c r="AL201">
        <v>1</v>
      </c>
      <c r="AM201">
        <v>0</v>
      </c>
      <c r="AN201">
        <v>0</v>
      </c>
      <c r="AO201">
        <v>1</v>
      </c>
      <c r="AP201">
        <v>1</v>
      </c>
      <c r="AQ201">
        <v>0</v>
      </c>
      <c r="AR201">
        <v>0</v>
      </c>
      <c r="AS201">
        <v>1</v>
      </c>
      <c r="AT201">
        <v>9</v>
      </c>
      <c r="AU201">
        <v>7</v>
      </c>
      <c r="AV201">
        <v>0</v>
      </c>
      <c r="AW201">
        <v>0</v>
      </c>
    </row>
    <row r="202" spans="1:49" x14ac:dyDescent="0.35">
      <c r="A202" t="s">
        <v>48</v>
      </c>
      <c r="B202" t="s">
        <v>49</v>
      </c>
      <c r="C202" t="s">
        <v>58</v>
      </c>
      <c r="D202" t="s">
        <v>112</v>
      </c>
      <c r="E202" s="8" t="s">
        <v>113</v>
      </c>
      <c r="F202" s="8" t="s">
        <v>3227</v>
      </c>
      <c r="G202" t="s">
        <v>1751</v>
      </c>
      <c r="H202" t="s">
        <v>2889</v>
      </c>
      <c r="I202">
        <v>58</v>
      </c>
      <c r="J202">
        <v>0</v>
      </c>
      <c r="K202">
        <v>1</v>
      </c>
      <c r="L202">
        <v>3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2</v>
      </c>
      <c r="S202">
        <v>1</v>
      </c>
      <c r="T202">
        <v>4</v>
      </c>
      <c r="U202">
        <v>9</v>
      </c>
      <c r="V202">
        <v>0</v>
      </c>
      <c r="W202">
        <v>0</v>
      </c>
      <c r="X202">
        <v>3</v>
      </c>
      <c r="Y202">
        <v>1</v>
      </c>
      <c r="Z202">
        <v>0</v>
      </c>
      <c r="AA202">
        <v>1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5</v>
      </c>
      <c r="AQ202">
        <v>2</v>
      </c>
      <c r="AR202">
        <v>5</v>
      </c>
      <c r="AS202">
        <v>3</v>
      </c>
      <c r="AT202">
        <v>4</v>
      </c>
      <c r="AU202">
        <v>2</v>
      </c>
      <c r="AV202">
        <v>3</v>
      </c>
      <c r="AW202">
        <v>6</v>
      </c>
    </row>
    <row r="203" spans="1:49" x14ac:dyDescent="0.35">
      <c r="A203" t="s">
        <v>48</v>
      </c>
      <c r="B203" t="s">
        <v>49</v>
      </c>
      <c r="C203" t="s">
        <v>58</v>
      </c>
      <c r="D203" t="s">
        <v>59</v>
      </c>
      <c r="E203" t="s">
        <v>60</v>
      </c>
      <c r="F203" t="s">
        <v>1970</v>
      </c>
      <c r="G203" t="s">
        <v>2014</v>
      </c>
      <c r="H203" t="s">
        <v>2890</v>
      </c>
      <c r="I203">
        <v>56</v>
      </c>
      <c r="J203">
        <v>2</v>
      </c>
      <c r="K203">
        <v>1</v>
      </c>
      <c r="L203">
        <v>2</v>
      </c>
      <c r="M203">
        <v>0</v>
      </c>
      <c r="N203">
        <v>1</v>
      </c>
      <c r="O203">
        <v>1</v>
      </c>
      <c r="P203">
        <v>20</v>
      </c>
      <c r="Q203">
        <v>11</v>
      </c>
      <c r="R203">
        <v>1</v>
      </c>
      <c r="S203">
        <v>3</v>
      </c>
      <c r="T203">
        <v>1</v>
      </c>
      <c r="U203">
        <v>2</v>
      </c>
      <c r="V203">
        <v>0</v>
      </c>
      <c r="W203">
        <v>0</v>
      </c>
      <c r="X203">
        <v>0</v>
      </c>
      <c r="Y203">
        <v>0</v>
      </c>
      <c r="Z203">
        <v>2</v>
      </c>
      <c r="AA203">
        <v>2</v>
      </c>
      <c r="AB203">
        <v>0</v>
      </c>
      <c r="AC203">
        <v>1</v>
      </c>
      <c r="AD203">
        <v>0</v>
      </c>
      <c r="AE203">
        <v>0</v>
      </c>
      <c r="AF203">
        <v>1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0</v>
      </c>
      <c r="AM203">
        <v>0</v>
      </c>
      <c r="AN203">
        <v>1</v>
      </c>
      <c r="AO203">
        <v>1</v>
      </c>
      <c r="AP203">
        <v>1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1</v>
      </c>
      <c r="AW203">
        <v>0</v>
      </c>
    </row>
    <row r="204" spans="1:49" x14ac:dyDescent="0.35">
      <c r="A204" t="s">
        <v>48</v>
      </c>
      <c r="B204" t="s">
        <v>49</v>
      </c>
      <c r="C204" t="s">
        <v>1677</v>
      </c>
      <c r="D204" t="s">
        <v>1674</v>
      </c>
      <c r="E204" t="s">
        <v>1676</v>
      </c>
      <c r="F204" t="s">
        <v>2366</v>
      </c>
      <c r="G204" t="s">
        <v>2367</v>
      </c>
      <c r="H204" t="s">
        <v>2891</v>
      </c>
      <c r="I204">
        <v>54</v>
      </c>
      <c r="J204">
        <v>0</v>
      </c>
      <c r="K204">
        <v>1</v>
      </c>
      <c r="L204">
        <v>2</v>
      </c>
      <c r="M204">
        <v>0</v>
      </c>
      <c r="N204">
        <v>2</v>
      </c>
      <c r="O204">
        <v>3</v>
      </c>
      <c r="P204">
        <v>2</v>
      </c>
      <c r="Q204">
        <v>4</v>
      </c>
      <c r="R204">
        <v>0</v>
      </c>
      <c r="S204">
        <v>5</v>
      </c>
      <c r="T204">
        <v>3</v>
      </c>
      <c r="U204">
        <v>0</v>
      </c>
      <c r="V204">
        <v>0</v>
      </c>
      <c r="W204">
        <v>2</v>
      </c>
      <c r="X204">
        <v>1</v>
      </c>
      <c r="Y204">
        <v>1</v>
      </c>
      <c r="Z204">
        <v>3</v>
      </c>
      <c r="AA204">
        <v>1</v>
      </c>
      <c r="AB204">
        <v>4</v>
      </c>
      <c r="AC204">
        <v>1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1</v>
      </c>
      <c r="AL204">
        <v>0</v>
      </c>
      <c r="AM204">
        <v>0</v>
      </c>
      <c r="AN204">
        <v>0</v>
      </c>
      <c r="AO204">
        <v>0</v>
      </c>
      <c r="AP204">
        <v>1</v>
      </c>
      <c r="AQ204">
        <v>2</v>
      </c>
      <c r="AR204">
        <v>3</v>
      </c>
      <c r="AS204">
        <v>2</v>
      </c>
      <c r="AT204">
        <v>1</v>
      </c>
      <c r="AU204">
        <v>4</v>
      </c>
      <c r="AV204">
        <v>4</v>
      </c>
      <c r="AW204">
        <v>1</v>
      </c>
    </row>
    <row r="205" spans="1:49" x14ac:dyDescent="0.35">
      <c r="A205" t="s">
        <v>48</v>
      </c>
      <c r="B205" t="s">
        <v>49</v>
      </c>
      <c r="C205" t="s">
        <v>58</v>
      </c>
      <c r="D205" t="s">
        <v>59</v>
      </c>
      <c r="E205" t="s">
        <v>60</v>
      </c>
      <c r="F205" t="s">
        <v>3231</v>
      </c>
      <c r="G205" t="s">
        <v>1708</v>
      </c>
      <c r="H205" t="s">
        <v>2892</v>
      </c>
      <c r="I205">
        <v>54</v>
      </c>
      <c r="J205">
        <v>0</v>
      </c>
      <c r="K205">
        <v>1</v>
      </c>
      <c r="L205">
        <v>4</v>
      </c>
      <c r="M205">
        <v>0</v>
      </c>
      <c r="N205">
        <v>0</v>
      </c>
      <c r="O205">
        <v>0</v>
      </c>
      <c r="P205">
        <v>2</v>
      </c>
      <c r="Q205">
        <v>2</v>
      </c>
      <c r="R205">
        <v>0</v>
      </c>
      <c r="S205">
        <v>2</v>
      </c>
      <c r="T205">
        <v>2</v>
      </c>
      <c r="U205">
        <v>1</v>
      </c>
      <c r="V205">
        <v>0</v>
      </c>
      <c r="W205">
        <v>1</v>
      </c>
      <c r="X205">
        <v>1</v>
      </c>
      <c r="Y205">
        <v>1</v>
      </c>
      <c r="Z205">
        <v>0</v>
      </c>
      <c r="AA205">
        <v>2</v>
      </c>
      <c r="AB205">
        <v>0</v>
      </c>
      <c r="AC205">
        <v>1</v>
      </c>
      <c r="AD205">
        <v>0</v>
      </c>
      <c r="AE205">
        <v>0</v>
      </c>
      <c r="AF205">
        <v>2</v>
      </c>
      <c r="AG205">
        <v>1</v>
      </c>
      <c r="AH205">
        <v>0</v>
      </c>
      <c r="AI205">
        <v>0</v>
      </c>
      <c r="AJ205">
        <v>3</v>
      </c>
      <c r="AK205">
        <v>0</v>
      </c>
      <c r="AL205">
        <v>0</v>
      </c>
      <c r="AM205">
        <v>0</v>
      </c>
      <c r="AN205">
        <v>3</v>
      </c>
      <c r="AO205">
        <v>17</v>
      </c>
      <c r="AP205">
        <v>3</v>
      </c>
      <c r="AQ205">
        <v>0</v>
      </c>
      <c r="AR205">
        <v>0</v>
      </c>
      <c r="AS205">
        <v>2</v>
      </c>
      <c r="AT205">
        <v>1</v>
      </c>
      <c r="AU205">
        <v>1</v>
      </c>
      <c r="AV205">
        <v>0</v>
      </c>
      <c r="AW205">
        <v>1</v>
      </c>
    </row>
    <row r="206" spans="1:49" x14ac:dyDescent="0.35">
      <c r="A206" t="s">
        <v>48</v>
      </c>
      <c r="B206" t="s">
        <v>49</v>
      </c>
      <c r="C206" t="s">
        <v>58</v>
      </c>
      <c r="D206" t="s">
        <v>258</v>
      </c>
      <c r="E206" t="s">
        <v>1681</v>
      </c>
      <c r="F206" t="s">
        <v>1985</v>
      </c>
      <c r="G206" t="s">
        <v>2015</v>
      </c>
      <c r="H206" t="s">
        <v>2893</v>
      </c>
      <c r="I206">
        <v>53</v>
      </c>
      <c r="J206">
        <v>1</v>
      </c>
      <c r="K206">
        <v>1</v>
      </c>
      <c r="L206">
        <v>0</v>
      </c>
      <c r="M206">
        <v>0</v>
      </c>
      <c r="N206">
        <v>0</v>
      </c>
      <c r="O206">
        <v>2</v>
      </c>
      <c r="P206">
        <v>0</v>
      </c>
      <c r="Q206">
        <v>0</v>
      </c>
      <c r="R206">
        <v>0</v>
      </c>
      <c r="S206">
        <v>1</v>
      </c>
      <c r="T206">
        <v>1</v>
      </c>
      <c r="U206">
        <v>2</v>
      </c>
      <c r="V206">
        <v>0</v>
      </c>
      <c r="W206">
        <v>0</v>
      </c>
      <c r="X206">
        <v>1</v>
      </c>
      <c r="Y206">
        <v>1</v>
      </c>
      <c r="Z206">
        <v>3</v>
      </c>
      <c r="AA206">
        <v>3</v>
      </c>
      <c r="AB206">
        <v>2</v>
      </c>
      <c r="AC206">
        <v>2</v>
      </c>
      <c r="AD206">
        <v>1</v>
      </c>
      <c r="AE206">
        <v>1</v>
      </c>
      <c r="AF206">
        <v>2</v>
      </c>
      <c r="AG206">
        <v>1</v>
      </c>
      <c r="AH206">
        <v>0</v>
      </c>
      <c r="AI206">
        <v>1</v>
      </c>
      <c r="AJ206">
        <v>3</v>
      </c>
      <c r="AK206">
        <v>5</v>
      </c>
      <c r="AL206">
        <v>0</v>
      </c>
      <c r="AM206">
        <v>0</v>
      </c>
      <c r="AN206">
        <v>0</v>
      </c>
      <c r="AO206">
        <v>2</v>
      </c>
      <c r="AP206">
        <v>4</v>
      </c>
      <c r="AQ206">
        <v>3</v>
      </c>
      <c r="AR206">
        <v>6</v>
      </c>
      <c r="AS206">
        <v>3</v>
      </c>
      <c r="AT206">
        <v>0</v>
      </c>
      <c r="AU206">
        <v>0</v>
      </c>
      <c r="AV206">
        <v>1</v>
      </c>
      <c r="AW206">
        <v>0</v>
      </c>
    </row>
    <row r="207" spans="1:49" x14ac:dyDescent="0.35">
      <c r="A207" t="s">
        <v>48</v>
      </c>
      <c r="B207" t="s">
        <v>49</v>
      </c>
      <c r="C207" t="s">
        <v>133</v>
      </c>
      <c r="D207" t="s">
        <v>1896</v>
      </c>
      <c r="E207" t="s">
        <v>617</v>
      </c>
      <c r="F207" t="s">
        <v>1634</v>
      </c>
      <c r="G207" t="s">
        <v>1635</v>
      </c>
      <c r="H207" t="s">
        <v>2894</v>
      </c>
      <c r="I207">
        <v>52</v>
      </c>
      <c r="J207">
        <v>0</v>
      </c>
      <c r="K207">
        <v>0</v>
      </c>
      <c r="L207">
        <v>2</v>
      </c>
      <c r="M207">
        <v>1</v>
      </c>
      <c r="N207">
        <v>0</v>
      </c>
      <c r="O207">
        <v>1</v>
      </c>
      <c r="P207">
        <v>0</v>
      </c>
      <c r="Q207">
        <v>2</v>
      </c>
      <c r="R207">
        <v>0</v>
      </c>
      <c r="S207">
        <v>1</v>
      </c>
      <c r="T207">
        <v>2</v>
      </c>
      <c r="U207">
        <v>2</v>
      </c>
      <c r="V207">
        <v>0</v>
      </c>
      <c r="W207">
        <v>2</v>
      </c>
      <c r="X207">
        <v>1</v>
      </c>
      <c r="Y207">
        <v>2</v>
      </c>
      <c r="Z207">
        <v>1</v>
      </c>
      <c r="AA207">
        <v>0</v>
      </c>
      <c r="AB207">
        <v>1</v>
      </c>
      <c r="AC207">
        <v>2</v>
      </c>
      <c r="AD207">
        <v>0</v>
      </c>
      <c r="AE207">
        <v>2</v>
      </c>
      <c r="AF207">
        <v>0</v>
      </c>
      <c r="AG207">
        <v>0</v>
      </c>
      <c r="AH207">
        <v>0</v>
      </c>
      <c r="AI207">
        <v>0</v>
      </c>
      <c r="AJ207">
        <v>3</v>
      </c>
      <c r="AK207">
        <v>1</v>
      </c>
      <c r="AL207">
        <v>0</v>
      </c>
      <c r="AM207">
        <v>0</v>
      </c>
      <c r="AN207">
        <v>2</v>
      </c>
      <c r="AO207">
        <v>5</v>
      </c>
      <c r="AP207">
        <v>2</v>
      </c>
      <c r="AQ207">
        <v>0</v>
      </c>
      <c r="AR207">
        <v>3</v>
      </c>
      <c r="AS207">
        <v>0</v>
      </c>
      <c r="AT207">
        <v>8</v>
      </c>
      <c r="AU207">
        <v>4</v>
      </c>
      <c r="AV207">
        <v>1</v>
      </c>
      <c r="AW207">
        <v>1</v>
      </c>
    </row>
    <row r="208" spans="1:49" x14ac:dyDescent="0.35">
      <c r="A208" t="s">
        <v>48</v>
      </c>
      <c r="B208" t="s">
        <v>49</v>
      </c>
      <c r="C208" t="s">
        <v>58</v>
      </c>
      <c r="D208" s="8" t="s">
        <v>112</v>
      </c>
      <c r="E208" s="8" t="s">
        <v>113</v>
      </c>
      <c r="F208" s="8" t="s">
        <v>3228</v>
      </c>
      <c r="G208" t="s">
        <v>2016</v>
      </c>
      <c r="H208" t="s">
        <v>2895</v>
      </c>
      <c r="I208">
        <v>52</v>
      </c>
      <c r="J208">
        <v>0</v>
      </c>
      <c r="K208">
        <v>0</v>
      </c>
      <c r="L208">
        <v>1</v>
      </c>
      <c r="M208">
        <v>2</v>
      </c>
      <c r="N208">
        <v>0</v>
      </c>
      <c r="O208">
        <v>1</v>
      </c>
      <c r="P208">
        <v>7</v>
      </c>
      <c r="Q208">
        <v>12</v>
      </c>
      <c r="R208">
        <v>1</v>
      </c>
      <c r="S208">
        <v>2</v>
      </c>
      <c r="T208">
        <v>4</v>
      </c>
      <c r="U208">
        <v>4</v>
      </c>
      <c r="V208">
        <v>0</v>
      </c>
      <c r="W208">
        <v>0</v>
      </c>
      <c r="X208">
        <v>1</v>
      </c>
      <c r="Y208">
        <v>1</v>
      </c>
      <c r="Z208">
        <v>1</v>
      </c>
      <c r="AA208">
        <v>0</v>
      </c>
      <c r="AB208">
        <v>0</v>
      </c>
      <c r="AC208">
        <v>0</v>
      </c>
      <c r="AD208">
        <v>0</v>
      </c>
      <c r="AE208">
        <v>1</v>
      </c>
      <c r="AF208">
        <v>0</v>
      </c>
      <c r="AG208">
        <v>0</v>
      </c>
      <c r="AH208">
        <v>0</v>
      </c>
      <c r="AI208">
        <v>0</v>
      </c>
      <c r="AJ208">
        <v>2</v>
      </c>
      <c r="AK208">
        <v>5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2</v>
      </c>
      <c r="AS208">
        <v>1</v>
      </c>
      <c r="AT208">
        <v>1</v>
      </c>
      <c r="AU208">
        <v>1</v>
      </c>
      <c r="AV208">
        <v>0</v>
      </c>
      <c r="AW208">
        <v>2</v>
      </c>
    </row>
    <row r="209" spans="1:49" x14ac:dyDescent="0.35">
      <c r="A209" t="s">
        <v>48</v>
      </c>
      <c r="B209" t="s">
        <v>49</v>
      </c>
      <c r="C209" t="s">
        <v>58</v>
      </c>
      <c r="D209" t="s">
        <v>258</v>
      </c>
      <c r="E209" t="s">
        <v>1681</v>
      </c>
      <c r="F209" t="s">
        <v>1684</v>
      </c>
      <c r="G209" t="s">
        <v>1952</v>
      </c>
      <c r="H209" t="s">
        <v>2896</v>
      </c>
      <c r="I209">
        <v>51</v>
      </c>
      <c r="J209">
        <v>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1</v>
      </c>
      <c r="R209">
        <v>0</v>
      </c>
      <c r="S209">
        <v>0</v>
      </c>
      <c r="T209">
        <v>0</v>
      </c>
      <c r="U209">
        <v>3</v>
      </c>
      <c r="V209">
        <v>1</v>
      </c>
      <c r="W209">
        <v>1</v>
      </c>
      <c r="X209">
        <v>0</v>
      </c>
      <c r="Y209">
        <v>0</v>
      </c>
      <c r="Z209">
        <v>0</v>
      </c>
      <c r="AA209">
        <v>0</v>
      </c>
      <c r="AB209">
        <v>2</v>
      </c>
      <c r="AC209">
        <v>1</v>
      </c>
      <c r="AD209">
        <v>2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</v>
      </c>
      <c r="AK209">
        <v>1</v>
      </c>
      <c r="AL209">
        <v>0</v>
      </c>
      <c r="AM209">
        <v>0</v>
      </c>
      <c r="AN209">
        <v>0</v>
      </c>
      <c r="AO209">
        <v>0</v>
      </c>
      <c r="AP209">
        <v>9</v>
      </c>
      <c r="AQ209">
        <v>18</v>
      </c>
      <c r="AR209">
        <v>1</v>
      </c>
      <c r="AS209">
        <v>0</v>
      </c>
      <c r="AT209">
        <v>0</v>
      </c>
      <c r="AU209">
        <v>0</v>
      </c>
      <c r="AV209">
        <v>4</v>
      </c>
      <c r="AW209">
        <v>3</v>
      </c>
    </row>
    <row r="210" spans="1:49" x14ac:dyDescent="0.35">
      <c r="A210" t="s">
        <v>48</v>
      </c>
      <c r="B210" t="s">
        <v>49</v>
      </c>
      <c r="C210" t="s">
        <v>58</v>
      </c>
      <c r="D210" t="s">
        <v>59</v>
      </c>
      <c r="E210" t="s">
        <v>60</v>
      </c>
      <c r="F210" t="s">
        <v>1970</v>
      </c>
      <c r="G210" t="s">
        <v>1971</v>
      </c>
      <c r="H210" t="s">
        <v>2592</v>
      </c>
      <c r="I210">
        <v>51</v>
      </c>
      <c r="J210">
        <v>4</v>
      </c>
      <c r="K210">
        <v>4</v>
      </c>
      <c r="L210">
        <v>0</v>
      </c>
      <c r="M210">
        <v>0</v>
      </c>
      <c r="N210">
        <v>8</v>
      </c>
      <c r="O210">
        <v>7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2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3</v>
      </c>
      <c r="AE210">
        <v>0</v>
      </c>
      <c r="AF210">
        <v>7</v>
      </c>
      <c r="AG210">
        <v>6</v>
      </c>
      <c r="AH210">
        <v>1</v>
      </c>
      <c r="AI210">
        <v>0</v>
      </c>
      <c r="AJ210">
        <v>0</v>
      </c>
      <c r="AK210">
        <v>0</v>
      </c>
      <c r="AL210">
        <v>2</v>
      </c>
      <c r="AM210">
        <v>5</v>
      </c>
      <c r="AN210">
        <v>0</v>
      </c>
      <c r="AO210">
        <v>0</v>
      </c>
      <c r="AP210">
        <v>1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</row>
    <row r="211" spans="1:49" x14ac:dyDescent="0.35">
      <c r="A211" t="s">
        <v>48</v>
      </c>
      <c r="B211" t="s">
        <v>49</v>
      </c>
      <c r="C211" t="s">
        <v>73</v>
      </c>
      <c r="D211" t="s">
        <v>74</v>
      </c>
      <c r="E211" t="s">
        <v>1799</v>
      </c>
      <c r="F211" t="s">
        <v>2017</v>
      </c>
      <c r="G211" t="s">
        <v>2368</v>
      </c>
      <c r="H211" t="s">
        <v>2897</v>
      </c>
      <c r="I211">
        <v>51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25</v>
      </c>
      <c r="AK211">
        <v>26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</row>
    <row r="212" spans="1:49" x14ac:dyDescent="0.35">
      <c r="A212" t="s">
        <v>48</v>
      </c>
      <c r="B212" t="s">
        <v>49</v>
      </c>
      <c r="C212" t="s">
        <v>58</v>
      </c>
      <c r="D212" t="s">
        <v>59</v>
      </c>
      <c r="E212" t="s">
        <v>60</v>
      </c>
      <c r="F212" t="s">
        <v>61</v>
      </c>
      <c r="G212" t="s">
        <v>190</v>
      </c>
      <c r="H212" t="s">
        <v>2593</v>
      </c>
      <c r="I212">
        <v>50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</v>
      </c>
      <c r="T212">
        <v>1</v>
      </c>
      <c r="U212">
        <v>1</v>
      </c>
      <c r="V212">
        <v>0</v>
      </c>
      <c r="W212">
        <v>1</v>
      </c>
      <c r="X212">
        <v>1</v>
      </c>
      <c r="Y212">
        <v>4</v>
      </c>
      <c r="Z212">
        <v>4</v>
      </c>
      <c r="AA212">
        <v>4</v>
      </c>
      <c r="AB212">
        <v>2</v>
      </c>
      <c r="AC212">
        <v>3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5</v>
      </c>
      <c r="AQ212">
        <v>5</v>
      </c>
      <c r="AR212">
        <v>5</v>
      </c>
      <c r="AS212">
        <v>6</v>
      </c>
      <c r="AT212">
        <v>0</v>
      </c>
      <c r="AU212">
        <v>0</v>
      </c>
      <c r="AV212">
        <v>6</v>
      </c>
      <c r="AW212">
        <v>1</v>
      </c>
    </row>
    <row r="213" spans="1:49" x14ac:dyDescent="0.35">
      <c r="A213" t="s">
        <v>48</v>
      </c>
      <c r="B213" t="s">
        <v>49</v>
      </c>
      <c r="C213" t="s">
        <v>73</v>
      </c>
      <c r="D213" t="s">
        <v>95</v>
      </c>
      <c r="E213" t="s">
        <v>96</v>
      </c>
      <c r="F213" t="s">
        <v>1770</v>
      </c>
      <c r="G213" t="s">
        <v>2018</v>
      </c>
      <c r="H213" t="s">
        <v>2594</v>
      </c>
      <c r="I213">
        <v>50</v>
      </c>
      <c r="J213">
        <v>0</v>
      </c>
      <c r="K213">
        <v>1</v>
      </c>
      <c r="L213">
        <v>1</v>
      </c>
      <c r="M213">
        <v>0</v>
      </c>
      <c r="N213">
        <v>1</v>
      </c>
      <c r="O213">
        <v>0</v>
      </c>
      <c r="P213">
        <v>26</v>
      </c>
      <c r="Q213">
        <v>20</v>
      </c>
      <c r="R213">
        <v>1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</row>
    <row r="214" spans="1:49" x14ac:dyDescent="0.35">
      <c r="A214" t="s">
        <v>48</v>
      </c>
      <c r="B214" t="s">
        <v>49</v>
      </c>
      <c r="C214" t="s">
        <v>58</v>
      </c>
      <c r="D214" t="s">
        <v>59</v>
      </c>
      <c r="E214" t="s">
        <v>60</v>
      </c>
      <c r="F214" s="8" t="s">
        <v>1999</v>
      </c>
      <c r="G214" t="s">
        <v>2019</v>
      </c>
      <c r="H214" t="s">
        <v>2898</v>
      </c>
      <c r="I214">
        <v>49</v>
      </c>
      <c r="J214">
        <v>0</v>
      </c>
      <c r="K214">
        <v>0</v>
      </c>
      <c r="L214">
        <v>1</v>
      </c>
      <c r="M214">
        <v>0</v>
      </c>
      <c r="N214">
        <v>2</v>
      </c>
      <c r="O214">
        <v>0</v>
      </c>
      <c r="P214">
        <v>0</v>
      </c>
      <c r="Q214">
        <v>0</v>
      </c>
      <c r="R214">
        <v>1</v>
      </c>
      <c r="S214">
        <v>0</v>
      </c>
      <c r="T214">
        <v>0</v>
      </c>
      <c r="U214">
        <v>4</v>
      </c>
      <c r="V214">
        <v>4</v>
      </c>
      <c r="W214">
        <v>1</v>
      </c>
      <c r="X214">
        <v>0</v>
      </c>
      <c r="Y214">
        <v>0</v>
      </c>
      <c r="Z214">
        <v>2</v>
      </c>
      <c r="AA214">
        <v>2</v>
      </c>
      <c r="AB214">
        <v>0</v>
      </c>
      <c r="AC214">
        <v>0</v>
      </c>
      <c r="AD214">
        <v>0</v>
      </c>
      <c r="AE214">
        <v>0</v>
      </c>
      <c r="AF214">
        <v>15</v>
      </c>
      <c r="AG214">
        <v>5</v>
      </c>
      <c r="AH214">
        <v>0</v>
      </c>
      <c r="AI214">
        <v>0</v>
      </c>
      <c r="AJ214">
        <v>0</v>
      </c>
      <c r="AK214">
        <v>0</v>
      </c>
      <c r="AL214">
        <v>2</v>
      </c>
      <c r="AM214">
        <v>3</v>
      </c>
      <c r="AN214">
        <v>1</v>
      </c>
      <c r="AO214">
        <v>1</v>
      </c>
      <c r="AP214">
        <v>1</v>
      </c>
      <c r="AQ214">
        <v>0</v>
      </c>
      <c r="AR214">
        <v>2</v>
      </c>
      <c r="AS214">
        <v>0</v>
      </c>
      <c r="AT214">
        <v>1</v>
      </c>
      <c r="AU214">
        <v>1</v>
      </c>
      <c r="AV214">
        <v>0</v>
      </c>
      <c r="AW214">
        <v>0</v>
      </c>
    </row>
    <row r="215" spans="1:49" x14ac:dyDescent="0.35">
      <c r="A215" t="s">
        <v>48</v>
      </c>
      <c r="B215" t="s">
        <v>49</v>
      </c>
      <c r="C215" t="s">
        <v>58</v>
      </c>
      <c r="D215" t="s">
        <v>59</v>
      </c>
      <c r="E215" t="s">
        <v>60</v>
      </c>
      <c r="F215" t="s">
        <v>69</v>
      </c>
      <c r="G215" t="s">
        <v>1971</v>
      </c>
      <c r="H215" t="s">
        <v>2595</v>
      </c>
      <c r="I215">
        <v>49</v>
      </c>
      <c r="J215">
        <v>2</v>
      </c>
      <c r="K215">
        <v>0</v>
      </c>
      <c r="L215">
        <v>2</v>
      </c>
      <c r="M215">
        <v>1</v>
      </c>
      <c r="N215">
        <v>1</v>
      </c>
      <c r="O215">
        <v>2</v>
      </c>
      <c r="P215">
        <v>6</v>
      </c>
      <c r="Q215">
        <v>6</v>
      </c>
      <c r="R215">
        <v>0</v>
      </c>
      <c r="S215">
        <v>0</v>
      </c>
      <c r="T215">
        <v>1</v>
      </c>
      <c r="U215">
        <v>1</v>
      </c>
      <c r="V215">
        <v>3</v>
      </c>
      <c r="W215">
        <v>0</v>
      </c>
      <c r="X215">
        <v>0</v>
      </c>
      <c r="Y215">
        <v>1</v>
      </c>
      <c r="Z215">
        <v>0</v>
      </c>
      <c r="AA215">
        <v>1</v>
      </c>
      <c r="AB215">
        <v>1</v>
      </c>
      <c r="AC215">
        <v>0</v>
      </c>
      <c r="AD215">
        <v>1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3</v>
      </c>
      <c r="AK215">
        <v>1</v>
      </c>
      <c r="AL215">
        <v>0</v>
      </c>
      <c r="AM215">
        <v>0</v>
      </c>
      <c r="AN215">
        <v>0</v>
      </c>
      <c r="AO215">
        <v>0</v>
      </c>
      <c r="AP215">
        <v>3</v>
      </c>
      <c r="AQ215">
        <v>1</v>
      </c>
      <c r="AR215">
        <v>4</v>
      </c>
      <c r="AS215">
        <v>2</v>
      </c>
      <c r="AT215">
        <v>2</v>
      </c>
      <c r="AU215">
        <v>2</v>
      </c>
      <c r="AV215">
        <v>1</v>
      </c>
      <c r="AW215">
        <v>1</v>
      </c>
    </row>
    <row r="216" spans="1:49" x14ac:dyDescent="0.35">
      <c r="A216" t="s">
        <v>48</v>
      </c>
      <c r="B216" t="s">
        <v>49</v>
      </c>
      <c r="C216" t="s">
        <v>58</v>
      </c>
      <c r="D216" t="s">
        <v>59</v>
      </c>
      <c r="E216" t="s">
        <v>60</v>
      </c>
      <c r="F216" t="s">
        <v>61</v>
      </c>
      <c r="G216" t="s">
        <v>1736</v>
      </c>
      <c r="H216" t="s">
        <v>2899</v>
      </c>
      <c r="I216">
        <v>48</v>
      </c>
      <c r="J216">
        <v>1</v>
      </c>
      <c r="K216">
        <v>1</v>
      </c>
      <c r="L216">
        <v>0</v>
      </c>
      <c r="M216">
        <v>1</v>
      </c>
      <c r="N216">
        <v>1</v>
      </c>
      <c r="O216">
        <v>0</v>
      </c>
      <c r="P216">
        <v>1</v>
      </c>
      <c r="Q216">
        <v>1</v>
      </c>
      <c r="R216">
        <v>0</v>
      </c>
      <c r="S216">
        <v>2</v>
      </c>
      <c r="T216">
        <v>2</v>
      </c>
      <c r="U216">
        <v>2</v>
      </c>
      <c r="V216">
        <v>3</v>
      </c>
      <c r="W216">
        <v>1</v>
      </c>
      <c r="X216">
        <v>0</v>
      </c>
      <c r="Y216">
        <v>0</v>
      </c>
      <c r="Z216">
        <v>2</v>
      </c>
      <c r="AA216">
        <v>1</v>
      </c>
      <c r="AB216">
        <v>1</v>
      </c>
      <c r="AC216">
        <v>2</v>
      </c>
      <c r="AD216">
        <v>0</v>
      </c>
      <c r="AE216">
        <v>0</v>
      </c>
      <c r="AF216">
        <v>8</v>
      </c>
      <c r="AG216">
        <v>5</v>
      </c>
      <c r="AH216">
        <v>0</v>
      </c>
      <c r="AI216">
        <v>0</v>
      </c>
      <c r="AJ216">
        <v>0</v>
      </c>
      <c r="AK216">
        <v>0</v>
      </c>
      <c r="AL216">
        <v>5</v>
      </c>
      <c r="AM216">
        <v>7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1</v>
      </c>
      <c r="AU216">
        <v>0</v>
      </c>
      <c r="AV216">
        <v>0</v>
      </c>
      <c r="AW216">
        <v>0</v>
      </c>
    </row>
    <row r="217" spans="1:49" x14ac:dyDescent="0.35">
      <c r="A217" t="s">
        <v>48</v>
      </c>
      <c r="B217" t="s">
        <v>49</v>
      </c>
      <c r="C217" t="s">
        <v>58</v>
      </c>
      <c r="D217" t="s">
        <v>258</v>
      </c>
      <c r="E217" t="s">
        <v>259</v>
      </c>
      <c r="F217" t="s">
        <v>260</v>
      </c>
      <c r="G217" t="s">
        <v>261</v>
      </c>
      <c r="H217" t="s">
        <v>2596</v>
      </c>
      <c r="I217">
        <v>47</v>
      </c>
      <c r="J217">
        <v>0</v>
      </c>
      <c r="K217">
        <v>0</v>
      </c>
      <c r="L217">
        <v>2</v>
      </c>
      <c r="M217">
        <v>1</v>
      </c>
      <c r="N217">
        <v>0</v>
      </c>
      <c r="O217">
        <v>0</v>
      </c>
      <c r="P217">
        <v>1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1</v>
      </c>
      <c r="W217">
        <v>1</v>
      </c>
      <c r="X217">
        <v>1</v>
      </c>
      <c r="Y217">
        <v>2</v>
      </c>
      <c r="Z217">
        <v>0</v>
      </c>
      <c r="AA217">
        <v>1</v>
      </c>
      <c r="AB217">
        <v>1</v>
      </c>
      <c r="AC217">
        <v>1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1</v>
      </c>
      <c r="AO217">
        <v>1</v>
      </c>
      <c r="AP217">
        <v>12</v>
      </c>
      <c r="AQ217">
        <v>11</v>
      </c>
      <c r="AR217">
        <v>1</v>
      </c>
      <c r="AS217">
        <v>1</v>
      </c>
      <c r="AT217">
        <v>1</v>
      </c>
      <c r="AU217">
        <v>1</v>
      </c>
      <c r="AV217">
        <v>1</v>
      </c>
      <c r="AW217">
        <v>5</v>
      </c>
    </row>
    <row r="218" spans="1:49" x14ac:dyDescent="0.35">
      <c r="A218" t="s">
        <v>48</v>
      </c>
      <c r="B218" t="s">
        <v>49</v>
      </c>
      <c r="C218" t="s">
        <v>58</v>
      </c>
      <c r="D218" t="s">
        <v>59</v>
      </c>
      <c r="E218" t="s">
        <v>60</v>
      </c>
      <c r="F218" t="s">
        <v>69</v>
      </c>
      <c r="G218" t="s">
        <v>1725</v>
      </c>
      <c r="H218" t="s">
        <v>2900</v>
      </c>
      <c r="I218">
        <v>44</v>
      </c>
      <c r="J218">
        <v>2</v>
      </c>
      <c r="K218">
        <v>0</v>
      </c>
      <c r="L218">
        <v>2</v>
      </c>
      <c r="M218">
        <v>5</v>
      </c>
      <c r="N218">
        <v>0</v>
      </c>
      <c r="O218">
        <v>1</v>
      </c>
      <c r="P218">
        <v>3</v>
      </c>
      <c r="Q218">
        <v>1</v>
      </c>
      <c r="R218">
        <v>1</v>
      </c>
      <c r="S218">
        <v>1</v>
      </c>
      <c r="T218">
        <v>2</v>
      </c>
      <c r="U218">
        <v>1</v>
      </c>
      <c r="V218">
        <v>1</v>
      </c>
      <c r="W218">
        <v>0</v>
      </c>
      <c r="X218">
        <v>0</v>
      </c>
      <c r="Y218">
        <v>0</v>
      </c>
      <c r="Z218">
        <v>0</v>
      </c>
      <c r="AA218">
        <v>1</v>
      </c>
      <c r="AB218">
        <v>1</v>
      </c>
      <c r="AC218">
        <v>0</v>
      </c>
      <c r="AD218">
        <v>0</v>
      </c>
      <c r="AE218">
        <v>0</v>
      </c>
      <c r="AF218">
        <v>2</v>
      </c>
      <c r="AG218">
        <v>3</v>
      </c>
      <c r="AH218">
        <v>0</v>
      </c>
      <c r="AI218">
        <v>2</v>
      </c>
      <c r="AJ218">
        <v>1</v>
      </c>
      <c r="AK218">
        <v>0</v>
      </c>
      <c r="AL218">
        <v>3</v>
      </c>
      <c r="AM218">
        <v>1</v>
      </c>
      <c r="AN218">
        <v>1</v>
      </c>
      <c r="AO218">
        <v>2</v>
      </c>
      <c r="AP218">
        <v>3</v>
      </c>
      <c r="AQ218">
        <v>3</v>
      </c>
      <c r="AR218">
        <v>0</v>
      </c>
      <c r="AS218">
        <v>1</v>
      </c>
      <c r="AT218">
        <v>0</v>
      </c>
      <c r="AU218">
        <v>0</v>
      </c>
      <c r="AV218">
        <v>0</v>
      </c>
      <c r="AW218">
        <v>0</v>
      </c>
    </row>
    <row r="219" spans="1:49" x14ac:dyDescent="0.35">
      <c r="A219" t="s">
        <v>48</v>
      </c>
      <c r="B219" t="s">
        <v>49</v>
      </c>
      <c r="C219" t="s">
        <v>73</v>
      </c>
      <c r="D219" t="s">
        <v>74</v>
      </c>
      <c r="E219" t="s">
        <v>465</v>
      </c>
      <c r="F219" t="s">
        <v>466</v>
      </c>
      <c r="G219" t="s">
        <v>1823</v>
      </c>
      <c r="H219" t="s">
        <v>2901</v>
      </c>
      <c r="I219">
        <v>44</v>
      </c>
      <c r="J219">
        <v>0</v>
      </c>
      <c r="K219">
        <v>2</v>
      </c>
      <c r="L219">
        <v>1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1</v>
      </c>
      <c r="V219">
        <v>0</v>
      </c>
      <c r="W219">
        <v>0</v>
      </c>
      <c r="X219">
        <v>0</v>
      </c>
      <c r="Y219">
        <v>1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2</v>
      </c>
      <c r="AF219">
        <v>2</v>
      </c>
      <c r="AG219">
        <v>0</v>
      </c>
      <c r="AH219">
        <v>3</v>
      </c>
      <c r="AI219">
        <v>4</v>
      </c>
      <c r="AJ219">
        <v>2</v>
      </c>
      <c r="AK219">
        <v>0</v>
      </c>
      <c r="AL219">
        <v>2</v>
      </c>
      <c r="AM219">
        <v>0</v>
      </c>
      <c r="AN219">
        <v>8</v>
      </c>
      <c r="AO219">
        <v>5</v>
      </c>
      <c r="AP219">
        <v>1</v>
      </c>
      <c r="AQ219">
        <v>1</v>
      </c>
      <c r="AR219">
        <v>1</v>
      </c>
      <c r="AS219">
        <v>2</v>
      </c>
      <c r="AT219">
        <v>3</v>
      </c>
      <c r="AU219">
        <v>1</v>
      </c>
      <c r="AV219">
        <v>1</v>
      </c>
      <c r="AW219">
        <v>0</v>
      </c>
    </row>
    <row r="220" spans="1:49" x14ac:dyDescent="0.35">
      <c r="A220" t="s">
        <v>48</v>
      </c>
      <c r="B220" t="s">
        <v>49</v>
      </c>
      <c r="C220" t="s">
        <v>50</v>
      </c>
      <c r="D220" t="s">
        <v>52</v>
      </c>
      <c r="E220" t="s">
        <v>53</v>
      </c>
      <c r="F220" t="s">
        <v>2020</v>
      </c>
      <c r="G220" t="s">
        <v>2369</v>
      </c>
      <c r="H220" t="s">
        <v>2902</v>
      </c>
      <c r="I220">
        <v>43</v>
      </c>
      <c r="J220">
        <v>1</v>
      </c>
      <c r="K220">
        <v>2</v>
      </c>
      <c r="L220">
        <v>0</v>
      </c>
      <c r="M220">
        <v>1</v>
      </c>
      <c r="N220">
        <v>5</v>
      </c>
      <c r="O220">
        <v>3</v>
      </c>
      <c r="P220">
        <v>0</v>
      </c>
      <c r="Q220">
        <v>0</v>
      </c>
      <c r="R220">
        <v>2</v>
      </c>
      <c r="S220">
        <v>2</v>
      </c>
      <c r="T220">
        <v>0</v>
      </c>
      <c r="U220">
        <v>3</v>
      </c>
      <c r="V220">
        <v>4</v>
      </c>
      <c r="W220">
        <v>3</v>
      </c>
      <c r="X220">
        <v>0</v>
      </c>
      <c r="Y220">
        <v>0</v>
      </c>
      <c r="Z220">
        <v>3</v>
      </c>
      <c r="AA220">
        <v>0</v>
      </c>
      <c r="AB220">
        <v>3</v>
      </c>
      <c r="AC220">
        <v>3</v>
      </c>
      <c r="AD220">
        <v>0</v>
      </c>
      <c r="AE220">
        <v>0</v>
      </c>
      <c r="AF220">
        <v>0</v>
      </c>
      <c r="AG220">
        <v>1</v>
      </c>
      <c r="AH220">
        <v>0</v>
      </c>
      <c r="AI220">
        <v>0</v>
      </c>
      <c r="AJ220">
        <v>0</v>
      </c>
      <c r="AK220">
        <v>0</v>
      </c>
      <c r="AL220">
        <v>1</v>
      </c>
      <c r="AM220">
        <v>0</v>
      </c>
      <c r="AN220">
        <v>0</v>
      </c>
      <c r="AO220">
        <v>0</v>
      </c>
      <c r="AP220">
        <v>2</v>
      </c>
      <c r="AQ220">
        <v>0</v>
      </c>
      <c r="AR220">
        <v>3</v>
      </c>
      <c r="AS220">
        <v>1</v>
      </c>
      <c r="AT220">
        <v>0</v>
      </c>
      <c r="AU220">
        <v>0</v>
      </c>
      <c r="AV220">
        <v>0</v>
      </c>
      <c r="AW220">
        <v>0</v>
      </c>
    </row>
    <row r="221" spans="1:49" x14ac:dyDescent="0.35">
      <c r="A221" t="s">
        <v>48</v>
      </c>
      <c r="B221" t="s">
        <v>49</v>
      </c>
      <c r="C221" t="s">
        <v>50</v>
      </c>
      <c r="D221" t="s">
        <v>1658</v>
      </c>
      <c r="E221" t="s">
        <v>1659</v>
      </c>
      <c r="F221" t="s">
        <v>1661</v>
      </c>
      <c r="G221" t="s">
        <v>2021</v>
      </c>
      <c r="H221" t="s">
        <v>2597</v>
      </c>
      <c r="I221">
        <v>43</v>
      </c>
      <c r="J221">
        <v>2</v>
      </c>
      <c r="K221">
        <v>5</v>
      </c>
      <c r="L221">
        <v>6</v>
      </c>
      <c r="M221">
        <v>11</v>
      </c>
      <c r="N221">
        <v>0</v>
      </c>
      <c r="O221">
        <v>2</v>
      </c>
      <c r="P221">
        <v>1</v>
      </c>
      <c r="Q221">
        <v>0</v>
      </c>
      <c r="R221">
        <v>2</v>
      </c>
      <c r="S221">
        <v>0</v>
      </c>
      <c r="T221">
        <v>3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1</v>
      </c>
      <c r="AA221">
        <v>1</v>
      </c>
      <c r="AB221">
        <v>4</v>
      </c>
      <c r="AC221">
        <v>1</v>
      </c>
      <c r="AD221">
        <v>0</v>
      </c>
      <c r="AE221">
        <v>0</v>
      </c>
      <c r="AF221">
        <v>0</v>
      </c>
      <c r="AG221">
        <v>3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1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</row>
    <row r="222" spans="1:49" x14ac:dyDescent="0.35">
      <c r="A222" t="s">
        <v>48</v>
      </c>
      <c r="B222" t="s">
        <v>49</v>
      </c>
      <c r="C222" t="s">
        <v>58</v>
      </c>
      <c r="D222" t="s">
        <v>173</v>
      </c>
      <c r="E222" t="s">
        <v>174</v>
      </c>
      <c r="F222" t="s">
        <v>175</v>
      </c>
      <c r="G222" t="s">
        <v>1748</v>
      </c>
      <c r="H222" t="s">
        <v>2903</v>
      </c>
      <c r="I222">
        <v>41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1</v>
      </c>
      <c r="AN222">
        <v>10</v>
      </c>
      <c r="AO222">
        <v>6</v>
      </c>
      <c r="AP222">
        <v>8</v>
      </c>
      <c r="AQ222">
        <v>5</v>
      </c>
      <c r="AR222">
        <v>0</v>
      </c>
      <c r="AS222">
        <v>0</v>
      </c>
      <c r="AT222">
        <v>0</v>
      </c>
      <c r="AU222">
        <v>0</v>
      </c>
      <c r="AV222">
        <v>6</v>
      </c>
      <c r="AW222">
        <v>5</v>
      </c>
    </row>
    <row r="223" spans="1:49" x14ac:dyDescent="0.35">
      <c r="A223" t="s">
        <v>48</v>
      </c>
      <c r="B223" t="s">
        <v>49</v>
      </c>
      <c r="C223" t="s">
        <v>73</v>
      </c>
      <c r="D223" t="s">
        <v>74</v>
      </c>
      <c r="E223" t="s">
        <v>75</v>
      </c>
      <c r="F223" t="s">
        <v>76</v>
      </c>
      <c r="G223" t="s">
        <v>2022</v>
      </c>
      <c r="H223" t="s">
        <v>2904</v>
      </c>
      <c r="I223">
        <v>41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18</v>
      </c>
      <c r="AK223">
        <v>23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</row>
    <row r="224" spans="1:49" x14ac:dyDescent="0.35">
      <c r="A224" t="s">
        <v>48</v>
      </c>
      <c r="B224" t="s">
        <v>49</v>
      </c>
      <c r="C224" t="s">
        <v>133</v>
      </c>
      <c r="D224" t="s">
        <v>1896</v>
      </c>
      <c r="E224" t="s">
        <v>135</v>
      </c>
      <c r="F224" t="s">
        <v>136</v>
      </c>
      <c r="G224" t="s">
        <v>137</v>
      </c>
      <c r="H224" t="s">
        <v>2598</v>
      </c>
      <c r="I224">
        <v>40</v>
      </c>
      <c r="J224">
        <v>0</v>
      </c>
      <c r="K224">
        <v>0</v>
      </c>
      <c r="L224">
        <v>0</v>
      </c>
      <c r="M224">
        <v>0</v>
      </c>
      <c r="N224">
        <v>2</v>
      </c>
      <c r="O224">
        <v>0</v>
      </c>
      <c r="P224">
        <v>2</v>
      </c>
      <c r="Q224">
        <v>0</v>
      </c>
      <c r="R224">
        <v>0</v>
      </c>
      <c r="S224">
        <v>0</v>
      </c>
      <c r="T224">
        <v>2</v>
      </c>
      <c r="U224">
        <v>1</v>
      </c>
      <c r="V224">
        <v>0</v>
      </c>
      <c r="W224">
        <v>2</v>
      </c>
      <c r="X224">
        <v>0</v>
      </c>
      <c r="Y224">
        <v>1</v>
      </c>
      <c r="Z224">
        <v>0</v>
      </c>
      <c r="AA224">
        <v>2</v>
      </c>
      <c r="AB224">
        <v>0</v>
      </c>
      <c r="AC224">
        <v>2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1</v>
      </c>
      <c r="AK224">
        <v>2</v>
      </c>
      <c r="AL224">
        <v>0</v>
      </c>
      <c r="AM224">
        <v>0</v>
      </c>
      <c r="AN224">
        <v>8</v>
      </c>
      <c r="AO224">
        <v>6</v>
      </c>
      <c r="AP224">
        <v>1</v>
      </c>
      <c r="AQ224">
        <v>2</v>
      </c>
      <c r="AR224">
        <v>0</v>
      </c>
      <c r="AS224">
        <v>0</v>
      </c>
      <c r="AT224">
        <v>4</v>
      </c>
      <c r="AU224">
        <v>1</v>
      </c>
      <c r="AV224">
        <v>0</v>
      </c>
      <c r="AW224">
        <v>1</v>
      </c>
    </row>
    <row r="225" spans="1:49" x14ac:dyDescent="0.35">
      <c r="A225" t="s">
        <v>48</v>
      </c>
      <c r="B225" t="s">
        <v>49</v>
      </c>
      <c r="C225" t="s">
        <v>50</v>
      </c>
      <c r="D225" t="s">
        <v>52</v>
      </c>
      <c r="E225" t="s">
        <v>53</v>
      </c>
      <c r="F225" t="s">
        <v>91</v>
      </c>
      <c r="G225" t="s">
        <v>1652</v>
      </c>
      <c r="H225" t="s">
        <v>2599</v>
      </c>
      <c r="I225">
        <v>40</v>
      </c>
      <c r="J225">
        <v>3</v>
      </c>
      <c r="K225">
        <v>2</v>
      </c>
      <c r="L225">
        <v>0</v>
      </c>
      <c r="M225">
        <v>1</v>
      </c>
      <c r="N225">
        <v>3</v>
      </c>
      <c r="O225">
        <v>3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2</v>
      </c>
      <c r="X225">
        <v>0</v>
      </c>
      <c r="Y225">
        <v>0</v>
      </c>
      <c r="Z225">
        <v>0</v>
      </c>
      <c r="AA225">
        <v>1</v>
      </c>
      <c r="AB225">
        <v>0</v>
      </c>
      <c r="AC225">
        <v>2</v>
      </c>
      <c r="AD225">
        <v>3</v>
      </c>
      <c r="AE225">
        <v>1</v>
      </c>
      <c r="AF225">
        <v>2</v>
      </c>
      <c r="AG225">
        <v>2</v>
      </c>
      <c r="AH225">
        <v>0</v>
      </c>
      <c r="AI225">
        <v>2</v>
      </c>
      <c r="AJ225">
        <v>2</v>
      </c>
      <c r="AK225">
        <v>3</v>
      </c>
      <c r="AL225">
        <v>3</v>
      </c>
      <c r="AM225">
        <v>1</v>
      </c>
      <c r="AN225">
        <v>1</v>
      </c>
      <c r="AO225">
        <v>1</v>
      </c>
      <c r="AP225">
        <v>1</v>
      </c>
      <c r="AQ225">
        <v>0</v>
      </c>
      <c r="AR225">
        <v>0</v>
      </c>
      <c r="AS225">
        <v>0</v>
      </c>
      <c r="AT225">
        <v>0</v>
      </c>
      <c r="AU225">
        <v>1</v>
      </c>
      <c r="AV225">
        <v>0</v>
      </c>
      <c r="AW225">
        <v>0</v>
      </c>
    </row>
    <row r="226" spans="1:49" x14ac:dyDescent="0.35">
      <c r="A226" t="s">
        <v>48</v>
      </c>
      <c r="B226" t="s">
        <v>49</v>
      </c>
      <c r="C226" t="s">
        <v>58</v>
      </c>
      <c r="D226" t="s">
        <v>258</v>
      </c>
      <c r="E226" t="s">
        <v>259</v>
      </c>
      <c r="F226" t="s">
        <v>260</v>
      </c>
      <c r="G226" t="s">
        <v>261</v>
      </c>
      <c r="H226" t="s">
        <v>2600</v>
      </c>
      <c r="I226">
        <v>40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18</v>
      </c>
      <c r="AQ226">
        <v>8</v>
      </c>
      <c r="AR226">
        <v>1</v>
      </c>
      <c r="AS226">
        <v>1</v>
      </c>
      <c r="AT226">
        <v>0</v>
      </c>
      <c r="AU226">
        <v>1</v>
      </c>
      <c r="AV226">
        <v>8</v>
      </c>
      <c r="AW226">
        <v>3</v>
      </c>
    </row>
    <row r="227" spans="1:49" x14ac:dyDescent="0.35">
      <c r="A227" t="s">
        <v>48</v>
      </c>
      <c r="B227" t="s">
        <v>49</v>
      </c>
      <c r="C227" t="s">
        <v>50</v>
      </c>
      <c r="D227" t="s">
        <v>1658</v>
      </c>
      <c r="E227" t="s">
        <v>1659</v>
      </c>
      <c r="F227" t="s">
        <v>1660</v>
      </c>
      <c r="G227" t="s">
        <v>1957</v>
      </c>
      <c r="H227" t="s">
        <v>2905</v>
      </c>
      <c r="I227">
        <v>39</v>
      </c>
      <c r="J227">
        <v>2</v>
      </c>
      <c r="K227">
        <v>0</v>
      </c>
      <c r="L227">
        <v>3</v>
      </c>
      <c r="M227">
        <v>2</v>
      </c>
      <c r="N227">
        <v>0</v>
      </c>
      <c r="O227">
        <v>1</v>
      </c>
      <c r="P227">
        <v>1</v>
      </c>
      <c r="Q227">
        <v>2</v>
      </c>
      <c r="R227">
        <v>1</v>
      </c>
      <c r="S227">
        <v>0</v>
      </c>
      <c r="T227">
        <v>0</v>
      </c>
      <c r="U227">
        <v>4</v>
      </c>
      <c r="V227">
        <v>1</v>
      </c>
      <c r="W227">
        <v>0</v>
      </c>
      <c r="X227">
        <v>0</v>
      </c>
      <c r="Y227">
        <v>0</v>
      </c>
      <c r="Z227">
        <v>1</v>
      </c>
      <c r="AA227">
        <v>1</v>
      </c>
      <c r="AB227">
        <v>0</v>
      </c>
      <c r="AC227">
        <v>1</v>
      </c>
      <c r="AD227">
        <v>1</v>
      </c>
      <c r="AE227">
        <v>0</v>
      </c>
      <c r="AF227">
        <v>0</v>
      </c>
      <c r="AG227">
        <v>2</v>
      </c>
      <c r="AH227">
        <v>1</v>
      </c>
      <c r="AI227">
        <v>1</v>
      </c>
      <c r="AJ227">
        <v>2</v>
      </c>
      <c r="AK227">
        <v>2</v>
      </c>
      <c r="AL227">
        <v>0</v>
      </c>
      <c r="AM227">
        <v>2</v>
      </c>
      <c r="AN227">
        <v>0</v>
      </c>
      <c r="AO227">
        <v>2</v>
      </c>
      <c r="AP227">
        <v>1</v>
      </c>
      <c r="AQ227">
        <v>1</v>
      </c>
      <c r="AR227">
        <v>0</v>
      </c>
      <c r="AS227">
        <v>0</v>
      </c>
      <c r="AT227">
        <v>1</v>
      </c>
      <c r="AU227">
        <v>1</v>
      </c>
      <c r="AV227">
        <v>1</v>
      </c>
      <c r="AW227">
        <v>1</v>
      </c>
    </row>
    <row r="228" spans="1:49" x14ac:dyDescent="0.35">
      <c r="A228" t="s">
        <v>48</v>
      </c>
      <c r="B228" t="s">
        <v>49</v>
      </c>
      <c r="C228" t="s">
        <v>73</v>
      </c>
      <c r="D228" t="s">
        <v>74</v>
      </c>
      <c r="E228" t="s">
        <v>75</v>
      </c>
      <c r="F228" t="s">
        <v>76</v>
      </c>
      <c r="G228" t="s">
        <v>1808</v>
      </c>
      <c r="H228" t="s">
        <v>2906</v>
      </c>
      <c r="I228">
        <v>39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14</v>
      </c>
      <c r="AK228">
        <v>25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</row>
    <row r="229" spans="1:49" x14ac:dyDescent="0.35">
      <c r="A229" t="s">
        <v>48</v>
      </c>
      <c r="B229" t="s">
        <v>49</v>
      </c>
      <c r="C229" t="s">
        <v>58</v>
      </c>
      <c r="D229" t="s">
        <v>59</v>
      </c>
      <c r="E229" t="s">
        <v>60</v>
      </c>
      <c r="F229" t="s">
        <v>69</v>
      </c>
      <c r="G229" t="s">
        <v>127</v>
      </c>
      <c r="H229" t="s">
        <v>2601</v>
      </c>
      <c r="I229">
        <v>38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5</v>
      </c>
      <c r="S229">
        <v>3</v>
      </c>
      <c r="T229">
        <v>7</v>
      </c>
      <c r="U229">
        <v>8</v>
      </c>
      <c r="V229">
        <v>0</v>
      </c>
      <c r="W229">
        <v>0</v>
      </c>
      <c r="X229">
        <v>0</v>
      </c>
      <c r="Y229">
        <v>1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9</v>
      </c>
      <c r="AQ229">
        <v>4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1</v>
      </c>
    </row>
    <row r="230" spans="1:49" x14ac:dyDescent="0.35">
      <c r="A230" t="s">
        <v>48</v>
      </c>
      <c r="B230" t="s">
        <v>49</v>
      </c>
      <c r="C230" t="s">
        <v>58</v>
      </c>
      <c r="D230" t="s">
        <v>59</v>
      </c>
      <c r="E230" t="s">
        <v>60</v>
      </c>
      <c r="F230" t="s">
        <v>3231</v>
      </c>
      <c r="G230" t="s">
        <v>2023</v>
      </c>
      <c r="H230" t="s">
        <v>2907</v>
      </c>
      <c r="I230">
        <v>38</v>
      </c>
      <c r="J230">
        <v>0</v>
      </c>
      <c r="K230">
        <v>1</v>
      </c>
      <c r="L230">
        <v>0</v>
      </c>
      <c r="M230">
        <v>0</v>
      </c>
      <c r="N230">
        <v>1</v>
      </c>
      <c r="O230">
        <v>0</v>
      </c>
      <c r="P230">
        <v>7</v>
      </c>
      <c r="Q230">
        <v>1</v>
      </c>
      <c r="R230">
        <v>1</v>
      </c>
      <c r="S230">
        <v>1</v>
      </c>
      <c r="T230">
        <v>2</v>
      </c>
      <c r="U230">
        <v>0</v>
      </c>
      <c r="V230">
        <v>0</v>
      </c>
      <c r="W230">
        <v>0</v>
      </c>
      <c r="X230">
        <v>0</v>
      </c>
      <c r="Y230">
        <v>1</v>
      </c>
      <c r="Z230">
        <v>0</v>
      </c>
      <c r="AA230">
        <v>1</v>
      </c>
      <c r="AB230">
        <v>1</v>
      </c>
      <c r="AC230">
        <v>0</v>
      </c>
      <c r="AD230">
        <v>1</v>
      </c>
      <c r="AE230">
        <v>0</v>
      </c>
      <c r="AF230">
        <v>0</v>
      </c>
      <c r="AG230">
        <v>0</v>
      </c>
      <c r="AH230">
        <v>1</v>
      </c>
      <c r="AI230">
        <v>0</v>
      </c>
      <c r="AJ230">
        <v>6</v>
      </c>
      <c r="AK230">
        <v>8</v>
      </c>
      <c r="AL230">
        <v>0</v>
      </c>
      <c r="AM230">
        <v>0</v>
      </c>
      <c r="AN230">
        <v>0</v>
      </c>
      <c r="AO230">
        <v>0</v>
      </c>
      <c r="AP230">
        <v>1</v>
      </c>
      <c r="AQ230">
        <v>2</v>
      </c>
      <c r="AR230">
        <v>0</v>
      </c>
      <c r="AS230">
        <v>1</v>
      </c>
      <c r="AT230">
        <v>0</v>
      </c>
      <c r="AU230">
        <v>1</v>
      </c>
      <c r="AV230">
        <v>0</v>
      </c>
      <c r="AW230">
        <v>0</v>
      </c>
    </row>
    <row r="231" spans="1:49" x14ac:dyDescent="0.35">
      <c r="A231" t="s">
        <v>48</v>
      </c>
      <c r="B231" t="s">
        <v>49</v>
      </c>
      <c r="C231" t="s">
        <v>73</v>
      </c>
      <c r="D231" t="s">
        <v>95</v>
      </c>
      <c r="E231" t="s">
        <v>96</v>
      </c>
      <c r="F231" t="s">
        <v>1772</v>
      </c>
      <c r="G231" t="s">
        <v>1949</v>
      </c>
      <c r="H231" t="s">
        <v>2908</v>
      </c>
      <c r="I231">
        <v>38</v>
      </c>
      <c r="J231">
        <v>0</v>
      </c>
      <c r="K231">
        <v>1</v>
      </c>
      <c r="L231">
        <v>0</v>
      </c>
      <c r="M231">
        <v>0</v>
      </c>
      <c r="N231">
        <v>1</v>
      </c>
      <c r="O231">
        <v>3</v>
      </c>
      <c r="P231">
        <v>4</v>
      </c>
      <c r="Q231">
        <v>2</v>
      </c>
      <c r="R231">
        <v>6</v>
      </c>
      <c r="S231">
        <v>1</v>
      </c>
      <c r="T231">
        <v>0</v>
      </c>
      <c r="U231">
        <v>4</v>
      </c>
      <c r="V231">
        <v>1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2</v>
      </c>
      <c r="AF231">
        <v>1</v>
      </c>
      <c r="AG231">
        <v>0</v>
      </c>
      <c r="AH231">
        <v>3</v>
      </c>
      <c r="AI231">
        <v>5</v>
      </c>
      <c r="AJ231">
        <v>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1</v>
      </c>
      <c r="AS231">
        <v>0</v>
      </c>
      <c r="AT231">
        <v>0</v>
      </c>
      <c r="AU231">
        <v>0</v>
      </c>
      <c r="AV231">
        <v>1</v>
      </c>
      <c r="AW231">
        <v>0</v>
      </c>
    </row>
    <row r="232" spans="1:49" x14ac:dyDescent="0.35">
      <c r="A232" t="s">
        <v>48</v>
      </c>
      <c r="B232" t="s">
        <v>49</v>
      </c>
      <c r="C232" t="s">
        <v>73</v>
      </c>
      <c r="D232" t="s">
        <v>74</v>
      </c>
      <c r="E232" t="s">
        <v>75</v>
      </c>
      <c r="F232" t="s">
        <v>76</v>
      </c>
      <c r="G232" t="s">
        <v>1820</v>
      </c>
      <c r="H232" t="s">
        <v>2602</v>
      </c>
      <c r="I232">
        <v>38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1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17</v>
      </c>
      <c r="AK232">
        <v>17</v>
      </c>
      <c r="AL232">
        <v>3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</row>
    <row r="233" spans="1:49" x14ac:dyDescent="0.35">
      <c r="A233" t="s">
        <v>48</v>
      </c>
      <c r="B233" t="s">
        <v>386</v>
      </c>
      <c r="C233" t="s">
        <v>387</v>
      </c>
      <c r="D233" t="s">
        <v>1630</v>
      </c>
      <c r="E233" t="s">
        <v>2024</v>
      </c>
      <c r="F233" t="s">
        <v>3233</v>
      </c>
      <c r="G233" t="s">
        <v>1631</v>
      </c>
      <c r="H233" t="s">
        <v>2909</v>
      </c>
      <c r="I233">
        <v>37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9</v>
      </c>
      <c r="AG233">
        <v>10</v>
      </c>
      <c r="AH233">
        <v>0</v>
      </c>
      <c r="AI233">
        <v>0</v>
      </c>
      <c r="AJ233">
        <v>0</v>
      </c>
      <c r="AK233">
        <v>0</v>
      </c>
      <c r="AL233">
        <v>2</v>
      </c>
      <c r="AM233">
        <v>6</v>
      </c>
      <c r="AN233">
        <v>0</v>
      </c>
      <c r="AO233">
        <v>0</v>
      </c>
      <c r="AP233">
        <v>0</v>
      </c>
      <c r="AQ233">
        <v>5</v>
      </c>
      <c r="AR233">
        <v>0</v>
      </c>
      <c r="AS233">
        <v>0</v>
      </c>
      <c r="AT233">
        <v>1</v>
      </c>
      <c r="AU233">
        <v>4</v>
      </c>
      <c r="AV233">
        <v>0</v>
      </c>
      <c r="AW233">
        <v>0</v>
      </c>
    </row>
    <row r="234" spans="1:49" x14ac:dyDescent="0.35">
      <c r="A234" t="s">
        <v>48</v>
      </c>
      <c r="B234" t="s">
        <v>49</v>
      </c>
      <c r="C234" t="s">
        <v>58</v>
      </c>
      <c r="D234" t="s">
        <v>173</v>
      </c>
      <c r="E234" t="s">
        <v>174</v>
      </c>
      <c r="F234" t="s">
        <v>175</v>
      </c>
      <c r="G234" t="s">
        <v>1971</v>
      </c>
      <c r="H234" t="s">
        <v>2603</v>
      </c>
      <c r="I234">
        <v>37</v>
      </c>
      <c r="J234">
        <v>1</v>
      </c>
      <c r="K234">
        <v>0</v>
      </c>
      <c r="L234">
        <v>0</v>
      </c>
      <c r="M234">
        <v>0</v>
      </c>
      <c r="N234">
        <v>1</v>
      </c>
      <c r="O234">
        <v>2</v>
      </c>
      <c r="P234">
        <v>2</v>
      </c>
      <c r="Q234">
        <v>1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1</v>
      </c>
      <c r="AF234">
        <v>0</v>
      </c>
      <c r="AG234">
        <v>0</v>
      </c>
      <c r="AH234">
        <v>0</v>
      </c>
      <c r="AI234">
        <v>0</v>
      </c>
      <c r="AJ234">
        <v>4</v>
      </c>
      <c r="AK234">
        <v>9</v>
      </c>
      <c r="AL234">
        <v>0</v>
      </c>
      <c r="AM234">
        <v>0</v>
      </c>
      <c r="AN234">
        <v>0</v>
      </c>
      <c r="AO234">
        <v>0</v>
      </c>
      <c r="AP234">
        <v>4</v>
      </c>
      <c r="AQ234">
        <v>2</v>
      </c>
      <c r="AR234">
        <v>0</v>
      </c>
      <c r="AS234">
        <v>0</v>
      </c>
      <c r="AT234">
        <v>2</v>
      </c>
      <c r="AU234">
        <v>2</v>
      </c>
      <c r="AV234">
        <v>2</v>
      </c>
      <c r="AW234">
        <v>4</v>
      </c>
    </row>
    <row r="235" spans="1:49" x14ac:dyDescent="0.35">
      <c r="A235" t="s">
        <v>48</v>
      </c>
      <c r="B235" t="s">
        <v>49</v>
      </c>
      <c r="C235" t="s">
        <v>73</v>
      </c>
      <c r="D235" t="s">
        <v>95</v>
      </c>
      <c r="E235" t="s">
        <v>2025</v>
      </c>
      <c r="F235" t="s">
        <v>2026</v>
      </c>
      <c r="G235" t="s">
        <v>2370</v>
      </c>
      <c r="H235" t="s">
        <v>2910</v>
      </c>
      <c r="I235">
        <v>37</v>
      </c>
      <c r="J235">
        <v>0</v>
      </c>
      <c r="K235">
        <v>1</v>
      </c>
      <c r="L235">
        <v>0</v>
      </c>
      <c r="M235">
        <v>0</v>
      </c>
      <c r="N235">
        <v>1</v>
      </c>
      <c r="O235">
        <v>1</v>
      </c>
      <c r="P235">
        <v>2</v>
      </c>
      <c r="Q235">
        <v>2</v>
      </c>
      <c r="R235">
        <v>3</v>
      </c>
      <c r="S235">
        <v>2</v>
      </c>
      <c r="T235">
        <v>1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5</v>
      </c>
      <c r="AF235">
        <v>0</v>
      </c>
      <c r="AG235">
        <v>0</v>
      </c>
      <c r="AH235">
        <v>2</v>
      </c>
      <c r="AI235">
        <v>2</v>
      </c>
      <c r="AJ235">
        <v>2</v>
      </c>
      <c r="AK235">
        <v>0</v>
      </c>
      <c r="AL235">
        <v>0</v>
      </c>
      <c r="AM235">
        <v>0</v>
      </c>
      <c r="AN235">
        <v>2</v>
      </c>
      <c r="AO235">
        <v>1</v>
      </c>
      <c r="AP235">
        <v>1</v>
      </c>
      <c r="AQ235">
        <v>3</v>
      </c>
      <c r="AR235">
        <v>0</v>
      </c>
      <c r="AS235">
        <v>0</v>
      </c>
      <c r="AT235">
        <v>3</v>
      </c>
      <c r="AU235">
        <v>1</v>
      </c>
      <c r="AV235">
        <v>0</v>
      </c>
      <c r="AW235">
        <v>1</v>
      </c>
    </row>
    <row r="236" spans="1:49" x14ac:dyDescent="0.35">
      <c r="A236" t="s">
        <v>48</v>
      </c>
      <c r="B236" t="s">
        <v>49</v>
      </c>
      <c r="C236" t="s">
        <v>73</v>
      </c>
      <c r="D236" t="s">
        <v>95</v>
      </c>
      <c r="E236" t="s">
        <v>1787</v>
      </c>
      <c r="F236" t="s">
        <v>1788</v>
      </c>
      <c r="G236" t="s">
        <v>2027</v>
      </c>
      <c r="H236" t="s">
        <v>2911</v>
      </c>
      <c r="I236">
        <v>37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</v>
      </c>
      <c r="T236">
        <v>4</v>
      </c>
      <c r="U236">
        <v>2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1</v>
      </c>
      <c r="AN236">
        <v>0</v>
      </c>
      <c r="AO236">
        <v>0</v>
      </c>
      <c r="AP236">
        <v>9</v>
      </c>
      <c r="AQ236">
        <v>4</v>
      </c>
      <c r="AR236">
        <v>0</v>
      </c>
      <c r="AS236">
        <v>0</v>
      </c>
      <c r="AT236">
        <v>0</v>
      </c>
      <c r="AU236">
        <v>0</v>
      </c>
      <c r="AV236">
        <v>10</v>
      </c>
      <c r="AW236">
        <v>5</v>
      </c>
    </row>
    <row r="237" spans="1:49" x14ac:dyDescent="0.35">
      <c r="A237" t="s">
        <v>48</v>
      </c>
      <c r="B237" t="s">
        <v>49</v>
      </c>
      <c r="C237" t="s">
        <v>133</v>
      </c>
      <c r="D237" t="s">
        <v>2028</v>
      </c>
      <c r="E237" t="s">
        <v>2371</v>
      </c>
      <c r="F237" t="s">
        <v>2372</v>
      </c>
      <c r="G237" t="s">
        <v>2373</v>
      </c>
      <c r="H237" t="s">
        <v>2912</v>
      </c>
      <c r="I237">
        <v>35</v>
      </c>
      <c r="J237">
        <v>1</v>
      </c>
      <c r="K237">
        <v>0</v>
      </c>
      <c r="L237">
        <v>1</v>
      </c>
      <c r="M237">
        <v>2</v>
      </c>
      <c r="N237">
        <v>2</v>
      </c>
      <c r="O237">
        <v>1</v>
      </c>
      <c r="P237">
        <v>1</v>
      </c>
      <c r="Q237">
        <v>3</v>
      </c>
      <c r="R237">
        <v>3</v>
      </c>
      <c r="S237">
        <v>0</v>
      </c>
      <c r="T237">
        <v>1</v>
      </c>
      <c r="U237">
        <v>1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1</v>
      </c>
      <c r="AG237">
        <v>0</v>
      </c>
      <c r="AH237">
        <v>1</v>
      </c>
      <c r="AI237">
        <v>0</v>
      </c>
      <c r="AJ237">
        <v>3</v>
      </c>
      <c r="AK237">
        <v>2</v>
      </c>
      <c r="AL237">
        <v>0</v>
      </c>
      <c r="AM237">
        <v>1</v>
      </c>
      <c r="AN237">
        <v>0</v>
      </c>
      <c r="AO237">
        <v>2</v>
      </c>
      <c r="AP237">
        <v>1</v>
      </c>
      <c r="AQ237">
        <v>0</v>
      </c>
      <c r="AR237">
        <v>2</v>
      </c>
      <c r="AS237">
        <v>1</v>
      </c>
      <c r="AT237">
        <v>2</v>
      </c>
      <c r="AU237">
        <v>1</v>
      </c>
      <c r="AV237">
        <v>0</v>
      </c>
      <c r="AW237">
        <v>2</v>
      </c>
    </row>
    <row r="238" spans="1:49" x14ac:dyDescent="0.35">
      <c r="A238" t="s">
        <v>48</v>
      </c>
      <c r="B238" t="s">
        <v>49</v>
      </c>
      <c r="C238" t="s">
        <v>58</v>
      </c>
      <c r="D238" t="s">
        <v>258</v>
      </c>
      <c r="E238" t="s">
        <v>259</v>
      </c>
      <c r="F238" t="s">
        <v>260</v>
      </c>
      <c r="G238" t="s">
        <v>1955</v>
      </c>
      <c r="H238" t="s">
        <v>2913</v>
      </c>
      <c r="I238">
        <v>35</v>
      </c>
      <c r="J238">
        <v>1</v>
      </c>
      <c r="K238">
        <v>2</v>
      </c>
      <c r="L238">
        <v>0</v>
      </c>
      <c r="M238">
        <v>0</v>
      </c>
      <c r="N238">
        <v>0</v>
      </c>
      <c r="O238">
        <v>1</v>
      </c>
      <c r="P238">
        <v>1</v>
      </c>
      <c r="Q238">
        <v>0</v>
      </c>
      <c r="R238">
        <v>1</v>
      </c>
      <c r="S238">
        <v>1</v>
      </c>
      <c r="T238">
        <v>0</v>
      </c>
      <c r="U238">
        <v>1</v>
      </c>
      <c r="V238">
        <v>0</v>
      </c>
      <c r="W238">
        <v>0</v>
      </c>
      <c r="X238">
        <v>0</v>
      </c>
      <c r="Y238">
        <v>1</v>
      </c>
      <c r="Z238">
        <v>1</v>
      </c>
      <c r="AA238">
        <v>1</v>
      </c>
      <c r="AB238">
        <v>0</v>
      </c>
      <c r="AC238">
        <v>1</v>
      </c>
      <c r="AD238">
        <v>0</v>
      </c>
      <c r="AE238">
        <v>0</v>
      </c>
      <c r="AF238">
        <v>0</v>
      </c>
      <c r="AG238">
        <v>1</v>
      </c>
      <c r="AH238">
        <v>1</v>
      </c>
      <c r="AI238">
        <v>0</v>
      </c>
      <c r="AJ238">
        <v>4</v>
      </c>
      <c r="AK238">
        <v>7</v>
      </c>
      <c r="AL238">
        <v>0</v>
      </c>
      <c r="AM238">
        <v>0</v>
      </c>
      <c r="AN238">
        <v>2</v>
      </c>
      <c r="AO238">
        <v>1</v>
      </c>
      <c r="AP238">
        <v>0</v>
      </c>
      <c r="AQ238">
        <v>0</v>
      </c>
      <c r="AR238">
        <v>1</v>
      </c>
      <c r="AS238">
        <v>1</v>
      </c>
      <c r="AT238">
        <v>4</v>
      </c>
      <c r="AU238">
        <v>0</v>
      </c>
      <c r="AV238">
        <v>0</v>
      </c>
      <c r="AW238">
        <v>1</v>
      </c>
    </row>
    <row r="239" spans="1:49" x14ac:dyDescent="0.35">
      <c r="A239" t="s">
        <v>48</v>
      </c>
      <c r="B239" t="s">
        <v>49</v>
      </c>
      <c r="C239" t="s">
        <v>58</v>
      </c>
      <c r="D239" t="s">
        <v>59</v>
      </c>
      <c r="E239" t="s">
        <v>60</v>
      </c>
      <c r="F239" t="s">
        <v>3231</v>
      </c>
      <c r="G239" t="s">
        <v>2029</v>
      </c>
      <c r="H239" t="s">
        <v>2914</v>
      </c>
      <c r="I239">
        <v>35</v>
      </c>
      <c r="J239">
        <v>2</v>
      </c>
      <c r="K239">
        <v>2</v>
      </c>
      <c r="L239">
        <v>14</v>
      </c>
      <c r="M239">
        <v>11</v>
      </c>
      <c r="N239">
        <v>2</v>
      </c>
      <c r="O239">
        <v>3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1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</row>
    <row r="240" spans="1:49" x14ac:dyDescent="0.35">
      <c r="A240" t="s">
        <v>48</v>
      </c>
      <c r="B240" t="s">
        <v>49</v>
      </c>
      <c r="C240" t="s">
        <v>73</v>
      </c>
      <c r="D240" t="s">
        <v>95</v>
      </c>
      <c r="E240" t="s">
        <v>96</v>
      </c>
      <c r="F240" t="s">
        <v>1775</v>
      </c>
      <c r="G240" t="s">
        <v>2030</v>
      </c>
      <c r="H240" t="s">
        <v>2915</v>
      </c>
      <c r="I240">
        <v>35</v>
      </c>
      <c r="J240">
        <v>0</v>
      </c>
      <c r="K240">
        <v>2</v>
      </c>
      <c r="L240">
        <v>0</v>
      </c>
      <c r="M240">
        <v>0</v>
      </c>
      <c r="N240">
        <v>2</v>
      </c>
      <c r="O240">
        <v>3</v>
      </c>
      <c r="P240">
        <v>4</v>
      </c>
      <c r="Q240">
        <v>2</v>
      </c>
      <c r="R240">
        <v>1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5</v>
      </c>
      <c r="AE240">
        <v>3</v>
      </c>
      <c r="AF240">
        <v>1</v>
      </c>
      <c r="AG240">
        <v>0</v>
      </c>
      <c r="AH240">
        <v>4</v>
      </c>
      <c r="AI240">
        <v>3</v>
      </c>
      <c r="AJ240">
        <v>2</v>
      </c>
      <c r="AK240">
        <v>0</v>
      </c>
      <c r="AL240">
        <v>0</v>
      </c>
      <c r="AM240">
        <v>0</v>
      </c>
      <c r="AN240">
        <v>1</v>
      </c>
      <c r="AO240">
        <v>1</v>
      </c>
      <c r="AP240">
        <v>0</v>
      </c>
      <c r="AQ240">
        <v>0</v>
      </c>
      <c r="AR240">
        <v>0</v>
      </c>
      <c r="AS240">
        <v>1</v>
      </c>
      <c r="AT240">
        <v>0</v>
      </c>
      <c r="AU240">
        <v>0</v>
      </c>
      <c r="AV240">
        <v>0</v>
      </c>
      <c r="AW240">
        <v>0</v>
      </c>
    </row>
    <row r="241" spans="1:49" x14ac:dyDescent="0.35">
      <c r="A241" t="s">
        <v>48</v>
      </c>
      <c r="B241" t="s">
        <v>49</v>
      </c>
      <c r="C241" t="s">
        <v>58</v>
      </c>
      <c r="D241" t="s">
        <v>258</v>
      </c>
      <c r="E241" t="s">
        <v>2005</v>
      </c>
      <c r="F241" t="s">
        <v>2374</v>
      </c>
      <c r="G241" t="s">
        <v>2375</v>
      </c>
      <c r="H241" t="s">
        <v>2916</v>
      </c>
      <c r="I241">
        <v>34</v>
      </c>
      <c r="J241">
        <v>4</v>
      </c>
      <c r="K241">
        <v>1</v>
      </c>
      <c r="L241">
        <v>1</v>
      </c>
      <c r="M241">
        <v>0</v>
      </c>
      <c r="N241">
        <v>0</v>
      </c>
      <c r="O241">
        <v>0</v>
      </c>
      <c r="P241">
        <v>0</v>
      </c>
      <c r="Q241">
        <v>1</v>
      </c>
      <c r="R241">
        <v>0</v>
      </c>
      <c r="S241">
        <v>1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2</v>
      </c>
      <c r="AA241">
        <v>2</v>
      </c>
      <c r="AB241">
        <v>0</v>
      </c>
      <c r="AC241">
        <v>1</v>
      </c>
      <c r="AD241">
        <v>0</v>
      </c>
      <c r="AE241">
        <v>0</v>
      </c>
      <c r="AF241">
        <v>0</v>
      </c>
      <c r="AG241">
        <v>1</v>
      </c>
      <c r="AH241">
        <v>0</v>
      </c>
      <c r="AI241">
        <v>0</v>
      </c>
      <c r="AJ241">
        <v>5</v>
      </c>
      <c r="AK241">
        <v>5</v>
      </c>
      <c r="AL241">
        <v>0</v>
      </c>
      <c r="AM241">
        <v>0</v>
      </c>
      <c r="AN241">
        <v>1</v>
      </c>
      <c r="AO241">
        <v>0</v>
      </c>
      <c r="AP241">
        <v>2</v>
      </c>
      <c r="AQ241">
        <v>1</v>
      </c>
      <c r="AR241">
        <v>1</v>
      </c>
      <c r="AS241">
        <v>1</v>
      </c>
      <c r="AT241">
        <v>0</v>
      </c>
      <c r="AU241">
        <v>1</v>
      </c>
      <c r="AV241">
        <v>2</v>
      </c>
      <c r="AW241">
        <v>0</v>
      </c>
    </row>
    <row r="242" spans="1:49" x14ac:dyDescent="0.35">
      <c r="A242" t="s">
        <v>48</v>
      </c>
      <c r="B242" t="s">
        <v>49</v>
      </c>
      <c r="C242" t="s">
        <v>58</v>
      </c>
      <c r="D242" t="s">
        <v>59</v>
      </c>
      <c r="E242" t="s">
        <v>60</v>
      </c>
      <c r="F242" t="s">
        <v>69</v>
      </c>
      <c r="G242" t="s">
        <v>2031</v>
      </c>
      <c r="H242" t="s">
        <v>2917</v>
      </c>
      <c r="I242">
        <v>34</v>
      </c>
      <c r="J242">
        <v>1</v>
      </c>
      <c r="K242">
        <v>0</v>
      </c>
      <c r="L242">
        <v>2</v>
      </c>
      <c r="M242">
        <v>0</v>
      </c>
      <c r="N242">
        <v>0</v>
      </c>
      <c r="O242">
        <v>1</v>
      </c>
      <c r="P242">
        <v>2</v>
      </c>
      <c r="Q242">
        <v>4</v>
      </c>
      <c r="R242">
        <v>1</v>
      </c>
      <c r="S242">
        <v>0</v>
      </c>
      <c r="T242">
        <v>1</v>
      </c>
      <c r="U242">
        <v>2</v>
      </c>
      <c r="V242">
        <v>1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1</v>
      </c>
      <c r="AD242">
        <v>0</v>
      </c>
      <c r="AE242">
        <v>0</v>
      </c>
      <c r="AF242">
        <v>3</v>
      </c>
      <c r="AG242">
        <v>1</v>
      </c>
      <c r="AH242">
        <v>0</v>
      </c>
      <c r="AI242">
        <v>0</v>
      </c>
      <c r="AJ242">
        <v>3</v>
      </c>
      <c r="AK242">
        <v>3</v>
      </c>
      <c r="AL242">
        <v>0</v>
      </c>
      <c r="AM242">
        <v>0</v>
      </c>
      <c r="AN242">
        <v>1</v>
      </c>
      <c r="AO242">
        <v>2</v>
      </c>
      <c r="AP242">
        <v>2</v>
      </c>
      <c r="AQ242">
        <v>2</v>
      </c>
      <c r="AR242">
        <v>0</v>
      </c>
      <c r="AS242">
        <v>0</v>
      </c>
      <c r="AT242">
        <v>1</v>
      </c>
      <c r="AU242">
        <v>0</v>
      </c>
      <c r="AV242">
        <v>0</v>
      </c>
      <c r="AW242">
        <v>0</v>
      </c>
    </row>
    <row r="243" spans="1:49" x14ac:dyDescent="0.35">
      <c r="A243" t="s">
        <v>48</v>
      </c>
      <c r="B243" t="s">
        <v>49</v>
      </c>
      <c r="C243" t="s">
        <v>58</v>
      </c>
      <c r="D243" t="s">
        <v>59</v>
      </c>
      <c r="E243" t="s">
        <v>2032</v>
      </c>
      <c r="F243" t="s">
        <v>2376</v>
      </c>
      <c r="G243" t="s">
        <v>2377</v>
      </c>
      <c r="H243" t="s">
        <v>2918</v>
      </c>
      <c r="I243">
        <v>34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6</v>
      </c>
      <c r="AG243">
        <v>8</v>
      </c>
      <c r="AH243">
        <v>0</v>
      </c>
      <c r="AI243">
        <v>0</v>
      </c>
      <c r="AJ243">
        <v>0</v>
      </c>
      <c r="AK243">
        <v>0</v>
      </c>
      <c r="AL243">
        <v>6</v>
      </c>
      <c r="AM243">
        <v>8</v>
      </c>
      <c r="AN243">
        <v>0</v>
      </c>
      <c r="AO243">
        <v>0</v>
      </c>
      <c r="AP243">
        <v>1</v>
      </c>
      <c r="AQ243">
        <v>0</v>
      </c>
      <c r="AR243">
        <v>1</v>
      </c>
      <c r="AS243">
        <v>2</v>
      </c>
      <c r="AT243">
        <v>1</v>
      </c>
      <c r="AU243">
        <v>0</v>
      </c>
      <c r="AV243">
        <v>0</v>
      </c>
      <c r="AW243">
        <v>0</v>
      </c>
    </row>
    <row r="244" spans="1:49" x14ac:dyDescent="0.35">
      <c r="A244" t="s">
        <v>48</v>
      </c>
      <c r="B244" t="s">
        <v>49</v>
      </c>
      <c r="C244" t="s">
        <v>73</v>
      </c>
      <c r="D244" t="s">
        <v>74</v>
      </c>
      <c r="E244" t="s">
        <v>75</v>
      </c>
      <c r="F244" t="s">
        <v>76</v>
      </c>
      <c r="G244" t="s">
        <v>77</v>
      </c>
      <c r="H244" t="s">
        <v>2604</v>
      </c>
      <c r="I244">
        <v>34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1</v>
      </c>
      <c r="AG244">
        <v>0</v>
      </c>
      <c r="AH244">
        <v>0</v>
      </c>
      <c r="AI244">
        <v>0</v>
      </c>
      <c r="AJ244">
        <v>15</v>
      </c>
      <c r="AK244">
        <v>17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1</v>
      </c>
      <c r="AU244">
        <v>0</v>
      </c>
      <c r="AV244">
        <v>0</v>
      </c>
      <c r="AW244">
        <v>0</v>
      </c>
    </row>
    <row r="245" spans="1:49" x14ac:dyDescent="0.35">
      <c r="A245" t="s">
        <v>48</v>
      </c>
      <c r="B245" t="s">
        <v>49</v>
      </c>
      <c r="C245" t="s">
        <v>73</v>
      </c>
      <c r="D245" t="s">
        <v>95</v>
      </c>
      <c r="E245" t="s">
        <v>96</v>
      </c>
      <c r="F245" t="s">
        <v>1775</v>
      </c>
      <c r="G245" t="s">
        <v>2033</v>
      </c>
      <c r="H245" t="s">
        <v>2919</v>
      </c>
      <c r="I245">
        <v>33</v>
      </c>
      <c r="J245">
        <v>0</v>
      </c>
      <c r="K245">
        <v>0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1</v>
      </c>
      <c r="R245">
        <v>2</v>
      </c>
      <c r="S245">
        <v>2</v>
      </c>
      <c r="T245">
        <v>1</v>
      </c>
      <c r="U245">
        <v>1</v>
      </c>
      <c r="V245">
        <v>3</v>
      </c>
      <c r="W245">
        <v>0</v>
      </c>
      <c r="X245">
        <v>0</v>
      </c>
      <c r="Y245">
        <v>0</v>
      </c>
      <c r="Z245">
        <v>1</v>
      </c>
      <c r="AA245">
        <v>0</v>
      </c>
      <c r="AB245">
        <v>1</v>
      </c>
      <c r="AC245">
        <v>0</v>
      </c>
      <c r="AD245">
        <v>4</v>
      </c>
      <c r="AE245">
        <v>0</v>
      </c>
      <c r="AF245">
        <v>0</v>
      </c>
      <c r="AG245">
        <v>0</v>
      </c>
      <c r="AH245">
        <v>4</v>
      </c>
      <c r="AI245">
        <v>8</v>
      </c>
      <c r="AJ245">
        <v>1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1</v>
      </c>
      <c r="AT245">
        <v>0</v>
      </c>
      <c r="AU245">
        <v>1</v>
      </c>
      <c r="AV245">
        <v>1</v>
      </c>
      <c r="AW245">
        <v>0</v>
      </c>
    </row>
    <row r="246" spans="1:49" x14ac:dyDescent="0.35">
      <c r="A246" t="s">
        <v>48</v>
      </c>
      <c r="B246" t="s">
        <v>49</v>
      </c>
      <c r="C246" t="s">
        <v>73</v>
      </c>
      <c r="D246" t="s">
        <v>95</v>
      </c>
      <c r="E246" t="s">
        <v>2034</v>
      </c>
      <c r="F246" t="s">
        <v>2035</v>
      </c>
      <c r="G246" t="s">
        <v>2378</v>
      </c>
      <c r="H246" t="s">
        <v>2920</v>
      </c>
      <c r="I246">
        <v>33</v>
      </c>
      <c r="J246">
        <v>0</v>
      </c>
      <c r="K246">
        <v>1</v>
      </c>
      <c r="L246">
        <v>0</v>
      </c>
      <c r="M246">
        <v>0</v>
      </c>
      <c r="N246">
        <v>2</v>
      </c>
      <c r="O246">
        <v>0</v>
      </c>
      <c r="P246">
        <v>0</v>
      </c>
      <c r="Q246">
        <v>1</v>
      </c>
      <c r="R246">
        <v>0</v>
      </c>
      <c r="S246">
        <v>1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1</v>
      </c>
      <c r="AD246">
        <v>9</v>
      </c>
      <c r="AE246">
        <v>4</v>
      </c>
      <c r="AF246">
        <v>0</v>
      </c>
      <c r="AG246">
        <v>0</v>
      </c>
      <c r="AH246">
        <v>3</v>
      </c>
      <c r="AI246">
        <v>4</v>
      </c>
      <c r="AJ246">
        <v>1</v>
      </c>
      <c r="AK246">
        <v>0</v>
      </c>
      <c r="AL246">
        <v>0</v>
      </c>
      <c r="AM246">
        <v>0</v>
      </c>
      <c r="AN246">
        <v>2</v>
      </c>
      <c r="AO246">
        <v>2</v>
      </c>
      <c r="AP246">
        <v>0</v>
      </c>
      <c r="AQ246">
        <v>0</v>
      </c>
      <c r="AR246">
        <v>0</v>
      </c>
      <c r="AS246">
        <v>0</v>
      </c>
      <c r="AT246">
        <v>1</v>
      </c>
      <c r="AU246">
        <v>1</v>
      </c>
      <c r="AV246">
        <v>0</v>
      </c>
      <c r="AW246">
        <v>0</v>
      </c>
    </row>
    <row r="247" spans="1:49" x14ac:dyDescent="0.35">
      <c r="A247" t="s">
        <v>48</v>
      </c>
      <c r="B247" t="s">
        <v>49</v>
      </c>
      <c r="C247" t="s">
        <v>73</v>
      </c>
      <c r="D247" t="s">
        <v>95</v>
      </c>
      <c r="E247" t="s">
        <v>1787</v>
      </c>
      <c r="F247" t="s">
        <v>1788</v>
      </c>
      <c r="G247" t="s">
        <v>1956</v>
      </c>
      <c r="H247" t="s">
        <v>2921</v>
      </c>
      <c r="I247">
        <v>33</v>
      </c>
      <c r="J247">
        <v>3</v>
      </c>
      <c r="K247">
        <v>0</v>
      </c>
      <c r="L247">
        <v>2</v>
      </c>
      <c r="M247">
        <v>1</v>
      </c>
      <c r="N247">
        <v>1</v>
      </c>
      <c r="O247">
        <v>0</v>
      </c>
      <c r="P247">
        <v>0</v>
      </c>
      <c r="Q247">
        <v>1</v>
      </c>
      <c r="R247">
        <v>3</v>
      </c>
      <c r="S247">
        <v>1</v>
      </c>
      <c r="T247">
        <v>3</v>
      </c>
      <c r="U247">
        <v>2</v>
      </c>
      <c r="V247">
        <v>0</v>
      </c>
      <c r="W247">
        <v>2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1</v>
      </c>
      <c r="AD247">
        <v>0</v>
      </c>
      <c r="AE247">
        <v>2</v>
      </c>
      <c r="AF247">
        <v>0</v>
      </c>
      <c r="AG247">
        <v>0</v>
      </c>
      <c r="AH247">
        <v>2</v>
      </c>
      <c r="AI247">
        <v>2</v>
      </c>
      <c r="AJ247">
        <v>1</v>
      </c>
      <c r="AK247">
        <v>0</v>
      </c>
      <c r="AL247">
        <v>0</v>
      </c>
      <c r="AM247">
        <v>0</v>
      </c>
      <c r="AN247">
        <v>2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1</v>
      </c>
      <c r="AV247">
        <v>2</v>
      </c>
      <c r="AW247">
        <v>1</v>
      </c>
    </row>
    <row r="248" spans="1:49" x14ac:dyDescent="0.35">
      <c r="A248" t="s">
        <v>48</v>
      </c>
      <c r="B248" t="s">
        <v>49</v>
      </c>
      <c r="C248" t="s">
        <v>58</v>
      </c>
      <c r="D248" t="s">
        <v>173</v>
      </c>
      <c r="E248" t="s">
        <v>174</v>
      </c>
      <c r="F248" t="s">
        <v>175</v>
      </c>
      <c r="G248" t="s">
        <v>300</v>
      </c>
      <c r="H248" t="s">
        <v>2605</v>
      </c>
      <c r="I248">
        <v>32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4</v>
      </c>
      <c r="AO248">
        <v>4</v>
      </c>
      <c r="AP248">
        <v>3</v>
      </c>
      <c r="AQ248">
        <v>5</v>
      </c>
      <c r="AR248">
        <v>0</v>
      </c>
      <c r="AS248">
        <v>0</v>
      </c>
      <c r="AT248">
        <v>0</v>
      </c>
      <c r="AU248">
        <v>0</v>
      </c>
      <c r="AV248">
        <v>5</v>
      </c>
      <c r="AW248">
        <v>11</v>
      </c>
    </row>
    <row r="249" spans="1:49" x14ac:dyDescent="0.35">
      <c r="A249" t="s">
        <v>48</v>
      </c>
      <c r="B249" t="s">
        <v>49</v>
      </c>
      <c r="C249" t="s">
        <v>1763</v>
      </c>
      <c r="D249" t="s">
        <v>3230</v>
      </c>
      <c r="E249" t="s">
        <v>1764</v>
      </c>
      <c r="F249" t="s">
        <v>1765</v>
      </c>
      <c r="G249" t="s">
        <v>1766</v>
      </c>
      <c r="H249" t="s">
        <v>2606</v>
      </c>
      <c r="I249">
        <v>32</v>
      </c>
      <c r="J249">
        <v>6</v>
      </c>
      <c r="K249">
        <v>4</v>
      </c>
      <c r="L249">
        <v>2</v>
      </c>
      <c r="M249">
        <v>5</v>
      </c>
      <c r="N249">
        <v>1</v>
      </c>
      <c r="O249">
        <v>1</v>
      </c>
      <c r="P249">
        <v>0</v>
      </c>
      <c r="Q249">
        <v>0</v>
      </c>
      <c r="R249">
        <v>1</v>
      </c>
      <c r="S249">
        <v>2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4</v>
      </c>
      <c r="AG249">
        <v>4</v>
      </c>
      <c r="AH249">
        <v>0</v>
      </c>
      <c r="AI249">
        <v>0</v>
      </c>
      <c r="AJ249">
        <v>0</v>
      </c>
      <c r="AK249">
        <v>0</v>
      </c>
      <c r="AL249">
        <v>1</v>
      </c>
      <c r="AM249">
        <v>1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</row>
    <row r="250" spans="1:49" x14ac:dyDescent="0.35">
      <c r="A250" t="s">
        <v>48</v>
      </c>
      <c r="B250" t="s">
        <v>49</v>
      </c>
      <c r="C250" t="s">
        <v>58</v>
      </c>
      <c r="D250" t="s">
        <v>59</v>
      </c>
      <c r="E250" t="s">
        <v>60</v>
      </c>
      <c r="F250" t="s">
        <v>2036</v>
      </c>
      <c r="G250" t="s">
        <v>2037</v>
      </c>
      <c r="H250" t="s">
        <v>2922</v>
      </c>
      <c r="I250">
        <v>31</v>
      </c>
      <c r="J250">
        <v>0</v>
      </c>
      <c r="K250">
        <v>0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2</v>
      </c>
      <c r="S250">
        <v>1</v>
      </c>
      <c r="T250">
        <v>1</v>
      </c>
      <c r="U250">
        <v>2</v>
      </c>
      <c r="V250">
        <v>4</v>
      </c>
      <c r="W250">
        <v>1</v>
      </c>
      <c r="X250">
        <v>0</v>
      </c>
      <c r="Y250">
        <v>2</v>
      </c>
      <c r="Z250">
        <v>0</v>
      </c>
      <c r="AA250">
        <v>1</v>
      </c>
      <c r="AB250">
        <v>1</v>
      </c>
      <c r="AC250">
        <v>0</v>
      </c>
      <c r="AD250">
        <v>0</v>
      </c>
      <c r="AE250">
        <v>0</v>
      </c>
      <c r="AF250">
        <v>1</v>
      </c>
      <c r="AG250">
        <v>1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2</v>
      </c>
      <c r="AN250">
        <v>0</v>
      </c>
      <c r="AO250">
        <v>0</v>
      </c>
      <c r="AP250">
        <v>1</v>
      </c>
      <c r="AQ250">
        <v>2</v>
      </c>
      <c r="AR250">
        <v>2</v>
      </c>
      <c r="AS250">
        <v>0</v>
      </c>
      <c r="AT250">
        <v>0</v>
      </c>
      <c r="AU250">
        <v>0</v>
      </c>
      <c r="AV250">
        <v>0</v>
      </c>
      <c r="AW250">
        <v>1</v>
      </c>
    </row>
    <row r="251" spans="1:49" x14ac:dyDescent="0.35">
      <c r="A251" t="s">
        <v>48</v>
      </c>
      <c r="B251" t="s">
        <v>49</v>
      </c>
      <c r="C251" t="s">
        <v>73</v>
      </c>
      <c r="D251" t="s">
        <v>95</v>
      </c>
      <c r="E251" t="s">
        <v>2038</v>
      </c>
      <c r="F251" t="s">
        <v>2379</v>
      </c>
      <c r="G251" t="s">
        <v>2380</v>
      </c>
      <c r="H251" t="s">
        <v>2923</v>
      </c>
      <c r="I251">
        <v>31</v>
      </c>
      <c r="J251">
        <v>1</v>
      </c>
      <c r="K251">
        <v>1</v>
      </c>
      <c r="L251">
        <v>0</v>
      </c>
      <c r="M251">
        <v>0</v>
      </c>
      <c r="N251">
        <v>0</v>
      </c>
      <c r="O251">
        <v>1</v>
      </c>
      <c r="P251">
        <v>2</v>
      </c>
      <c r="Q251">
        <v>0</v>
      </c>
      <c r="R251">
        <v>0</v>
      </c>
      <c r="S251">
        <v>1</v>
      </c>
      <c r="T251">
        <v>1</v>
      </c>
      <c r="U251">
        <v>1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2</v>
      </c>
      <c r="AC251">
        <v>0</v>
      </c>
      <c r="AD251">
        <v>1</v>
      </c>
      <c r="AE251">
        <v>1</v>
      </c>
      <c r="AF251">
        <v>0</v>
      </c>
      <c r="AG251">
        <v>0</v>
      </c>
      <c r="AH251">
        <v>1</v>
      </c>
      <c r="AI251">
        <v>1</v>
      </c>
      <c r="AJ251">
        <v>1</v>
      </c>
      <c r="AK251">
        <v>0</v>
      </c>
      <c r="AL251">
        <v>0</v>
      </c>
      <c r="AM251">
        <v>0</v>
      </c>
      <c r="AN251">
        <v>1</v>
      </c>
      <c r="AO251">
        <v>0</v>
      </c>
      <c r="AP251">
        <v>3</v>
      </c>
      <c r="AQ251">
        <v>4</v>
      </c>
      <c r="AR251">
        <v>1</v>
      </c>
      <c r="AS251">
        <v>2</v>
      </c>
      <c r="AT251">
        <v>2</v>
      </c>
      <c r="AU251">
        <v>1</v>
      </c>
      <c r="AV251">
        <v>2</v>
      </c>
      <c r="AW251">
        <v>0</v>
      </c>
    </row>
    <row r="252" spans="1:49" x14ac:dyDescent="0.35">
      <c r="A252" t="s">
        <v>48</v>
      </c>
      <c r="B252" t="s">
        <v>49</v>
      </c>
      <c r="C252" t="s">
        <v>73</v>
      </c>
      <c r="D252" t="s">
        <v>74</v>
      </c>
      <c r="E252" t="s">
        <v>75</v>
      </c>
      <c r="F252" t="s">
        <v>76</v>
      </c>
      <c r="G252" t="s">
        <v>77</v>
      </c>
      <c r="H252" t="s">
        <v>2607</v>
      </c>
      <c r="I252">
        <v>30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17</v>
      </c>
      <c r="AK252">
        <v>12</v>
      </c>
      <c r="AL252">
        <v>0</v>
      </c>
      <c r="AM252">
        <v>0</v>
      </c>
      <c r="AN252">
        <v>1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</row>
    <row r="253" spans="1:49" x14ac:dyDescent="0.35">
      <c r="A253" t="s">
        <v>48</v>
      </c>
      <c r="B253" t="s">
        <v>49</v>
      </c>
      <c r="C253" t="s">
        <v>58</v>
      </c>
      <c r="D253" t="s">
        <v>258</v>
      </c>
      <c r="E253" t="s">
        <v>2005</v>
      </c>
      <c r="F253" t="s">
        <v>2006</v>
      </c>
      <c r="G253" t="s">
        <v>1682</v>
      </c>
      <c r="H253" t="s">
        <v>2924</v>
      </c>
      <c r="I253">
        <v>29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2</v>
      </c>
      <c r="U253">
        <v>1</v>
      </c>
      <c r="V253">
        <v>2</v>
      </c>
      <c r="W253">
        <v>0</v>
      </c>
      <c r="X253">
        <v>3</v>
      </c>
      <c r="Y253">
        <v>1</v>
      </c>
      <c r="Z253">
        <v>0</v>
      </c>
      <c r="AA253">
        <v>1</v>
      </c>
      <c r="AB253">
        <v>0</v>
      </c>
      <c r="AC253">
        <v>0</v>
      </c>
      <c r="AD253">
        <v>0</v>
      </c>
      <c r="AE253">
        <v>0</v>
      </c>
      <c r="AF253">
        <v>1</v>
      </c>
      <c r="AG253">
        <v>1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1</v>
      </c>
      <c r="AN253">
        <v>1</v>
      </c>
      <c r="AO253">
        <v>0</v>
      </c>
      <c r="AP253">
        <v>1</v>
      </c>
      <c r="AQ253">
        <v>6</v>
      </c>
      <c r="AR253">
        <v>2</v>
      </c>
      <c r="AS253">
        <v>4</v>
      </c>
      <c r="AT253">
        <v>0</v>
      </c>
      <c r="AU253">
        <v>0</v>
      </c>
      <c r="AV253">
        <v>1</v>
      </c>
      <c r="AW253">
        <v>0</v>
      </c>
    </row>
    <row r="254" spans="1:49" x14ac:dyDescent="0.35">
      <c r="A254" t="s">
        <v>48</v>
      </c>
      <c r="B254" t="s">
        <v>49</v>
      </c>
      <c r="C254" t="s">
        <v>58</v>
      </c>
      <c r="D254" t="s">
        <v>112</v>
      </c>
      <c r="E254" s="8" t="s">
        <v>3222</v>
      </c>
      <c r="F254" s="8" t="s">
        <v>140</v>
      </c>
      <c r="G254" t="s">
        <v>1749</v>
      </c>
      <c r="H254" t="s">
        <v>2925</v>
      </c>
      <c r="I254">
        <v>29</v>
      </c>
      <c r="J254">
        <v>1</v>
      </c>
      <c r="K254">
        <v>4</v>
      </c>
      <c r="L254">
        <v>0</v>
      </c>
      <c r="M254">
        <v>1</v>
      </c>
      <c r="N254">
        <v>0</v>
      </c>
      <c r="O254">
        <v>0</v>
      </c>
      <c r="P254">
        <v>7</v>
      </c>
      <c r="Q254">
        <v>9</v>
      </c>
      <c r="R254">
        <v>1</v>
      </c>
      <c r="S254">
        <v>0</v>
      </c>
      <c r="T254">
        <v>1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2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1</v>
      </c>
      <c r="AS254">
        <v>1</v>
      </c>
      <c r="AT254">
        <v>0</v>
      </c>
      <c r="AU254">
        <v>1</v>
      </c>
      <c r="AV254">
        <v>0</v>
      </c>
      <c r="AW254">
        <v>0</v>
      </c>
    </row>
    <row r="255" spans="1:49" x14ac:dyDescent="0.35">
      <c r="A255" t="s">
        <v>48</v>
      </c>
      <c r="B255" t="s">
        <v>49</v>
      </c>
      <c r="C255" t="s">
        <v>58</v>
      </c>
      <c r="D255" t="s">
        <v>59</v>
      </c>
      <c r="E255" t="s">
        <v>60</v>
      </c>
      <c r="F255" t="s">
        <v>3231</v>
      </c>
      <c r="G255" t="s">
        <v>1732</v>
      </c>
      <c r="H255" t="s">
        <v>2926</v>
      </c>
      <c r="I255">
        <v>29</v>
      </c>
      <c r="J255">
        <v>0</v>
      </c>
      <c r="K255">
        <v>0</v>
      </c>
      <c r="L255">
        <v>1</v>
      </c>
      <c r="M255">
        <v>1</v>
      </c>
      <c r="N255">
        <v>2</v>
      </c>
      <c r="O255">
        <v>3</v>
      </c>
      <c r="P255">
        <v>5</v>
      </c>
      <c r="Q255">
        <v>1</v>
      </c>
      <c r="R255">
        <v>2</v>
      </c>
      <c r="S255">
        <v>1</v>
      </c>
      <c r="T255">
        <v>1</v>
      </c>
      <c r="U255">
        <v>1</v>
      </c>
      <c r="V255">
        <v>1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1</v>
      </c>
      <c r="AC255">
        <v>0</v>
      </c>
      <c r="AD255">
        <v>0</v>
      </c>
      <c r="AE255">
        <v>0</v>
      </c>
      <c r="AF255">
        <v>0</v>
      </c>
      <c r="AG255">
        <v>1</v>
      </c>
      <c r="AH255">
        <v>0</v>
      </c>
      <c r="AI255">
        <v>0</v>
      </c>
      <c r="AJ255">
        <v>1</v>
      </c>
      <c r="AK255">
        <v>1</v>
      </c>
      <c r="AL255">
        <v>0</v>
      </c>
      <c r="AM255">
        <v>0</v>
      </c>
      <c r="AN255">
        <v>0</v>
      </c>
      <c r="AO255">
        <v>1</v>
      </c>
      <c r="AP255">
        <v>1</v>
      </c>
      <c r="AQ255">
        <v>0</v>
      </c>
      <c r="AR255">
        <v>2</v>
      </c>
      <c r="AS255">
        <v>0</v>
      </c>
      <c r="AT255">
        <v>0</v>
      </c>
      <c r="AU255">
        <v>1</v>
      </c>
      <c r="AV255">
        <v>1</v>
      </c>
      <c r="AW255">
        <v>0</v>
      </c>
    </row>
    <row r="256" spans="1:49" x14ac:dyDescent="0.35">
      <c r="A256" t="s">
        <v>48</v>
      </c>
      <c r="B256" t="s">
        <v>49</v>
      </c>
      <c r="C256" t="s">
        <v>58</v>
      </c>
      <c r="D256" t="s">
        <v>59</v>
      </c>
      <c r="E256" t="s">
        <v>60</v>
      </c>
      <c r="F256" t="s">
        <v>1970</v>
      </c>
      <c r="G256" t="s">
        <v>1971</v>
      </c>
      <c r="H256" t="s">
        <v>2608</v>
      </c>
      <c r="I256">
        <v>28</v>
      </c>
      <c r="J256">
        <v>0</v>
      </c>
      <c r="K256">
        <v>1</v>
      </c>
      <c r="L256">
        <v>0</v>
      </c>
      <c r="M256">
        <v>0</v>
      </c>
      <c r="N256">
        <v>1</v>
      </c>
      <c r="O256">
        <v>0</v>
      </c>
      <c r="P256">
        <v>1</v>
      </c>
      <c r="Q256">
        <v>5</v>
      </c>
      <c r="R256">
        <v>1</v>
      </c>
      <c r="S256">
        <v>0</v>
      </c>
      <c r="T256">
        <v>1</v>
      </c>
      <c r="U256">
        <v>0</v>
      </c>
      <c r="V256">
        <v>0</v>
      </c>
      <c r="W256">
        <v>2</v>
      </c>
      <c r="X256">
        <v>0</v>
      </c>
      <c r="Y256">
        <v>0</v>
      </c>
      <c r="Z256">
        <v>0</v>
      </c>
      <c r="AA256">
        <v>1</v>
      </c>
      <c r="AB256">
        <v>1</v>
      </c>
      <c r="AC256">
        <v>1</v>
      </c>
      <c r="AD256">
        <v>0</v>
      </c>
      <c r="AE256">
        <v>1</v>
      </c>
      <c r="AF256">
        <v>2</v>
      </c>
      <c r="AG256">
        <v>3</v>
      </c>
      <c r="AH256">
        <v>1</v>
      </c>
      <c r="AI256">
        <v>0</v>
      </c>
      <c r="AJ256">
        <v>0</v>
      </c>
      <c r="AK256">
        <v>2</v>
      </c>
      <c r="AL256">
        <v>1</v>
      </c>
      <c r="AM256">
        <v>1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2</v>
      </c>
    </row>
    <row r="257" spans="1:49" x14ac:dyDescent="0.35">
      <c r="A257" t="s">
        <v>48</v>
      </c>
      <c r="B257" t="s">
        <v>49</v>
      </c>
      <c r="C257" t="s">
        <v>73</v>
      </c>
      <c r="D257" t="s">
        <v>74</v>
      </c>
      <c r="E257" t="s">
        <v>1795</v>
      </c>
      <c r="F257" t="s">
        <v>1797</v>
      </c>
      <c r="G257" t="s">
        <v>2039</v>
      </c>
      <c r="H257" t="s">
        <v>2927</v>
      </c>
      <c r="I257">
        <v>28</v>
      </c>
      <c r="J257">
        <v>2</v>
      </c>
      <c r="K257">
        <v>3</v>
      </c>
      <c r="L257">
        <v>1</v>
      </c>
      <c r="M257">
        <v>0</v>
      </c>
      <c r="N257">
        <v>0</v>
      </c>
      <c r="O257">
        <v>0</v>
      </c>
      <c r="P257">
        <v>7</v>
      </c>
      <c r="Q257">
        <v>8</v>
      </c>
      <c r="R257">
        <v>1</v>
      </c>
      <c r="S257">
        <v>2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1</v>
      </c>
      <c r="Z257">
        <v>0</v>
      </c>
      <c r="AA257">
        <v>0</v>
      </c>
      <c r="AB257">
        <v>0</v>
      </c>
      <c r="AC257">
        <v>1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2</v>
      </c>
      <c r="AS257">
        <v>0</v>
      </c>
      <c r="AT257">
        <v>0</v>
      </c>
      <c r="AU257">
        <v>0</v>
      </c>
      <c r="AV257">
        <v>0</v>
      </c>
      <c r="AW257">
        <v>0</v>
      </c>
    </row>
    <row r="258" spans="1:49" x14ac:dyDescent="0.35">
      <c r="A258" t="s">
        <v>48</v>
      </c>
      <c r="B258" t="s">
        <v>49</v>
      </c>
      <c r="C258" t="s">
        <v>73</v>
      </c>
      <c r="D258" t="s">
        <v>74</v>
      </c>
      <c r="E258" t="s">
        <v>1831</v>
      </c>
      <c r="F258" t="s">
        <v>2040</v>
      </c>
      <c r="G258" t="s">
        <v>2041</v>
      </c>
      <c r="H258" t="s">
        <v>2609</v>
      </c>
      <c r="I258">
        <v>28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13</v>
      </c>
      <c r="AK258">
        <v>15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</row>
    <row r="259" spans="1:49" x14ac:dyDescent="0.35">
      <c r="A259" t="s">
        <v>48</v>
      </c>
      <c r="B259" t="s">
        <v>49</v>
      </c>
      <c r="C259" t="s">
        <v>133</v>
      </c>
      <c r="D259" t="s">
        <v>1896</v>
      </c>
      <c r="E259" t="s">
        <v>617</v>
      </c>
      <c r="F259" t="s">
        <v>1638</v>
      </c>
      <c r="G259" t="s">
        <v>1959</v>
      </c>
      <c r="H259" t="s">
        <v>2928</v>
      </c>
      <c r="I259">
        <v>27</v>
      </c>
      <c r="J259">
        <v>1</v>
      </c>
      <c r="K259">
        <v>0</v>
      </c>
      <c r="L259">
        <v>0</v>
      </c>
      <c r="M259">
        <v>0</v>
      </c>
      <c r="N259">
        <v>1</v>
      </c>
      <c r="O259">
        <v>0</v>
      </c>
      <c r="P259">
        <v>0</v>
      </c>
      <c r="Q259">
        <v>0</v>
      </c>
      <c r="R259">
        <v>1</v>
      </c>
      <c r="S259">
        <v>0</v>
      </c>
      <c r="T259">
        <v>1</v>
      </c>
      <c r="U259">
        <v>1</v>
      </c>
      <c r="V259">
        <v>1</v>
      </c>
      <c r="W259">
        <v>0</v>
      </c>
      <c r="X259">
        <v>0</v>
      </c>
      <c r="Y259">
        <v>0</v>
      </c>
      <c r="Z259">
        <v>1</v>
      </c>
      <c r="AA259">
        <v>0</v>
      </c>
      <c r="AB259">
        <v>1</v>
      </c>
      <c r="AC259">
        <v>1</v>
      </c>
      <c r="AD259">
        <v>1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1</v>
      </c>
      <c r="AK259">
        <v>0</v>
      </c>
      <c r="AL259">
        <v>0</v>
      </c>
      <c r="AM259">
        <v>2</v>
      </c>
      <c r="AN259">
        <v>3</v>
      </c>
      <c r="AO259">
        <v>1</v>
      </c>
      <c r="AP259">
        <v>4</v>
      </c>
      <c r="AQ259">
        <v>0</v>
      </c>
      <c r="AR259">
        <v>2</v>
      </c>
      <c r="AS259">
        <v>1</v>
      </c>
      <c r="AT259">
        <v>1</v>
      </c>
      <c r="AU259">
        <v>2</v>
      </c>
      <c r="AV259">
        <v>0</v>
      </c>
      <c r="AW259">
        <v>0</v>
      </c>
    </row>
    <row r="260" spans="1:49" x14ac:dyDescent="0.35">
      <c r="A260" t="s">
        <v>48</v>
      </c>
      <c r="B260" t="s">
        <v>49</v>
      </c>
      <c r="C260" t="s">
        <v>133</v>
      </c>
      <c r="D260" t="s">
        <v>1896</v>
      </c>
      <c r="E260" t="s">
        <v>135</v>
      </c>
      <c r="F260" t="s">
        <v>136</v>
      </c>
      <c r="G260" t="s">
        <v>137</v>
      </c>
      <c r="H260" t="s">
        <v>2610</v>
      </c>
      <c r="I260">
        <v>27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2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11</v>
      </c>
      <c r="AK260">
        <v>13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1</v>
      </c>
      <c r="AS260">
        <v>0</v>
      </c>
      <c r="AT260">
        <v>0</v>
      </c>
      <c r="AU260">
        <v>0</v>
      </c>
      <c r="AV260">
        <v>0</v>
      </c>
      <c r="AW260">
        <v>0</v>
      </c>
    </row>
    <row r="261" spans="1:49" x14ac:dyDescent="0.35">
      <c r="A261" t="s">
        <v>48</v>
      </c>
      <c r="B261" t="s">
        <v>49</v>
      </c>
      <c r="C261" t="s">
        <v>58</v>
      </c>
      <c r="D261" t="s">
        <v>258</v>
      </c>
      <c r="E261" t="s">
        <v>1681</v>
      </c>
      <c r="F261" t="s">
        <v>1985</v>
      </c>
      <c r="G261" t="s">
        <v>2015</v>
      </c>
      <c r="H261" t="s">
        <v>2611</v>
      </c>
      <c r="I261">
        <v>27</v>
      </c>
      <c r="J261">
        <v>0</v>
      </c>
      <c r="K261">
        <v>3</v>
      </c>
      <c r="L261">
        <v>0</v>
      </c>
      <c r="M261">
        <v>0</v>
      </c>
      <c r="N261">
        <v>1</v>
      </c>
      <c r="O261">
        <v>0</v>
      </c>
      <c r="P261">
        <v>0</v>
      </c>
      <c r="Q261">
        <v>1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5</v>
      </c>
      <c r="AC261">
        <v>4</v>
      </c>
      <c r="AD261">
        <v>0</v>
      </c>
      <c r="AE261">
        <v>0</v>
      </c>
      <c r="AF261">
        <v>2</v>
      </c>
      <c r="AG261">
        <v>0</v>
      </c>
      <c r="AH261">
        <v>0</v>
      </c>
      <c r="AI261">
        <v>0</v>
      </c>
      <c r="AJ261">
        <v>1</v>
      </c>
      <c r="AK261">
        <v>5</v>
      </c>
      <c r="AL261">
        <v>0</v>
      </c>
      <c r="AM261">
        <v>0</v>
      </c>
      <c r="AN261">
        <v>0</v>
      </c>
      <c r="AO261">
        <v>0</v>
      </c>
      <c r="AP261">
        <v>1</v>
      </c>
      <c r="AQ261">
        <v>1</v>
      </c>
      <c r="AR261">
        <v>1</v>
      </c>
      <c r="AS261">
        <v>1</v>
      </c>
      <c r="AT261">
        <v>0</v>
      </c>
      <c r="AU261">
        <v>0</v>
      </c>
      <c r="AV261">
        <v>0</v>
      </c>
      <c r="AW261">
        <v>1</v>
      </c>
    </row>
    <row r="262" spans="1:49" x14ac:dyDescent="0.35">
      <c r="A262" t="s">
        <v>48</v>
      </c>
      <c r="B262" t="s">
        <v>49</v>
      </c>
      <c r="C262" t="s">
        <v>58</v>
      </c>
      <c r="D262" t="s">
        <v>258</v>
      </c>
      <c r="E262" t="s">
        <v>1681</v>
      </c>
      <c r="F262" t="s">
        <v>1985</v>
      </c>
      <c r="G262" t="s">
        <v>2015</v>
      </c>
      <c r="H262" t="s">
        <v>2612</v>
      </c>
      <c r="I262">
        <v>26</v>
      </c>
      <c r="J262">
        <v>2</v>
      </c>
      <c r="K262">
        <v>1</v>
      </c>
      <c r="L262">
        <v>0</v>
      </c>
      <c r="M262">
        <v>0</v>
      </c>
      <c r="N262">
        <v>0</v>
      </c>
      <c r="O262">
        <v>1</v>
      </c>
      <c r="P262">
        <v>1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2</v>
      </c>
      <c r="AB262">
        <v>0</v>
      </c>
      <c r="AC262">
        <v>5</v>
      </c>
      <c r="AD262">
        <v>0</v>
      </c>
      <c r="AE262">
        <v>0</v>
      </c>
      <c r="AF262">
        <v>0</v>
      </c>
      <c r="AG262">
        <v>1</v>
      </c>
      <c r="AH262">
        <v>0</v>
      </c>
      <c r="AI262">
        <v>1</v>
      </c>
      <c r="AJ262">
        <v>2</v>
      </c>
      <c r="AK262">
        <v>2</v>
      </c>
      <c r="AL262">
        <v>0</v>
      </c>
      <c r="AM262">
        <v>0</v>
      </c>
      <c r="AN262">
        <v>2</v>
      </c>
      <c r="AO262">
        <v>2</v>
      </c>
      <c r="AP262">
        <v>1</v>
      </c>
      <c r="AQ262">
        <v>0</v>
      </c>
      <c r="AR262">
        <v>2</v>
      </c>
      <c r="AS262">
        <v>1</v>
      </c>
      <c r="AT262">
        <v>0</v>
      </c>
      <c r="AU262">
        <v>0</v>
      </c>
      <c r="AV262">
        <v>0</v>
      </c>
      <c r="AW262">
        <v>0</v>
      </c>
    </row>
    <row r="263" spans="1:49" x14ac:dyDescent="0.35">
      <c r="A263" t="s">
        <v>48</v>
      </c>
      <c r="B263" t="s">
        <v>49</v>
      </c>
      <c r="C263" t="s">
        <v>58</v>
      </c>
      <c r="D263" t="s">
        <v>59</v>
      </c>
      <c r="E263" t="s">
        <v>1907</v>
      </c>
      <c r="F263" t="s">
        <v>1908</v>
      </c>
      <c r="G263" t="s">
        <v>1909</v>
      </c>
      <c r="H263" t="s">
        <v>2929</v>
      </c>
      <c r="I263">
        <v>23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1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9</v>
      </c>
      <c r="AG263">
        <v>4</v>
      </c>
      <c r="AH263">
        <v>0</v>
      </c>
      <c r="AI263">
        <v>0</v>
      </c>
      <c r="AJ263">
        <v>0</v>
      </c>
      <c r="AK263">
        <v>0</v>
      </c>
      <c r="AL263">
        <v>2</v>
      </c>
      <c r="AM263">
        <v>3</v>
      </c>
      <c r="AN263">
        <v>0</v>
      </c>
      <c r="AO263">
        <v>0</v>
      </c>
      <c r="AP263">
        <v>1</v>
      </c>
      <c r="AQ263">
        <v>0</v>
      </c>
      <c r="AR263">
        <v>0</v>
      </c>
      <c r="AS263">
        <v>0</v>
      </c>
      <c r="AT263">
        <v>0</v>
      </c>
      <c r="AU263">
        <v>2</v>
      </c>
      <c r="AV263">
        <v>1</v>
      </c>
      <c r="AW263">
        <v>0</v>
      </c>
    </row>
    <row r="264" spans="1:49" x14ac:dyDescent="0.35">
      <c r="A264" t="s">
        <v>48</v>
      </c>
      <c r="B264" t="s">
        <v>49</v>
      </c>
      <c r="C264" t="s">
        <v>58</v>
      </c>
      <c r="D264" t="s">
        <v>173</v>
      </c>
      <c r="E264" t="s">
        <v>174</v>
      </c>
      <c r="F264" t="s">
        <v>175</v>
      </c>
      <c r="G264" t="s">
        <v>2042</v>
      </c>
      <c r="H264" t="s">
        <v>2930</v>
      </c>
      <c r="I264">
        <v>23</v>
      </c>
      <c r="J264">
        <v>0</v>
      </c>
      <c r="K264">
        <v>0</v>
      </c>
      <c r="L264">
        <v>1</v>
      </c>
      <c r="M264">
        <v>1</v>
      </c>
      <c r="N264">
        <v>0</v>
      </c>
      <c r="O264">
        <v>1</v>
      </c>
      <c r="P264">
        <v>0</v>
      </c>
      <c r="Q264">
        <v>0</v>
      </c>
      <c r="R264">
        <v>1</v>
      </c>
      <c r="S264">
        <v>0</v>
      </c>
      <c r="T264">
        <v>0</v>
      </c>
      <c r="U264">
        <v>0</v>
      </c>
      <c r="V264">
        <v>1</v>
      </c>
      <c r="W264">
        <v>0</v>
      </c>
      <c r="X264">
        <v>0</v>
      </c>
      <c r="Y264">
        <v>1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1</v>
      </c>
      <c r="AG264">
        <v>0</v>
      </c>
      <c r="AH264">
        <v>0</v>
      </c>
      <c r="AI264">
        <v>0</v>
      </c>
      <c r="AJ264">
        <v>2</v>
      </c>
      <c r="AK264">
        <v>3</v>
      </c>
      <c r="AL264">
        <v>0</v>
      </c>
      <c r="AM264">
        <v>0</v>
      </c>
      <c r="AN264">
        <v>4</v>
      </c>
      <c r="AO264">
        <v>4</v>
      </c>
      <c r="AP264">
        <v>1</v>
      </c>
      <c r="AQ264">
        <v>2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</row>
    <row r="265" spans="1:49" x14ac:dyDescent="0.35">
      <c r="A265" t="s">
        <v>48</v>
      </c>
      <c r="B265" t="s">
        <v>49</v>
      </c>
      <c r="C265" t="s">
        <v>73</v>
      </c>
      <c r="D265" t="s">
        <v>74</v>
      </c>
      <c r="E265" t="s">
        <v>465</v>
      </c>
      <c r="F265" t="s">
        <v>466</v>
      </c>
      <c r="G265" t="s">
        <v>1822</v>
      </c>
      <c r="H265" t="s">
        <v>2613</v>
      </c>
      <c r="I265">
        <v>23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</v>
      </c>
      <c r="P265">
        <v>2</v>
      </c>
      <c r="Q265">
        <v>0</v>
      </c>
      <c r="R265">
        <v>1</v>
      </c>
      <c r="S265">
        <v>0</v>
      </c>
      <c r="T265">
        <v>0</v>
      </c>
      <c r="U265">
        <v>1</v>
      </c>
      <c r="V265">
        <v>0</v>
      </c>
      <c r="W265">
        <v>0</v>
      </c>
      <c r="X265">
        <v>1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1</v>
      </c>
      <c r="AF265">
        <v>1</v>
      </c>
      <c r="AG265">
        <v>0</v>
      </c>
      <c r="AH265">
        <v>1</v>
      </c>
      <c r="AI265">
        <v>3</v>
      </c>
      <c r="AJ265">
        <v>1</v>
      </c>
      <c r="AK265">
        <v>0</v>
      </c>
      <c r="AL265">
        <v>0</v>
      </c>
      <c r="AM265">
        <v>1</v>
      </c>
      <c r="AN265">
        <v>0</v>
      </c>
      <c r="AO265">
        <v>3</v>
      </c>
      <c r="AP265">
        <v>2</v>
      </c>
      <c r="AQ265">
        <v>0</v>
      </c>
      <c r="AR265">
        <v>1</v>
      </c>
      <c r="AS265">
        <v>3</v>
      </c>
      <c r="AT265">
        <v>0</v>
      </c>
      <c r="AU265">
        <v>0</v>
      </c>
      <c r="AV265">
        <v>0</v>
      </c>
      <c r="AW265">
        <v>0</v>
      </c>
    </row>
    <row r="266" spans="1:49" x14ac:dyDescent="0.35">
      <c r="A266" t="s">
        <v>48</v>
      </c>
      <c r="B266" t="s">
        <v>49</v>
      </c>
      <c r="C266" t="s">
        <v>73</v>
      </c>
      <c r="D266" t="s">
        <v>74</v>
      </c>
      <c r="E266" t="s">
        <v>465</v>
      </c>
      <c r="F266" t="s">
        <v>466</v>
      </c>
      <c r="G266" t="s">
        <v>1825</v>
      </c>
      <c r="H266" t="s">
        <v>2931</v>
      </c>
      <c r="I266">
        <v>23</v>
      </c>
      <c r="J266">
        <v>1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2</v>
      </c>
      <c r="S266">
        <v>0</v>
      </c>
      <c r="T266">
        <v>1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0</v>
      </c>
      <c r="AF266">
        <v>0</v>
      </c>
      <c r="AG266">
        <v>0</v>
      </c>
      <c r="AH266">
        <v>2</v>
      </c>
      <c r="AI266">
        <v>3</v>
      </c>
      <c r="AJ266">
        <v>1</v>
      </c>
      <c r="AK266">
        <v>0</v>
      </c>
      <c r="AL266">
        <v>0</v>
      </c>
      <c r="AM266">
        <v>1</v>
      </c>
      <c r="AN266">
        <v>2</v>
      </c>
      <c r="AO266">
        <v>6</v>
      </c>
      <c r="AP266">
        <v>0</v>
      </c>
      <c r="AQ266">
        <v>0</v>
      </c>
      <c r="AR266">
        <v>1</v>
      </c>
      <c r="AS266">
        <v>0</v>
      </c>
      <c r="AT266">
        <v>0</v>
      </c>
      <c r="AU266">
        <v>1</v>
      </c>
      <c r="AV266">
        <v>0</v>
      </c>
      <c r="AW266">
        <v>0</v>
      </c>
    </row>
    <row r="267" spans="1:49" x14ac:dyDescent="0.35">
      <c r="A267" t="s">
        <v>48</v>
      </c>
      <c r="B267" t="s">
        <v>49</v>
      </c>
      <c r="C267" t="s">
        <v>58</v>
      </c>
      <c r="D267" t="s">
        <v>258</v>
      </c>
      <c r="E267" t="s">
        <v>1681</v>
      </c>
      <c r="F267" t="s">
        <v>1684</v>
      </c>
      <c r="G267" t="s">
        <v>2043</v>
      </c>
      <c r="H267" t="s">
        <v>2932</v>
      </c>
      <c r="I267">
        <v>22</v>
      </c>
      <c r="J267">
        <v>2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1</v>
      </c>
      <c r="AB267">
        <v>2</v>
      </c>
      <c r="AC267">
        <v>1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2</v>
      </c>
      <c r="AK267">
        <v>1</v>
      </c>
      <c r="AL267">
        <v>0</v>
      </c>
      <c r="AM267">
        <v>0</v>
      </c>
      <c r="AN267">
        <v>1</v>
      </c>
      <c r="AO267">
        <v>0</v>
      </c>
      <c r="AP267">
        <v>1</v>
      </c>
      <c r="AQ267">
        <v>2</v>
      </c>
      <c r="AR267">
        <v>2</v>
      </c>
      <c r="AS267">
        <v>0</v>
      </c>
      <c r="AT267">
        <v>0</v>
      </c>
      <c r="AU267">
        <v>0</v>
      </c>
      <c r="AV267">
        <v>3</v>
      </c>
      <c r="AW267">
        <v>2</v>
      </c>
    </row>
    <row r="268" spans="1:49" x14ac:dyDescent="0.35">
      <c r="A268" t="s">
        <v>48</v>
      </c>
      <c r="B268" t="s">
        <v>49</v>
      </c>
      <c r="C268" t="s">
        <v>58</v>
      </c>
      <c r="D268" t="s">
        <v>258</v>
      </c>
      <c r="E268" t="s">
        <v>259</v>
      </c>
      <c r="F268" t="s">
        <v>260</v>
      </c>
      <c r="G268" t="s">
        <v>261</v>
      </c>
      <c r="H268" t="s">
        <v>2614</v>
      </c>
      <c r="I268">
        <v>22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1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9</v>
      </c>
      <c r="AQ268">
        <v>6</v>
      </c>
      <c r="AR268">
        <v>0</v>
      </c>
      <c r="AS268">
        <v>0</v>
      </c>
      <c r="AT268">
        <v>1</v>
      </c>
      <c r="AU268">
        <v>0</v>
      </c>
      <c r="AV268">
        <v>3</v>
      </c>
      <c r="AW268">
        <v>2</v>
      </c>
    </row>
    <row r="269" spans="1:49" x14ac:dyDescent="0.35">
      <c r="A269" t="s">
        <v>48</v>
      </c>
      <c r="B269" t="s">
        <v>49</v>
      </c>
      <c r="C269" t="s">
        <v>58</v>
      </c>
      <c r="D269" t="s">
        <v>59</v>
      </c>
      <c r="E269" t="s">
        <v>60</v>
      </c>
      <c r="F269" t="s">
        <v>1999</v>
      </c>
      <c r="G269" t="s">
        <v>2044</v>
      </c>
      <c r="H269" t="s">
        <v>2933</v>
      </c>
      <c r="I269">
        <v>22</v>
      </c>
      <c r="J269">
        <v>1</v>
      </c>
      <c r="K269">
        <v>0</v>
      </c>
      <c r="L269">
        <v>1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2</v>
      </c>
      <c r="Z269">
        <v>0</v>
      </c>
      <c r="AA269">
        <v>0</v>
      </c>
      <c r="AB269">
        <v>1</v>
      </c>
      <c r="AC269">
        <v>0</v>
      </c>
      <c r="AD269">
        <v>0</v>
      </c>
      <c r="AE269">
        <v>0</v>
      </c>
      <c r="AF269">
        <v>3</v>
      </c>
      <c r="AG269">
        <v>1</v>
      </c>
      <c r="AH269">
        <v>0</v>
      </c>
      <c r="AI269">
        <v>0</v>
      </c>
      <c r="AJ269">
        <v>0</v>
      </c>
      <c r="AK269">
        <v>0</v>
      </c>
      <c r="AL269">
        <v>2</v>
      </c>
      <c r="AM269">
        <v>1</v>
      </c>
      <c r="AN269">
        <v>1</v>
      </c>
      <c r="AO269">
        <v>6</v>
      </c>
      <c r="AP269">
        <v>0</v>
      </c>
      <c r="AQ269">
        <v>0</v>
      </c>
      <c r="AR269">
        <v>0</v>
      </c>
      <c r="AS269">
        <v>2</v>
      </c>
      <c r="AT269">
        <v>0</v>
      </c>
      <c r="AU269">
        <v>0</v>
      </c>
      <c r="AV269">
        <v>0</v>
      </c>
      <c r="AW269">
        <v>1</v>
      </c>
    </row>
    <row r="270" spans="1:49" x14ac:dyDescent="0.35">
      <c r="A270" t="s">
        <v>48</v>
      </c>
      <c r="B270" t="s">
        <v>49</v>
      </c>
      <c r="C270" t="s">
        <v>58</v>
      </c>
      <c r="D270" t="s">
        <v>59</v>
      </c>
      <c r="E270" t="s">
        <v>60</v>
      </c>
      <c r="F270" t="s">
        <v>69</v>
      </c>
      <c r="G270" t="s">
        <v>1726</v>
      </c>
      <c r="H270" t="s">
        <v>2615</v>
      </c>
      <c r="I270">
        <v>21</v>
      </c>
      <c r="J270">
        <v>2</v>
      </c>
      <c r="K270">
        <v>1</v>
      </c>
      <c r="L270">
        <v>1</v>
      </c>
      <c r="M270">
        <v>1</v>
      </c>
      <c r="N270">
        <v>2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1</v>
      </c>
      <c r="W270">
        <v>0</v>
      </c>
      <c r="X270">
        <v>0</v>
      </c>
      <c r="Y270">
        <v>2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1</v>
      </c>
      <c r="AG270">
        <v>0</v>
      </c>
      <c r="AH270">
        <v>0</v>
      </c>
      <c r="AI270">
        <v>0</v>
      </c>
      <c r="AJ270">
        <v>4</v>
      </c>
      <c r="AK270">
        <v>4</v>
      </c>
      <c r="AL270">
        <v>0</v>
      </c>
      <c r="AM270">
        <v>1</v>
      </c>
      <c r="AN270">
        <v>0</v>
      </c>
      <c r="AO270">
        <v>0</v>
      </c>
      <c r="AP270">
        <v>0</v>
      </c>
      <c r="AQ270">
        <v>0</v>
      </c>
      <c r="AR270">
        <v>1</v>
      </c>
      <c r="AS270">
        <v>0</v>
      </c>
      <c r="AT270">
        <v>0</v>
      </c>
      <c r="AU270">
        <v>0</v>
      </c>
      <c r="AV270">
        <v>0</v>
      </c>
      <c r="AW270">
        <v>0</v>
      </c>
    </row>
    <row r="271" spans="1:49" x14ac:dyDescent="0.35">
      <c r="A271" t="s">
        <v>48</v>
      </c>
      <c r="B271" t="s">
        <v>49</v>
      </c>
      <c r="C271" t="s">
        <v>73</v>
      </c>
      <c r="D271" t="s">
        <v>95</v>
      </c>
      <c r="E271" t="s">
        <v>2045</v>
      </c>
      <c r="F271" t="s">
        <v>2046</v>
      </c>
      <c r="G271" t="s">
        <v>2381</v>
      </c>
      <c r="H271" t="s">
        <v>2934</v>
      </c>
      <c r="I271">
        <v>21</v>
      </c>
      <c r="J271">
        <v>0</v>
      </c>
      <c r="K271">
        <v>0</v>
      </c>
      <c r="L271">
        <v>1</v>
      </c>
      <c r="M271">
        <v>0</v>
      </c>
      <c r="N271">
        <v>0</v>
      </c>
      <c r="O271">
        <v>1</v>
      </c>
      <c r="P271">
        <v>3</v>
      </c>
      <c r="Q271">
        <v>3</v>
      </c>
      <c r="R271">
        <v>2</v>
      </c>
      <c r="S271">
        <v>1</v>
      </c>
      <c r="T271">
        <v>1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1</v>
      </c>
      <c r="AG271">
        <v>0</v>
      </c>
      <c r="AH271">
        <v>0</v>
      </c>
      <c r="AI271">
        <v>1</v>
      </c>
      <c r="AJ271">
        <v>0</v>
      </c>
      <c r="AK271">
        <v>1</v>
      </c>
      <c r="AL271">
        <v>0</v>
      </c>
      <c r="AM271">
        <v>0</v>
      </c>
      <c r="AN271">
        <v>1</v>
      </c>
      <c r="AO271">
        <v>1</v>
      </c>
      <c r="AP271">
        <v>1</v>
      </c>
      <c r="AQ271">
        <v>1</v>
      </c>
      <c r="AR271">
        <v>0</v>
      </c>
      <c r="AS271">
        <v>0</v>
      </c>
      <c r="AT271">
        <v>0</v>
      </c>
      <c r="AU271">
        <v>1</v>
      </c>
      <c r="AV271">
        <v>1</v>
      </c>
      <c r="AW271">
        <v>0</v>
      </c>
    </row>
    <row r="272" spans="1:49" x14ac:dyDescent="0.35">
      <c r="A272" t="s">
        <v>48</v>
      </c>
      <c r="B272" t="s">
        <v>49</v>
      </c>
      <c r="C272" t="s">
        <v>50</v>
      </c>
      <c r="D272" t="s">
        <v>52</v>
      </c>
      <c r="E272" t="s">
        <v>53</v>
      </c>
      <c r="F272" t="s">
        <v>2047</v>
      </c>
      <c r="G272" t="s">
        <v>2382</v>
      </c>
      <c r="H272" t="s">
        <v>2935</v>
      </c>
      <c r="I272">
        <v>20</v>
      </c>
      <c r="J272">
        <v>1</v>
      </c>
      <c r="K272">
        <v>1</v>
      </c>
      <c r="L272">
        <v>0</v>
      </c>
      <c r="M272">
        <v>0</v>
      </c>
      <c r="N272">
        <v>0</v>
      </c>
      <c r="O272">
        <v>3</v>
      </c>
      <c r="P272">
        <v>7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1</v>
      </c>
      <c r="AK272">
        <v>2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2</v>
      </c>
      <c r="AS272">
        <v>0</v>
      </c>
      <c r="AT272">
        <v>0</v>
      </c>
      <c r="AU272">
        <v>2</v>
      </c>
      <c r="AV272">
        <v>0</v>
      </c>
      <c r="AW272">
        <v>0</v>
      </c>
    </row>
    <row r="273" spans="1:49" x14ac:dyDescent="0.35">
      <c r="A273" t="s">
        <v>48</v>
      </c>
      <c r="B273" t="s">
        <v>49</v>
      </c>
      <c r="C273" t="s">
        <v>58</v>
      </c>
      <c r="D273" t="s">
        <v>258</v>
      </c>
      <c r="E273" t="s">
        <v>259</v>
      </c>
      <c r="F273" t="s">
        <v>1689</v>
      </c>
      <c r="G273" t="s">
        <v>1691</v>
      </c>
      <c r="H273" t="s">
        <v>2936</v>
      </c>
      <c r="I273">
        <v>20</v>
      </c>
      <c r="J273">
        <v>0</v>
      </c>
      <c r="K273">
        <v>0</v>
      </c>
      <c r="L273">
        <v>3</v>
      </c>
      <c r="M273">
        <v>0</v>
      </c>
      <c r="N273">
        <v>2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2</v>
      </c>
      <c r="AC273">
        <v>1</v>
      </c>
      <c r="AD273">
        <v>0</v>
      </c>
      <c r="AE273">
        <v>0</v>
      </c>
      <c r="AF273">
        <v>2</v>
      </c>
      <c r="AG273">
        <v>0</v>
      </c>
      <c r="AH273">
        <v>0</v>
      </c>
      <c r="AI273">
        <v>0</v>
      </c>
      <c r="AJ273">
        <v>0</v>
      </c>
      <c r="AK273">
        <v>1</v>
      </c>
      <c r="AL273">
        <v>0</v>
      </c>
      <c r="AM273">
        <v>0</v>
      </c>
      <c r="AN273">
        <v>2</v>
      </c>
      <c r="AO273">
        <v>1</v>
      </c>
      <c r="AP273">
        <v>0</v>
      </c>
      <c r="AQ273">
        <v>2</v>
      </c>
      <c r="AR273">
        <v>0</v>
      </c>
      <c r="AS273">
        <v>1</v>
      </c>
      <c r="AT273">
        <v>1</v>
      </c>
      <c r="AU273">
        <v>0</v>
      </c>
      <c r="AV273">
        <v>0</v>
      </c>
      <c r="AW273">
        <v>1</v>
      </c>
    </row>
    <row r="274" spans="1:49" x14ac:dyDescent="0.35">
      <c r="A274" t="s">
        <v>48</v>
      </c>
      <c r="B274" t="s">
        <v>49</v>
      </c>
      <c r="C274" t="s">
        <v>58</v>
      </c>
      <c r="D274" s="8" t="s">
        <v>59</v>
      </c>
      <c r="E274" s="8" t="s">
        <v>60</v>
      </c>
      <c r="F274" s="8" t="s">
        <v>1711</v>
      </c>
      <c r="G274" t="s">
        <v>3254</v>
      </c>
      <c r="H274" t="s">
        <v>3260</v>
      </c>
      <c r="I274">
        <v>20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1</v>
      </c>
      <c r="W274">
        <v>0</v>
      </c>
      <c r="X274">
        <v>0</v>
      </c>
      <c r="Y274">
        <v>0</v>
      </c>
      <c r="Z274">
        <v>1</v>
      </c>
      <c r="AA274">
        <v>0</v>
      </c>
      <c r="AB274">
        <v>0</v>
      </c>
      <c r="AC274">
        <v>1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1</v>
      </c>
      <c r="AK274">
        <v>0</v>
      </c>
      <c r="AL274">
        <v>0</v>
      </c>
      <c r="AM274">
        <v>0</v>
      </c>
      <c r="AN274">
        <v>2</v>
      </c>
      <c r="AO274">
        <v>2</v>
      </c>
      <c r="AP274">
        <v>3</v>
      </c>
      <c r="AQ274">
        <v>2</v>
      </c>
      <c r="AR274">
        <v>2</v>
      </c>
      <c r="AS274">
        <v>0</v>
      </c>
      <c r="AT274">
        <v>1</v>
      </c>
      <c r="AU274">
        <v>0</v>
      </c>
      <c r="AV274">
        <v>1</v>
      </c>
      <c r="AW274">
        <v>3</v>
      </c>
    </row>
    <row r="275" spans="1:49" x14ac:dyDescent="0.35">
      <c r="A275" t="s">
        <v>48</v>
      </c>
      <c r="B275" t="s">
        <v>49</v>
      </c>
      <c r="C275" t="s">
        <v>1756</v>
      </c>
      <c r="D275" t="s">
        <v>1757</v>
      </c>
      <c r="E275" t="s">
        <v>1758</v>
      </c>
      <c r="F275" t="s">
        <v>1759</v>
      </c>
      <c r="G275" t="s">
        <v>1760</v>
      </c>
      <c r="H275" t="s">
        <v>2937</v>
      </c>
      <c r="I275">
        <v>20</v>
      </c>
      <c r="J275">
        <v>0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0</v>
      </c>
      <c r="Q275">
        <v>4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2</v>
      </c>
      <c r="AG275">
        <v>0</v>
      </c>
      <c r="AH275">
        <v>0</v>
      </c>
      <c r="AI275">
        <v>0</v>
      </c>
      <c r="AJ275">
        <v>0</v>
      </c>
      <c r="AK275">
        <v>4</v>
      </c>
      <c r="AL275">
        <v>0</v>
      </c>
      <c r="AM275">
        <v>0</v>
      </c>
      <c r="AN275">
        <v>2</v>
      </c>
      <c r="AO275">
        <v>4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1</v>
      </c>
      <c r="AW275">
        <v>2</v>
      </c>
    </row>
    <row r="276" spans="1:49" x14ac:dyDescent="0.35">
      <c r="A276" t="s">
        <v>48</v>
      </c>
      <c r="B276" t="s">
        <v>49</v>
      </c>
      <c r="C276" t="s">
        <v>133</v>
      </c>
      <c r="D276" t="s">
        <v>1975</v>
      </c>
      <c r="E276" t="s">
        <v>240</v>
      </c>
      <c r="F276" t="s">
        <v>242</v>
      </c>
      <c r="G276" t="s">
        <v>2048</v>
      </c>
      <c r="H276" t="s">
        <v>2938</v>
      </c>
      <c r="I276">
        <v>19</v>
      </c>
      <c r="J276">
        <v>0</v>
      </c>
      <c r="K276">
        <v>0</v>
      </c>
      <c r="L276">
        <v>1</v>
      </c>
      <c r="M276">
        <v>0</v>
      </c>
      <c r="N276">
        <v>0</v>
      </c>
      <c r="O276">
        <v>0</v>
      </c>
      <c r="P276">
        <v>5</v>
      </c>
      <c r="Q276">
        <v>3</v>
      </c>
      <c r="R276">
        <v>0</v>
      </c>
      <c r="S276">
        <v>1</v>
      </c>
      <c r="T276">
        <v>1</v>
      </c>
      <c r="U276">
        <v>0</v>
      </c>
      <c r="V276">
        <v>1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1</v>
      </c>
      <c r="AG276">
        <v>0</v>
      </c>
      <c r="AH276">
        <v>0</v>
      </c>
      <c r="AI276">
        <v>1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1</v>
      </c>
      <c r="AP276">
        <v>2</v>
      </c>
      <c r="AQ276">
        <v>1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1</v>
      </c>
    </row>
    <row r="277" spans="1:49" x14ac:dyDescent="0.35">
      <c r="A277" t="s">
        <v>48</v>
      </c>
      <c r="B277" t="s">
        <v>49</v>
      </c>
      <c r="C277" t="s">
        <v>73</v>
      </c>
      <c r="D277" t="s">
        <v>318</v>
      </c>
      <c r="E277" t="s">
        <v>319</v>
      </c>
      <c r="F277" t="s">
        <v>320</v>
      </c>
      <c r="G277" t="s">
        <v>473</v>
      </c>
      <c r="H277" t="s">
        <v>2616</v>
      </c>
      <c r="I277">
        <v>19</v>
      </c>
      <c r="J277">
        <v>1</v>
      </c>
      <c r="K277">
        <v>1</v>
      </c>
      <c r="L277">
        <v>1</v>
      </c>
      <c r="M277">
        <v>1</v>
      </c>
      <c r="N277">
        <v>1</v>
      </c>
      <c r="O277">
        <v>2</v>
      </c>
      <c r="P277">
        <v>2</v>
      </c>
      <c r="Q277">
        <v>0</v>
      </c>
      <c r="R277">
        <v>2</v>
      </c>
      <c r="S277">
        <v>1</v>
      </c>
      <c r="T277">
        <v>1</v>
      </c>
      <c r="U277">
        <v>1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2</v>
      </c>
      <c r="AG277">
        <v>1</v>
      </c>
      <c r="AH277">
        <v>0</v>
      </c>
      <c r="AI277">
        <v>0</v>
      </c>
      <c r="AJ277">
        <v>0</v>
      </c>
      <c r="AK277">
        <v>0</v>
      </c>
      <c r="AL277">
        <v>1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1</v>
      </c>
      <c r="AT277">
        <v>0</v>
      </c>
      <c r="AU277">
        <v>0</v>
      </c>
      <c r="AV277">
        <v>0</v>
      </c>
      <c r="AW277">
        <v>0</v>
      </c>
    </row>
    <row r="278" spans="1:49" x14ac:dyDescent="0.35">
      <c r="A278" t="s">
        <v>48</v>
      </c>
      <c r="B278" t="s">
        <v>49</v>
      </c>
      <c r="C278" t="s">
        <v>58</v>
      </c>
      <c r="D278" t="s">
        <v>59</v>
      </c>
      <c r="E278" t="s">
        <v>60</v>
      </c>
      <c r="F278" t="s">
        <v>1970</v>
      </c>
      <c r="G278" t="s">
        <v>1971</v>
      </c>
      <c r="H278" t="s">
        <v>2617</v>
      </c>
      <c r="I278">
        <v>18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0</v>
      </c>
      <c r="P278">
        <v>1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1</v>
      </c>
      <c r="AA278">
        <v>1</v>
      </c>
      <c r="AB278">
        <v>2</v>
      </c>
      <c r="AC278">
        <v>4</v>
      </c>
      <c r="AD278">
        <v>0</v>
      </c>
      <c r="AE278">
        <v>0</v>
      </c>
      <c r="AF278">
        <v>0</v>
      </c>
      <c r="AG278">
        <v>2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3</v>
      </c>
      <c r="AQ278">
        <v>1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2</v>
      </c>
    </row>
    <row r="279" spans="1:49" x14ac:dyDescent="0.35">
      <c r="A279" t="s">
        <v>48</v>
      </c>
      <c r="B279" t="s">
        <v>49</v>
      </c>
      <c r="C279" t="s">
        <v>50</v>
      </c>
      <c r="D279" t="s">
        <v>1658</v>
      </c>
      <c r="E279" t="s">
        <v>1659</v>
      </c>
      <c r="F279" t="s">
        <v>1661</v>
      </c>
      <c r="G279" t="s">
        <v>1902</v>
      </c>
      <c r="H279" t="s">
        <v>2939</v>
      </c>
      <c r="I279">
        <v>17</v>
      </c>
      <c r="J279">
        <v>0</v>
      </c>
      <c r="K279">
        <v>0</v>
      </c>
      <c r="L279">
        <v>1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</v>
      </c>
      <c r="T279">
        <v>0</v>
      </c>
      <c r="U279">
        <v>1</v>
      </c>
      <c r="V279">
        <v>2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1</v>
      </c>
      <c r="AG279">
        <v>1</v>
      </c>
      <c r="AH279">
        <v>0</v>
      </c>
      <c r="AI279">
        <v>0</v>
      </c>
      <c r="AJ279">
        <v>0</v>
      </c>
      <c r="AK279">
        <v>3</v>
      </c>
      <c r="AL279">
        <v>1</v>
      </c>
      <c r="AM279">
        <v>0</v>
      </c>
      <c r="AN279">
        <v>0</v>
      </c>
      <c r="AO279">
        <v>2</v>
      </c>
      <c r="AP279">
        <v>0</v>
      </c>
      <c r="AQ279">
        <v>1</v>
      </c>
      <c r="AR279">
        <v>0</v>
      </c>
      <c r="AS279">
        <v>0</v>
      </c>
      <c r="AT279">
        <v>1</v>
      </c>
      <c r="AU279">
        <v>0</v>
      </c>
      <c r="AV279">
        <v>0</v>
      </c>
      <c r="AW279">
        <v>0</v>
      </c>
    </row>
    <row r="280" spans="1:49" x14ac:dyDescent="0.35">
      <c r="A280" t="s">
        <v>48</v>
      </c>
      <c r="B280" t="s">
        <v>49</v>
      </c>
      <c r="C280" t="s">
        <v>73</v>
      </c>
      <c r="D280" t="s">
        <v>95</v>
      </c>
      <c r="E280" t="s">
        <v>96</v>
      </c>
      <c r="F280" t="s">
        <v>1775</v>
      </c>
      <c r="G280" t="s">
        <v>2049</v>
      </c>
      <c r="H280" t="s">
        <v>2940</v>
      </c>
      <c r="I280">
        <v>17</v>
      </c>
      <c r="J280">
        <v>1</v>
      </c>
      <c r="K280">
        <v>0</v>
      </c>
      <c r="L280">
        <v>0</v>
      </c>
      <c r="M280">
        <v>1</v>
      </c>
      <c r="N280">
        <v>0</v>
      </c>
      <c r="O280">
        <v>0</v>
      </c>
      <c r="P280">
        <v>0</v>
      </c>
      <c r="Q280">
        <v>1</v>
      </c>
      <c r="R280">
        <v>0</v>
      </c>
      <c r="S280">
        <v>1</v>
      </c>
      <c r="T280">
        <v>2</v>
      </c>
      <c r="U280">
        <v>1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1</v>
      </c>
      <c r="AF280">
        <v>0</v>
      </c>
      <c r="AG280">
        <v>1</v>
      </c>
      <c r="AH280">
        <v>1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3</v>
      </c>
      <c r="AP280">
        <v>0</v>
      </c>
      <c r="AQ280">
        <v>1</v>
      </c>
      <c r="AR280">
        <v>0</v>
      </c>
      <c r="AS280">
        <v>0</v>
      </c>
      <c r="AT280">
        <v>1</v>
      </c>
      <c r="AU280">
        <v>1</v>
      </c>
      <c r="AV280">
        <v>0</v>
      </c>
      <c r="AW280">
        <v>0</v>
      </c>
    </row>
    <row r="281" spans="1:49" x14ac:dyDescent="0.35">
      <c r="A281" t="s">
        <v>48</v>
      </c>
      <c r="B281" t="s">
        <v>49</v>
      </c>
      <c r="C281" t="s">
        <v>73</v>
      </c>
      <c r="D281" t="s">
        <v>95</v>
      </c>
      <c r="E281" t="s">
        <v>2050</v>
      </c>
      <c r="F281" t="s">
        <v>2383</v>
      </c>
      <c r="G281" t="s">
        <v>2384</v>
      </c>
      <c r="H281" t="s">
        <v>2941</v>
      </c>
      <c r="I281">
        <v>17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1</v>
      </c>
      <c r="R281">
        <v>0</v>
      </c>
      <c r="S281">
        <v>1</v>
      </c>
      <c r="T281">
        <v>2</v>
      </c>
      <c r="U281">
        <v>2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2</v>
      </c>
      <c r="AC281">
        <v>0</v>
      </c>
      <c r="AD281">
        <v>1</v>
      </c>
      <c r="AE281">
        <v>1</v>
      </c>
      <c r="AF281">
        <v>0</v>
      </c>
      <c r="AG281">
        <v>0</v>
      </c>
      <c r="AH281">
        <v>0</v>
      </c>
      <c r="AI281">
        <v>1</v>
      </c>
      <c r="AJ281">
        <v>2</v>
      </c>
      <c r="AK281">
        <v>1</v>
      </c>
      <c r="AL281">
        <v>0</v>
      </c>
      <c r="AM281">
        <v>0</v>
      </c>
      <c r="AN281">
        <v>1</v>
      </c>
      <c r="AO281">
        <v>0</v>
      </c>
      <c r="AP281">
        <v>0</v>
      </c>
      <c r="AQ281">
        <v>0</v>
      </c>
      <c r="AR281">
        <v>0</v>
      </c>
      <c r="AS281">
        <v>1</v>
      </c>
      <c r="AT281">
        <v>0</v>
      </c>
      <c r="AU281">
        <v>0</v>
      </c>
      <c r="AV281">
        <v>0</v>
      </c>
      <c r="AW281">
        <v>0</v>
      </c>
    </row>
    <row r="282" spans="1:49" x14ac:dyDescent="0.35">
      <c r="A282" t="s">
        <v>48</v>
      </c>
      <c r="B282" t="s">
        <v>49</v>
      </c>
      <c r="C282" t="s">
        <v>73</v>
      </c>
      <c r="D282" t="s">
        <v>95</v>
      </c>
      <c r="E282" t="s">
        <v>1782</v>
      </c>
      <c r="F282" t="s">
        <v>1783</v>
      </c>
      <c r="G282" t="s">
        <v>2385</v>
      </c>
      <c r="H282" t="s">
        <v>2942</v>
      </c>
      <c r="I282">
        <v>17</v>
      </c>
      <c r="J282">
        <v>0</v>
      </c>
      <c r="K282">
        <v>0</v>
      </c>
      <c r="L282">
        <v>1</v>
      </c>
      <c r="M282">
        <v>3</v>
      </c>
      <c r="N282">
        <v>3</v>
      </c>
      <c r="O282">
        <v>2</v>
      </c>
      <c r="P282">
        <v>0</v>
      </c>
      <c r="Q282">
        <v>0</v>
      </c>
      <c r="R282">
        <v>0</v>
      </c>
      <c r="S282">
        <v>1</v>
      </c>
      <c r="T282">
        <v>1</v>
      </c>
      <c r="U282">
        <v>1</v>
      </c>
      <c r="V282">
        <v>1</v>
      </c>
      <c r="W282">
        <v>0</v>
      </c>
      <c r="X282">
        <v>0</v>
      </c>
      <c r="Y282">
        <v>0</v>
      </c>
      <c r="Z282">
        <v>0</v>
      </c>
      <c r="AA282">
        <v>1</v>
      </c>
      <c r="AB282">
        <v>0</v>
      </c>
      <c r="AC282">
        <v>1</v>
      </c>
      <c r="AD282">
        <v>0</v>
      </c>
      <c r="AE282">
        <v>1</v>
      </c>
      <c r="AF282">
        <v>0</v>
      </c>
      <c r="AG282">
        <v>0</v>
      </c>
      <c r="AH282">
        <v>1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</row>
    <row r="283" spans="1:49" x14ac:dyDescent="0.35">
      <c r="A283" t="s">
        <v>48</v>
      </c>
      <c r="B283" t="s">
        <v>49</v>
      </c>
      <c r="C283" t="s">
        <v>73</v>
      </c>
      <c r="D283" t="s">
        <v>74</v>
      </c>
      <c r="E283" t="s">
        <v>75</v>
      </c>
      <c r="F283" t="s">
        <v>76</v>
      </c>
      <c r="G283" t="s">
        <v>1819</v>
      </c>
      <c r="H283" t="s">
        <v>2618</v>
      </c>
      <c r="I283">
        <v>17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6</v>
      </c>
      <c r="AK283">
        <v>10</v>
      </c>
      <c r="AL283">
        <v>1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</row>
    <row r="284" spans="1:49" x14ac:dyDescent="0.35">
      <c r="A284" t="s">
        <v>48</v>
      </c>
      <c r="B284" t="s">
        <v>49</v>
      </c>
      <c r="C284" t="s">
        <v>50</v>
      </c>
      <c r="D284" t="s">
        <v>52</v>
      </c>
      <c r="E284" t="s">
        <v>53</v>
      </c>
      <c r="F284" t="s">
        <v>54</v>
      </c>
      <c r="G284" t="s">
        <v>2051</v>
      </c>
      <c r="H284" t="s">
        <v>2943</v>
      </c>
      <c r="I284">
        <v>16</v>
      </c>
      <c r="J284">
        <v>0</v>
      </c>
      <c r="K284">
        <v>0</v>
      </c>
      <c r="L284">
        <v>1</v>
      </c>
      <c r="M284">
        <v>0</v>
      </c>
      <c r="N284">
        <v>2</v>
      </c>
      <c r="O284">
        <v>0</v>
      </c>
      <c r="P284">
        <v>1</v>
      </c>
      <c r="Q284">
        <v>0</v>
      </c>
      <c r="R284">
        <v>0</v>
      </c>
      <c r="S284">
        <v>1</v>
      </c>
      <c r="T284">
        <v>1</v>
      </c>
      <c r="U284">
        <v>0</v>
      </c>
      <c r="V284">
        <v>0</v>
      </c>
      <c r="W284">
        <v>1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3</v>
      </c>
      <c r="AQ284">
        <v>2</v>
      </c>
      <c r="AR284">
        <v>0</v>
      </c>
      <c r="AS284">
        <v>1</v>
      </c>
      <c r="AT284">
        <v>0</v>
      </c>
      <c r="AU284">
        <v>0</v>
      </c>
      <c r="AV284">
        <v>2</v>
      </c>
      <c r="AW284">
        <v>1</v>
      </c>
    </row>
    <row r="285" spans="1:49" x14ac:dyDescent="0.35">
      <c r="A285" t="s">
        <v>48</v>
      </c>
      <c r="B285" t="s">
        <v>49</v>
      </c>
      <c r="C285" t="s">
        <v>58</v>
      </c>
      <c r="D285" t="s">
        <v>258</v>
      </c>
      <c r="E285" t="s">
        <v>259</v>
      </c>
      <c r="F285" t="s">
        <v>1925</v>
      </c>
      <c r="G285" t="s">
        <v>1926</v>
      </c>
      <c r="H285" t="s">
        <v>2944</v>
      </c>
      <c r="I285">
        <v>16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1</v>
      </c>
      <c r="AC285">
        <v>1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5</v>
      </c>
      <c r="AK285">
        <v>3</v>
      </c>
      <c r="AL285">
        <v>0</v>
      </c>
      <c r="AM285">
        <v>0</v>
      </c>
      <c r="AN285">
        <v>1</v>
      </c>
      <c r="AO285">
        <v>0</v>
      </c>
      <c r="AP285">
        <v>1</v>
      </c>
      <c r="AQ285">
        <v>0</v>
      </c>
      <c r="AR285">
        <v>0</v>
      </c>
      <c r="AS285">
        <v>0</v>
      </c>
      <c r="AT285">
        <v>0</v>
      </c>
      <c r="AU285">
        <v>1</v>
      </c>
      <c r="AV285">
        <v>0</v>
      </c>
      <c r="AW285">
        <v>1</v>
      </c>
    </row>
    <row r="286" spans="1:49" x14ac:dyDescent="0.35">
      <c r="A286" t="s">
        <v>48</v>
      </c>
      <c r="B286" t="s">
        <v>49</v>
      </c>
      <c r="C286" t="s">
        <v>73</v>
      </c>
      <c r="D286" t="s">
        <v>95</v>
      </c>
      <c r="E286" t="s">
        <v>2052</v>
      </c>
      <c r="F286" t="s">
        <v>2386</v>
      </c>
      <c r="G286" t="s">
        <v>2387</v>
      </c>
      <c r="H286" t="s">
        <v>2945</v>
      </c>
      <c r="I286">
        <v>16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1</v>
      </c>
      <c r="R286">
        <v>0</v>
      </c>
      <c r="S286">
        <v>0</v>
      </c>
      <c r="T286">
        <v>0</v>
      </c>
      <c r="U286">
        <v>1</v>
      </c>
      <c r="V286">
        <v>1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3</v>
      </c>
      <c r="AI286">
        <v>5</v>
      </c>
      <c r="AJ286">
        <v>0</v>
      </c>
      <c r="AK286">
        <v>0</v>
      </c>
      <c r="AL286">
        <v>0</v>
      </c>
      <c r="AM286">
        <v>0</v>
      </c>
      <c r="AN286">
        <v>2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2</v>
      </c>
      <c r="AV286">
        <v>1</v>
      </c>
      <c r="AW286">
        <v>0</v>
      </c>
    </row>
    <row r="287" spans="1:49" x14ac:dyDescent="0.35">
      <c r="A287" t="s">
        <v>48</v>
      </c>
      <c r="B287" t="s">
        <v>49</v>
      </c>
      <c r="C287" t="s">
        <v>2053</v>
      </c>
      <c r="D287" t="s">
        <v>2054</v>
      </c>
      <c r="E287" t="s">
        <v>2389</v>
      </c>
      <c r="F287" t="s">
        <v>2390</v>
      </c>
      <c r="G287" t="s">
        <v>2391</v>
      </c>
      <c r="H287" t="s">
        <v>2946</v>
      </c>
      <c r="I287">
        <v>16</v>
      </c>
      <c r="J287">
        <v>0</v>
      </c>
      <c r="K287">
        <v>0</v>
      </c>
      <c r="L287">
        <v>0</v>
      </c>
      <c r="M287">
        <v>2</v>
      </c>
      <c r="N287">
        <v>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2</v>
      </c>
      <c r="V287">
        <v>1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1</v>
      </c>
      <c r="AJ287">
        <v>1</v>
      </c>
      <c r="AK287">
        <v>0</v>
      </c>
      <c r="AL287">
        <v>1</v>
      </c>
      <c r="AM287">
        <v>0</v>
      </c>
      <c r="AN287">
        <v>0</v>
      </c>
      <c r="AO287">
        <v>0</v>
      </c>
      <c r="AP287">
        <v>1</v>
      </c>
      <c r="AQ287">
        <v>0</v>
      </c>
      <c r="AR287">
        <v>2</v>
      </c>
      <c r="AS287">
        <v>0</v>
      </c>
      <c r="AT287">
        <v>2</v>
      </c>
      <c r="AU287">
        <v>0</v>
      </c>
      <c r="AV287">
        <v>0</v>
      </c>
      <c r="AW287">
        <v>1</v>
      </c>
    </row>
    <row r="288" spans="1:49" x14ac:dyDescent="0.35">
      <c r="A288" t="s">
        <v>48</v>
      </c>
      <c r="B288" t="s">
        <v>49</v>
      </c>
      <c r="C288" t="s">
        <v>133</v>
      </c>
      <c r="D288" t="s">
        <v>1896</v>
      </c>
      <c r="E288" t="s">
        <v>617</v>
      </c>
      <c r="F288" t="s">
        <v>1639</v>
      </c>
      <c r="G288" t="s">
        <v>2392</v>
      </c>
      <c r="H288" t="s">
        <v>2947</v>
      </c>
      <c r="I288">
        <v>15</v>
      </c>
      <c r="J288">
        <v>1</v>
      </c>
      <c r="K288">
        <v>0</v>
      </c>
      <c r="L288">
        <v>2</v>
      </c>
      <c r="M288">
        <v>0</v>
      </c>
      <c r="N288">
        <v>0</v>
      </c>
      <c r="O288">
        <v>1</v>
      </c>
      <c r="P288">
        <v>0</v>
      </c>
      <c r="Q288">
        <v>1</v>
      </c>
      <c r="R288">
        <v>0</v>
      </c>
      <c r="S288">
        <v>0</v>
      </c>
      <c r="T288">
        <v>0</v>
      </c>
      <c r="U288">
        <v>1</v>
      </c>
      <c r="V288">
        <v>0</v>
      </c>
      <c r="W288">
        <v>0</v>
      </c>
      <c r="X288">
        <v>1</v>
      </c>
      <c r="Y288">
        <v>0</v>
      </c>
      <c r="Z288">
        <v>0</v>
      </c>
      <c r="AA288">
        <v>1</v>
      </c>
      <c r="AB288">
        <v>1</v>
      </c>
      <c r="AC288">
        <v>0</v>
      </c>
      <c r="AD288">
        <v>0</v>
      </c>
      <c r="AE288">
        <v>0</v>
      </c>
      <c r="AF288">
        <v>1</v>
      </c>
      <c r="AG288">
        <v>1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2</v>
      </c>
      <c r="AR288">
        <v>0</v>
      </c>
      <c r="AS288">
        <v>0</v>
      </c>
      <c r="AT288">
        <v>0</v>
      </c>
      <c r="AU288">
        <v>1</v>
      </c>
      <c r="AV288">
        <v>1</v>
      </c>
      <c r="AW288">
        <v>0</v>
      </c>
    </row>
    <row r="289" spans="1:49" x14ac:dyDescent="0.35">
      <c r="A289" t="s">
        <v>48</v>
      </c>
      <c r="B289" t="s">
        <v>49</v>
      </c>
      <c r="C289" t="s">
        <v>133</v>
      </c>
      <c r="D289" t="s">
        <v>1896</v>
      </c>
      <c r="E289" t="s">
        <v>135</v>
      </c>
      <c r="F289" t="s">
        <v>136</v>
      </c>
      <c r="G289" t="s">
        <v>137</v>
      </c>
      <c r="H289" t="s">
        <v>2619</v>
      </c>
      <c r="I289">
        <v>15</v>
      </c>
      <c r="J289">
        <v>1</v>
      </c>
      <c r="K289">
        <v>1</v>
      </c>
      <c r="L289">
        <v>0</v>
      </c>
      <c r="M289">
        <v>3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2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1</v>
      </c>
      <c r="AP289">
        <v>0</v>
      </c>
      <c r="AQ289">
        <v>1</v>
      </c>
      <c r="AR289">
        <v>0</v>
      </c>
      <c r="AS289">
        <v>0</v>
      </c>
      <c r="AT289">
        <v>3</v>
      </c>
      <c r="AU289">
        <v>2</v>
      </c>
      <c r="AV289">
        <v>0</v>
      </c>
      <c r="AW289">
        <v>0</v>
      </c>
    </row>
    <row r="290" spans="1:49" x14ac:dyDescent="0.35">
      <c r="A290" t="s">
        <v>48</v>
      </c>
      <c r="B290" t="s">
        <v>49</v>
      </c>
      <c r="C290" t="s">
        <v>58</v>
      </c>
      <c r="D290" t="s">
        <v>112</v>
      </c>
      <c r="E290" s="8" t="s">
        <v>3222</v>
      </c>
      <c r="F290" s="8" t="s">
        <v>140</v>
      </c>
      <c r="G290" t="s">
        <v>2055</v>
      </c>
      <c r="H290" t="s">
        <v>2620</v>
      </c>
      <c r="I290">
        <v>15</v>
      </c>
      <c r="J290">
        <v>0</v>
      </c>
      <c r="K290">
        <v>1</v>
      </c>
      <c r="L290">
        <v>4</v>
      </c>
      <c r="M290">
        <v>2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5</v>
      </c>
      <c r="AU290">
        <v>3</v>
      </c>
      <c r="AV290">
        <v>0</v>
      </c>
      <c r="AW290">
        <v>0</v>
      </c>
    </row>
    <row r="291" spans="1:49" x14ac:dyDescent="0.35">
      <c r="A291" t="s">
        <v>48</v>
      </c>
      <c r="B291" t="s">
        <v>49</v>
      </c>
      <c r="C291" t="s">
        <v>73</v>
      </c>
      <c r="D291" t="s">
        <v>95</v>
      </c>
      <c r="E291" t="s">
        <v>96</v>
      </c>
      <c r="F291" t="s">
        <v>1777</v>
      </c>
      <c r="G291" t="s">
        <v>2056</v>
      </c>
      <c r="H291" t="s">
        <v>2621</v>
      </c>
      <c r="I291">
        <v>15</v>
      </c>
      <c r="J291">
        <v>0</v>
      </c>
      <c r="K291">
        <v>0</v>
      </c>
      <c r="L291">
        <v>0</v>
      </c>
      <c r="M291">
        <v>0</v>
      </c>
      <c r="N291">
        <v>1</v>
      </c>
      <c r="O291">
        <v>1</v>
      </c>
      <c r="P291">
        <v>0</v>
      </c>
      <c r="Q291">
        <v>0</v>
      </c>
      <c r="R291">
        <v>0</v>
      </c>
      <c r="S291">
        <v>3</v>
      </c>
      <c r="T291">
        <v>4</v>
      </c>
      <c r="U291">
        <v>2</v>
      </c>
      <c r="V291">
        <v>0</v>
      </c>
      <c r="W291">
        <v>1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1</v>
      </c>
      <c r="AG291">
        <v>0</v>
      </c>
      <c r="AH291">
        <v>1</v>
      </c>
      <c r="AI291">
        <v>0</v>
      </c>
      <c r="AJ291">
        <v>0</v>
      </c>
      <c r="AK291">
        <v>1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</row>
    <row r="292" spans="1:49" x14ac:dyDescent="0.35">
      <c r="A292" t="s">
        <v>48</v>
      </c>
      <c r="B292" t="s">
        <v>49</v>
      </c>
      <c r="C292" t="s">
        <v>73</v>
      </c>
      <c r="D292" t="s">
        <v>95</v>
      </c>
      <c r="E292" t="s">
        <v>1782</v>
      </c>
      <c r="F292" t="s">
        <v>1783</v>
      </c>
      <c r="G292" t="s">
        <v>2057</v>
      </c>
      <c r="H292" t="s">
        <v>2948</v>
      </c>
      <c r="I292">
        <v>15</v>
      </c>
      <c r="J292">
        <v>0</v>
      </c>
      <c r="K292">
        <v>0</v>
      </c>
      <c r="L292">
        <v>0</v>
      </c>
      <c r="M292">
        <v>1</v>
      </c>
      <c r="N292">
        <v>0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1</v>
      </c>
      <c r="U292">
        <v>0</v>
      </c>
      <c r="V292">
        <v>0</v>
      </c>
      <c r="W292">
        <v>1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1</v>
      </c>
      <c r="AD292">
        <v>1</v>
      </c>
      <c r="AE292">
        <v>0</v>
      </c>
      <c r="AF292">
        <v>0</v>
      </c>
      <c r="AG292">
        <v>0</v>
      </c>
      <c r="AH292">
        <v>2</v>
      </c>
      <c r="AI292">
        <v>2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3</v>
      </c>
      <c r="AU292">
        <v>2</v>
      </c>
      <c r="AV292">
        <v>0</v>
      </c>
      <c r="AW292">
        <v>0</v>
      </c>
    </row>
    <row r="293" spans="1:49" x14ac:dyDescent="0.35">
      <c r="A293" t="s">
        <v>48</v>
      </c>
      <c r="B293" t="s">
        <v>49</v>
      </c>
      <c r="C293" t="s">
        <v>73</v>
      </c>
      <c r="D293" t="s">
        <v>74</v>
      </c>
      <c r="E293" t="s">
        <v>1795</v>
      </c>
      <c r="F293" t="s">
        <v>1797</v>
      </c>
      <c r="G293" t="s">
        <v>1798</v>
      </c>
      <c r="H293" t="s">
        <v>2622</v>
      </c>
      <c r="I293">
        <v>15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1</v>
      </c>
      <c r="Y293">
        <v>2</v>
      </c>
      <c r="Z293">
        <v>0</v>
      </c>
      <c r="AA293">
        <v>2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5</v>
      </c>
      <c r="AS293">
        <v>5</v>
      </c>
      <c r="AT293">
        <v>0</v>
      </c>
      <c r="AU293">
        <v>0</v>
      </c>
      <c r="AV293">
        <v>0</v>
      </c>
      <c r="AW293">
        <v>0</v>
      </c>
    </row>
    <row r="294" spans="1:49" x14ac:dyDescent="0.35">
      <c r="A294" t="s">
        <v>48</v>
      </c>
      <c r="B294" t="s">
        <v>49</v>
      </c>
      <c r="C294" t="s">
        <v>73</v>
      </c>
      <c r="D294" t="s">
        <v>74</v>
      </c>
      <c r="E294" t="s">
        <v>465</v>
      </c>
      <c r="F294" t="s">
        <v>466</v>
      </c>
      <c r="G294" t="s">
        <v>1822</v>
      </c>
      <c r="H294" t="s">
        <v>2949</v>
      </c>
      <c r="I294">
        <v>15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0</v>
      </c>
      <c r="AF294">
        <v>0</v>
      </c>
      <c r="AG294">
        <v>0</v>
      </c>
      <c r="AH294">
        <v>0</v>
      </c>
      <c r="AI294">
        <v>2</v>
      </c>
      <c r="AJ294">
        <v>4</v>
      </c>
      <c r="AK294">
        <v>4</v>
      </c>
      <c r="AL294">
        <v>0</v>
      </c>
      <c r="AM294">
        <v>0</v>
      </c>
      <c r="AN294">
        <v>1</v>
      </c>
      <c r="AO294">
        <v>1</v>
      </c>
      <c r="AP294">
        <v>0</v>
      </c>
      <c r="AQ294">
        <v>1</v>
      </c>
      <c r="AR294">
        <v>1</v>
      </c>
      <c r="AS294">
        <v>0</v>
      </c>
      <c r="AT294">
        <v>0</v>
      </c>
      <c r="AU294">
        <v>0</v>
      </c>
      <c r="AV294">
        <v>0</v>
      </c>
      <c r="AW294">
        <v>0</v>
      </c>
    </row>
    <row r="295" spans="1:49" x14ac:dyDescent="0.35">
      <c r="A295" t="s">
        <v>48</v>
      </c>
      <c r="B295" t="s">
        <v>49</v>
      </c>
      <c r="C295" t="s">
        <v>353</v>
      </c>
      <c r="D295" t="s">
        <v>354</v>
      </c>
      <c r="E295" t="s">
        <v>355</v>
      </c>
      <c r="F295" t="s">
        <v>356</v>
      </c>
      <c r="G295" t="s">
        <v>1944</v>
      </c>
      <c r="H295" t="s">
        <v>2950</v>
      </c>
      <c r="I295">
        <v>15</v>
      </c>
      <c r="J295">
        <v>0</v>
      </c>
      <c r="K295">
        <v>0</v>
      </c>
      <c r="L295">
        <v>0</v>
      </c>
      <c r="M295">
        <v>3</v>
      </c>
      <c r="N295">
        <v>1</v>
      </c>
      <c r="O295">
        <v>0</v>
      </c>
      <c r="P295">
        <v>0</v>
      </c>
      <c r="Q295">
        <v>0</v>
      </c>
      <c r="R295">
        <v>1</v>
      </c>
      <c r="S295">
        <v>0</v>
      </c>
      <c r="T295">
        <v>2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4</v>
      </c>
      <c r="AG295">
        <v>1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1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1</v>
      </c>
      <c r="AT295">
        <v>0</v>
      </c>
      <c r="AU295">
        <v>1</v>
      </c>
      <c r="AV295">
        <v>0</v>
      </c>
      <c r="AW295">
        <v>0</v>
      </c>
    </row>
    <row r="296" spans="1:49" x14ac:dyDescent="0.35">
      <c r="A296" t="s">
        <v>48</v>
      </c>
      <c r="B296" t="s">
        <v>49</v>
      </c>
      <c r="C296" t="s">
        <v>133</v>
      </c>
      <c r="D296" t="s">
        <v>1896</v>
      </c>
      <c r="E296" t="s">
        <v>617</v>
      </c>
      <c r="F296" t="s">
        <v>1639</v>
      </c>
      <c r="G296" t="s">
        <v>1641</v>
      </c>
      <c r="H296" t="s">
        <v>2623</v>
      </c>
      <c r="I296">
        <v>14</v>
      </c>
      <c r="J296">
        <v>1</v>
      </c>
      <c r="K296">
        <v>0</v>
      </c>
      <c r="L296">
        <v>0</v>
      </c>
      <c r="M296">
        <v>2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1</v>
      </c>
      <c r="AP296">
        <v>4</v>
      </c>
      <c r="AQ296">
        <v>1</v>
      </c>
      <c r="AR296">
        <v>1</v>
      </c>
      <c r="AS296">
        <v>0</v>
      </c>
      <c r="AT296">
        <v>0</v>
      </c>
      <c r="AU296">
        <v>1</v>
      </c>
      <c r="AV296">
        <v>1</v>
      </c>
      <c r="AW296">
        <v>1</v>
      </c>
    </row>
    <row r="297" spans="1:49" x14ac:dyDescent="0.35">
      <c r="A297" t="s">
        <v>48</v>
      </c>
      <c r="B297" t="s">
        <v>49</v>
      </c>
      <c r="C297" t="s">
        <v>58</v>
      </c>
      <c r="D297" t="s">
        <v>59</v>
      </c>
      <c r="E297" t="s">
        <v>60</v>
      </c>
      <c r="F297" t="s">
        <v>69</v>
      </c>
      <c r="G297" t="s">
        <v>1971</v>
      </c>
      <c r="H297" t="s">
        <v>2624</v>
      </c>
      <c r="I297">
        <v>14</v>
      </c>
      <c r="J297">
        <v>0</v>
      </c>
      <c r="K297">
        <v>1</v>
      </c>
      <c r="L297">
        <v>0</v>
      </c>
      <c r="M297">
        <v>1</v>
      </c>
      <c r="N297">
        <v>1</v>
      </c>
      <c r="O297">
        <v>1</v>
      </c>
      <c r="P297">
        <v>0</v>
      </c>
      <c r="Q297">
        <v>1</v>
      </c>
      <c r="R297">
        <v>1</v>
      </c>
      <c r="S297">
        <v>1</v>
      </c>
      <c r="T297">
        <v>0</v>
      </c>
      <c r="U297">
        <v>0</v>
      </c>
      <c r="V297">
        <v>1</v>
      </c>
      <c r="W297">
        <v>0</v>
      </c>
      <c r="X297">
        <v>0</v>
      </c>
      <c r="Y297">
        <v>1</v>
      </c>
      <c r="Z297">
        <v>0</v>
      </c>
      <c r="AA297">
        <v>0</v>
      </c>
      <c r="AB297">
        <v>1</v>
      </c>
      <c r="AC297">
        <v>1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1</v>
      </c>
      <c r="AN297">
        <v>0</v>
      </c>
      <c r="AO297">
        <v>0</v>
      </c>
      <c r="AP297">
        <v>0</v>
      </c>
      <c r="AQ297">
        <v>0</v>
      </c>
      <c r="AR297">
        <v>1</v>
      </c>
      <c r="AS297">
        <v>0</v>
      </c>
      <c r="AT297">
        <v>0</v>
      </c>
      <c r="AU297">
        <v>1</v>
      </c>
      <c r="AV297">
        <v>0</v>
      </c>
      <c r="AW297">
        <v>0</v>
      </c>
    </row>
    <row r="298" spans="1:49" x14ac:dyDescent="0.35">
      <c r="A298" t="s">
        <v>48</v>
      </c>
      <c r="B298" t="s">
        <v>49</v>
      </c>
      <c r="C298" t="s">
        <v>73</v>
      </c>
      <c r="D298" t="s">
        <v>295</v>
      </c>
      <c r="E298" t="s">
        <v>296</v>
      </c>
      <c r="F298" t="s">
        <v>297</v>
      </c>
      <c r="G298" t="s">
        <v>1923</v>
      </c>
      <c r="H298" t="s">
        <v>2951</v>
      </c>
      <c r="I298">
        <v>14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1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3</v>
      </c>
      <c r="AE298">
        <v>3</v>
      </c>
      <c r="AF298">
        <v>0</v>
      </c>
      <c r="AG298">
        <v>0</v>
      </c>
      <c r="AH298">
        <v>4</v>
      </c>
      <c r="AI298">
        <v>2</v>
      </c>
      <c r="AJ298">
        <v>1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</row>
    <row r="299" spans="1:49" x14ac:dyDescent="0.35">
      <c r="A299" t="s">
        <v>48</v>
      </c>
      <c r="B299" t="s">
        <v>49</v>
      </c>
      <c r="C299" t="s">
        <v>73</v>
      </c>
      <c r="D299" t="s">
        <v>95</v>
      </c>
      <c r="E299" t="s">
        <v>2058</v>
      </c>
      <c r="F299" t="s">
        <v>2059</v>
      </c>
      <c r="G299" t="s">
        <v>2060</v>
      </c>
      <c r="H299" t="s">
        <v>2952</v>
      </c>
      <c r="I299">
        <v>14</v>
      </c>
      <c r="J299">
        <v>0</v>
      </c>
      <c r="K299">
        <v>0</v>
      </c>
      <c r="L299">
        <v>0</v>
      </c>
      <c r="M299">
        <v>0</v>
      </c>
      <c r="N299">
        <v>1</v>
      </c>
      <c r="O299">
        <v>2</v>
      </c>
      <c r="P299">
        <v>0</v>
      </c>
      <c r="Q299">
        <v>0</v>
      </c>
      <c r="R299">
        <v>1</v>
      </c>
      <c r="S299">
        <v>0</v>
      </c>
      <c r="T299">
        <v>1</v>
      </c>
      <c r="U299">
        <v>1</v>
      </c>
      <c r="V299">
        <v>1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2</v>
      </c>
      <c r="AF299">
        <v>0</v>
      </c>
      <c r="AG299">
        <v>0</v>
      </c>
      <c r="AH299">
        <v>1</v>
      </c>
      <c r="AI299">
        <v>0</v>
      </c>
      <c r="AJ299">
        <v>1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1</v>
      </c>
      <c r="AU299">
        <v>2</v>
      </c>
      <c r="AV299">
        <v>0</v>
      </c>
      <c r="AW299">
        <v>0</v>
      </c>
    </row>
    <row r="300" spans="1:49" x14ac:dyDescent="0.35">
      <c r="A300" t="s">
        <v>48</v>
      </c>
      <c r="B300" t="s">
        <v>49</v>
      </c>
      <c r="C300" t="s">
        <v>1678</v>
      </c>
      <c r="D300" t="s">
        <v>1678</v>
      </c>
      <c r="E300" t="s">
        <v>1679</v>
      </c>
      <c r="F300" t="s">
        <v>1680</v>
      </c>
      <c r="G300" t="s">
        <v>2393</v>
      </c>
      <c r="H300" t="s">
        <v>2953</v>
      </c>
      <c r="I300">
        <v>13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6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2</v>
      </c>
      <c r="AM300">
        <v>3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2</v>
      </c>
      <c r="AW300">
        <v>0</v>
      </c>
    </row>
    <row r="301" spans="1:49" x14ac:dyDescent="0.35">
      <c r="A301" t="s">
        <v>48</v>
      </c>
      <c r="B301" t="s">
        <v>49</v>
      </c>
      <c r="C301" t="s">
        <v>58</v>
      </c>
      <c r="D301" t="s">
        <v>59</v>
      </c>
      <c r="E301" t="s">
        <v>60</v>
      </c>
      <c r="F301" t="s">
        <v>1711</v>
      </c>
      <c r="G301" t="s">
        <v>1712</v>
      </c>
      <c r="H301" t="s">
        <v>2954</v>
      </c>
      <c r="I301">
        <v>13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2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6</v>
      </c>
      <c r="AK301">
        <v>1</v>
      </c>
      <c r="AL301">
        <v>0</v>
      </c>
      <c r="AM301">
        <v>2</v>
      </c>
      <c r="AN301">
        <v>0</v>
      </c>
      <c r="AO301">
        <v>0</v>
      </c>
      <c r="AP301">
        <v>0</v>
      </c>
      <c r="AQ301">
        <v>0</v>
      </c>
      <c r="AR301">
        <v>1</v>
      </c>
      <c r="AS301">
        <v>0</v>
      </c>
      <c r="AT301">
        <v>0</v>
      </c>
      <c r="AU301">
        <v>0</v>
      </c>
      <c r="AV301">
        <v>0</v>
      </c>
      <c r="AW301">
        <v>1</v>
      </c>
    </row>
    <row r="302" spans="1:49" x14ac:dyDescent="0.35">
      <c r="A302" t="s">
        <v>48</v>
      </c>
      <c r="B302" t="s">
        <v>49</v>
      </c>
      <c r="C302" t="s">
        <v>58</v>
      </c>
      <c r="D302" t="s">
        <v>59</v>
      </c>
      <c r="E302" t="s">
        <v>60</v>
      </c>
      <c r="F302" t="s">
        <v>211</v>
      </c>
      <c r="G302" t="s">
        <v>1971</v>
      </c>
      <c r="H302" t="s">
        <v>2625</v>
      </c>
      <c r="I302">
        <v>13</v>
      </c>
      <c r="J302">
        <v>1</v>
      </c>
      <c r="K302">
        <v>0</v>
      </c>
      <c r="L302">
        <v>0</v>
      </c>
      <c r="M302">
        <v>0</v>
      </c>
      <c r="N302">
        <v>1</v>
      </c>
      <c r="O302">
        <v>1</v>
      </c>
      <c r="P302">
        <v>0</v>
      </c>
      <c r="Q302">
        <v>2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1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1</v>
      </c>
      <c r="AO302">
        <v>0</v>
      </c>
      <c r="AP302">
        <v>1</v>
      </c>
      <c r="AQ302">
        <v>1</v>
      </c>
      <c r="AR302">
        <v>0</v>
      </c>
      <c r="AS302">
        <v>0</v>
      </c>
      <c r="AT302">
        <v>2</v>
      </c>
      <c r="AU302">
        <v>0</v>
      </c>
      <c r="AV302">
        <v>2</v>
      </c>
      <c r="AW302">
        <v>0</v>
      </c>
    </row>
    <row r="303" spans="1:49" x14ac:dyDescent="0.35">
      <c r="A303" t="s">
        <v>48</v>
      </c>
      <c r="B303" t="s">
        <v>49</v>
      </c>
      <c r="C303" t="s">
        <v>58</v>
      </c>
      <c r="D303" t="s">
        <v>59</v>
      </c>
      <c r="E303" t="s">
        <v>60</v>
      </c>
      <c r="F303" t="s">
        <v>211</v>
      </c>
      <c r="G303" t="s">
        <v>1735</v>
      </c>
      <c r="H303" t="s">
        <v>2955</v>
      </c>
      <c r="I303">
        <v>13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1</v>
      </c>
      <c r="AH303">
        <v>1</v>
      </c>
      <c r="AI303">
        <v>0</v>
      </c>
      <c r="AJ303">
        <v>3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5</v>
      </c>
      <c r="AQ303">
        <v>2</v>
      </c>
      <c r="AR303">
        <v>0</v>
      </c>
      <c r="AS303">
        <v>1</v>
      </c>
      <c r="AT303">
        <v>0</v>
      </c>
      <c r="AU303">
        <v>0</v>
      </c>
      <c r="AV303">
        <v>0</v>
      </c>
      <c r="AW303">
        <v>0</v>
      </c>
    </row>
    <row r="304" spans="1:49" x14ac:dyDescent="0.35">
      <c r="A304" t="s">
        <v>48</v>
      </c>
      <c r="B304" t="s">
        <v>49</v>
      </c>
      <c r="C304" t="s">
        <v>73</v>
      </c>
      <c r="D304" t="s">
        <v>74</v>
      </c>
      <c r="E304" t="s">
        <v>1826</v>
      </c>
      <c r="F304" t="s">
        <v>1827</v>
      </c>
      <c r="G304" t="s">
        <v>1963</v>
      </c>
      <c r="H304" t="s">
        <v>2956</v>
      </c>
      <c r="I304">
        <v>13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4</v>
      </c>
      <c r="AK304">
        <v>9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</row>
    <row r="305" spans="1:49" x14ac:dyDescent="0.35">
      <c r="A305" t="s">
        <v>48</v>
      </c>
      <c r="B305" t="s">
        <v>49</v>
      </c>
      <c r="C305" t="s">
        <v>58</v>
      </c>
      <c r="D305" t="s">
        <v>258</v>
      </c>
      <c r="E305" t="s">
        <v>1681</v>
      </c>
      <c r="F305" t="s">
        <v>2061</v>
      </c>
      <c r="G305" t="s">
        <v>1683</v>
      </c>
      <c r="H305" t="s">
        <v>2957</v>
      </c>
      <c r="I305">
        <v>12</v>
      </c>
      <c r="J305">
        <v>1</v>
      </c>
      <c r="K305">
        <v>0</v>
      </c>
      <c r="L305">
        <v>0</v>
      </c>
      <c r="M305">
        <v>0</v>
      </c>
      <c r="N305">
        <v>0</v>
      </c>
      <c r="O305">
        <v>1</v>
      </c>
      <c r="P305">
        <v>0</v>
      </c>
      <c r="Q305">
        <v>0</v>
      </c>
      <c r="R305">
        <v>1</v>
      </c>
      <c r="S305">
        <v>0</v>
      </c>
      <c r="T305">
        <v>0</v>
      </c>
      <c r="U305">
        <v>0</v>
      </c>
      <c r="V305">
        <v>1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1</v>
      </c>
      <c r="AC305">
        <v>0</v>
      </c>
      <c r="AD305">
        <v>0</v>
      </c>
      <c r="AE305">
        <v>0</v>
      </c>
      <c r="AF305">
        <v>0</v>
      </c>
      <c r="AG305">
        <v>1</v>
      </c>
      <c r="AH305">
        <v>2</v>
      </c>
      <c r="AI305">
        <v>0</v>
      </c>
      <c r="AJ305">
        <v>0</v>
      </c>
      <c r="AK305">
        <v>0</v>
      </c>
      <c r="AL305">
        <v>0</v>
      </c>
      <c r="AM305">
        <v>1</v>
      </c>
      <c r="AN305">
        <v>0</v>
      </c>
      <c r="AO305">
        <v>1</v>
      </c>
      <c r="AP305">
        <v>0</v>
      </c>
      <c r="AQ305">
        <v>0</v>
      </c>
      <c r="AR305">
        <v>1</v>
      </c>
      <c r="AS305">
        <v>1</v>
      </c>
      <c r="AT305">
        <v>0</v>
      </c>
      <c r="AU305">
        <v>0</v>
      </c>
      <c r="AV305">
        <v>0</v>
      </c>
      <c r="AW305">
        <v>0</v>
      </c>
    </row>
    <row r="306" spans="1:49" x14ac:dyDescent="0.35">
      <c r="A306" t="s">
        <v>48</v>
      </c>
      <c r="B306" t="s">
        <v>49</v>
      </c>
      <c r="C306" t="s">
        <v>73</v>
      </c>
      <c r="D306" t="s">
        <v>95</v>
      </c>
      <c r="E306" t="s">
        <v>1784</v>
      </c>
      <c r="F306" t="s">
        <v>1785</v>
      </c>
      <c r="G306" t="s">
        <v>1950</v>
      </c>
      <c r="H306" t="s">
        <v>2958</v>
      </c>
      <c r="I306">
        <v>12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2</v>
      </c>
      <c r="Q306">
        <v>0</v>
      </c>
      <c r="R306">
        <v>0</v>
      </c>
      <c r="S306">
        <v>0</v>
      </c>
      <c r="T306">
        <v>0</v>
      </c>
      <c r="U306">
        <v>1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1</v>
      </c>
      <c r="AD306">
        <v>2</v>
      </c>
      <c r="AE306">
        <v>1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2</v>
      </c>
      <c r="AL306">
        <v>0</v>
      </c>
      <c r="AM306">
        <v>0</v>
      </c>
      <c r="AN306">
        <v>0</v>
      </c>
      <c r="AO306">
        <v>1</v>
      </c>
      <c r="AP306">
        <v>0</v>
      </c>
      <c r="AQ306">
        <v>0</v>
      </c>
      <c r="AR306">
        <v>0</v>
      </c>
      <c r="AS306">
        <v>0</v>
      </c>
      <c r="AT306">
        <v>1</v>
      </c>
      <c r="AU306">
        <v>1</v>
      </c>
      <c r="AV306">
        <v>0</v>
      </c>
      <c r="AW306">
        <v>0</v>
      </c>
    </row>
    <row r="307" spans="1:49" x14ac:dyDescent="0.35">
      <c r="A307" t="s">
        <v>48</v>
      </c>
      <c r="B307" t="s">
        <v>49</v>
      </c>
      <c r="C307" t="s">
        <v>1837</v>
      </c>
      <c r="D307" t="s">
        <v>1838</v>
      </c>
      <c r="E307" t="s">
        <v>1839</v>
      </c>
      <c r="F307" s="8" t="s">
        <v>1840</v>
      </c>
      <c r="G307" t="s">
        <v>2062</v>
      </c>
      <c r="H307" t="s">
        <v>2959</v>
      </c>
      <c r="I307">
        <v>12</v>
      </c>
      <c r="J307">
        <v>0</v>
      </c>
      <c r="K307">
        <v>2</v>
      </c>
      <c r="L307">
        <v>0</v>
      </c>
      <c r="M307">
        <v>0</v>
      </c>
      <c r="N307">
        <v>1</v>
      </c>
      <c r="O307">
        <v>0</v>
      </c>
      <c r="P307">
        <v>0</v>
      </c>
      <c r="Q307">
        <v>0</v>
      </c>
      <c r="R307">
        <v>1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1</v>
      </c>
      <c r="AB307">
        <v>0</v>
      </c>
      <c r="AC307">
        <v>1</v>
      </c>
      <c r="AD307">
        <v>0</v>
      </c>
      <c r="AE307">
        <v>0</v>
      </c>
      <c r="AF307">
        <v>1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2</v>
      </c>
      <c r="AP307">
        <v>2</v>
      </c>
      <c r="AQ307">
        <v>1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</row>
    <row r="308" spans="1:49" x14ac:dyDescent="0.35">
      <c r="A308" t="s">
        <v>48</v>
      </c>
      <c r="B308" t="s">
        <v>49</v>
      </c>
      <c r="C308" t="s">
        <v>353</v>
      </c>
      <c r="D308" t="s">
        <v>354</v>
      </c>
      <c r="E308" t="s">
        <v>355</v>
      </c>
      <c r="F308" t="s">
        <v>356</v>
      </c>
      <c r="G308" t="s">
        <v>357</v>
      </c>
      <c r="H308" t="s">
        <v>2960</v>
      </c>
      <c r="I308">
        <v>12</v>
      </c>
      <c r="J308">
        <v>0</v>
      </c>
      <c r="K308">
        <v>1</v>
      </c>
      <c r="L308">
        <v>0</v>
      </c>
      <c r="M308">
        <v>1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3</v>
      </c>
      <c r="AG308">
        <v>3</v>
      </c>
      <c r="AH308">
        <v>0</v>
      </c>
      <c r="AI308">
        <v>0</v>
      </c>
      <c r="AJ308">
        <v>0</v>
      </c>
      <c r="AK308">
        <v>0</v>
      </c>
      <c r="AL308">
        <v>1</v>
      </c>
      <c r="AM308">
        <v>3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</row>
    <row r="309" spans="1:49" x14ac:dyDescent="0.35">
      <c r="A309" t="s">
        <v>48</v>
      </c>
      <c r="B309" t="s">
        <v>49</v>
      </c>
      <c r="C309" t="s">
        <v>50</v>
      </c>
      <c r="D309" t="s">
        <v>52</v>
      </c>
      <c r="E309" t="s">
        <v>53</v>
      </c>
      <c r="F309" t="s">
        <v>2063</v>
      </c>
      <c r="G309" t="s">
        <v>2394</v>
      </c>
      <c r="H309" t="s">
        <v>2961</v>
      </c>
      <c r="I309">
        <v>11</v>
      </c>
      <c r="J309">
        <v>0</v>
      </c>
      <c r="K309">
        <v>0</v>
      </c>
      <c r="L309">
        <v>2</v>
      </c>
      <c r="M309">
        <v>2</v>
      </c>
      <c r="N309">
        <v>1</v>
      </c>
      <c r="O309">
        <v>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3</v>
      </c>
      <c r="AA309">
        <v>1</v>
      </c>
      <c r="AB309">
        <v>0</v>
      </c>
      <c r="AC309">
        <v>1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</row>
    <row r="310" spans="1:49" x14ac:dyDescent="0.35">
      <c r="A310" t="s">
        <v>48</v>
      </c>
      <c r="B310" t="s">
        <v>49</v>
      </c>
      <c r="C310" t="s">
        <v>58</v>
      </c>
      <c r="D310" t="s">
        <v>258</v>
      </c>
      <c r="E310" t="s">
        <v>1681</v>
      </c>
      <c r="F310" t="s">
        <v>2061</v>
      </c>
      <c r="G310" t="s">
        <v>2395</v>
      </c>
      <c r="H310" t="s">
        <v>2962</v>
      </c>
      <c r="I310">
        <v>11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1</v>
      </c>
      <c r="Y310">
        <v>0</v>
      </c>
      <c r="Z310">
        <v>0</v>
      </c>
      <c r="AA310">
        <v>1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1</v>
      </c>
      <c r="AL310">
        <v>0</v>
      </c>
      <c r="AM310">
        <v>0</v>
      </c>
      <c r="AN310">
        <v>0</v>
      </c>
      <c r="AO310">
        <v>0</v>
      </c>
      <c r="AP310">
        <v>6</v>
      </c>
      <c r="AQ310">
        <v>1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1</v>
      </c>
    </row>
    <row r="311" spans="1:49" x14ac:dyDescent="0.35">
      <c r="A311" t="s">
        <v>48</v>
      </c>
      <c r="B311" t="s">
        <v>49</v>
      </c>
      <c r="C311" t="s">
        <v>58</v>
      </c>
      <c r="D311" t="s">
        <v>258</v>
      </c>
      <c r="E311" t="s">
        <v>1681</v>
      </c>
      <c r="F311" t="s">
        <v>1686</v>
      </c>
      <c r="G311" t="s">
        <v>1688</v>
      </c>
      <c r="H311" t="s">
        <v>2626</v>
      </c>
      <c r="I311">
        <v>11</v>
      </c>
      <c r="J311">
        <v>0</v>
      </c>
      <c r="K311">
        <v>0</v>
      </c>
      <c r="L311">
        <v>1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1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1</v>
      </c>
      <c r="AL311">
        <v>0</v>
      </c>
      <c r="AM311">
        <v>0</v>
      </c>
      <c r="AN311">
        <v>1</v>
      </c>
      <c r="AO311">
        <v>2</v>
      </c>
      <c r="AP311">
        <v>1</v>
      </c>
      <c r="AQ311">
        <v>2</v>
      </c>
      <c r="AR311">
        <v>0</v>
      </c>
      <c r="AS311">
        <v>1</v>
      </c>
      <c r="AT311">
        <v>0</v>
      </c>
      <c r="AU311">
        <v>0</v>
      </c>
      <c r="AV311">
        <v>0</v>
      </c>
      <c r="AW311">
        <v>0</v>
      </c>
    </row>
    <row r="312" spans="1:49" x14ac:dyDescent="0.35">
      <c r="A312" t="s">
        <v>48</v>
      </c>
      <c r="B312" t="s">
        <v>49</v>
      </c>
      <c r="C312" t="s">
        <v>58</v>
      </c>
      <c r="D312" t="s">
        <v>59</v>
      </c>
      <c r="E312" t="s">
        <v>60</v>
      </c>
      <c r="F312" t="s">
        <v>1970</v>
      </c>
      <c r="G312" t="s">
        <v>2064</v>
      </c>
      <c r="H312" t="s">
        <v>2963</v>
      </c>
      <c r="I312">
        <v>11</v>
      </c>
      <c r="J312">
        <v>0</v>
      </c>
      <c r="K312">
        <v>0</v>
      </c>
      <c r="L312">
        <v>1</v>
      </c>
      <c r="M312">
        <v>1</v>
      </c>
      <c r="N312">
        <v>1</v>
      </c>
      <c r="O312">
        <v>0</v>
      </c>
      <c r="P312">
        <v>0</v>
      </c>
      <c r="Q312">
        <v>1</v>
      </c>
      <c r="R312">
        <v>0</v>
      </c>
      <c r="S312">
        <v>1</v>
      </c>
      <c r="T312">
        <v>1</v>
      </c>
      <c r="U312">
        <v>1</v>
      </c>
      <c r="V312">
        <v>0</v>
      </c>
      <c r="W312">
        <v>0</v>
      </c>
      <c r="X312">
        <v>1</v>
      </c>
      <c r="Y312">
        <v>0</v>
      </c>
      <c r="Z312">
        <v>0</v>
      </c>
      <c r="AA312">
        <v>0</v>
      </c>
      <c r="AB312">
        <v>0</v>
      </c>
      <c r="AC312">
        <v>1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1</v>
      </c>
      <c r="AK312">
        <v>0</v>
      </c>
      <c r="AL312">
        <v>0</v>
      </c>
      <c r="AM312">
        <v>0</v>
      </c>
      <c r="AN312">
        <v>0</v>
      </c>
      <c r="AO312">
        <v>1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</row>
    <row r="313" spans="1:49" x14ac:dyDescent="0.35">
      <c r="A313" t="s">
        <v>48</v>
      </c>
      <c r="B313" t="s">
        <v>49</v>
      </c>
      <c r="C313" t="s">
        <v>58</v>
      </c>
      <c r="D313" t="s">
        <v>59</v>
      </c>
      <c r="E313" t="s">
        <v>60</v>
      </c>
      <c r="F313" t="s">
        <v>1713</v>
      </c>
      <c r="G313" t="s">
        <v>1714</v>
      </c>
      <c r="H313" t="s">
        <v>2964</v>
      </c>
      <c r="I313">
        <v>11</v>
      </c>
      <c r="J313">
        <v>0</v>
      </c>
      <c r="K313">
        <v>0</v>
      </c>
      <c r="L313">
        <v>0</v>
      </c>
      <c r="M313">
        <v>0</v>
      </c>
      <c r="N313">
        <v>1</v>
      </c>
      <c r="O313">
        <v>0</v>
      </c>
      <c r="P313">
        <v>0</v>
      </c>
      <c r="Q313">
        <v>1</v>
      </c>
      <c r="R313">
        <v>2</v>
      </c>
      <c r="S313">
        <v>0</v>
      </c>
      <c r="T313">
        <v>0</v>
      </c>
      <c r="U313">
        <v>0</v>
      </c>
      <c r="V313">
        <v>1</v>
      </c>
      <c r="W313">
        <v>1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1</v>
      </c>
      <c r="AM313">
        <v>0</v>
      </c>
      <c r="AN313">
        <v>0</v>
      </c>
      <c r="AO313">
        <v>0</v>
      </c>
      <c r="AP313">
        <v>0</v>
      </c>
      <c r="AQ313">
        <v>1</v>
      </c>
      <c r="AR313">
        <v>0</v>
      </c>
      <c r="AS313">
        <v>1</v>
      </c>
      <c r="AT313">
        <v>1</v>
      </c>
      <c r="AU313">
        <v>1</v>
      </c>
      <c r="AV313">
        <v>0</v>
      </c>
      <c r="AW313">
        <v>0</v>
      </c>
    </row>
    <row r="314" spans="1:49" x14ac:dyDescent="0.35">
      <c r="A314" t="s">
        <v>48</v>
      </c>
      <c r="B314" t="s">
        <v>49</v>
      </c>
      <c r="C314" t="s">
        <v>58</v>
      </c>
      <c r="D314" t="s">
        <v>112</v>
      </c>
      <c r="E314" t="s">
        <v>113</v>
      </c>
      <c r="F314" s="8" t="s">
        <v>3227</v>
      </c>
      <c r="G314" t="s">
        <v>1754</v>
      </c>
      <c r="H314" t="s">
        <v>2965</v>
      </c>
      <c r="I314">
        <v>11</v>
      </c>
      <c r="J314">
        <v>2</v>
      </c>
      <c r="K314">
        <v>0</v>
      </c>
      <c r="L314">
        <v>0</v>
      </c>
      <c r="M314">
        <v>1</v>
      </c>
      <c r="N314">
        <v>1</v>
      </c>
      <c r="O314">
        <v>2</v>
      </c>
      <c r="P314">
        <v>1</v>
      </c>
      <c r="Q314">
        <v>1</v>
      </c>
      <c r="R314">
        <v>0</v>
      </c>
      <c r="S314">
        <v>1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1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1</v>
      </c>
      <c r="AW314">
        <v>0</v>
      </c>
    </row>
    <row r="315" spans="1:49" x14ac:dyDescent="0.35">
      <c r="A315" t="s">
        <v>48</v>
      </c>
      <c r="B315" t="s">
        <v>49</v>
      </c>
      <c r="C315" t="s">
        <v>58</v>
      </c>
      <c r="D315" t="s">
        <v>59</v>
      </c>
      <c r="E315" t="s">
        <v>60</v>
      </c>
      <c r="F315" t="s">
        <v>3232</v>
      </c>
      <c r="G315" t="s">
        <v>2065</v>
      </c>
      <c r="H315" t="s">
        <v>2966</v>
      </c>
      <c r="I315">
        <v>11</v>
      </c>
      <c r="J315">
        <v>2</v>
      </c>
      <c r="K315">
        <v>1</v>
      </c>
      <c r="L315">
        <v>1</v>
      </c>
      <c r="M315">
        <v>1</v>
      </c>
      <c r="N315">
        <v>0</v>
      </c>
      <c r="O315">
        <v>0</v>
      </c>
      <c r="P315">
        <v>2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1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1</v>
      </c>
      <c r="AK315">
        <v>1</v>
      </c>
      <c r="AL315">
        <v>0</v>
      </c>
      <c r="AM315">
        <v>0</v>
      </c>
      <c r="AN315">
        <v>1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</row>
    <row r="316" spans="1:49" x14ac:dyDescent="0.35">
      <c r="A316" t="s">
        <v>48</v>
      </c>
      <c r="B316" t="s">
        <v>49</v>
      </c>
      <c r="C316" t="s">
        <v>73</v>
      </c>
      <c r="D316" t="s">
        <v>95</v>
      </c>
      <c r="E316" t="s">
        <v>96</v>
      </c>
      <c r="F316" t="s">
        <v>1777</v>
      </c>
      <c r="G316" t="s">
        <v>1778</v>
      </c>
      <c r="H316" t="s">
        <v>2627</v>
      </c>
      <c r="I316">
        <v>11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1</v>
      </c>
      <c r="Q316">
        <v>1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4</v>
      </c>
      <c r="AE316">
        <v>2</v>
      </c>
      <c r="AF316">
        <v>0</v>
      </c>
      <c r="AG316">
        <v>0</v>
      </c>
      <c r="AH316">
        <v>0</v>
      </c>
      <c r="AI316">
        <v>2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1</v>
      </c>
      <c r="AV316">
        <v>0</v>
      </c>
      <c r="AW316">
        <v>0</v>
      </c>
    </row>
    <row r="317" spans="1:49" x14ac:dyDescent="0.35">
      <c r="A317" t="s">
        <v>48</v>
      </c>
      <c r="B317" t="s">
        <v>49</v>
      </c>
      <c r="C317" t="s">
        <v>73</v>
      </c>
      <c r="D317" t="s">
        <v>74</v>
      </c>
      <c r="E317" t="s">
        <v>75</v>
      </c>
      <c r="F317" t="s">
        <v>76</v>
      </c>
      <c r="G317" t="s">
        <v>2066</v>
      </c>
      <c r="H317" t="s">
        <v>2628</v>
      </c>
      <c r="I317">
        <v>11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6</v>
      </c>
      <c r="AK317">
        <v>5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</row>
    <row r="318" spans="1:49" x14ac:dyDescent="0.35">
      <c r="A318" t="s">
        <v>48</v>
      </c>
      <c r="B318" t="s">
        <v>49</v>
      </c>
      <c r="C318" t="s">
        <v>73</v>
      </c>
      <c r="D318" t="s">
        <v>74</v>
      </c>
      <c r="E318" t="s">
        <v>75</v>
      </c>
      <c r="F318" t="s">
        <v>76</v>
      </c>
      <c r="G318" t="s">
        <v>505</v>
      </c>
      <c r="H318" t="s">
        <v>2967</v>
      </c>
      <c r="I318">
        <v>11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1</v>
      </c>
      <c r="AC318">
        <v>0</v>
      </c>
      <c r="AD318">
        <v>0</v>
      </c>
      <c r="AE318">
        <v>0</v>
      </c>
      <c r="AF318">
        <v>3</v>
      </c>
      <c r="AG318">
        <v>0</v>
      </c>
      <c r="AH318">
        <v>0</v>
      </c>
      <c r="AI318">
        <v>0</v>
      </c>
      <c r="AJ318">
        <v>2</v>
      </c>
      <c r="AK318">
        <v>4</v>
      </c>
      <c r="AL318">
        <v>1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</row>
    <row r="319" spans="1:49" x14ac:dyDescent="0.35">
      <c r="A319" t="s">
        <v>48</v>
      </c>
      <c r="B319" t="s">
        <v>49</v>
      </c>
      <c r="C319" t="s">
        <v>133</v>
      </c>
      <c r="D319" t="s">
        <v>1896</v>
      </c>
      <c r="E319" t="s">
        <v>617</v>
      </c>
      <c r="F319" t="s">
        <v>1642</v>
      </c>
      <c r="G319" t="s">
        <v>2396</v>
      </c>
      <c r="H319" t="s">
        <v>2968</v>
      </c>
      <c r="I319">
        <v>10</v>
      </c>
      <c r="J319">
        <v>0</v>
      </c>
      <c r="K319">
        <v>0</v>
      </c>
      <c r="L319">
        <v>1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1</v>
      </c>
      <c r="V319">
        <v>0</v>
      </c>
      <c r="W319">
        <v>0</v>
      </c>
      <c r="X319">
        <v>0</v>
      </c>
      <c r="Y319">
        <v>0</v>
      </c>
      <c r="Z319">
        <v>1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1</v>
      </c>
      <c r="AK319">
        <v>0</v>
      </c>
      <c r="AL319">
        <v>0</v>
      </c>
      <c r="AM319">
        <v>0</v>
      </c>
      <c r="AN319">
        <v>2</v>
      </c>
      <c r="AO319">
        <v>2</v>
      </c>
      <c r="AP319">
        <v>1</v>
      </c>
      <c r="AQ319">
        <v>0</v>
      </c>
      <c r="AR319">
        <v>0</v>
      </c>
      <c r="AS319">
        <v>1</v>
      </c>
      <c r="AT319">
        <v>0</v>
      </c>
      <c r="AU319">
        <v>0</v>
      </c>
      <c r="AV319">
        <v>0</v>
      </c>
      <c r="AW319">
        <v>0</v>
      </c>
    </row>
    <row r="320" spans="1:49" x14ac:dyDescent="0.35">
      <c r="A320" t="s">
        <v>48</v>
      </c>
      <c r="B320" t="s">
        <v>49</v>
      </c>
      <c r="C320" t="s">
        <v>50</v>
      </c>
      <c r="D320" t="s">
        <v>52</v>
      </c>
      <c r="E320" t="s">
        <v>53</v>
      </c>
      <c r="F320" s="8" t="s">
        <v>91</v>
      </c>
      <c r="G320" t="s">
        <v>201</v>
      </c>
      <c r="H320" t="s">
        <v>2629</v>
      </c>
      <c r="I320">
        <v>10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</v>
      </c>
      <c r="P320">
        <v>1</v>
      </c>
      <c r="Q320">
        <v>1</v>
      </c>
      <c r="R320">
        <v>0</v>
      </c>
      <c r="S320">
        <v>0</v>
      </c>
      <c r="T320">
        <v>1</v>
      </c>
      <c r="U320">
        <v>2</v>
      </c>
      <c r="V320">
        <v>1</v>
      </c>
      <c r="W320">
        <v>0</v>
      </c>
      <c r="X320">
        <v>0</v>
      </c>
      <c r="Y320">
        <v>0</v>
      </c>
      <c r="Z320">
        <v>1</v>
      </c>
      <c r="AA320">
        <v>1</v>
      </c>
      <c r="AB320">
        <v>0</v>
      </c>
      <c r="AC320">
        <v>1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</row>
    <row r="321" spans="1:49" x14ac:dyDescent="0.35">
      <c r="A321" t="s">
        <v>48</v>
      </c>
      <c r="B321" t="s">
        <v>49</v>
      </c>
      <c r="C321" t="s">
        <v>58</v>
      </c>
      <c r="D321" t="s">
        <v>258</v>
      </c>
      <c r="E321" t="s">
        <v>1681</v>
      </c>
      <c r="F321" t="s">
        <v>1985</v>
      </c>
      <c r="G321" t="s">
        <v>2015</v>
      </c>
      <c r="H321" t="s">
        <v>2630</v>
      </c>
      <c r="I321">
        <v>10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1</v>
      </c>
      <c r="AB321">
        <v>3</v>
      </c>
      <c r="AC321">
        <v>2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1</v>
      </c>
      <c r="AK321">
        <v>2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</row>
    <row r="322" spans="1:49" x14ac:dyDescent="0.35">
      <c r="A322" t="s">
        <v>48</v>
      </c>
      <c r="B322" t="s">
        <v>49</v>
      </c>
      <c r="C322" t="s">
        <v>58</v>
      </c>
      <c r="D322" t="s">
        <v>258</v>
      </c>
      <c r="E322" t="s">
        <v>259</v>
      </c>
      <c r="F322" t="s">
        <v>458</v>
      </c>
      <c r="G322" t="s">
        <v>459</v>
      </c>
      <c r="H322" t="s">
        <v>2631</v>
      </c>
      <c r="I322">
        <v>10</v>
      </c>
      <c r="J322">
        <v>3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1</v>
      </c>
      <c r="AA322">
        <v>0</v>
      </c>
      <c r="AB322">
        <v>0</v>
      </c>
      <c r="AC322">
        <v>0</v>
      </c>
      <c r="AD322">
        <v>1</v>
      </c>
      <c r="AE322">
        <v>0</v>
      </c>
      <c r="AF322">
        <v>0</v>
      </c>
      <c r="AG322">
        <v>0</v>
      </c>
      <c r="AH322">
        <v>0</v>
      </c>
      <c r="AI322">
        <v>3</v>
      </c>
      <c r="AJ322">
        <v>1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1</v>
      </c>
      <c r="AT322">
        <v>0</v>
      </c>
      <c r="AU322">
        <v>0</v>
      </c>
      <c r="AV322">
        <v>0</v>
      </c>
      <c r="AW322">
        <v>0</v>
      </c>
    </row>
    <row r="323" spans="1:49" x14ac:dyDescent="0.35">
      <c r="A323" t="s">
        <v>48</v>
      </c>
      <c r="B323" t="s">
        <v>49</v>
      </c>
      <c r="C323" t="s">
        <v>58</v>
      </c>
      <c r="D323" t="s">
        <v>59</v>
      </c>
      <c r="E323" t="s">
        <v>60</v>
      </c>
      <c r="F323" t="s">
        <v>1970</v>
      </c>
      <c r="G323" t="s">
        <v>1971</v>
      </c>
      <c r="H323" t="s">
        <v>2632</v>
      </c>
      <c r="I323">
        <v>10</v>
      </c>
      <c r="J323">
        <v>0</v>
      </c>
      <c r="K323">
        <v>0</v>
      </c>
      <c r="L323">
        <v>2</v>
      </c>
      <c r="M323">
        <v>0</v>
      </c>
      <c r="N323">
        <v>0</v>
      </c>
      <c r="O323">
        <v>0</v>
      </c>
      <c r="P323">
        <v>1</v>
      </c>
      <c r="Q323">
        <v>1</v>
      </c>
      <c r="R323">
        <v>0</v>
      </c>
      <c r="S323">
        <v>0</v>
      </c>
      <c r="T323">
        <v>0</v>
      </c>
      <c r="U323">
        <v>1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1</v>
      </c>
      <c r="AC323">
        <v>1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1</v>
      </c>
      <c r="AL323">
        <v>0</v>
      </c>
      <c r="AM323">
        <v>0</v>
      </c>
      <c r="AN323">
        <v>1</v>
      </c>
      <c r="AO323">
        <v>0</v>
      </c>
      <c r="AP323">
        <v>1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</row>
    <row r="324" spans="1:49" x14ac:dyDescent="0.35">
      <c r="A324" t="s">
        <v>48</v>
      </c>
      <c r="B324" t="s">
        <v>49</v>
      </c>
      <c r="C324" t="s">
        <v>58</v>
      </c>
      <c r="D324" t="s">
        <v>59</v>
      </c>
      <c r="E324" t="s">
        <v>60</v>
      </c>
      <c r="F324" t="s">
        <v>1999</v>
      </c>
      <c r="G324" t="s">
        <v>1729</v>
      </c>
      <c r="H324" t="s">
        <v>2633</v>
      </c>
      <c r="I324">
        <v>10</v>
      </c>
      <c r="J324">
        <v>0</v>
      </c>
      <c r="K324">
        <v>2</v>
      </c>
      <c r="L324">
        <v>1</v>
      </c>
      <c r="M324">
        <v>1</v>
      </c>
      <c r="N324">
        <v>0</v>
      </c>
      <c r="O324">
        <v>1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1</v>
      </c>
      <c r="AB324">
        <v>1</v>
      </c>
      <c r="AC324">
        <v>0</v>
      </c>
      <c r="AD324">
        <v>0</v>
      </c>
      <c r="AE324">
        <v>0</v>
      </c>
      <c r="AF324">
        <v>0</v>
      </c>
      <c r="AG324">
        <v>1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1</v>
      </c>
      <c r="AS324">
        <v>1</v>
      </c>
      <c r="AT324">
        <v>0</v>
      </c>
      <c r="AU324">
        <v>0</v>
      </c>
      <c r="AV324">
        <v>0</v>
      </c>
      <c r="AW324">
        <v>0</v>
      </c>
    </row>
    <row r="325" spans="1:49" x14ac:dyDescent="0.35">
      <c r="A325" t="s">
        <v>48</v>
      </c>
      <c r="B325" t="s">
        <v>49</v>
      </c>
      <c r="C325" t="s">
        <v>133</v>
      </c>
      <c r="D325" t="s">
        <v>1896</v>
      </c>
      <c r="E325" t="s">
        <v>617</v>
      </c>
      <c r="F325" t="s">
        <v>1644</v>
      </c>
      <c r="G325" t="s">
        <v>2067</v>
      </c>
      <c r="H325" t="s">
        <v>2634</v>
      </c>
      <c r="I325">
        <v>9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1</v>
      </c>
      <c r="R325">
        <v>0</v>
      </c>
      <c r="S325">
        <v>0</v>
      </c>
      <c r="T325">
        <v>0</v>
      </c>
      <c r="U325">
        <v>1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1</v>
      </c>
      <c r="AK325">
        <v>0</v>
      </c>
      <c r="AL325">
        <v>0</v>
      </c>
      <c r="AM325">
        <v>0</v>
      </c>
      <c r="AN325">
        <v>1</v>
      </c>
      <c r="AO325">
        <v>0</v>
      </c>
      <c r="AP325">
        <v>1</v>
      </c>
      <c r="AQ325">
        <v>1</v>
      </c>
      <c r="AR325">
        <v>0</v>
      </c>
      <c r="AS325">
        <v>0</v>
      </c>
      <c r="AT325">
        <v>0</v>
      </c>
      <c r="AU325">
        <v>1</v>
      </c>
      <c r="AV325">
        <v>0</v>
      </c>
      <c r="AW325">
        <v>2</v>
      </c>
    </row>
    <row r="326" spans="1:49" x14ac:dyDescent="0.35">
      <c r="A326" t="s">
        <v>48</v>
      </c>
      <c r="B326" t="s">
        <v>49</v>
      </c>
      <c r="C326" t="s">
        <v>133</v>
      </c>
      <c r="D326" t="s">
        <v>1975</v>
      </c>
      <c r="E326" t="s">
        <v>240</v>
      </c>
      <c r="F326" t="s">
        <v>242</v>
      </c>
      <c r="G326" t="s">
        <v>1650</v>
      </c>
      <c r="H326" t="s">
        <v>2969</v>
      </c>
      <c r="I326">
        <v>9</v>
      </c>
      <c r="J326">
        <v>2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2</v>
      </c>
      <c r="Q326">
        <v>1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1</v>
      </c>
      <c r="AJ326">
        <v>0</v>
      </c>
      <c r="AK326">
        <v>0</v>
      </c>
      <c r="AL326">
        <v>0</v>
      </c>
      <c r="AM326">
        <v>0</v>
      </c>
      <c r="AN326">
        <v>1</v>
      </c>
      <c r="AO326">
        <v>0</v>
      </c>
      <c r="AP326">
        <v>2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</row>
    <row r="327" spans="1:49" x14ac:dyDescent="0.35">
      <c r="A327" t="s">
        <v>48</v>
      </c>
      <c r="B327" t="s">
        <v>49</v>
      </c>
      <c r="C327" t="s">
        <v>58</v>
      </c>
      <c r="D327" t="s">
        <v>258</v>
      </c>
      <c r="E327" t="s">
        <v>259</v>
      </c>
      <c r="F327" t="s">
        <v>1694</v>
      </c>
      <c r="G327" t="s">
        <v>1951</v>
      </c>
      <c r="H327" t="s">
        <v>2970</v>
      </c>
      <c r="I327">
        <v>9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4</v>
      </c>
      <c r="AK327">
        <v>3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1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</row>
    <row r="328" spans="1:49" x14ac:dyDescent="0.35">
      <c r="A328" t="s">
        <v>48</v>
      </c>
      <c r="B328" t="s">
        <v>49</v>
      </c>
      <c r="C328" t="s">
        <v>58</v>
      </c>
      <c r="D328" t="s">
        <v>258</v>
      </c>
      <c r="E328" t="s">
        <v>259</v>
      </c>
      <c r="F328" t="s">
        <v>260</v>
      </c>
      <c r="G328" t="s">
        <v>261</v>
      </c>
      <c r="H328" t="s">
        <v>2635</v>
      </c>
      <c r="I328">
        <v>9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1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1</v>
      </c>
      <c r="AL328">
        <v>0</v>
      </c>
      <c r="AM328">
        <v>0</v>
      </c>
      <c r="AN328">
        <v>0</v>
      </c>
      <c r="AO328">
        <v>0</v>
      </c>
      <c r="AP328">
        <v>1</v>
      </c>
      <c r="AQ328">
        <v>5</v>
      </c>
      <c r="AR328">
        <v>0</v>
      </c>
      <c r="AS328">
        <v>0</v>
      </c>
      <c r="AT328">
        <v>0</v>
      </c>
      <c r="AU328">
        <v>0</v>
      </c>
      <c r="AV328">
        <v>1</v>
      </c>
      <c r="AW328">
        <v>0</v>
      </c>
    </row>
    <row r="329" spans="1:49" x14ac:dyDescent="0.35">
      <c r="A329" t="s">
        <v>48</v>
      </c>
      <c r="B329" t="s">
        <v>49</v>
      </c>
      <c r="C329" t="s">
        <v>58</v>
      </c>
      <c r="D329" t="s">
        <v>59</v>
      </c>
      <c r="E329" t="s">
        <v>60</v>
      </c>
      <c r="F329" t="s">
        <v>1699</v>
      </c>
      <c r="G329" t="s">
        <v>1700</v>
      </c>
      <c r="H329" t="s">
        <v>2971</v>
      </c>
      <c r="I329">
        <v>9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2</v>
      </c>
      <c r="S329">
        <v>1</v>
      </c>
      <c r="T329">
        <v>0</v>
      </c>
      <c r="U329">
        <v>0</v>
      </c>
      <c r="V329">
        <v>2</v>
      </c>
      <c r="W329">
        <v>1</v>
      </c>
      <c r="X329">
        <v>0</v>
      </c>
      <c r="Y329">
        <v>0</v>
      </c>
      <c r="Z329">
        <v>0</v>
      </c>
      <c r="AA329">
        <v>1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2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</row>
    <row r="330" spans="1:49" x14ac:dyDescent="0.35">
      <c r="A330" t="s">
        <v>48</v>
      </c>
      <c r="B330" t="s">
        <v>49</v>
      </c>
      <c r="C330" t="s">
        <v>58</v>
      </c>
      <c r="D330" t="s">
        <v>59</v>
      </c>
      <c r="E330" t="s">
        <v>60</v>
      </c>
      <c r="F330" t="s">
        <v>1970</v>
      </c>
      <c r="G330" t="s">
        <v>2068</v>
      </c>
      <c r="H330" t="s">
        <v>2972</v>
      </c>
      <c r="I330">
        <v>9</v>
      </c>
      <c r="J330">
        <v>0</v>
      </c>
      <c r="K330">
        <v>0</v>
      </c>
      <c r="L330">
        <v>0</v>
      </c>
      <c r="M330">
        <v>0</v>
      </c>
      <c r="N330">
        <v>1</v>
      </c>
      <c r="O330">
        <v>0</v>
      </c>
      <c r="P330">
        <v>0</v>
      </c>
      <c r="Q330">
        <v>1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1</v>
      </c>
      <c r="X330">
        <v>0</v>
      </c>
      <c r="Y330">
        <v>0</v>
      </c>
      <c r="Z330">
        <v>0</v>
      </c>
      <c r="AA330">
        <v>1</v>
      </c>
      <c r="AB330">
        <v>0</v>
      </c>
      <c r="AC330">
        <v>0</v>
      </c>
      <c r="AD330">
        <v>0</v>
      </c>
      <c r="AE330">
        <v>0</v>
      </c>
      <c r="AF330">
        <v>1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2</v>
      </c>
      <c r="AQ330">
        <v>1</v>
      </c>
      <c r="AR330">
        <v>0</v>
      </c>
      <c r="AS330">
        <v>1</v>
      </c>
      <c r="AT330">
        <v>0</v>
      </c>
      <c r="AU330">
        <v>0</v>
      </c>
      <c r="AV330">
        <v>0</v>
      </c>
      <c r="AW330">
        <v>0</v>
      </c>
    </row>
    <row r="331" spans="1:49" x14ac:dyDescent="0.35">
      <c r="A331" t="s">
        <v>48</v>
      </c>
      <c r="B331" t="s">
        <v>49</v>
      </c>
      <c r="C331" t="s">
        <v>58</v>
      </c>
      <c r="D331" t="s">
        <v>59</v>
      </c>
      <c r="E331" t="s">
        <v>60</v>
      </c>
      <c r="F331" t="s">
        <v>1713</v>
      </c>
      <c r="G331" t="s">
        <v>1947</v>
      </c>
      <c r="H331" t="s">
        <v>2973</v>
      </c>
      <c r="I331">
        <v>9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2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2</v>
      </c>
      <c r="AG331">
        <v>2</v>
      </c>
      <c r="AH331">
        <v>0</v>
      </c>
      <c r="AI331">
        <v>0</v>
      </c>
      <c r="AJ331">
        <v>0</v>
      </c>
      <c r="AK331">
        <v>0</v>
      </c>
      <c r="AL331">
        <v>2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1</v>
      </c>
      <c r="AV331">
        <v>0</v>
      </c>
      <c r="AW331">
        <v>0</v>
      </c>
    </row>
    <row r="332" spans="1:49" x14ac:dyDescent="0.35">
      <c r="A332" t="s">
        <v>48</v>
      </c>
      <c r="B332" t="s">
        <v>49</v>
      </c>
      <c r="C332" t="s">
        <v>58</v>
      </c>
      <c r="D332" t="s">
        <v>59</v>
      </c>
      <c r="E332" t="s">
        <v>60</v>
      </c>
      <c r="F332" s="8" t="s">
        <v>512</v>
      </c>
      <c r="G332" t="s">
        <v>640</v>
      </c>
      <c r="H332" t="s">
        <v>2974</v>
      </c>
      <c r="I332">
        <v>9</v>
      </c>
      <c r="J332">
        <v>0</v>
      </c>
      <c r="K332">
        <v>0</v>
      </c>
      <c r="L332">
        <v>0</v>
      </c>
      <c r="M332">
        <v>1</v>
      </c>
      <c r="N332">
        <v>0</v>
      </c>
      <c r="O332">
        <v>1</v>
      </c>
      <c r="P332">
        <v>0</v>
      </c>
      <c r="Q332">
        <v>0</v>
      </c>
      <c r="R332">
        <v>0</v>
      </c>
      <c r="S332">
        <v>0</v>
      </c>
      <c r="T332">
        <v>1</v>
      </c>
      <c r="U332">
        <v>1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1</v>
      </c>
      <c r="AK332">
        <v>1</v>
      </c>
      <c r="AL332">
        <v>0</v>
      </c>
      <c r="AM332">
        <v>1</v>
      </c>
      <c r="AN332">
        <v>1</v>
      </c>
      <c r="AO332">
        <v>1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</row>
    <row r="333" spans="1:49" x14ac:dyDescent="0.35">
      <c r="A333" t="s">
        <v>48</v>
      </c>
      <c r="B333" t="s">
        <v>49</v>
      </c>
      <c r="C333" t="s">
        <v>73</v>
      </c>
      <c r="D333" t="s">
        <v>74</v>
      </c>
      <c r="E333" t="s">
        <v>1917</v>
      </c>
      <c r="F333" t="s">
        <v>1918</v>
      </c>
      <c r="G333" t="s">
        <v>1919</v>
      </c>
      <c r="H333" t="s">
        <v>2975</v>
      </c>
      <c r="I333">
        <v>9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1</v>
      </c>
      <c r="AC333">
        <v>1</v>
      </c>
      <c r="AD333">
        <v>3</v>
      </c>
      <c r="AE333">
        <v>0</v>
      </c>
      <c r="AF333">
        <v>0</v>
      </c>
      <c r="AG333">
        <v>0</v>
      </c>
      <c r="AH333">
        <v>3</v>
      </c>
      <c r="AI333">
        <v>1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</row>
    <row r="334" spans="1:49" x14ac:dyDescent="0.35">
      <c r="A334" t="s">
        <v>48</v>
      </c>
      <c r="B334" t="s">
        <v>49</v>
      </c>
      <c r="C334" t="s">
        <v>73</v>
      </c>
      <c r="D334" t="s">
        <v>74</v>
      </c>
      <c r="E334" t="s">
        <v>1826</v>
      </c>
      <c r="F334" t="s">
        <v>1829</v>
      </c>
      <c r="G334" t="s">
        <v>2397</v>
      </c>
      <c r="H334" t="s">
        <v>2976</v>
      </c>
      <c r="I334">
        <v>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5</v>
      </c>
      <c r="AK334">
        <v>4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</row>
    <row r="335" spans="1:49" x14ac:dyDescent="0.35">
      <c r="A335" t="s">
        <v>48</v>
      </c>
      <c r="B335" t="s">
        <v>49</v>
      </c>
      <c r="C335" t="s">
        <v>73</v>
      </c>
      <c r="D335" t="s">
        <v>2069</v>
      </c>
      <c r="E335" t="s">
        <v>2070</v>
      </c>
      <c r="F335" t="s">
        <v>2071</v>
      </c>
      <c r="G335" t="s">
        <v>2072</v>
      </c>
      <c r="H335" t="s">
        <v>2977</v>
      </c>
      <c r="I335">
        <v>9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1</v>
      </c>
      <c r="X335">
        <v>1</v>
      </c>
      <c r="Y335">
        <v>0</v>
      </c>
      <c r="Z335">
        <v>0</v>
      </c>
      <c r="AA335">
        <v>0</v>
      </c>
      <c r="AB335">
        <v>1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1</v>
      </c>
      <c r="AL335">
        <v>0</v>
      </c>
      <c r="AM335">
        <v>0</v>
      </c>
      <c r="AN335">
        <v>0</v>
      </c>
      <c r="AO335">
        <v>2</v>
      </c>
      <c r="AP335">
        <v>1</v>
      </c>
      <c r="AQ335">
        <v>1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</row>
    <row r="336" spans="1:49" x14ac:dyDescent="0.35">
      <c r="A336" t="s">
        <v>48</v>
      </c>
      <c r="B336" t="s">
        <v>49</v>
      </c>
      <c r="C336" t="s">
        <v>1837</v>
      </c>
      <c r="D336" t="s">
        <v>1838</v>
      </c>
      <c r="E336" t="s">
        <v>1839</v>
      </c>
      <c r="F336" t="s">
        <v>2398</v>
      </c>
      <c r="G336" t="s">
        <v>2399</v>
      </c>
      <c r="H336" t="s">
        <v>2978</v>
      </c>
      <c r="I336">
        <v>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0</v>
      </c>
      <c r="T336">
        <v>0</v>
      </c>
      <c r="U336">
        <v>2</v>
      </c>
      <c r="V336">
        <v>0</v>
      </c>
      <c r="W336">
        <v>0</v>
      </c>
      <c r="X336">
        <v>1</v>
      </c>
      <c r="Y336">
        <v>1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1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3</v>
      </c>
      <c r="AT336">
        <v>0</v>
      </c>
      <c r="AU336">
        <v>0</v>
      </c>
      <c r="AV336">
        <v>0</v>
      </c>
      <c r="AW336">
        <v>0</v>
      </c>
    </row>
    <row r="337" spans="1:49" x14ac:dyDescent="0.35">
      <c r="A337" t="s">
        <v>48</v>
      </c>
      <c r="B337" t="s">
        <v>49</v>
      </c>
      <c r="C337" t="s">
        <v>133</v>
      </c>
      <c r="D337" t="s">
        <v>1896</v>
      </c>
      <c r="E337" t="s">
        <v>617</v>
      </c>
      <c r="F337" t="s">
        <v>1638</v>
      </c>
      <c r="G337" t="s">
        <v>2073</v>
      </c>
      <c r="H337" t="s">
        <v>2979</v>
      </c>
      <c r="I337">
        <v>8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1</v>
      </c>
      <c r="AL337">
        <v>0</v>
      </c>
      <c r="AM337">
        <v>0</v>
      </c>
      <c r="AN337">
        <v>2</v>
      </c>
      <c r="AO337">
        <v>0</v>
      </c>
      <c r="AP337">
        <v>1</v>
      </c>
      <c r="AQ337">
        <v>2</v>
      </c>
      <c r="AR337">
        <v>0</v>
      </c>
      <c r="AS337">
        <v>0</v>
      </c>
      <c r="AT337">
        <v>0</v>
      </c>
      <c r="AU337">
        <v>0</v>
      </c>
      <c r="AV337">
        <v>1</v>
      </c>
      <c r="AW337">
        <v>1</v>
      </c>
    </row>
    <row r="338" spans="1:49" x14ac:dyDescent="0.35">
      <c r="A338" t="s">
        <v>48</v>
      </c>
      <c r="B338" t="s">
        <v>49</v>
      </c>
      <c r="C338" t="s">
        <v>133</v>
      </c>
      <c r="D338" t="s">
        <v>1896</v>
      </c>
      <c r="E338" t="s">
        <v>617</v>
      </c>
      <c r="F338" t="s">
        <v>1639</v>
      </c>
      <c r="G338" t="s">
        <v>2074</v>
      </c>
      <c r="H338" t="s">
        <v>2980</v>
      </c>
      <c r="I338">
        <v>8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1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2</v>
      </c>
      <c r="AO338">
        <v>1</v>
      </c>
      <c r="AP338">
        <v>0</v>
      </c>
      <c r="AQ338">
        <v>0</v>
      </c>
      <c r="AR338">
        <v>0</v>
      </c>
      <c r="AS338">
        <v>0</v>
      </c>
      <c r="AT338">
        <v>2</v>
      </c>
      <c r="AU338">
        <v>1</v>
      </c>
      <c r="AV338">
        <v>0</v>
      </c>
      <c r="AW338">
        <v>0</v>
      </c>
    </row>
    <row r="339" spans="1:49" x14ac:dyDescent="0.35">
      <c r="A339" t="s">
        <v>48</v>
      </c>
      <c r="B339" t="s">
        <v>49</v>
      </c>
      <c r="C339" t="s">
        <v>50</v>
      </c>
      <c r="D339" t="s">
        <v>52</v>
      </c>
      <c r="E339" t="s">
        <v>53</v>
      </c>
      <c r="F339" t="s">
        <v>2075</v>
      </c>
      <c r="G339" t="s">
        <v>2400</v>
      </c>
      <c r="H339" t="s">
        <v>2981</v>
      </c>
      <c r="I339">
        <v>8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1</v>
      </c>
      <c r="W339">
        <v>0</v>
      </c>
      <c r="X339">
        <v>0</v>
      </c>
      <c r="Y339">
        <v>0</v>
      </c>
      <c r="Z339">
        <v>1</v>
      </c>
      <c r="AA339">
        <v>1</v>
      </c>
      <c r="AB339">
        <v>0</v>
      </c>
      <c r="AC339">
        <v>1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2</v>
      </c>
      <c r="AO339">
        <v>1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1</v>
      </c>
    </row>
    <row r="340" spans="1:49" x14ac:dyDescent="0.35">
      <c r="A340" t="s">
        <v>48</v>
      </c>
      <c r="B340" t="s">
        <v>49</v>
      </c>
      <c r="C340" t="s">
        <v>50</v>
      </c>
      <c r="D340" t="s">
        <v>52</v>
      </c>
      <c r="E340" t="s">
        <v>53</v>
      </c>
      <c r="F340" t="s">
        <v>146</v>
      </c>
      <c r="G340" t="s">
        <v>2076</v>
      </c>
      <c r="H340" t="s">
        <v>2982</v>
      </c>
      <c r="I340">
        <v>8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1</v>
      </c>
      <c r="X340">
        <v>0</v>
      </c>
      <c r="Y340">
        <v>0</v>
      </c>
      <c r="Z340">
        <v>2</v>
      </c>
      <c r="AA340">
        <v>0</v>
      </c>
      <c r="AB340">
        <v>1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1</v>
      </c>
      <c r="AM340">
        <v>1</v>
      </c>
      <c r="AN340">
        <v>1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</row>
    <row r="341" spans="1:49" x14ac:dyDescent="0.35">
      <c r="A341" t="s">
        <v>48</v>
      </c>
      <c r="B341" t="s">
        <v>49</v>
      </c>
      <c r="C341" t="s">
        <v>58</v>
      </c>
      <c r="D341" t="s">
        <v>258</v>
      </c>
      <c r="E341" t="s">
        <v>259</v>
      </c>
      <c r="F341" t="s">
        <v>458</v>
      </c>
      <c r="G341" t="s">
        <v>459</v>
      </c>
      <c r="H341" t="s">
        <v>2636</v>
      </c>
      <c r="I341">
        <v>8</v>
      </c>
      <c r="J341">
        <v>0</v>
      </c>
      <c r="K341">
        <v>2</v>
      </c>
      <c r="L341">
        <v>0</v>
      </c>
      <c r="M341">
        <v>0</v>
      </c>
      <c r="N341">
        <v>1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1</v>
      </c>
      <c r="AK341">
        <v>4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</row>
    <row r="342" spans="1:49" x14ac:dyDescent="0.35">
      <c r="A342" t="s">
        <v>48</v>
      </c>
      <c r="B342" t="s">
        <v>49</v>
      </c>
      <c r="C342" t="s">
        <v>58</v>
      </c>
      <c r="D342" t="s">
        <v>59</v>
      </c>
      <c r="E342" t="s">
        <v>60</v>
      </c>
      <c r="F342" t="s">
        <v>1970</v>
      </c>
      <c r="G342" t="s">
        <v>1971</v>
      </c>
      <c r="H342" t="s">
        <v>2637</v>
      </c>
      <c r="I342">
        <v>8</v>
      </c>
      <c r="J342">
        <v>0</v>
      </c>
      <c r="K342">
        <v>0</v>
      </c>
      <c r="L342">
        <v>0</v>
      </c>
      <c r="M342">
        <v>0</v>
      </c>
      <c r="N342">
        <v>3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1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1</v>
      </c>
      <c r="AQ342">
        <v>1</v>
      </c>
      <c r="AR342">
        <v>0</v>
      </c>
      <c r="AS342">
        <v>1</v>
      </c>
      <c r="AT342">
        <v>0</v>
      </c>
      <c r="AU342">
        <v>0</v>
      </c>
      <c r="AV342">
        <v>1</v>
      </c>
      <c r="AW342">
        <v>0</v>
      </c>
    </row>
    <row r="343" spans="1:49" x14ac:dyDescent="0.35">
      <c r="A343" t="s">
        <v>48</v>
      </c>
      <c r="B343" t="s">
        <v>49</v>
      </c>
      <c r="C343" t="s">
        <v>58</v>
      </c>
      <c r="D343" t="s">
        <v>59</v>
      </c>
      <c r="E343" t="s">
        <v>60</v>
      </c>
      <c r="F343" t="s">
        <v>211</v>
      </c>
      <c r="G343" t="s">
        <v>1734</v>
      </c>
      <c r="H343" t="s">
        <v>2638</v>
      </c>
      <c r="I343">
        <v>8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1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1</v>
      </c>
      <c r="AK343">
        <v>0</v>
      </c>
      <c r="AL343">
        <v>0</v>
      </c>
      <c r="AM343">
        <v>0</v>
      </c>
      <c r="AN343">
        <v>1</v>
      </c>
      <c r="AO343">
        <v>2</v>
      </c>
      <c r="AP343">
        <v>1</v>
      </c>
      <c r="AQ343">
        <v>1</v>
      </c>
      <c r="AR343">
        <v>1</v>
      </c>
      <c r="AS343">
        <v>0</v>
      </c>
      <c r="AT343">
        <v>0</v>
      </c>
      <c r="AU343">
        <v>0</v>
      </c>
      <c r="AV343">
        <v>0</v>
      </c>
      <c r="AW343">
        <v>0</v>
      </c>
    </row>
    <row r="344" spans="1:49" x14ac:dyDescent="0.35">
      <c r="A344" t="s">
        <v>48</v>
      </c>
      <c r="B344" t="s">
        <v>49</v>
      </c>
      <c r="C344" t="s">
        <v>58</v>
      </c>
      <c r="D344" t="s">
        <v>173</v>
      </c>
      <c r="E344" t="s">
        <v>174</v>
      </c>
      <c r="F344" t="s">
        <v>175</v>
      </c>
      <c r="G344" t="s">
        <v>1971</v>
      </c>
      <c r="H344" t="s">
        <v>2639</v>
      </c>
      <c r="I344">
        <v>8</v>
      </c>
      <c r="J344">
        <v>0</v>
      </c>
      <c r="K344">
        <v>1</v>
      </c>
      <c r="L344">
        <v>0</v>
      </c>
      <c r="M344">
        <v>1</v>
      </c>
      <c r="N344">
        <v>0</v>
      </c>
      <c r="O344">
        <v>0</v>
      </c>
      <c r="P344">
        <v>1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1</v>
      </c>
      <c r="AG344">
        <v>1</v>
      </c>
      <c r="AH344">
        <v>0</v>
      </c>
      <c r="AI344">
        <v>0</v>
      </c>
      <c r="AJ344">
        <v>0</v>
      </c>
      <c r="AK344">
        <v>1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1</v>
      </c>
      <c r="AU344">
        <v>0</v>
      </c>
      <c r="AV344">
        <v>1</v>
      </c>
      <c r="AW344">
        <v>0</v>
      </c>
    </row>
    <row r="345" spans="1:49" x14ac:dyDescent="0.35">
      <c r="A345" t="s">
        <v>48</v>
      </c>
      <c r="B345" t="s">
        <v>49</v>
      </c>
      <c r="C345" t="s">
        <v>73</v>
      </c>
      <c r="D345" t="s">
        <v>95</v>
      </c>
      <c r="E345" t="s">
        <v>96</v>
      </c>
      <c r="F345" t="s">
        <v>1775</v>
      </c>
      <c r="G345" t="s">
        <v>2077</v>
      </c>
      <c r="H345" t="s">
        <v>2983</v>
      </c>
      <c r="I345">
        <v>8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2</v>
      </c>
      <c r="Q345">
        <v>4</v>
      </c>
      <c r="R345">
        <v>0</v>
      </c>
      <c r="S345">
        <v>0</v>
      </c>
      <c r="T345">
        <v>0</v>
      </c>
      <c r="U345">
        <v>1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1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</row>
    <row r="346" spans="1:49" x14ac:dyDescent="0.35">
      <c r="A346" t="s">
        <v>48</v>
      </c>
      <c r="B346" t="s">
        <v>49</v>
      </c>
      <c r="C346" t="s">
        <v>73</v>
      </c>
      <c r="D346" t="s">
        <v>74</v>
      </c>
      <c r="E346" t="s">
        <v>75</v>
      </c>
      <c r="F346" t="s">
        <v>76</v>
      </c>
      <c r="G346" t="s">
        <v>1813</v>
      </c>
      <c r="H346" t="s">
        <v>2640</v>
      </c>
      <c r="I346">
        <v>8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8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</row>
    <row r="347" spans="1:49" x14ac:dyDescent="0.35">
      <c r="A347" t="s">
        <v>48</v>
      </c>
      <c r="B347" t="s">
        <v>49</v>
      </c>
      <c r="C347" t="s">
        <v>73</v>
      </c>
      <c r="D347" t="s">
        <v>74</v>
      </c>
      <c r="E347" t="s">
        <v>75</v>
      </c>
      <c r="F347" t="s">
        <v>76</v>
      </c>
      <c r="G347" t="s">
        <v>1817</v>
      </c>
      <c r="H347" t="s">
        <v>2984</v>
      </c>
      <c r="I347">
        <v>8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2</v>
      </c>
      <c r="AK347">
        <v>6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</row>
    <row r="348" spans="1:49" x14ac:dyDescent="0.35">
      <c r="A348" t="s">
        <v>48</v>
      </c>
      <c r="B348" t="s">
        <v>49</v>
      </c>
      <c r="C348" t="s">
        <v>1844</v>
      </c>
      <c r="D348" t="s">
        <v>1845</v>
      </c>
      <c r="E348" t="s">
        <v>1846</v>
      </c>
      <c r="F348" t="s">
        <v>1847</v>
      </c>
      <c r="G348" t="s">
        <v>1848</v>
      </c>
      <c r="H348" t="s">
        <v>2985</v>
      </c>
      <c r="I348">
        <v>8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1</v>
      </c>
      <c r="AK348">
        <v>3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1</v>
      </c>
      <c r="AR348">
        <v>0</v>
      </c>
      <c r="AS348">
        <v>0</v>
      </c>
      <c r="AT348">
        <v>0</v>
      </c>
      <c r="AU348">
        <v>0</v>
      </c>
      <c r="AV348">
        <v>2</v>
      </c>
      <c r="AW348">
        <v>0</v>
      </c>
    </row>
    <row r="349" spans="1:49" x14ac:dyDescent="0.35">
      <c r="A349" t="s">
        <v>48</v>
      </c>
      <c r="B349" t="s">
        <v>49</v>
      </c>
      <c r="C349" t="s">
        <v>1844</v>
      </c>
      <c r="D349" t="s">
        <v>1845</v>
      </c>
      <c r="E349" t="s">
        <v>1849</v>
      </c>
      <c r="F349" t="s">
        <v>1850</v>
      </c>
      <c r="G349" t="s">
        <v>1851</v>
      </c>
      <c r="H349" t="s">
        <v>2986</v>
      </c>
      <c r="I349">
        <v>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1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2</v>
      </c>
      <c r="AG349">
        <v>2</v>
      </c>
      <c r="AH349">
        <v>0</v>
      </c>
      <c r="AI349">
        <v>0</v>
      </c>
      <c r="AJ349">
        <v>0</v>
      </c>
      <c r="AK349">
        <v>0</v>
      </c>
      <c r="AL349">
        <v>1</v>
      </c>
      <c r="AM349">
        <v>0</v>
      </c>
      <c r="AN349">
        <v>1</v>
      </c>
      <c r="AO349">
        <v>0</v>
      </c>
      <c r="AP349">
        <v>1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</row>
    <row r="350" spans="1:49" x14ac:dyDescent="0.35">
      <c r="A350" t="s">
        <v>48</v>
      </c>
      <c r="B350" t="s">
        <v>49</v>
      </c>
      <c r="C350" t="s">
        <v>1844</v>
      </c>
      <c r="D350" t="s">
        <v>2078</v>
      </c>
      <c r="E350" t="s">
        <v>2079</v>
      </c>
      <c r="F350" t="s">
        <v>2401</v>
      </c>
      <c r="G350" t="s">
        <v>2402</v>
      </c>
      <c r="H350" t="s">
        <v>2987</v>
      </c>
      <c r="I350">
        <v>8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2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2</v>
      </c>
      <c r="AM350">
        <v>1</v>
      </c>
      <c r="AN350">
        <v>0</v>
      </c>
      <c r="AO350">
        <v>0</v>
      </c>
      <c r="AP350">
        <v>0</v>
      </c>
      <c r="AQ350">
        <v>1</v>
      </c>
      <c r="AR350">
        <v>0</v>
      </c>
      <c r="AS350">
        <v>0</v>
      </c>
      <c r="AT350">
        <v>0</v>
      </c>
      <c r="AU350">
        <v>2</v>
      </c>
      <c r="AV350">
        <v>0</v>
      </c>
      <c r="AW350">
        <v>0</v>
      </c>
    </row>
    <row r="351" spans="1:49" x14ac:dyDescent="0.35">
      <c r="A351" t="s">
        <v>48</v>
      </c>
      <c r="B351" t="s">
        <v>49</v>
      </c>
      <c r="C351" t="s">
        <v>133</v>
      </c>
      <c r="D351" t="s">
        <v>1896</v>
      </c>
      <c r="E351" t="s">
        <v>617</v>
      </c>
      <c r="F351" t="s">
        <v>619</v>
      </c>
      <c r="G351" t="s">
        <v>2080</v>
      </c>
      <c r="H351" t="s">
        <v>2988</v>
      </c>
      <c r="I351">
        <v>7</v>
      </c>
      <c r="J351">
        <v>0</v>
      </c>
      <c r="K351">
        <v>0</v>
      </c>
      <c r="L351">
        <v>0</v>
      </c>
      <c r="M351">
        <v>1</v>
      </c>
      <c r="N351">
        <v>0</v>
      </c>
      <c r="O351">
        <v>0</v>
      </c>
      <c r="P351">
        <v>0</v>
      </c>
      <c r="Q351">
        <v>0</v>
      </c>
      <c r="R351">
        <v>1</v>
      </c>
      <c r="S351">
        <v>0</v>
      </c>
      <c r="T351">
        <v>0</v>
      </c>
      <c r="U351">
        <v>0</v>
      </c>
      <c r="V351">
        <v>2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1</v>
      </c>
      <c r="AO351">
        <v>0</v>
      </c>
      <c r="AP351">
        <v>0</v>
      </c>
      <c r="AQ351">
        <v>0</v>
      </c>
      <c r="AR351">
        <v>1</v>
      </c>
      <c r="AS351">
        <v>0</v>
      </c>
      <c r="AT351">
        <v>0</v>
      </c>
      <c r="AU351">
        <v>0</v>
      </c>
      <c r="AV351">
        <v>1</v>
      </c>
      <c r="AW351">
        <v>0</v>
      </c>
    </row>
    <row r="352" spans="1:49" x14ac:dyDescent="0.35">
      <c r="A352" t="s">
        <v>48</v>
      </c>
      <c r="B352" t="s">
        <v>49</v>
      </c>
      <c r="C352" t="s">
        <v>133</v>
      </c>
      <c r="D352" t="s">
        <v>1896</v>
      </c>
      <c r="E352" t="s">
        <v>135</v>
      </c>
      <c r="F352" t="s">
        <v>136</v>
      </c>
      <c r="G352" t="s">
        <v>1646</v>
      </c>
      <c r="H352" t="s">
        <v>2989</v>
      </c>
      <c r="I352">
        <v>7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6</v>
      </c>
      <c r="AL352">
        <v>0</v>
      </c>
      <c r="AM352">
        <v>0</v>
      </c>
      <c r="AN352">
        <v>0</v>
      </c>
      <c r="AO352">
        <v>1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</row>
    <row r="353" spans="1:49" x14ac:dyDescent="0.35">
      <c r="A353" t="s">
        <v>48</v>
      </c>
      <c r="B353" t="s">
        <v>49</v>
      </c>
      <c r="C353" t="s">
        <v>1667</v>
      </c>
      <c r="D353" t="s">
        <v>1668</v>
      </c>
      <c r="E353" t="s">
        <v>1669</v>
      </c>
      <c r="F353" t="s">
        <v>1670</v>
      </c>
      <c r="G353" t="s">
        <v>2081</v>
      </c>
      <c r="H353" t="s">
        <v>2641</v>
      </c>
      <c r="I353">
        <v>7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1</v>
      </c>
      <c r="AA353">
        <v>0</v>
      </c>
      <c r="AB353">
        <v>0</v>
      </c>
      <c r="AC353">
        <v>1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1</v>
      </c>
      <c r="AL353">
        <v>0</v>
      </c>
      <c r="AM353">
        <v>0</v>
      </c>
      <c r="AN353">
        <v>1</v>
      </c>
      <c r="AO353">
        <v>0</v>
      </c>
      <c r="AP353">
        <v>0</v>
      </c>
      <c r="AQ353">
        <v>0</v>
      </c>
      <c r="AR353">
        <v>1</v>
      </c>
      <c r="AS353">
        <v>0</v>
      </c>
      <c r="AT353">
        <v>0</v>
      </c>
      <c r="AU353">
        <v>0</v>
      </c>
      <c r="AV353">
        <v>0</v>
      </c>
      <c r="AW353">
        <v>0</v>
      </c>
    </row>
    <row r="354" spans="1:49" x14ac:dyDescent="0.35">
      <c r="A354" t="s">
        <v>48</v>
      </c>
      <c r="B354" t="s">
        <v>49</v>
      </c>
      <c r="C354" t="s">
        <v>1667</v>
      </c>
      <c r="D354" t="s">
        <v>2082</v>
      </c>
      <c r="E354" t="s">
        <v>2083</v>
      </c>
      <c r="F354" t="s">
        <v>2403</v>
      </c>
      <c r="G354" t="s">
        <v>2404</v>
      </c>
      <c r="H354" t="s">
        <v>2990</v>
      </c>
      <c r="I354">
        <v>7</v>
      </c>
      <c r="J354">
        <v>0</v>
      </c>
      <c r="K354">
        <v>1</v>
      </c>
      <c r="L354">
        <v>0</v>
      </c>
      <c r="M354">
        <v>0</v>
      </c>
      <c r="N354">
        <v>0</v>
      </c>
      <c r="O354">
        <v>1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1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1</v>
      </c>
      <c r="AF354">
        <v>0</v>
      </c>
      <c r="AG354">
        <v>0</v>
      </c>
      <c r="AH354">
        <v>1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1</v>
      </c>
      <c r="AP354">
        <v>0</v>
      </c>
      <c r="AQ354">
        <v>1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</row>
    <row r="355" spans="1:49" x14ac:dyDescent="0.35">
      <c r="A355" t="s">
        <v>48</v>
      </c>
      <c r="B355" t="s">
        <v>49</v>
      </c>
      <c r="C355" t="s">
        <v>1672</v>
      </c>
      <c r="D355" t="s">
        <v>1672</v>
      </c>
      <c r="E355" t="s">
        <v>3234</v>
      </c>
      <c r="F355" t="s">
        <v>3235</v>
      </c>
      <c r="G355" t="s">
        <v>1673</v>
      </c>
      <c r="H355" t="s">
        <v>2991</v>
      </c>
      <c r="I355">
        <v>7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</v>
      </c>
      <c r="Q355">
        <v>1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1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1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2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1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</row>
    <row r="356" spans="1:49" x14ac:dyDescent="0.35">
      <c r="A356" t="s">
        <v>48</v>
      </c>
      <c r="B356" t="s">
        <v>49</v>
      </c>
      <c r="C356" t="s">
        <v>58</v>
      </c>
      <c r="D356" t="s">
        <v>258</v>
      </c>
      <c r="E356" t="s">
        <v>259</v>
      </c>
      <c r="F356" t="s">
        <v>260</v>
      </c>
      <c r="G356" t="s">
        <v>261</v>
      </c>
      <c r="H356" t="s">
        <v>2642</v>
      </c>
      <c r="I356">
        <v>7</v>
      </c>
      <c r="J356">
        <v>0</v>
      </c>
      <c r="K356">
        <v>0</v>
      </c>
      <c r="L356">
        <v>1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1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1</v>
      </c>
      <c r="AO356">
        <v>1</v>
      </c>
      <c r="AP356">
        <v>2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</row>
    <row r="357" spans="1:49" x14ac:dyDescent="0.35">
      <c r="A357" t="s">
        <v>48</v>
      </c>
      <c r="B357" t="s">
        <v>49</v>
      </c>
      <c r="C357" t="s">
        <v>73</v>
      </c>
      <c r="D357" t="s">
        <v>74</v>
      </c>
      <c r="E357" t="s">
        <v>1799</v>
      </c>
      <c r="F357" t="s">
        <v>2084</v>
      </c>
      <c r="G357" t="s">
        <v>2405</v>
      </c>
      <c r="H357" t="s">
        <v>2992</v>
      </c>
      <c r="I357">
        <v>7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1</v>
      </c>
      <c r="AK357">
        <v>6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</row>
    <row r="358" spans="1:49" x14ac:dyDescent="0.35">
      <c r="A358" t="s">
        <v>48</v>
      </c>
      <c r="B358" t="s">
        <v>49</v>
      </c>
      <c r="C358" t="s">
        <v>1837</v>
      </c>
      <c r="D358" t="s">
        <v>1838</v>
      </c>
      <c r="E358" t="s">
        <v>1839</v>
      </c>
      <c r="F358" t="s">
        <v>1840</v>
      </c>
      <c r="G358" t="s">
        <v>2085</v>
      </c>
      <c r="H358" t="s">
        <v>2993</v>
      </c>
      <c r="I358">
        <v>7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3</v>
      </c>
      <c r="AO358">
        <v>3</v>
      </c>
      <c r="AP358">
        <v>1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</row>
    <row r="359" spans="1:49" x14ac:dyDescent="0.35">
      <c r="A359" t="s">
        <v>48</v>
      </c>
      <c r="B359" t="s">
        <v>49</v>
      </c>
      <c r="C359" t="s">
        <v>133</v>
      </c>
      <c r="D359" t="s">
        <v>2086</v>
      </c>
      <c r="E359" t="s">
        <v>2087</v>
      </c>
      <c r="F359" t="s">
        <v>2088</v>
      </c>
      <c r="G359" t="s">
        <v>2406</v>
      </c>
      <c r="H359" t="s">
        <v>2994</v>
      </c>
      <c r="I359">
        <v>6</v>
      </c>
      <c r="J359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</v>
      </c>
      <c r="Q359">
        <v>0</v>
      </c>
      <c r="R359">
        <v>0</v>
      </c>
      <c r="S359">
        <v>1</v>
      </c>
      <c r="T359">
        <v>0</v>
      </c>
      <c r="U359">
        <v>1</v>
      </c>
      <c r="V359">
        <v>0</v>
      </c>
      <c r="W359">
        <v>1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1</v>
      </c>
    </row>
    <row r="360" spans="1:49" x14ac:dyDescent="0.35">
      <c r="A360" t="s">
        <v>48</v>
      </c>
      <c r="B360" t="s">
        <v>49</v>
      </c>
      <c r="C360" t="s">
        <v>133</v>
      </c>
      <c r="D360" t="s">
        <v>2086</v>
      </c>
      <c r="E360" t="s">
        <v>2087</v>
      </c>
      <c r="F360" t="s">
        <v>2089</v>
      </c>
      <c r="G360" t="s">
        <v>2407</v>
      </c>
      <c r="H360" t="s">
        <v>2995</v>
      </c>
      <c r="I360">
        <v>6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</v>
      </c>
      <c r="U360">
        <v>1</v>
      </c>
      <c r="V360">
        <v>0</v>
      </c>
      <c r="W360">
        <v>0</v>
      </c>
      <c r="X360">
        <v>0</v>
      </c>
      <c r="Y360">
        <v>0</v>
      </c>
      <c r="Z360">
        <v>2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1</v>
      </c>
      <c r="AW360">
        <v>0</v>
      </c>
    </row>
    <row r="361" spans="1:49" x14ac:dyDescent="0.35">
      <c r="A361" t="s">
        <v>48</v>
      </c>
      <c r="B361" t="s">
        <v>49</v>
      </c>
      <c r="C361" t="s">
        <v>133</v>
      </c>
      <c r="D361" t="s">
        <v>2090</v>
      </c>
      <c r="E361" t="s">
        <v>2091</v>
      </c>
      <c r="F361" t="s">
        <v>2092</v>
      </c>
      <c r="G361" t="s">
        <v>2093</v>
      </c>
      <c r="H361" t="s">
        <v>2996</v>
      </c>
      <c r="I361">
        <v>6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1</v>
      </c>
      <c r="P361">
        <v>0</v>
      </c>
      <c r="Q361">
        <v>0</v>
      </c>
      <c r="R361">
        <v>1</v>
      </c>
      <c r="S361">
        <v>0</v>
      </c>
      <c r="T361">
        <v>1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1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1</v>
      </c>
      <c r="AV361">
        <v>0</v>
      </c>
      <c r="AW361">
        <v>0</v>
      </c>
    </row>
    <row r="362" spans="1:49" x14ac:dyDescent="0.35">
      <c r="A362" t="s">
        <v>48</v>
      </c>
      <c r="B362" t="s">
        <v>49</v>
      </c>
      <c r="C362" t="s">
        <v>50</v>
      </c>
      <c r="D362" t="s">
        <v>1892</v>
      </c>
      <c r="E362" t="s">
        <v>1893</v>
      </c>
      <c r="F362" t="s">
        <v>1894</v>
      </c>
      <c r="G362" t="s">
        <v>1895</v>
      </c>
      <c r="H362" t="s">
        <v>1874</v>
      </c>
      <c r="I362">
        <v>6</v>
      </c>
      <c r="J362">
        <v>0</v>
      </c>
      <c r="K362">
        <v>1</v>
      </c>
      <c r="L362">
        <v>1</v>
      </c>
      <c r="M362">
        <v>0</v>
      </c>
      <c r="N362">
        <v>0</v>
      </c>
      <c r="O362">
        <v>0</v>
      </c>
      <c r="P362">
        <v>1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1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2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</row>
    <row r="363" spans="1:49" x14ac:dyDescent="0.35">
      <c r="A363" t="s">
        <v>48</v>
      </c>
      <c r="B363" t="s">
        <v>49</v>
      </c>
      <c r="C363" t="s">
        <v>50</v>
      </c>
      <c r="D363" t="s">
        <v>52</v>
      </c>
      <c r="E363" t="s">
        <v>53</v>
      </c>
      <c r="F363" s="8" t="s">
        <v>146</v>
      </c>
      <c r="G363" t="s">
        <v>2094</v>
      </c>
      <c r="H363" t="s">
        <v>2643</v>
      </c>
      <c r="I363">
        <v>6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1</v>
      </c>
      <c r="AL363">
        <v>1</v>
      </c>
      <c r="AM363">
        <v>2</v>
      </c>
      <c r="AN363">
        <v>0</v>
      </c>
      <c r="AO363">
        <v>0</v>
      </c>
      <c r="AP363">
        <v>0</v>
      </c>
      <c r="AQ363">
        <v>1</v>
      </c>
      <c r="AR363">
        <v>0</v>
      </c>
      <c r="AS363">
        <v>0</v>
      </c>
      <c r="AT363">
        <v>0</v>
      </c>
      <c r="AU363">
        <v>0</v>
      </c>
      <c r="AV363">
        <v>1</v>
      </c>
      <c r="AW363">
        <v>0</v>
      </c>
    </row>
    <row r="364" spans="1:49" x14ac:dyDescent="0.35">
      <c r="A364" t="s">
        <v>48</v>
      </c>
      <c r="B364" t="s">
        <v>49</v>
      </c>
      <c r="C364" t="s">
        <v>50</v>
      </c>
      <c r="D364" t="s">
        <v>1658</v>
      </c>
      <c r="E364" t="s">
        <v>1659</v>
      </c>
      <c r="F364" t="s">
        <v>1661</v>
      </c>
      <c r="G364" t="s">
        <v>2095</v>
      </c>
      <c r="H364" t="s">
        <v>2997</v>
      </c>
      <c r="I364">
        <v>6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2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3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1</v>
      </c>
      <c r="AU364">
        <v>0</v>
      </c>
      <c r="AV364">
        <v>0</v>
      </c>
      <c r="AW364">
        <v>0</v>
      </c>
    </row>
    <row r="365" spans="1:49" x14ac:dyDescent="0.35">
      <c r="A365" t="s">
        <v>48</v>
      </c>
      <c r="B365" t="s">
        <v>49</v>
      </c>
      <c r="C365" t="s">
        <v>1667</v>
      </c>
      <c r="D365" t="s">
        <v>2096</v>
      </c>
      <c r="E365" t="s">
        <v>2408</v>
      </c>
      <c r="F365" t="s">
        <v>2409</v>
      </c>
      <c r="G365" t="s">
        <v>2410</v>
      </c>
      <c r="H365" t="s">
        <v>2998</v>
      </c>
      <c r="I365">
        <v>6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4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1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1</v>
      </c>
    </row>
    <row r="366" spans="1:49" x14ac:dyDescent="0.35">
      <c r="A366" t="s">
        <v>48</v>
      </c>
      <c r="B366" t="s">
        <v>49</v>
      </c>
      <c r="C366" t="s">
        <v>58</v>
      </c>
      <c r="D366" t="s">
        <v>258</v>
      </c>
      <c r="E366" t="s">
        <v>1681</v>
      </c>
      <c r="F366" t="s">
        <v>1684</v>
      </c>
      <c r="G366" t="s">
        <v>1685</v>
      </c>
      <c r="H366" t="s">
        <v>2999</v>
      </c>
      <c r="I366">
        <v>6</v>
      </c>
      <c r="J366">
        <v>1</v>
      </c>
      <c r="K366">
        <v>0</v>
      </c>
      <c r="L366">
        <v>0</v>
      </c>
      <c r="M366">
        <v>1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1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1</v>
      </c>
      <c r="AN366">
        <v>1</v>
      </c>
      <c r="AO366">
        <v>1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</row>
    <row r="367" spans="1:49" x14ac:dyDescent="0.35">
      <c r="A367" t="s">
        <v>48</v>
      </c>
      <c r="B367" t="s">
        <v>49</v>
      </c>
      <c r="C367" t="s">
        <v>58</v>
      </c>
      <c r="D367" t="s">
        <v>59</v>
      </c>
      <c r="E367" t="s">
        <v>60</v>
      </c>
      <c r="F367" t="s">
        <v>2097</v>
      </c>
      <c r="G367" t="s">
        <v>2411</v>
      </c>
      <c r="H367" t="s">
        <v>3000</v>
      </c>
      <c r="I367">
        <v>6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2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3</v>
      </c>
      <c r="AN367">
        <v>0</v>
      </c>
      <c r="AO367">
        <v>0</v>
      </c>
      <c r="AP367">
        <v>0</v>
      </c>
      <c r="AQ367">
        <v>0</v>
      </c>
      <c r="AR367">
        <v>1</v>
      </c>
      <c r="AS367">
        <v>0</v>
      </c>
      <c r="AT367">
        <v>0</v>
      </c>
      <c r="AU367">
        <v>0</v>
      </c>
      <c r="AV367">
        <v>0</v>
      </c>
      <c r="AW367">
        <v>0</v>
      </c>
    </row>
    <row r="368" spans="1:49" x14ac:dyDescent="0.35">
      <c r="A368" t="s">
        <v>48</v>
      </c>
      <c r="B368" t="s">
        <v>49</v>
      </c>
      <c r="C368" t="s">
        <v>58</v>
      </c>
      <c r="D368" t="s">
        <v>59</v>
      </c>
      <c r="E368" t="s">
        <v>60</v>
      </c>
      <c r="F368" t="s">
        <v>211</v>
      </c>
      <c r="G368" t="s">
        <v>1971</v>
      </c>
      <c r="H368" t="s">
        <v>2644</v>
      </c>
      <c r="I368">
        <v>6</v>
      </c>
      <c r="J368">
        <v>0</v>
      </c>
      <c r="K368">
        <v>1</v>
      </c>
      <c r="L368">
        <v>0</v>
      </c>
      <c r="M368">
        <v>0</v>
      </c>
      <c r="N368">
        <v>1</v>
      </c>
      <c r="O368">
        <v>1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2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1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</row>
    <row r="369" spans="1:49" x14ac:dyDescent="0.35">
      <c r="A369" t="s">
        <v>48</v>
      </c>
      <c r="B369" t="s">
        <v>49</v>
      </c>
      <c r="C369" t="s">
        <v>58</v>
      </c>
      <c r="D369" t="s">
        <v>59</v>
      </c>
      <c r="E369" t="s">
        <v>60</v>
      </c>
      <c r="F369" t="s">
        <v>3231</v>
      </c>
      <c r="G369" t="s">
        <v>2098</v>
      </c>
      <c r="H369" t="s">
        <v>3001</v>
      </c>
      <c r="I369">
        <v>6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2</v>
      </c>
      <c r="P369">
        <v>0</v>
      </c>
      <c r="Q369">
        <v>0</v>
      </c>
      <c r="R369">
        <v>4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</row>
    <row r="370" spans="1:49" x14ac:dyDescent="0.35">
      <c r="A370" t="s">
        <v>48</v>
      </c>
      <c r="B370" t="s">
        <v>49</v>
      </c>
      <c r="C370" t="s">
        <v>58</v>
      </c>
      <c r="D370" t="s">
        <v>173</v>
      </c>
      <c r="E370" t="s">
        <v>174</v>
      </c>
      <c r="F370" t="s">
        <v>175</v>
      </c>
      <c r="G370" t="s">
        <v>1745</v>
      </c>
      <c r="H370" t="s">
        <v>2645</v>
      </c>
      <c r="I370">
        <v>6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2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1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2</v>
      </c>
      <c r="AW370">
        <v>1</v>
      </c>
    </row>
    <row r="371" spans="1:49" x14ac:dyDescent="0.35">
      <c r="A371" t="s">
        <v>48</v>
      </c>
      <c r="B371" t="s">
        <v>49</v>
      </c>
      <c r="C371" t="s">
        <v>73</v>
      </c>
      <c r="D371" t="s">
        <v>95</v>
      </c>
      <c r="E371" t="s">
        <v>96</v>
      </c>
      <c r="F371" t="s">
        <v>1775</v>
      </c>
      <c r="G371" t="s">
        <v>1774</v>
      </c>
      <c r="H371" t="s">
        <v>3002</v>
      </c>
      <c r="I371">
        <v>6</v>
      </c>
      <c r="J371">
        <v>0</v>
      </c>
      <c r="K371">
        <v>0</v>
      </c>
      <c r="L371">
        <v>1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1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1</v>
      </c>
      <c r="AC371">
        <v>1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1</v>
      </c>
      <c r="AS371">
        <v>0</v>
      </c>
      <c r="AT371">
        <v>1</v>
      </c>
      <c r="AU371">
        <v>0</v>
      </c>
      <c r="AV371">
        <v>0</v>
      </c>
      <c r="AW371">
        <v>0</v>
      </c>
    </row>
    <row r="372" spans="1:49" x14ac:dyDescent="0.35">
      <c r="A372" t="s">
        <v>48</v>
      </c>
      <c r="B372" t="s">
        <v>49</v>
      </c>
      <c r="C372" t="s">
        <v>73</v>
      </c>
      <c r="D372" t="s">
        <v>95</v>
      </c>
      <c r="E372" t="s">
        <v>1787</v>
      </c>
      <c r="F372" t="s">
        <v>1788</v>
      </c>
      <c r="G372" t="s">
        <v>2099</v>
      </c>
      <c r="H372" t="s">
        <v>3003</v>
      </c>
      <c r="I372">
        <v>6</v>
      </c>
      <c r="J372">
        <v>0</v>
      </c>
      <c r="K372">
        <v>0</v>
      </c>
      <c r="L372">
        <v>0</v>
      </c>
      <c r="M372">
        <v>0</v>
      </c>
      <c r="N372">
        <v>1</v>
      </c>
      <c r="O372">
        <v>0</v>
      </c>
      <c r="P372">
        <v>0</v>
      </c>
      <c r="Q372">
        <v>1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1</v>
      </c>
      <c r="AD372">
        <v>0</v>
      </c>
      <c r="AE372">
        <v>0</v>
      </c>
      <c r="AF372">
        <v>0</v>
      </c>
      <c r="AG372">
        <v>0</v>
      </c>
      <c r="AH372">
        <v>2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1</v>
      </c>
      <c r="AW372">
        <v>0</v>
      </c>
    </row>
    <row r="373" spans="1:49" x14ac:dyDescent="0.35">
      <c r="A373" t="s">
        <v>48</v>
      </c>
      <c r="B373" t="s">
        <v>49</v>
      </c>
      <c r="C373" t="s">
        <v>133</v>
      </c>
      <c r="D373" t="s">
        <v>1896</v>
      </c>
      <c r="E373" t="s">
        <v>617</v>
      </c>
      <c r="F373" t="s">
        <v>2100</v>
      </c>
      <c r="G373" t="s">
        <v>2101</v>
      </c>
      <c r="H373" t="s">
        <v>3004</v>
      </c>
      <c r="I373">
        <v>5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1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2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1</v>
      </c>
      <c r="AP373">
        <v>0</v>
      </c>
      <c r="AQ373">
        <v>0</v>
      </c>
      <c r="AR373">
        <v>0</v>
      </c>
      <c r="AS373">
        <v>0</v>
      </c>
      <c r="AT373">
        <v>1</v>
      </c>
      <c r="AU373">
        <v>0</v>
      </c>
      <c r="AV373">
        <v>0</v>
      </c>
      <c r="AW373">
        <v>0</v>
      </c>
    </row>
    <row r="374" spans="1:49" x14ac:dyDescent="0.35">
      <c r="A374" t="s">
        <v>48</v>
      </c>
      <c r="B374" t="s">
        <v>49</v>
      </c>
      <c r="C374" t="s">
        <v>133</v>
      </c>
      <c r="D374" t="s">
        <v>1896</v>
      </c>
      <c r="E374" t="s">
        <v>617</v>
      </c>
      <c r="F374" t="s">
        <v>2102</v>
      </c>
      <c r="G374" t="s">
        <v>2412</v>
      </c>
      <c r="H374" t="s">
        <v>3005</v>
      </c>
      <c r="I374">
        <v>5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1</v>
      </c>
      <c r="R374">
        <v>0</v>
      </c>
      <c r="S374">
        <v>0</v>
      </c>
      <c r="T374">
        <v>0</v>
      </c>
      <c r="U374">
        <v>1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1</v>
      </c>
      <c r="AO374">
        <v>0</v>
      </c>
      <c r="AP374">
        <v>0</v>
      </c>
      <c r="AQ374">
        <v>2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</row>
    <row r="375" spans="1:49" x14ac:dyDescent="0.35">
      <c r="A375" t="s">
        <v>48</v>
      </c>
      <c r="B375" t="s">
        <v>49</v>
      </c>
      <c r="C375" t="s">
        <v>133</v>
      </c>
      <c r="D375" t="s">
        <v>1896</v>
      </c>
      <c r="E375" t="s">
        <v>617</v>
      </c>
      <c r="F375" t="s">
        <v>1642</v>
      </c>
      <c r="G375" t="s">
        <v>1643</v>
      </c>
      <c r="H375" t="s">
        <v>2646</v>
      </c>
      <c r="I375">
        <v>5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1</v>
      </c>
      <c r="AK375">
        <v>1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1</v>
      </c>
      <c r="AT375">
        <v>0</v>
      </c>
      <c r="AU375">
        <v>1</v>
      </c>
      <c r="AV375">
        <v>0</v>
      </c>
      <c r="AW375">
        <v>0</v>
      </c>
    </row>
    <row r="376" spans="1:49" x14ac:dyDescent="0.35">
      <c r="A376" t="s">
        <v>48</v>
      </c>
      <c r="B376" t="s">
        <v>49</v>
      </c>
      <c r="C376" t="s">
        <v>1677</v>
      </c>
      <c r="D376" t="s">
        <v>2103</v>
      </c>
      <c r="E376" t="s">
        <v>2104</v>
      </c>
      <c r="F376" t="s">
        <v>2105</v>
      </c>
      <c r="G376" t="s">
        <v>2106</v>
      </c>
      <c r="H376" t="s">
        <v>2647</v>
      </c>
      <c r="I376">
        <v>5</v>
      </c>
      <c r="J376">
        <v>0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1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1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1</v>
      </c>
      <c r="AV376">
        <v>1</v>
      </c>
      <c r="AW376">
        <v>0</v>
      </c>
    </row>
    <row r="377" spans="1:49" x14ac:dyDescent="0.35">
      <c r="A377" t="s">
        <v>48</v>
      </c>
      <c r="B377" t="s">
        <v>49</v>
      </c>
      <c r="C377" t="s">
        <v>58</v>
      </c>
      <c r="D377" t="s">
        <v>258</v>
      </c>
      <c r="E377" t="s">
        <v>1681</v>
      </c>
      <c r="F377" t="s">
        <v>1985</v>
      </c>
      <c r="G377" t="s">
        <v>2015</v>
      </c>
      <c r="H377" t="s">
        <v>2648</v>
      </c>
      <c r="I377">
        <v>5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1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1</v>
      </c>
      <c r="AL377">
        <v>0</v>
      </c>
      <c r="AM377">
        <v>0</v>
      </c>
      <c r="AN377">
        <v>0</v>
      </c>
      <c r="AO377">
        <v>0</v>
      </c>
      <c r="AP377">
        <v>2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</row>
    <row r="378" spans="1:49" x14ac:dyDescent="0.35">
      <c r="A378" t="s">
        <v>48</v>
      </c>
      <c r="B378" t="s">
        <v>49</v>
      </c>
      <c r="C378" t="s">
        <v>58</v>
      </c>
      <c r="D378" t="s">
        <v>258</v>
      </c>
      <c r="E378" t="s">
        <v>1681</v>
      </c>
      <c r="F378" t="s">
        <v>1985</v>
      </c>
      <c r="G378" t="s">
        <v>2015</v>
      </c>
      <c r="H378" t="s">
        <v>2649</v>
      </c>
      <c r="I378">
        <v>5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2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1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2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</row>
    <row r="379" spans="1:49" x14ac:dyDescent="0.35">
      <c r="A379" t="s">
        <v>48</v>
      </c>
      <c r="B379" t="s">
        <v>49</v>
      </c>
      <c r="C379" t="s">
        <v>58</v>
      </c>
      <c r="D379" t="s">
        <v>258</v>
      </c>
      <c r="E379" t="s">
        <v>259</v>
      </c>
      <c r="F379" t="s">
        <v>458</v>
      </c>
      <c r="G379" t="s">
        <v>459</v>
      </c>
      <c r="H379" t="s">
        <v>2650</v>
      </c>
      <c r="I379">
        <v>5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2</v>
      </c>
      <c r="AO379">
        <v>2</v>
      </c>
      <c r="AP379">
        <v>0</v>
      </c>
      <c r="AQ379">
        <v>1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</row>
    <row r="380" spans="1:49" x14ac:dyDescent="0.35">
      <c r="A380" t="s">
        <v>48</v>
      </c>
      <c r="B380" t="s">
        <v>49</v>
      </c>
      <c r="C380" t="s">
        <v>58</v>
      </c>
      <c r="D380" t="s">
        <v>258</v>
      </c>
      <c r="E380" t="s">
        <v>259</v>
      </c>
      <c r="F380" t="s">
        <v>1696</v>
      </c>
      <c r="G380" t="s">
        <v>1697</v>
      </c>
      <c r="H380" t="s">
        <v>3006</v>
      </c>
      <c r="I380">
        <v>5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2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1</v>
      </c>
      <c r="AE380">
        <v>0</v>
      </c>
      <c r="AF380">
        <v>1</v>
      </c>
      <c r="AG380">
        <v>1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</row>
    <row r="381" spans="1:49" x14ac:dyDescent="0.35">
      <c r="A381" t="s">
        <v>48</v>
      </c>
      <c r="B381" t="s">
        <v>49</v>
      </c>
      <c r="C381" t="s">
        <v>58</v>
      </c>
      <c r="D381" t="s">
        <v>59</v>
      </c>
      <c r="E381" t="s">
        <v>60</v>
      </c>
      <c r="F381" t="s">
        <v>69</v>
      </c>
      <c r="G381" t="s">
        <v>1719</v>
      </c>
      <c r="H381" t="s">
        <v>2651</v>
      </c>
      <c r="I381">
        <v>5</v>
      </c>
      <c r="J381">
        <v>0</v>
      </c>
      <c r="K381">
        <v>0</v>
      </c>
      <c r="L381">
        <v>0</v>
      </c>
      <c r="M381">
        <v>0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1</v>
      </c>
      <c r="X381">
        <v>0</v>
      </c>
      <c r="Y381">
        <v>0</v>
      </c>
      <c r="Z381">
        <v>0</v>
      </c>
      <c r="AA381">
        <v>0</v>
      </c>
      <c r="AB381">
        <v>1</v>
      </c>
      <c r="AC381">
        <v>1</v>
      </c>
      <c r="AD381">
        <v>0</v>
      </c>
      <c r="AE381">
        <v>0</v>
      </c>
      <c r="AF381">
        <v>1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</row>
    <row r="382" spans="1:49" x14ac:dyDescent="0.35">
      <c r="A382" t="s">
        <v>48</v>
      </c>
      <c r="B382" t="s">
        <v>49</v>
      </c>
      <c r="C382" t="s">
        <v>58</v>
      </c>
      <c r="D382" t="s">
        <v>59</v>
      </c>
      <c r="E382" t="s">
        <v>60</v>
      </c>
      <c r="F382" t="s">
        <v>1999</v>
      </c>
      <c r="G382" t="s">
        <v>2107</v>
      </c>
      <c r="H382" t="s">
        <v>3007</v>
      </c>
      <c r="I382">
        <v>5</v>
      </c>
      <c r="J382">
        <v>0</v>
      </c>
      <c r="K382">
        <v>0</v>
      </c>
      <c r="L382">
        <v>0</v>
      </c>
      <c r="M382">
        <v>1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2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1</v>
      </c>
      <c r="AQ382">
        <v>1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</row>
    <row r="383" spans="1:49" x14ac:dyDescent="0.35">
      <c r="A383" t="s">
        <v>48</v>
      </c>
      <c r="B383" t="s">
        <v>49</v>
      </c>
      <c r="C383" t="s">
        <v>58</v>
      </c>
      <c r="D383" t="s">
        <v>59</v>
      </c>
      <c r="E383" t="s">
        <v>60</v>
      </c>
      <c r="F383" t="s">
        <v>211</v>
      </c>
      <c r="G383" t="s">
        <v>1733</v>
      </c>
      <c r="H383" t="s">
        <v>3008</v>
      </c>
      <c r="I383">
        <v>5</v>
      </c>
      <c r="J383">
        <v>1</v>
      </c>
      <c r="K383">
        <v>0</v>
      </c>
      <c r="L383">
        <v>0</v>
      </c>
      <c r="M383">
        <v>0</v>
      </c>
      <c r="N383">
        <v>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1</v>
      </c>
      <c r="X383">
        <v>0</v>
      </c>
      <c r="Y383">
        <v>1</v>
      </c>
      <c r="Z383">
        <v>1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</row>
    <row r="384" spans="1:49" x14ac:dyDescent="0.35">
      <c r="A384" t="s">
        <v>48</v>
      </c>
      <c r="B384" t="s">
        <v>49</v>
      </c>
      <c r="C384" t="s">
        <v>58</v>
      </c>
      <c r="D384" t="s">
        <v>59</v>
      </c>
      <c r="E384" t="s">
        <v>60</v>
      </c>
      <c r="F384" t="s">
        <v>3231</v>
      </c>
      <c r="G384" t="s">
        <v>3261</v>
      </c>
      <c r="H384" t="s">
        <v>3262</v>
      </c>
      <c r="I384">
        <v>5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1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1</v>
      </c>
      <c r="AM384">
        <v>0</v>
      </c>
      <c r="AN384">
        <v>0</v>
      </c>
      <c r="AO384">
        <v>0</v>
      </c>
      <c r="AP384">
        <v>0</v>
      </c>
      <c r="AQ384">
        <v>3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</row>
    <row r="385" spans="1:49" x14ac:dyDescent="0.35">
      <c r="A385" t="s">
        <v>48</v>
      </c>
      <c r="B385" t="s">
        <v>49</v>
      </c>
      <c r="C385" t="s">
        <v>2108</v>
      </c>
      <c r="D385" t="s">
        <v>2109</v>
      </c>
      <c r="E385" t="s">
        <v>2414</v>
      </c>
      <c r="F385" t="s">
        <v>2415</v>
      </c>
      <c r="G385" t="s">
        <v>2416</v>
      </c>
      <c r="H385" t="s">
        <v>3009</v>
      </c>
      <c r="I385">
        <v>5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1</v>
      </c>
      <c r="R385">
        <v>0</v>
      </c>
      <c r="S385">
        <v>1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1</v>
      </c>
      <c r="AK385">
        <v>1</v>
      </c>
      <c r="AL385">
        <v>0</v>
      </c>
      <c r="AM385">
        <v>0</v>
      </c>
      <c r="AN385">
        <v>1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</row>
    <row r="386" spans="1:49" x14ac:dyDescent="0.35">
      <c r="A386" t="s">
        <v>48</v>
      </c>
      <c r="B386" t="s">
        <v>49</v>
      </c>
      <c r="C386" t="s">
        <v>2110</v>
      </c>
      <c r="D386" t="s">
        <v>2111</v>
      </c>
      <c r="E386" t="s">
        <v>2112</v>
      </c>
      <c r="F386" t="s">
        <v>2417</v>
      </c>
      <c r="G386" t="s">
        <v>2418</v>
      </c>
      <c r="H386" t="s">
        <v>3010</v>
      </c>
      <c r="I386">
        <v>5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2</v>
      </c>
      <c r="AU386">
        <v>2</v>
      </c>
      <c r="AV386">
        <v>0</v>
      </c>
      <c r="AW386">
        <v>0</v>
      </c>
    </row>
    <row r="387" spans="1:49" x14ac:dyDescent="0.35">
      <c r="A387" t="s">
        <v>48</v>
      </c>
      <c r="B387" t="s">
        <v>49</v>
      </c>
      <c r="C387" t="s">
        <v>2110</v>
      </c>
      <c r="D387" t="s">
        <v>2113</v>
      </c>
      <c r="E387" t="s">
        <v>2114</v>
      </c>
      <c r="F387" t="s">
        <v>2115</v>
      </c>
      <c r="G387" t="s">
        <v>2419</v>
      </c>
      <c r="H387" t="s">
        <v>3011</v>
      </c>
      <c r="I387">
        <v>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1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3</v>
      </c>
      <c r="AG387">
        <v>1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</row>
    <row r="388" spans="1:49" x14ac:dyDescent="0.35">
      <c r="A388" t="s">
        <v>48</v>
      </c>
      <c r="B388" t="s">
        <v>49</v>
      </c>
      <c r="C388" t="s">
        <v>73</v>
      </c>
      <c r="D388" t="s">
        <v>95</v>
      </c>
      <c r="E388" t="s">
        <v>96</v>
      </c>
      <c r="F388" t="s">
        <v>1772</v>
      </c>
      <c r="G388" t="s">
        <v>1773</v>
      </c>
      <c r="H388" t="s">
        <v>3012</v>
      </c>
      <c r="I388">
        <v>5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1</v>
      </c>
      <c r="Q388">
        <v>1</v>
      </c>
      <c r="R388">
        <v>0</v>
      </c>
      <c r="S388">
        <v>0</v>
      </c>
      <c r="T388">
        <v>0</v>
      </c>
      <c r="U388">
        <v>2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1</v>
      </c>
      <c r="AV388">
        <v>0</v>
      </c>
      <c r="AW388">
        <v>0</v>
      </c>
    </row>
    <row r="389" spans="1:49" x14ac:dyDescent="0.35">
      <c r="A389" t="s">
        <v>48</v>
      </c>
      <c r="B389" t="s">
        <v>49</v>
      </c>
      <c r="C389" t="s">
        <v>73</v>
      </c>
      <c r="D389" t="s">
        <v>95</v>
      </c>
      <c r="E389" t="s">
        <v>96</v>
      </c>
      <c r="F389" t="s">
        <v>1777</v>
      </c>
      <c r="G389" t="s">
        <v>2116</v>
      </c>
      <c r="H389" t="s">
        <v>3013</v>
      </c>
      <c r="I389">
        <v>5</v>
      </c>
      <c r="J389">
        <v>0</v>
      </c>
      <c r="K389">
        <v>0</v>
      </c>
      <c r="L389">
        <v>3</v>
      </c>
      <c r="M389">
        <v>0</v>
      </c>
      <c r="N389">
        <v>0</v>
      </c>
      <c r="O389">
        <v>0</v>
      </c>
      <c r="P389">
        <v>1</v>
      </c>
      <c r="Q389">
        <v>1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</row>
    <row r="390" spans="1:49" x14ac:dyDescent="0.35">
      <c r="A390" t="s">
        <v>48</v>
      </c>
      <c r="B390" t="s">
        <v>49</v>
      </c>
      <c r="C390" t="s">
        <v>73</v>
      </c>
      <c r="D390" t="s">
        <v>95</v>
      </c>
      <c r="E390" t="s">
        <v>1787</v>
      </c>
      <c r="F390" t="s">
        <v>1788</v>
      </c>
      <c r="G390" t="s">
        <v>2117</v>
      </c>
      <c r="H390" t="s">
        <v>3014</v>
      </c>
      <c r="I390">
        <v>5</v>
      </c>
      <c r="J390">
        <v>0</v>
      </c>
      <c r="K390">
        <v>0</v>
      </c>
      <c r="L390">
        <v>0</v>
      </c>
      <c r="M390">
        <v>1</v>
      </c>
      <c r="N390">
        <v>0</v>
      </c>
      <c r="O390">
        <v>1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1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1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1</v>
      </c>
      <c r="AS390">
        <v>0</v>
      </c>
      <c r="AT390">
        <v>0</v>
      </c>
      <c r="AU390">
        <v>0</v>
      </c>
      <c r="AV390">
        <v>0</v>
      </c>
      <c r="AW390">
        <v>0</v>
      </c>
    </row>
    <row r="391" spans="1:49" x14ac:dyDescent="0.35">
      <c r="A391" t="s">
        <v>48</v>
      </c>
      <c r="B391" t="s">
        <v>49</v>
      </c>
      <c r="C391" t="s">
        <v>73</v>
      </c>
      <c r="D391" t="s">
        <v>1791</v>
      </c>
      <c r="E391" t="s">
        <v>1792</v>
      </c>
      <c r="F391" t="s">
        <v>1793</v>
      </c>
      <c r="G391" t="s">
        <v>1794</v>
      </c>
      <c r="H391" t="s">
        <v>3015</v>
      </c>
      <c r="I391">
        <v>5</v>
      </c>
      <c r="J391">
        <v>2</v>
      </c>
      <c r="K391">
        <v>0</v>
      </c>
      <c r="L391">
        <v>0</v>
      </c>
      <c r="M391">
        <v>0</v>
      </c>
      <c r="N391">
        <v>0</v>
      </c>
      <c r="O391">
        <v>1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2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</row>
    <row r="392" spans="1:49" x14ac:dyDescent="0.35">
      <c r="A392" t="s">
        <v>48</v>
      </c>
      <c r="B392" t="s">
        <v>49</v>
      </c>
      <c r="C392" t="s">
        <v>73</v>
      </c>
      <c r="D392" t="s">
        <v>74</v>
      </c>
      <c r="E392" t="s">
        <v>1996</v>
      </c>
      <c r="F392" t="s">
        <v>1997</v>
      </c>
      <c r="G392" t="s">
        <v>2118</v>
      </c>
      <c r="H392" t="s">
        <v>3016</v>
      </c>
      <c r="I392">
        <v>5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3</v>
      </c>
      <c r="T392">
        <v>1</v>
      </c>
      <c r="U392">
        <v>0</v>
      </c>
      <c r="V392">
        <v>1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</row>
    <row r="393" spans="1:49" x14ac:dyDescent="0.35">
      <c r="A393" t="s">
        <v>48</v>
      </c>
      <c r="B393" t="s">
        <v>49</v>
      </c>
      <c r="C393" t="s">
        <v>73</v>
      </c>
      <c r="D393" t="s">
        <v>74</v>
      </c>
      <c r="E393" t="s">
        <v>75</v>
      </c>
      <c r="F393" t="s">
        <v>76</v>
      </c>
      <c r="G393" t="s">
        <v>1806</v>
      </c>
      <c r="H393" t="s">
        <v>2652</v>
      </c>
      <c r="I393">
        <v>5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1</v>
      </c>
      <c r="AG393">
        <v>0</v>
      </c>
      <c r="AH393">
        <v>0</v>
      </c>
      <c r="AI393">
        <v>0</v>
      </c>
      <c r="AJ393">
        <v>3</v>
      </c>
      <c r="AK393">
        <v>1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</row>
    <row r="394" spans="1:49" x14ac:dyDescent="0.35">
      <c r="A394" t="s">
        <v>48</v>
      </c>
      <c r="B394" t="s">
        <v>49</v>
      </c>
      <c r="C394" t="s">
        <v>73</v>
      </c>
      <c r="D394" t="s">
        <v>74</v>
      </c>
      <c r="E394" t="s">
        <v>465</v>
      </c>
      <c r="F394" t="s">
        <v>466</v>
      </c>
      <c r="G394" t="s">
        <v>467</v>
      </c>
      <c r="H394" t="s">
        <v>2653</v>
      </c>
      <c r="I394">
        <v>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1</v>
      </c>
      <c r="AG394">
        <v>0</v>
      </c>
      <c r="AH394">
        <v>0</v>
      </c>
      <c r="AI394">
        <v>0</v>
      </c>
      <c r="AJ394">
        <v>2</v>
      </c>
      <c r="AK394">
        <v>1</v>
      </c>
      <c r="AL394">
        <v>0</v>
      </c>
      <c r="AM394">
        <v>0</v>
      </c>
      <c r="AN394">
        <v>1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</row>
    <row r="395" spans="1:49" x14ac:dyDescent="0.35">
      <c r="A395" t="s">
        <v>48</v>
      </c>
      <c r="B395" t="s">
        <v>49</v>
      </c>
      <c r="C395" t="s">
        <v>133</v>
      </c>
      <c r="D395" t="s">
        <v>2086</v>
      </c>
      <c r="E395" t="s">
        <v>2087</v>
      </c>
      <c r="F395" t="s">
        <v>2119</v>
      </c>
      <c r="G395" t="s">
        <v>2420</v>
      </c>
      <c r="H395" t="s">
        <v>3017</v>
      </c>
      <c r="I395">
        <v>4</v>
      </c>
      <c r="J395">
        <v>0</v>
      </c>
      <c r="K395">
        <v>0</v>
      </c>
      <c r="L395">
        <v>1</v>
      </c>
      <c r="M395">
        <v>0</v>
      </c>
      <c r="N395">
        <v>0</v>
      </c>
      <c r="O395">
        <v>0</v>
      </c>
      <c r="P395">
        <v>1</v>
      </c>
      <c r="Q395">
        <v>0</v>
      </c>
      <c r="R395">
        <v>0</v>
      </c>
      <c r="S395">
        <v>1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</row>
    <row r="396" spans="1:49" x14ac:dyDescent="0.35">
      <c r="A396" t="s">
        <v>48</v>
      </c>
      <c r="B396" t="s">
        <v>49</v>
      </c>
      <c r="C396" t="s">
        <v>133</v>
      </c>
      <c r="D396" t="s">
        <v>1896</v>
      </c>
      <c r="E396" t="s">
        <v>617</v>
      </c>
      <c r="F396" t="s">
        <v>1932</v>
      </c>
      <c r="G396" t="s">
        <v>1933</v>
      </c>
      <c r="H396" t="s">
        <v>3018</v>
      </c>
      <c r="I396">
        <v>4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1</v>
      </c>
      <c r="AP396">
        <v>0</v>
      </c>
      <c r="AQ396">
        <v>1</v>
      </c>
      <c r="AR396">
        <v>0</v>
      </c>
      <c r="AS396">
        <v>0</v>
      </c>
      <c r="AT396">
        <v>0</v>
      </c>
      <c r="AU396">
        <v>2</v>
      </c>
      <c r="AV396">
        <v>0</v>
      </c>
      <c r="AW396">
        <v>0</v>
      </c>
    </row>
    <row r="397" spans="1:49" x14ac:dyDescent="0.35">
      <c r="A397" t="s">
        <v>48</v>
      </c>
      <c r="B397" t="s">
        <v>49</v>
      </c>
      <c r="C397" t="s">
        <v>133</v>
      </c>
      <c r="D397" t="s">
        <v>1896</v>
      </c>
      <c r="E397" t="s">
        <v>617</v>
      </c>
      <c r="F397" t="s">
        <v>1644</v>
      </c>
      <c r="G397" t="s">
        <v>2421</v>
      </c>
      <c r="H397" t="s">
        <v>3019</v>
      </c>
      <c r="I397">
        <v>4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1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1</v>
      </c>
      <c r="AO397">
        <v>2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</row>
    <row r="398" spans="1:49" x14ac:dyDescent="0.35">
      <c r="A398" t="s">
        <v>48</v>
      </c>
      <c r="B398" t="s">
        <v>49</v>
      </c>
      <c r="C398" t="s">
        <v>133</v>
      </c>
      <c r="D398" t="s">
        <v>1896</v>
      </c>
      <c r="E398" t="s">
        <v>617</v>
      </c>
      <c r="F398" t="s">
        <v>2120</v>
      </c>
      <c r="G398" t="s">
        <v>2121</v>
      </c>
      <c r="H398" t="s">
        <v>3020</v>
      </c>
      <c r="I398">
        <v>4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1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1</v>
      </c>
      <c r="AK398">
        <v>0</v>
      </c>
      <c r="AL398">
        <v>0</v>
      </c>
      <c r="AM398">
        <v>0</v>
      </c>
      <c r="AN398">
        <v>0</v>
      </c>
      <c r="AO398">
        <v>1</v>
      </c>
      <c r="AP398">
        <v>0</v>
      </c>
      <c r="AQ398">
        <v>0</v>
      </c>
      <c r="AR398">
        <v>0</v>
      </c>
      <c r="AS398">
        <v>1</v>
      </c>
      <c r="AT398">
        <v>0</v>
      </c>
      <c r="AU398">
        <v>0</v>
      </c>
      <c r="AV398">
        <v>0</v>
      </c>
      <c r="AW398">
        <v>0</v>
      </c>
    </row>
    <row r="399" spans="1:49" x14ac:dyDescent="0.35">
      <c r="A399" t="s">
        <v>48</v>
      </c>
      <c r="B399" t="s">
        <v>49</v>
      </c>
      <c r="C399" t="s">
        <v>50</v>
      </c>
      <c r="D399" t="s">
        <v>1658</v>
      </c>
      <c r="E399" t="s">
        <v>1659</v>
      </c>
      <c r="F399" t="s">
        <v>1661</v>
      </c>
      <c r="G399" t="s">
        <v>2122</v>
      </c>
      <c r="H399" t="s">
        <v>3021</v>
      </c>
      <c r="I399">
        <v>4</v>
      </c>
      <c r="J399">
        <v>0</v>
      </c>
      <c r="K399">
        <v>0</v>
      </c>
      <c r="L399">
        <v>0</v>
      </c>
      <c r="M399">
        <v>1</v>
      </c>
      <c r="N399">
        <v>1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1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1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</row>
    <row r="400" spans="1:49" x14ac:dyDescent="0.35">
      <c r="A400" t="s">
        <v>48</v>
      </c>
      <c r="B400" t="s">
        <v>49</v>
      </c>
      <c r="C400" t="s">
        <v>58</v>
      </c>
      <c r="D400" t="s">
        <v>258</v>
      </c>
      <c r="E400" t="s">
        <v>1681</v>
      </c>
      <c r="F400" t="s">
        <v>1985</v>
      </c>
      <c r="G400" t="s">
        <v>2015</v>
      </c>
      <c r="H400" t="s">
        <v>2654</v>
      </c>
      <c r="I400">
        <v>4</v>
      </c>
      <c r="J400">
        <v>0</v>
      </c>
      <c r="K400">
        <v>0</v>
      </c>
      <c r="L400">
        <v>0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1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1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</row>
    <row r="401" spans="1:49" x14ac:dyDescent="0.35">
      <c r="A401" t="s">
        <v>48</v>
      </c>
      <c r="B401" t="s">
        <v>49</v>
      </c>
      <c r="C401" t="s">
        <v>58</v>
      </c>
      <c r="D401" t="s">
        <v>258</v>
      </c>
      <c r="E401" t="s">
        <v>259</v>
      </c>
      <c r="F401" t="s">
        <v>635</v>
      </c>
      <c r="G401" t="s">
        <v>1693</v>
      </c>
      <c r="H401" t="s">
        <v>3022</v>
      </c>
      <c r="I401">
        <v>4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1</v>
      </c>
      <c r="AA401">
        <v>0</v>
      </c>
      <c r="AB401">
        <v>0</v>
      </c>
      <c r="AC401">
        <v>0</v>
      </c>
      <c r="AD401">
        <v>1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1</v>
      </c>
      <c r="AL401">
        <v>0</v>
      </c>
      <c r="AM401">
        <v>0</v>
      </c>
      <c r="AN401">
        <v>0</v>
      </c>
      <c r="AO401">
        <v>0</v>
      </c>
      <c r="AP401">
        <v>1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</row>
    <row r="402" spans="1:49" x14ac:dyDescent="0.35">
      <c r="A402" t="s">
        <v>48</v>
      </c>
      <c r="B402" t="s">
        <v>49</v>
      </c>
      <c r="C402" t="s">
        <v>58</v>
      </c>
      <c r="D402" t="s">
        <v>258</v>
      </c>
      <c r="E402" t="s">
        <v>259</v>
      </c>
      <c r="F402" t="s">
        <v>458</v>
      </c>
      <c r="G402" t="s">
        <v>459</v>
      </c>
      <c r="H402" t="s">
        <v>2655</v>
      </c>
      <c r="I402">
        <v>4</v>
      </c>
      <c r="J402">
        <v>1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1</v>
      </c>
      <c r="AL402">
        <v>0</v>
      </c>
      <c r="AM402">
        <v>0</v>
      </c>
      <c r="AN402">
        <v>2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</row>
    <row r="403" spans="1:49" x14ac:dyDescent="0.35">
      <c r="A403" t="s">
        <v>48</v>
      </c>
      <c r="B403" t="s">
        <v>49</v>
      </c>
      <c r="C403" t="s">
        <v>58</v>
      </c>
      <c r="D403" t="s">
        <v>59</v>
      </c>
      <c r="E403" t="s">
        <v>60</v>
      </c>
      <c r="F403" t="s">
        <v>1970</v>
      </c>
      <c r="G403" t="s">
        <v>1703</v>
      </c>
      <c r="H403" t="s">
        <v>3023</v>
      </c>
      <c r="I403">
        <v>4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2</v>
      </c>
      <c r="AQ403">
        <v>0</v>
      </c>
      <c r="AR403">
        <v>0</v>
      </c>
      <c r="AS403">
        <v>1</v>
      </c>
      <c r="AT403">
        <v>0</v>
      </c>
      <c r="AU403">
        <v>0</v>
      </c>
      <c r="AV403">
        <v>1</v>
      </c>
      <c r="AW403">
        <v>0</v>
      </c>
    </row>
    <row r="404" spans="1:49" x14ac:dyDescent="0.35">
      <c r="A404" t="s">
        <v>48</v>
      </c>
      <c r="B404" t="s">
        <v>49</v>
      </c>
      <c r="C404" t="s">
        <v>58</v>
      </c>
      <c r="D404" t="s">
        <v>59</v>
      </c>
      <c r="E404" t="s">
        <v>60</v>
      </c>
      <c r="F404" t="s">
        <v>1970</v>
      </c>
      <c r="G404" t="s">
        <v>1703</v>
      </c>
      <c r="H404" t="s">
        <v>2656</v>
      </c>
      <c r="I404">
        <v>4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1</v>
      </c>
      <c r="AG404">
        <v>0</v>
      </c>
      <c r="AH404">
        <v>0</v>
      </c>
      <c r="AI404">
        <v>1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1</v>
      </c>
      <c r="AS404">
        <v>1</v>
      </c>
      <c r="AT404">
        <v>0</v>
      </c>
      <c r="AU404">
        <v>0</v>
      </c>
      <c r="AV404">
        <v>0</v>
      </c>
      <c r="AW404">
        <v>0</v>
      </c>
    </row>
    <row r="405" spans="1:49" x14ac:dyDescent="0.35">
      <c r="A405" t="s">
        <v>48</v>
      </c>
      <c r="B405" t="s">
        <v>49</v>
      </c>
      <c r="C405" t="s">
        <v>58</v>
      </c>
      <c r="D405" t="s">
        <v>59</v>
      </c>
      <c r="E405" t="s">
        <v>60</v>
      </c>
      <c r="F405" s="8" t="s">
        <v>1999</v>
      </c>
      <c r="G405" s="8" t="s">
        <v>2358</v>
      </c>
      <c r="H405" s="8" t="s">
        <v>2863</v>
      </c>
      <c r="I405">
        <v>4</v>
      </c>
      <c r="J405">
        <v>1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1</v>
      </c>
      <c r="AG405">
        <v>1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</row>
    <row r="406" spans="1:49" x14ac:dyDescent="0.35">
      <c r="A406" t="s">
        <v>48</v>
      </c>
      <c r="B406" t="s">
        <v>49</v>
      </c>
      <c r="C406" t="s">
        <v>58</v>
      </c>
      <c r="D406" t="s">
        <v>59</v>
      </c>
      <c r="E406" t="s">
        <v>60</v>
      </c>
      <c r="F406" t="s">
        <v>1711</v>
      </c>
      <c r="G406" t="s">
        <v>2123</v>
      </c>
      <c r="H406" t="s">
        <v>3024</v>
      </c>
      <c r="I406">
        <v>4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1</v>
      </c>
      <c r="AL406">
        <v>0</v>
      </c>
      <c r="AM406">
        <v>0</v>
      </c>
      <c r="AN406">
        <v>1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1</v>
      </c>
      <c r="AU406">
        <v>0</v>
      </c>
      <c r="AV406">
        <v>1</v>
      </c>
      <c r="AW406">
        <v>0</v>
      </c>
    </row>
    <row r="407" spans="1:49" x14ac:dyDescent="0.35">
      <c r="A407" t="s">
        <v>48</v>
      </c>
      <c r="B407" t="s">
        <v>49</v>
      </c>
      <c r="C407" t="s">
        <v>58</v>
      </c>
      <c r="D407" t="s">
        <v>59</v>
      </c>
      <c r="E407" t="s">
        <v>60</v>
      </c>
      <c r="F407" t="s">
        <v>1716</v>
      </c>
      <c r="G407" t="s">
        <v>1954</v>
      </c>
      <c r="H407" t="s">
        <v>3025</v>
      </c>
      <c r="I407">
        <v>4</v>
      </c>
      <c r="J407">
        <v>0</v>
      </c>
      <c r="K407">
        <v>0</v>
      </c>
      <c r="L407">
        <v>1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2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1</v>
      </c>
      <c r="AU407">
        <v>0</v>
      </c>
      <c r="AV407">
        <v>0</v>
      </c>
      <c r="AW407">
        <v>0</v>
      </c>
    </row>
    <row r="408" spans="1:49" x14ac:dyDescent="0.35">
      <c r="A408" t="s">
        <v>48</v>
      </c>
      <c r="B408" t="s">
        <v>49</v>
      </c>
      <c r="C408" t="s">
        <v>58</v>
      </c>
      <c r="D408" t="s">
        <v>59</v>
      </c>
      <c r="E408" t="s">
        <v>60</v>
      </c>
      <c r="F408" t="s">
        <v>1999</v>
      </c>
      <c r="G408" t="s">
        <v>1729</v>
      </c>
      <c r="H408" t="s">
        <v>3026</v>
      </c>
      <c r="I408">
        <v>4</v>
      </c>
      <c r="J408">
        <v>0</v>
      </c>
      <c r="K408">
        <v>0</v>
      </c>
      <c r="L408">
        <v>1</v>
      </c>
      <c r="M408">
        <v>2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1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</row>
    <row r="409" spans="1:49" x14ac:dyDescent="0.35">
      <c r="A409" t="s">
        <v>48</v>
      </c>
      <c r="B409" t="s">
        <v>49</v>
      </c>
      <c r="C409" t="s">
        <v>58</v>
      </c>
      <c r="D409" t="s">
        <v>112</v>
      </c>
      <c r="E409" s="8" t="s">
        <v>113</v>
      </c>
      <c r="F409" s="8" t="s">
        <v>3228</v>
      </c>
      <c r="G409" t="s">
        <v>2124</v>
      </c>
      <c r="H409" t="s">
        <v>3027</v>
      </c>
      <c r="I409">
        <v>4</v>
      </c>
      <c r="J409">
        <v>0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1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1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1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</row>
    <row r="410" spans="1:49" x14ac:dyDescent="0.35">
      <c r="A410" t="s">
        <v>48</v>
      </c>
      <c r="B410" t="s">
        <v>49</v>
      </c>
      <c r="C410" t="s">
        <v>58</v>
      </c>
      <c r="D410" t="s">
        <v>59</v>
      </c>
      <c r="E410" t="s">
        <v>1742</v>
      </c>
      <c r="F410" t="s">
        <v>2422</v>
      </c>
      <c r="G410" t="s">
        <v>2423</v>
      </c>
      <c r="H410" t="s">
        <v>3028</v>
      </c>
      <c r="I410">
        <v>4</v>
      </c>
      <c r="J410">
        <v>1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1</v>
      </c>
      <c r="AD410">
        <v>0</v>
      </c>
      <c r="AE410">
        <v>0</v>
      </c>
      <c r="AF410">
        <v>1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1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</row>
    <row r="411" spans="1:49" x14ac:dyDescent="0.35">
      <c r="A411" t="s">
        <v>48</v>
      </c>
      <c r="B411" t="s">
        <v>49</v>
      </c>
      <c r="C411" t="s">
        <v>1756</v>
      </c>
      <c r="D411" t="s">
        <v>1757</v>
      </c>
      <c r="E411" t="s">
        <v>1758</v>
      </c>
      <c r="F411" t="s">
        <v>1761</v>
      </c>
      <c r="G411" t="s">
        <v>1762</v>
      </c>
      <c r="H411" t="s">
        <v>3029</v>
      </c>
      <c r="I411">
        <v>4</v>
      </c>
      <c r="J411">
        <v>2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1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1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</row>
    <row r="412" spans="1:49" x14ac:dyDescent="0.35">
      <c r="A412" t="s">
        <v>48</v>
      </c>
      <c r="B412" t="s">
        <v>49</v>
      </c>
      <c r="C412" t="s">
        <v>2108</v>
      </c>
      <c r="D412" t="s">
        <v>2125</v>
      </c>
      <c r="E412" t="s">
        <v>2424</v>
      </c>
      <c r="F412" t="s">
        <v>2425</v>
      </c>
      <c r="G412" t="s">
        <v>2426</v>
      </c>
      <c r="H412" t="s">
        <v>3030</v>
      </c>
      <c r="I412">
        <v>4</v>
      </c>
      <c r="J412">
        <v>0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1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1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</row>
    <row r="413" spans="1:49" x14ac:dyDescent="0.35">
      <c r="A413" t="s">
        <v>48</v>
      </c>
      <c r="B413" t="s">
        <v>49</v>
      </c>
      <c r="C413" t="s">
        <v>73</v>
      </c>
      <c r="D413" t="s">
        <v>95</v>
      </c>
      <c r="E413" t="s">
        <v>1787</v>
      </c>
      <c r="F413" t="s">
        <v>1788</v>
      </c>
      <c r="G413" t="s">
        <v>2126</v>
      </c>
      <c r="H413" t="s">
        <v>3031</v>
      </c>
      <c r="I413">
        <v>4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1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2</v>
      </c>
      <c r="AW413">
        <v>1</v>
      </c>
    </row>
    <row r="414" spans="1:49" x14ac:dyDescent="0.35">
      <c r="A414" t="s">
        <v>48</v>
      </c>
      <c r="B414" t="s">
        <v>49</v>
      </c>
      <c r="C414" t="s">
        <v>73</v>
      </c>
      <c r="D414" t="s">
        <v>318</v>
      </c>
      <c r="E414" t="s">
        <v>319</v>
      </c>
      <c r="F414" t="s">
        <v>320</v>
      </c>
      <c r="G414" t="s">
        <v>473</v>
      </c>
      <c r="H414" t="s">
        <v>2657</v>
      </c>
      <c r="I414">
        <v>4</v>
      </c>
      <c r="J414">
        <v>0</v>
      </c>
      <c r="K414">
        <v>1</v>
      </c>
      <c r="L414">
        <v>0</v>
      </c>
      <c r="M414">
        <v>2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1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</row>
    <row r="415" spans="1:49" x14ac:dyDescent="0.35">
      <c r="A415" t="s">
        <v>48</v>
      </c>
      <c r="B415" t="s">
        <v>49</v>
      </c>
      <c r="C415" t="s">
        <v>73</v>
      </c>
      <c r="D415" t="s">
        <v>74</v>
      </c>
      <c r="E415" t="s">
        <v>75</v>
      </c>
      <c r="F415" t="s">
        <v>76</v>
      </c>
      <c r="G415" t="s">
        <v>1807</v>
      </c>
      <c r="H415" t="s">
        <v>2658</v>
      </c>
      <c r="I415">
        <v>4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4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</row>
    <row r="416" spans="1:49" x14ac:dyDescent="0.35">
      <c r="A416" t="s">
        <v>48</v>
      </c>
      <c r="B416" t="s">
        <v>49</v>
      </c>
      <c r="C416" t="s">
        <v>73</v>
      </c>
      <c r="D416" t="s">
        <v>74</v>
      </c>
      <c r="E416" t="s">
        <v>75</v>
      </c>
      <c r="F416" t="s">
        <v>76</v>
      </c>
      <c r="G416" t="s">
        <v>2127</v>
      </c>
      <c r="H416" t="s">
        <v>3032</v>
      </c>
      <c r="I416">
        <v>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1</v>
      </c>
      <c r="AK416">
        <v>3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</row>
    <row r="417" spans="1:49" x14ac:dyDescent="0.35">
      <c r="A417" t="s">
        <v>48</v>
      </c>
      <c r="B417" t="s">
        <v>49</v>
      </c>
      <c r="C417" t="s">
        <v>73</v>
      </c>
      <c r="D417" t="s">
        <v>74</v>
      </c>
      <c r="E417" t="s">
        <v>75</v>
      </c>
      <c r="F417" t="s">
        <v>76</v>
      </c>
      <c r="G417" t="s">
        <v>77</v>
      </c>
      <c r="H417" t="s">
        <v>2659</v>
      </c>
      <c r="I417">
        <v>4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2</v>
      </c>
      <c r="AK417">
        <v>2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</row>
    <row r="418" spans="1:49" x14ac:dyDescent="0.35">
      <c r="A418" t="s">
        <v>48</v>
      </c>
      <c r="B418" t="s">
        <v>49</v>
      </c>
      <c r="C418" t="s">
        <v>73</v>
      </c>
      <c r="D418" t="s">
        <v>74</v>
      </c>
      <c r="E418" t="s">
        <v>75</v>
      </c>
      <c r="F418" t="s">
        <v>76</v>
      </c>
      <c r="G418" t="s">
        <v>2128</v>
      </c>
      <c r="H418" t="s">
        <v>2660</v>
      </c>
      <c r="I418">
        <v>4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1</v>
      </c>
      <c r="AK418">
        <v>3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</row>
    <row r="419" spans="1:49" x14ac:dyDescent="0.35">
      <c r="A419" t="s">
        <v>48</v>
      </c>
      <c r="B419" t="s">
        <v>49</v>
      </c>
      <c r="C419" t="s">
        <v>73</v>
      </c>
      <c r="D419" t="s">
        <v>74</v>
      </c>
      <c r="E419" t="s">
        <v>75</v>
      </c>
      <c r="F419" t="s">
        <v>76</v>
      </c>
      <c r="G419" t="s">
        <v>2129</v>
      </c>
      <c r="H419" t="s">
        <v>2661</v>
      </c>
      <c r="I419">
        <v>4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2</v>
      </c>
      <c r="AG419">
        <v>1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1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</row>
    <row r="420" spans="1:49" x14ac:dyDescent="0.35">
      <c r="A420" t="s">
        <v>48</v>
      </c>
      <c r="B420" t="s">
        <v>49</v>
      </c>
      <c r="C420" t="s">
        <v>73</v>
      </c>
      <c r="D420" t="s">
        <v>74</v>
      </c>
      <c r="E420" t="s">
        <v>75</v>
      </c>
      <c r="F420" t="s">
        <v>76</v>
      </c>
      <c r="G420" t="s">
        <v>1817</v>
      </c>
      <c r="H420" t="s">
        <v>2662</v>
      </c>
      <c r="I420">
        <v>4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1</v>
      </c>
      <c r="AK420">
        <v>1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1</v>
      </c>
      <c r="AW420">
        <v>1</v>
      </c>
    </row>
    <row r="421" spans="1:49" x14ac:dyDescent="0.35">
      <c r="A421" t="s">
        <v>48</v>
      </c>
      <c r="B421" t="s">
        <v>49</v>
      </c>
      <c r="C421" t="s">
        <v>73</v>
      </c>
      <c r="D421" t="s">
        <v>74</v>
      </c>
      <c r="E421" t="s">
        <v>465</v>
      </c>
      <c r="F421" t="s">
        <v>2427</v>
      </c>
      <c r="G421" t="s">
        <v>2428</v>
      </c>
      <c r="H421" t="s">
        <v>3033</v>
      </c>
      <c r="I421">
        <v>4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2</v>
      </c>
      <c r="AK421">
        <v>2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</row>
    <row r="422" spans="1:49" x14ac:dyDescent="0.35">
      <c r="A422" t="s">
        <v>48</v>
      </c>
      <c r="B422" t="s">
        <v>49</v>
      </c>
      <c r="C422" t="s">
        <v>73</v>
      </c>
      <c r="D422" t="s">
        <v>74</v>
      </c>
      <c r="E422" t="s">
        <v>1831</v>
      </c>
      <c r="F422" t="s">
        <v>2040</v>
      </c>
      <c r="G422" t="s">
        <v>2429</v>
      </c>
      <c r="H422" t="s">
        <v>3034</v>
      </c>
      <c r="I422">
        <v>4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2</v>
      </c>
      <c r="AK422">
        <v>2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</row>
    <row r="423" spans="1:49" x14ac:dyDescent="0.35">
      <c r="A423" t="s">
        <v>48</v>
      </c>
      <c r="B423" t="s">
        <v>49</v>
      </c>
      <c r="C423" t="s">
        <v>73</v>
      </c>
      <c r="D423" t="s">
        <v>74</v>
      </c>
      <c r="E423" t="s">
        <v>2000</v>
      </c>
      <c r="F423" t="s">
        <v>2001</v>
      </c>
      <c r="G423" t="s">
        <v>2430</v>
      </c>
      <c r="H423" t="s">
        <v>3035</v>
      </c>
      <c r="I423">
        <v>4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1</v>
      </c>
      <c r="AK423">
        <v>2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1</v>
      </c>
      <c r="AS423">
        <v>0</v>
      </c>
      <c r="AT423">
        <v>0</v>
      </c>
      <c r="AU423">
        <v>0</v>
      </c>
      <c r="AV423">
        <v>0</v>
      </c>
      <c r="AW423">
        <v>0</v>
      </c>
    </row>
    <row r="424" spans="1:49" x14ac:dyDescent="0.35">
      <c r="A424" t="s">
        <v>48</v>
      </c>
      <c r="B424" t="s">
        <v>49</v>
      </c>
      <c r="C424" t="s">
        <v>2130</v>
      </c>
      <c r="D424" t="s">
        <v>2131</v>
      </c>
      <c r="E424" t="s">
        <v>2132</v>
      </c>
      <c r="F424" t="s">
        <v>2133</v>
      </c>
      <c r="G424" t="s">
        <v>2431</v>
      </c>
      <c r="H424" t="s">
        <v>3036</v>
      </c>
      <c r="I424">
        <v>4</v>
      </c>
      <c r="J424">
        <v>0</v>
      </c>
      <c r="K424">
        <v>0</v>
      </c>
      <c r="L424">
        <v>1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1</v>
      </c>
      <c r="AC424">
        <v>0</v>
      </c>
      <c r="AD424">
        <v>0</v>
      </c>
      <c r="AE424">
        <v>1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</row>
    <row r="425" spans="1:49" x14ac:dyDescent="0.35">
      <c r="A425" t="s">
        <v>48</v>
      </c>
      <c r="B425" t="s">
        <v>49</v>
      </c>
      <c r="C425" t="s">
        <v>1833</v>
      </c>
      <c r="D425" t="s">
        <v>1833</v>
      </c>
      <c r="E425" t="s">
        <v>1834</v>
      </c>
      <c r="F425" t="s">
        <v>2134</v>
      </c>
      <c r="G425" t="s">
        <v>2135</v>
      </c>
      <c r="H425" t="s">
        <v>3037</v>
      </c>
      <c r="I425">
        <v>4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1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1</v>
      </c>
      <c r="AQ425">
        <v>1</v>
      </c>
      <c r="AR425">
        <v>0</v>
      </c>
      <c r="AS425">
        <v>0</v>
      </c>
      <c r="AT425">
        <v>0</v>
      </c>
      <c r="AU425">
        <v>0</v>
      </c>
      <c r="AV425">
        <v>1</v>
      </c>
      <c r="AW425">
        <v>0</v>
      </c>
    </row>
    <row r="426" spans="1:49" x14ac:dyDescent="0.35">
      <c r="A426" t="s">
        <v>48</v>
      </c>
      <c r="B426" t="s">
        <v>49</v>
      </c>
      <c r="C426" t="s">
        <v>2053</v>
      </c>
      <c r="D426" t="s">
        <v>2054</v>
      </c>
      <c r="E426" t="s">
        <v>2136</v>
      </c>
      <c r="F426" t="s">
        <v>2432</v>
      </c>
      <c r="G426" t="s">
        <v>2433</v>
      </c>
      <c r="H426" t="s">
        <v>3038</v>
      </c>
      <c r="I426">
        <v>4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1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2</v>
      </c>
      <c r="AT426">
        <v>0</v>
      </c>
      <c r="AU426">
        <v>0</v>
      </c>
      <c r="AV426">
        <v>0</v>
      </c>
      <c r="AW426">
        <v>0</v>
      </c>
    </row>
    <row r="427" spans="1:49" x14ac:dyDescent="0.35">
      <c r="A427" t="s">
        <v>48</v>
      </c>
      <c r="B427" t="s">
        <v>49</v>
      </c>
      <c r="C427" t="s">
        <v>2053</v>
      </c>
      <c r="D427" t="s">
        <v>2054</v>
      </c>
      <c r="E427" t="s">
        <v>2136</v>
      </c>
      <c r="F427" t="s">
        <v>2137</v>
      </c>
      <c r="G427" t="s">
        <v>2434</v>
      </c>
      <c r="H427" t="s">
        <v>3039</v>
      </c>
      <c r="I427">
        <v>4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2</v>
      </c>
      <c r="AE427">
        <v>2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</row>
    <row r="428" spans="1:49" x14ac:dyDescent="0.35">
      <c r="A428" t="s">
        <v>48</v>
      </c>
      <c r="B428" t="s">
        <v>386</v>
      </c>
      <c r="C428" t="s">
        <v>387</v>
      </c>
      <c r="D428" t="s">
        <v>388</v>
      </c>
      <c r="E428" t="s">
        <v>389</v>
      </c>
      <c r="F428" t="s">
        <v>390</v>
      </c>
      <c r="G428" t="s">
        <v>1629</v>
      </c>
      <c r="H428" t="s">
        <v>3040</v>
      </c>
      <c r="I428">
        <v>3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1</v>
      </c>
      <c r="AG428">
        <v>1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1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</row>
    <row r="429" spans="1:49" x14ac:dyDescent="0.35">
      <c r="A429" t="s">
        <v>48</v>
      </c>
      <c r="B429" t="s">
        <v>49</v>
      </c>
      <c r="C429" t="s">
        <v>133</v>
      </c>
      <c r="D429" t="s">
        <v>2086</v>
      </c>
      <c r="E429" t="s">
        <v>2087</v>
      </c>
      <c r="F429" t="s">
        <v>2435</v>
      </c>
      <c r="G429" t="s">
        <v>2436</v>
      </c>
      <c r="H429" t="s">
        <v>3041</v>
      </c>
      <c r="I429">
        <v>3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1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1</v>
      </c>
    </row>
    <row r="430" spans="1:49" x14ac:dyDescent="0.35">
      <c r="A430" t="s">
        <v>48</v>
      </c>
      <c r="B430" t="s">
        <v>49</v>
      </c>
      <c r="C430" t="s">
        <v>133</v>
      </c>
      <c r="D430" t="s">
        <v>1896</v>
      </c>
      <c r="E430" t="s">
        <v>617</v>
      </c>
      <c r="F430" t="s">
        <v>2138</v>
      </c>
      <c r="G430" t="s">
        <v>2437</v>
      </c>
      <c r="H430" t="s">
        <v>3042</v>
      </c>
      <c r="I430">
        <v>3</v>
      </c>
      <c r="J430">
        <v>1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2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</row>
    <row r="431" spans="1:49" x14ac:dyDescent="0.35">
      <c r="A431" t="s">
        <v>48</v>
      </c>
      <c r="B431" t="s">
        <v>49</v>
      </c>
      <c r="C431" t="s">
        <v>133</v>
      </c>
      <c r="D431" t="s">
        <v>1896</v>
      </c>
      <c r="E431" t="s">
        <v>617</v>
      </c>
      <c r="F431" t="s">
        <v>619</v>
      </c>
      <c r="G431" t="s">
        <v>1948</v>
      </c>
      <c r="H431" t="s">
        <v>3043</v>
      </c>
      <c r="I431">
        <v>3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1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2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</row>
    <row r="432" spans="1:49" x14ac:dyDescent="0.35">
      <c r="A432" t="s">
        <v>48</v>
      </c>
      <c r="B432" t="s">
        <v>49</v>
      </c>
      <c r="C432" t="s">
        <v>133</v>
      </c>
      <c r="D432" t="s">
        <v>1896</v>
      </c>
      <c r="E432" t="s">
        <v>617</v>
      </c>
      <c r="F432" t="s">
        <v>2139</v>
      </c>
      <c r="G432" t="s">
        <v>2438</v>
      </c>
      <c r="H432" t="s">
        <v>3044</v>
      </c>
      <c r="I432">
        <v>3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1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1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1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</row>
    <row r="433" spans="1:49" x14ac:dyDescent="0.35">
      <c r="A433" t="s">
        <v>48</v>
      </c>
      <c r="B433" t="s">
        <v>49</v>
      </c>
      <c r="C433" t="s">
        <v>133</v>
      </c>
      <c r="D433" t="s">
        <v>1896</v>
      </c>
      <c r="E433" t="s">
        <v>135</v>
      </c>
      <c r="F433" t="s">
        <v>136</v>
      </c>
      <c r="G433" t="s">
        <v>1647</v>
      </c>
      <c r="H433" t="s">
        <v>3045</v>
      </c>
      <c r="I433">
        <v>3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1</v>
      </c>
      <c r="AO433">
        <v>0</v>
      </c>
      <c r="AP433">
        <v>2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</row>
    <row r="434" spans="1:49" x14ac:dyDescent="0.35">
      <c r="A434" t="s">
        <v>48</v>
      </c>
      <c r="B434" t="s">
        <v>49</v>
      </c>
      <c r="C434" t="s">
        <v>50</v>
      </c>
      <c r="D434" t="s">
        <v>52</v>
      </c>
      <c r="E434" t="s">
        <v>53</v>
      </c>
      <c r="F434" t="s">
        <v>65</v>
      </c>
      <c r="G434" t="s">
        <v>66</v>
      </c>
      <c r="H434" t="s">
        <v>2663</v>
      </c>
      <c r="I434">
        <v>3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2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1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</row>
    <row r="435" spans="1:49" x14ac:dyDescent="0.35">
      <c r="A435" t="s">
        <v>48</v>
      </c>
      <c r="B435" t="s">
        <v>49</v>
      </c>
      <c r="C435" t="s">
        <v>50</v>
      </c>
      <c r="D435" t="s">
        <v>1662</v>
      </c>
      <c r="E435" t="s">
        <v>1663</v>
      </c>
      <c r="F435" t="s">
        <v>1665</v>
      </c>
      <c r="G435" t="s">
        <v>1946</v>
      </c>
      <c r="H435" t="s">
        <v>3046</v>
      </c>
      <c r="I435">
        <v>3</v>
      </c>
      <c r="J435">
        <v>0</v>
      </c>
      <c r="K435">
        <v>0</v>
      </c>
      <c r="L435">
        <v>0</v>
      </c>
      <c r="M435">
        <v>0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1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1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</row>
    <row r="436" spans="1:49" x14ac:dyDescent="0.35">
      <c r="A436" t="s">
        <v>48</v>
      </c>
      <c r="B436" t="s">
        <v>49</v>
      </c>
      <c r="C436" t="s">
        <v>50</v>
      </c>
      <c r="D436" t="s">
        <v>1662</v>
      </c>
      <c r="E436" t="s">
        <v>1663</v>
      </c>
      <c r="F436" t="s">
        <v>1665</v>
      </c>
      <c r="G436" t="s">
        <v>1666</v>
      </c>
      <c r="H436" t="s">
        <v>2664</v>
      </c>
      <c r="I436">
        <v>3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1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1</v>
      </c>
      <c r="AQ436">
        <v>1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</row>
    <row r="437" spans="1:49" x14ac:dyDescent="0.35">
      <c r="A437" t="s">
        <v>48</v>
      </c>
      <c r="B437" t="s">
        <v>49</v>
      </c>
      <c r="C437" t="s">
        <v>1672</v>
      </c>
      <c r="D437" t="s">
        <v>2140</v>
      </c>
      <c r="E437" t="s">
        <v>2141</v>
      </c>
      <c r="F437" t="s">
        <v>2439</v>
      </c>
      <c r="G437" t="s">
        <v>2440</v>
      </c>
      <c r="H437" t="s">
        <v>3047</v>
      </c>
      <c r="I437">
        <v>3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1</v>
      </c>
      <c r="AP437">
        <v>0</v>
      </c>
      <c r="AQ437">
        <v>0</v>
      </c>
      <c r="AR437">
        <v>1</v>
      </c>
      <c r="AS437">
        <v>0</v>
      </c>
      <c r="AT437">
        <v>1</v>
      </c>
      <c r="AU437">
        <v>0</v>
      </c>
      <c r="AV437">
        <v>0</v>
      </c>
      <c r="AW437">
        <v>0</v>
      </c>
    </row>
    <row r="438" spans="1:49" x14ac:dyDescent="0.35">
      <c r="A438" t="s">
        <v>48</v>
      </c>
      <c r="B438" t="s">
        <v>49</v>
      </c>
      <c r="C438" t="s">
        <v>58</v>
      </c>
      <c r="D438" t="s">
        <v>258</v>
      </c>
      <c r="E438" t="s">
        <v>259</v>
      </c>
      <c r="F438" t="s">
        <v>1689</v>
      </c>
      <c r="G438" t="s">
        <v>2142</v>
      </c>
      <c r="H438" t="s">
        <v>3048</v>
      </c>
      <c r="I438">
        <v>3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1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2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</row>
    <row r="439" spans="1:49" x14ac:dyDescent="0.35">
      <c r="A439" t="s">
        <v>48</v>
      </c>
      <c r="B439" t="s">
        <v>49</v>
      </c>
      <c r="C439" t="s">
        <v>58</v>
      </c>
      <c r="D439" t="s">
        <v>258</v>
      </c>
      <c r="E439" t="s">
        <v>259</v>
      </c>
      <c r="F439" t="s">
        <v>635</v>
      </c>
      <c r="G439" t="s">
        <v>1953</v>
      </c>
      <c r="H439" t="s">
        <v>3049</v>
      </c>
      <c r="I439">
        <v>3</v>
      </c>
      <c r="J439">
        <v>1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1</v>
      </c>
      <c r="AK439">
        <v>1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</row>
    <row r="440" spans="1:49" x14ac:dyDescent="0.35">
      <c r="A440" t="s">
        <v>48</v>
      </c>
      <c r="B440" t="s">
        <v>49</v>
      </c>
      <c r="C440" t="s">
        <v>58</v>
      </c>
      <c r="D440" t="s">
        <v>258</v>
      </c>
      <c r="E440" t="s">
        <v>259</v>
      </c>
      <c r="F440" t="s">
        <v>1694</v>
      </c>
      <c r="G440" t="s">
        <v>2143</v>
      </c>
      <c r="H440" t="s">
        <v>2665</v>
      </c>
      <c r="I440">
        <v>3</v>
      </c>
      <c r="J440">
        <v>1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1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1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</row>
    <row r="441" spans="1:49" x14ac:dyDescent="0.35">
      <c r="A441" t="s">
        <v>48</v>
      </c>
      <c r="B441" t="s">
        <v>49</v>
      </c>
      <c r="C441" t="s">
        <v>58</v>
      </c>
      <c r="D441" t="s">
        <v>59</v>
      </c>
      <c r="E441" t="s">
        <v>60</v>
      </c>
      <c r="F441" t="s">
        <v>1970</v>
      </c>
      <c r="G441" t="s">
        <v>1971</v>
      </c>
      <c r="H441" t="s">
        <v>2666</v>
      </c>
      <c r="I441">
        <v>3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1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2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</row>
    <row r="442" spans="1:49" x14ac:dyDescent="0.35">
      <c r="A442" t="s">
        <v>48</v>
      </c>
      <c r="B442" t="s">
        <v>49</v>
      </c>
      <c r="C442" t="s">
        <v>58</v>
      </c>
      <c r="D442" t="s">
        <v>59</v>
      </c>
      <c r="E442" t="s">
        <v>60</v>
      </c>
      <c r="F442" t="s">
        <v>1970</v>
      </c>
      <c r="G442" t="s">
        <v>1971</v>
      </c>
      <c r="H442" t="s">
        <v>2667</v>
      </c>
      <c r="I442">
        <v>3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>
        <v>2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</row>
    <row r="443" spans="1:49" x14ac:dyDescent="0.35">
      <c r="A443" t="s">
        <v>48</v>
      </c>
      <c r="B443" t="s">
        <v>49</v>
      </c>
      <c r="C443" t="s">
        <v>58</v>
      </c>
      <c r="D443" t="s">
        <v>59</v>
      </c>
      <c r="E443" t="s">
        <v>60</v>
      </c>
      <c r="F443" t="s">
        <v>1970</v>
      </c>
      <c r="G443" t="s">
        <v>1971</v>
      </c>
      <c r="H443" t="s">
        <v>2668</v>
      </c>
      <c r="I443">
        <v>3</v>
      </c>
      <c r="J443">
        <v>0</v>
      </c>
      <c r="K443">
        <v>1</v>
      </c>
      <c r="L443">
        <v>1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1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</row>
    <row r="444" spans="1:49" x14ac:dyDescent="0.35">
      <c r="A444" t="s">
        <v>48</v>
      </c>
      <c r="B444" t="s">
        <v>49</v>
      </c>
      <c r="C444" t="s">
        <v>58</v>
      </c>
      <c r="D444" t="s">
        <v>59</v>
      </c>
      <c r="E444" t="s">
        <v>60</v>
      </c>
      <c r="F444" t="s">
        <v>69</v>
      </c>
      <c r="G444" t="s">
        <v>1718</v>
      </c>
      <c r="H444" t="s">
        <v>3050</v>
      </c>
      <c r="I444">
        <v>3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1</v>
      </c>
      <c r="X444">
        <v>0</v>
      </c>
      <c r="Y444">
        <v>0</v>
      </c>
      <c r="Z444">
        <v>0</v>
      </c>
      <c r="AA444">
        <v>1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1</v>
      </c>
      <c r="AS444">
        <v>0</v>
      </c>
      <c r="AT444">
        <v>0</v>
      </c>
      <c r="AU444">
        <v>0</v>
      </c>
      <c r="AV444">
        <v>0</v>
      </c>
      <c r="AW444">
        <v>0</v>
      </c>
    </row>
    <row r="445" spans="1:49" x14ac:dyDescent="0.35">
      <c r="A445" t="s">
        <v>48</v>
      </c>
      <c r="B445" t="s">
        <v>49</v>
      </c>
      <c r="C445" t="s">
        <v>58</v>
      </c>
      <c r="D445" t="s">
        <v>59</v>
      </c>
      <c r="E445" t="s">
        <v>60</v>
      </c>
      <c r="F445" t="s">
        <v>1999</v>
      </c>
      <c r="G445" t="s">
        <v>2144</v>
      </c>
      <c r="H445" t="s">
        <v>3051</v>
      </c>
      <c r="I445">
        <v>3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2</v>
      </c>
      <c r="W445">
        <v>1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</row>
    <row r="446" spans="1:49" x14ac:dyDescent="0.35">
      <c r="A446" t="s">
        <v>48</v>
      </c>
      <c r="B446" t="s">
        <v>49</v>
      </c>
      <c r="C446" t="s">
        <v>58</v>
      </c>
      <c r="D446" t="s">
        <v>59</v>
      </c>
      <c r="E446" t="s">
        <v>60</v>
      </c>
      <c r="F446" t="s">
        <v>211</v>
      </c>
      <c r="G446" t="s">
        <v>1971</v>
      </c>
      <c r="H446" t="s">
        <v>2669</v>
      </c>
      <c r="I446">
        <v>3</v>
      </c>
      <c r="J446">
        <v>2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1</v>
      </c>
      <c r="AS446">
        <v>0</v>
      </c>
      <c r="AT446">
        <v>0</v>
      </c>
      <c r="AU446">
        <v>0</v>
      </c>
      <c r="AV446">
        <v>0</v>
      </c>
      <c r="AW446">
        <v>0</v>
      </c>
    </row>
    <row r="447" spans="1:49" x14ac:dyDescent="0.35">
      <c r="A447" t="s">
        <v>48</v>
      </c>
      <c r="B447" t="s">
        <v>49</v>
      </c>
      <c r="C447" t="s">
        <v>58</v>
      </c>
      <c r="D447" t="s">
        <v>59</v>
      </c>
      <c r="E447" t="s">
        <v>60</v>
      </c>
      <c r="F447" t="s">
        <v>211</v>
      </c>
      <c r="G447" t="s">
        <v>1734</v>
      </c>
      <c r="H447" t="s">
        <v>3052</v>
      </c>
      <c r="I447">
        <v>3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1</v>
      </c>
      <c r="AP447">
        <v>1</v>
      </c>
      <c r="AQ447">
        <v>0</v>
      </c>
      <c r="AR447">
        <v>1</v>
      </c>
      <c r="AS447">
        <v>0</v>
      </c>
      <c r="AT447">
        <v>0</v>
      </c>
      <c r="AU447">
        <v>0</v>
      </c>
      <c r="AV447">
        <v>0</v>
      </c>
      <c r="AW447">
        <v>0</v>
      </c>
    </row>
    <row r="448" spans="1:49" x14ac:dyDescent="0.35">
      <c r="A448" t="s">
        <v>48</v>
      </c>
      <c r="B448" t="s">
        <v>49</v>
      </c>
      <c r="C448" t="s">
        <v>58</v>
      </c>
      <c r="D448" t="s">
        <v>59</v>
      </c>
      <c r="E448" t="s">
        <v>60</v>
      </c>
      <c r="F448" t="s">
        <v>61</v>
      </c>
      <c r="G448" t="s">
        <v>62</v>
      </c>
      <c r="H448" t="s">
        <v>3053</v>
      </c>
      <c r="I448">
        <v>3</v>
      </c>
      <c r="J448">
        <v>0</v>
      </c>
      <c r="K448">
        <v>0</v>
      </c>
      <c r="L448">
        <v>0</v>
      </c>
      <c r="M448">
        <v>0</v>
      </c>
      <c r="N448">
        <v>1</v>
      </c>
      <c r="O448">
        <v>0</v>
      </c>
      <c r="P448">
        <v>0</v>
      </c>
      <c r="Q448">
        <v>1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1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</row>
    <row r="449" spans="1:49" x14ac:dyDescent="0.35">
      <c r="A449" t="s">
        <v>48</v>
      </c>
      <c r="B449" t="s">
        <v>49</v>
      </c>
      <c r="C449" t="s">
        <v>58</v>
      </c>
      <c r="D449" t="s">
        <v>59</v>
      </c>
      <c r="E449" t="s">
        <v>60</v>
      </c>
      <c r="F449" t="s">
        <v>61</v>
      </c>
      <c r="G449" t="s">
        <v>330</v>
      </c>
      <c r="H449" t="s">
        <v>2670</v>
      </c>
      <c r="I449">
        <v>3</v>
      </c>
      <c r="J449">
        <v>0</v>
      </c>
      <c r="K449">
        <v>0</v>
      </c>
      <c r="L449">
        <v>0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1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1</v>
      </c>
      <c r="AS449">
        <v>0</v>
      </c>
      <c r="AT449">
        <v>0</v>
      </c>
      <c r="AU449">
        <v>0</v>
      </c>
      <c r="AV449">
        <v>0</v>
      </c>
      <c r="AW449">
        <v>0</v>
      </c>
    </row>
    <row r="450" spans="1:49" x14ac:dyDescent="0.35">
      <c r="A450" t="s">
        <v>48</v>
      </c>
      <c r="B450" t="s">
        <v>49</v>
      </c>
      <c r="C450" t="s">
        <v>58</v>
      </c>
      <c r="D450" t="s">
        <v>59</v>
      </c>
      <c r="E450" t="s">
        <v>60</v>
      </c>
      <c r="F450" t="s">
        <v>3231</v>
      </c>
      <c r="G450" t="s">
        <v>1705</v>
      </c>
      <c r="H450" t="s">
        <v>3054</v>
      </c>
      <c r="I450">
        <v>3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2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1</v>
      </c>
      <c r="AU450">
        <v>0</v>
      </c>
      <c r="AV450">
        <v>0</v>
      </c>
      <c r="AW450">
        <v>0</v>
      </c>
    </row>
    <row r="451" spans="1:49" x14ac:dyDescent="0.35">
      <c r="A451" t="s">
        <v>48</v>
      </c>
      <c r="B451" t="s">
        <v>49</v>
      </c>
      <c r="C451" t="s">
        <v>58</v>
      </c>
      <c r="D451" t="s">
        <v>59</v>
      </c>
      <c r="E451" t="s">
        <v>1742</v>
      </c>
      <c r="F451" t="s">
        <v>1743</v>
      </c>
      <c r="G451" t="s">
        <v>2145</v>
      </c>
      <c r="H451" t="s">
        <v>3055</v>
      </c>
      <c r="I451">
        <v>3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1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1</v>
      </c>
    </row>
    <row r="452" spans="1:49" x14ac:dyDescent="0.35">
      <c r="A452" t="s">
        <v>48</v>
      </c>
      <c r="B452" t="s">
        <v>49</v>
      </c>
      <c r="C452" t="s">
        <v>58</v>
      </c>
      <c r="D452" t="s">
        <v>173</v>
      </c>
      <c r="E452" t="s">
        <v>174</v>
      </c>
      <c r="F452" t="s">
        <v>175</v>
      </c>
      <c r="G452" t="s">
        <v>2146</v>
      </c>
      <c r="H452" t="s">
        <v>2671</v>
      </c>
      <c r="I452">
        <v>3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1</v>
      </c>
      <c r="S452">
        <v>0</v>
      </c>
      <c r="T452">
        <v>0</v>
      </c>
      <c r="U452">
        <v>0</v>
      </c>
      <c r="V452">
        <v>0</v>
      </c>
      <c r="W452">
        <v>1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1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</row>
    <row r="453" spans="1:49" x14ac:dyDescent="0.35">
      <c r="A453" t="s">
        <v>48</v>
      </c>
      <c r="B453" t="s">
        <v>49</v>
      </c>
      <c r="C453" t="s">
        <v>2147</v>
      </c>
      <c r="D453" t="s">
        <v>2442</v>
      </c>
      <c r="E453" t="s">
        <v>2443</v>
      </c>
      <c r="F453" t="s">
        <v>2444</v>
      </c>
      <c r="G453" t="s">
        <v>2445</v>
      </c>
      <c r="H453" t="s">
        <v>2441</v>
      </c>
      <c r="I453">
        <v>3</v>
      </c>
      <c r="J453">
        <v>0</v>
      </c>
      <c r="K453">
        <v>0</v>
      </c>
      <c r="L453">
        <v>0</v>
      </c>
      <c r="M453">
        <v>1</v>
      </c>
      <c r="N453">
        <v>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</row>
    <row r="454" spans="1:49" x14ac:dyDescent="0.35">
      <c r="A454" t="s">
        <v>48</v>
      </c>
      <c r="B454" t="s">
        <v>49</v>
      </c>
      <c r="C454" t="s">
        <v>73</v>
      </c>
      <c r="D454" t="s">
        <v>95</v>
      </c>
      <c r="E454" t="s">
        <v>96</v>
      </c>
      <c r="F454" t="s">
        <v>1775</v>
      </c>
      <c r="G454" t="s">
        <v>2148</v>
      </c>
      <c r="H454" t="s">
        <v>3056</v>
      </c>
      <c r="I454">
        <v>3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1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1</v>
      </c>
      <c r="AV454">
        <v>0</v>
      </c>
      <c r="AW454">
        <v>0</v>
      </c>
    </row>
    <row r="455" spans="1:49" x14ac:dyDescent="0.35">
      <c r="A455" t="s">
        <v>48</v>
      </c>
      <c r="B455" t="s">
        <v>49</v>
      </c>
      <c r="C455" t="s">
        <v>73</v>
      </c>
      <c r="D455" t="s">
        <v>95</v>
      </c>
      <c r="E455" t="s">
        <v>96</v>
      </c>
      <c r="F455" t="s">
        <v>1777</v>
      </c>
      <c r="G455" t="s">
        <v>2056</v>
      </c>
      <c r="H455" t="s">
        <v>3057</v>
      </c>
      <c r="I455">
        <v>3</v>
      </c>
      <c r="J455">
        <v>0</v>
      </c>
      <c r="K455">
        <v>0</v>
      </c>
      <c r="L455">
        <v>0</v>
      </c>
      <c r="M455">
        <v>1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1</v>
      </c>
      <c r="AA455">
        <v>0</v>
      </c>
      <c r="AB455">
        <v>1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</row>
    <row r="456" spans="1:49" x14ac:dyDescent="0.35">
      <c r="A456" t="s">
        <v>48</v>
      </c>
      <c r="B456" t="s">
        <v>49</v>
      </c>
      <c r="C456" t="s">
        <v>73</v>
      </c>
      <c r="D456" t="s">
        <v>95</v>
      </c>
      <c r="E456" t="s">
        <v>1784</v>
      </c>
      <c r="F456" t="s">
        <v>1785</v>
      </c>
      <c r="G456" t="s">
        <v>2149</v>
      </c>
      <c r="H456" t="s">
        <v>3058</v>
      </c>
      <c r="I456">
        <v>3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1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1</v>
      </c>
      <c r="Y456">
        <v>1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</row>
    <row r="457" spans="1:49" x14ac:dyDescent="0.35">
      <c r="A457" t="s">
        <v>48</v>
      </c>
      <c r="B457" t="s">
        <v>49</v>
      </c>
      <c r="C457" t="s">
        <v>73</v>
      </c>
      <c r="D457" t="s">
        <v>95</v>
      </c>
      <c r="E457" t="s">
        <v>1784</v>
      </c>
      <c r="F457" t="s">
        <v>1785</v>
      </c>
      <c r="G457" t="s">
        <v>1786</v>
      </c>
      <c r="H457" t="s">
        <v>3059</v>
      </c>
      <c r="I457">
        <v>3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1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2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</row>
    <row r="458" spans="1:49" x14ac:dyDescent="0.35">
      <c r="A458" t="s">
        <v>48</v>
      </c>
      <c r="B458" t="s">
        <v>49</v>
      </c>
      <c r="C458" t="s">
        <v>73</v>
      </c>
      <c r="D458" t="s">
        <v>74</v>
      </c>
      <c r="E458" t="s">
        <v>1799</v>
      </c>
      <c r="F458" t="s">
        <v>2150</v>
      </c>
      <c r="G458" t="s">
        <v>2446</v>
      </c>
      <c r="H458" t="s">
        <v>3060</v>
      </c>
      <c r="I458">
        <v>3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2</v>
      </c>
      <c r="AL458">
        <v>1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</row>
    <row r="459" spans="1:49" x14ac:dyDescent="0.35">
      <c r="A459" t="s">
        <v>48</v>
      </c>
      <c r="B459" t="s">
        <v>49</v>
      </c>
      <c r="C459" t="s">
        <v>73</v>
      </c>
      <c r="D459" t="s">
        <v>74</v>
      </c>
      <c r="E459" t="s">
        <v>1799</v>
      </c>
      <c r="F459" t="s">
        <v>1800</v>
      </c>
      <c r="G459" t="s">
        <v>1801</v>
      </c>
      <c r="H459" t="s">
        <v>2672</v>
      </c>
      <c r="I459">
        <v>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3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</row>
    <row r="460" spans="1:49" x14ac:dyDescent="0.35">
      <c r="A460" t="s">
        <v>48</v>
      </c>
      <c r="B460" t="s">
        <v>49</v>
      </c>
      <c r="C460" t="s">
        <v>73</v>
      </c>
      <c r="D460" t="s">
        <v>74</v>
      </c>
      <c r="E460" t="s">
        <v>1799</v>
      </c>
      <c r="F460" s="8" t="s">
        <v>2300</v>
      </c>
      <c r="G460" t="s">
        <v>2151</v>
      </c>
      <c r="H460" t="s">
        <v>3061</v>
      </c>
      <c r="I460">
        <v>3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2</v>
      </c>
      <c r="AK460">
        <v>1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</row>
    <row r="461" spans="1:49" x14ac:dyDescent="0.35">
      <c r="A461" t="s">
        <v>48</v>
      </c>
      <c r="B461" t="s">
        <v>49</v>
      </c>
      <c r="C461" t="s">
        <v>73</v>
      </c>
      <c r="D461" t="s">
        <v>74</v>
      </c>
      <c r="E461" t="s">
        <v>75</v>
      </c>
      <c r="F461" t="s">
        <v>76</v>
      </c>
      <c r="G461" t="s">
        <v>1807</v>
      </c>
      <c r="H461" t="s">
        <v>2673</v>
      </c>
      <c r="I461">
        <v>3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1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1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1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</row>
    <row r="462" spans="1:49" x14ac:dyDescent="0.35">
      <c r="A462" t="s">
        <v>48</v>
      </c>
      <c r="B462" t="s">
        <v>49</v>
      </c>
      <c r="C462" t="s">
        <v>73</v>
      </c>
      <c r="D462" t="s">
        <v>74</v>
      </c>
      <c r="E462" t="s">
        <v>75</v>
      </c>
      <c r="F462" t="s">
        <v>76</v>
      </c>
      <c r="G462" t="s">
        <v>77</v>
      </c>
      <c r="H462" t="s">
        <v>3062</v>
      </c>
      <c r="I462">
        <v>3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2</v>
      </c>
      <c r="AK462">
        <v>1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</row>
    <row r="463" spans="1:49" x14ac:dyDescent="0.35">
      <c r="A463" t="s">
        <v>48</v>
      </c>
      <c r="B463" t="s">
        <v>49</v>
      </c>
      <c r="C463" t="s">
        <v>73</v>
      </c>
      <c r="D463" t="s">
        <v>74</v>
      </c>
      <c r="E463" t="s">
        <v>75</v>
      </c>
      <c r="F463" t="s">
        <v>76</v>
      </c>
      <c r="G463" t="s">
        <v>1809</v>
      </c>
      <c r="H463" t="s">
        <v>2674</v>
      </c>
      <c r="I463">
        <v>3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3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</row>
    <row r="464" spans="1:49" x14ac:dyDescent="0.35">
      <c r="A464" t="s">
        <v>48</v>
      </c>
      <c r="B464" t="s">
        <v>49</v>
      </c>
      <c r="C464" t="s">
        <v>73</v>
      </c>
      <c r="D464" t="s">
        <v>74</v>
      </c>
      <c r="E464" t="s">
        <v>75</v>
      </c>
      <c r="F464" t="s">
        <v>76</v>
      </c>
      <c r="G464" t="s">
        <v>1809</v>
      </c>
      <c r="H464" t="s">
        <v>2675</v>
      </c>
      <c r="I464">
        <v>3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1</v>
      </c>
      <c r="AK464">
        <v>2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</row>
    <row r="465" spans="1:49" x14ac:dyDescent="0.35">
      <c r="A465" t="s">
        <v>48</v>
      </c>
      <c r="B465" t="s">
        <v>49</v>
      </c>
      <c r="C465" t="s">
        <v>73</v>
      </c>
      <c r="D465" t="s">
        <v>74</v>
      </c>
      <c r="E465" t="s">
        <v>75</v>
      </c>
      <c r="F465" t="s">
        <v>76</v>
      </c>
      <c r="G465" t="s">
        <v>1812</v>
      </c>
      <c r="H465" t="s">
        <v>2676</v>
      </c>
      <c r="I465">
        <v>3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2</v>
      </c>
      <c r="AU465">
        <v>0</v>
      </c>
      <c r="AV465">
        <v>1</v>
      </c>
      <c r="AW465">
        <v>0</v>
      </c>
    </row>
    <row r="466" spans="1:49" x14ac:dyDescent="0.35">
      <c r="A466" t="s">
        <v>48</v>
      </c>
      <c r="B466" t="s">
        <v>49</v>
      </c>
      <c r="C466" t="s">
        <v>73</v>
      </c>
      <c r="D466" t="s">
        <v>74</v>
      </c>
      <c r="E466" t="s">
        <v>75</v>
      </c>
      <c r="F466" t="s">
        <v>76</v>
      </c>
      <c r="G466" t="s">
        <v>2152</v>
      </c>
      <c r="H466" t="s">
        <v>2677</v>
      </c>
      <c r="I466">
        <v>3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2</v>
      </c>
      <c r="AL466">
        <v>1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</row>
    <row r="467" spans="1:49" x14ac:dyDescent="0.35">
      <c r="A467" t="s">
        <v>48</v>
      </c>
      <c r="B467" t="s">
        <v>49</v>
      </c>
      <c r="C467" t="s">
        <v>73</v>
      </c>
      <c r="D467" t="s">
        <v>74</v>
      </c>
      <c r="E467" t="s">
        <v>75</v>
      </c>
      <c r="F467" t="s">
        <v>76</v>
      </c>
      <c r="G467" t="s">
        <v>2153</v>
      </c>
      <c r="H467" t="s">
        <v>3063</v>
      </c>
      <c r="I467">
        <v>3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1</v>
      </c>
      <c r="AK467">
        <v>2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</row>
    <row r="468" spans="1:49" x14ac:dyDescent="0.35">
      <c r="A468" t="s">
        <v>48</v>
      </c>
      <c r="B468" t="s">
        <v>49</v>
      </c>
      <c r="C468" t="s">
        <v>73</v>
      </c>
      <c r="D468" t="s">
        <v>74</v>
      </c>
      <c r="E468" t="s">
        <v>75</v>
      </c>
      <c r="F468" t="s">
        <v>76</v>
      </c>
      <c r="G468" t="s">
        <v>1815</v>
      </c>
      <c r="H468" t="s">
        <v>3064</v>
      </c>
      <c r="I468">
        <v>3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2</v>
      </c>
      <c r="AK468">
        <v>1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</row>
    <row r="469" spans="1:49" x14ac:dyDescent="0.35">
      <c r="A469" t="s">
        <v>48</v>
      </c>
      <c r="B469" t="s">
        <v>49</v>
      </c>
      <c r="C469" t="s">
        <v>73</v>
      </c>
      <c r="D469" t="s">
        <v>74</v>
      </c>
      <c r="E469" t="s">
        <v>2000</v>
      </c>
      <c r="F469" t="s">
        <v>2154</v>
      </c>
      <c r="G469" t="s">
        <v>2447</v>
      </c>
      <c r="H469" t="s">
        <v>3065</v>
      </c>
      <c r="I469">
        <v>3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1</v>
      </c>
      <c r="AK469">
        <v>1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1</v>
      </c>
      <c r="AU469">
        <v>0</v>
      </c>
      <c r="AV469">
        <v>0</v>
      </c>
      <c r="AW469">
        <v>0</v>
      </c>
    </row>
    <row r="470" spans="1:49" x14ac:dyDescent="0.35">
      <c r="A470" t="s">
        <v>48</v>
      </c>
      <c r="B470" t="s">
        <v>49</v>
      </c>
      <c r="C470" t="s">
        <v>1833</v>
      </c>
      <c r="D470" t="s">
        <v>3238</v>
      </c>
      <c r="E470" t="s">
        <v>3239</v>
      </c>
      <c r="F470" t="s">
        <v>1835</v>
      </c>
      <c r="G470" t="s">
        <v>1836</v>
      </c>
      <c r="H470" t="s">
        <v>3066</v>
      </c>
      <c r="I470">
        <v>3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2</v>
      </c>
      <c r="S470">
        <v>1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</row>
    <row r="471" spans="1:49" x14ac:dyDescent="0.35">
      <c r="A471" t="s">
        <v>48</v>
      </c>
      <c r="B471" t="s">
        <v>49</v>
      </c>
      <c r="C471" t="s">
        <v>2155</v>
      </c>
      <c r="D471" t="s">
        <v>2156</v>
      </c>
      <c r="E471" t="s">
        <v>2448</v>
      </c>
      <c r="F471" t="s">
        <v>2449</v>
      </c>
      <c r="G471" t="s">
        <v>2450</v>
      </c>
      <c r="H471" t="s">
        <v>3067</v>
      </c>
      <c r="I471">
        <v>3</v>
      </c>
      <c r="J471">
        <v>0</v>
      </c>
      <c r="K471">
        <v>0</v>
      </c>
      <c r="L471">
        <v>0</v>
      </c>
      <c r="M471">
        <v>0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1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1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</row>
    <row r="472" spans="1:49" x14ac:dyDescent="0.35">
      <c r="A472" t="s">
        <v>48</v>
      </c>
      <c r="B472" t="s">
        <v>49</v>
      </c>
      <c r="C472" t="s">
        <v>2053</v>
      </c>
      <c r="D472" t="s">
        <v>2054</v>
      </c>
      <c r="E472" t="s">
        <v>2157</v>
      </c>
      <c r="F472" t="s">
        <v>2451</v>
      </c>
      <c r="G472" t="s">
        <v>2452</v>
      </c>
      <c r="H472" t="s">
        <v>3068</v>
      </c>
      <c r="I472">
        <v>3</v>
      </c>
      <c r="J472">
        <v>0</v>
      </c>
      <c r="K472">
        <v>0</v>
      </c>
      <c r="L472">
        <v>0</v>
      </c>
      <c r="M472">
        <v>0</v>
      </c>
      <c r="N472">
        <v>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1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1</v>
      </c>
    </row>
    <row r="473" spans="1:49" x14ac:dyDescent="0.35">
      <c r="A473" t="s">
        <v>48</v>
      </c>
      <c r="B473" t="s">
        <v>49</v>
      </c>
      <c r="C473" t="s">
        <v>1844</v>
      </c>
      <c r="D473" t="s">
        <v>2158</v>
      </c>
      <c r="E473" t="s">
        <v>2453</v>
      </c>
      <c r="F473" t="s">
        <v>2454</v>
      </c>
      <c r="G473" t="s">
        <v>2455</v>
      </c>
      <c r="H473" t="s">
        <v>3069</v>
      </c>
      <c r="I473">
        <v>3</v>
      </c>
      <c r="J473">
        <v>0</v>
      </c>
      <c r="K473">
        <v>0</v>
      </c>
      <c r="L473">
        <v>1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2</v>
      </c>
      <c r="AT473">
        <v>0</v>
      </c>
      <c r="AU473">
        <v>0</v>
      </c>
      <c r="AV473">
        <v>0</v>
      </c>
      <c r="AW473">
        <v>0</v>
      </c>
    </row>
    <row r="474" spans="1:49" x14ac:dyDescent="0.35">
      <c r="A474" t="s">
        <v>48</v>
      </c>
      <c r="B474" t="s">
        <v>49</v>
      </c>
      <c r="C474" t="s">
        <v>1844</v>
      </c>
      <c r="D474" t="s">
        <v>1845</v>
      </c>
      <c r="E474" t="s">
        <v>1849</v>
      </c>
      <c r="F474" t="s">
        <v>1850</v>
      </c>
      <c r="G474" t="s">
        <v>2456</v>
      </c>
      <c r="H474" t="s">
        <v>3070</v>
      </c>
      <c r="I474">
        <v>3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1</v>
      </c>
      <c r="T474">
        <v>0</v>
      </c>
      <c r="U474">
        <v>1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1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</row>
    <row r="475" spans="1:49" x14ac:dyDescent="0.35">
      <c r="A475" t="s">
        <v>48</v>
      </c>
      <c r="B475" t="s">
        <v>386</v>
      </c>
      <c r="C475" t="s">
        <v>387</v>
      </c>
      <c r="D475" t="s">
        <v>388</v>
      </c>
      <c r="E475" t="s">
        <v>389</v>
      </c>
      <c r="F475" t="s">
        <v>390</v>
      </c>
      <c r="G475" t="s">
        <v>391</v>
      </c>
      <c r="H475" t="s">
        <v>2678</v>
      </c>
      <c r="I475">
        <v>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2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</row>
    <row r="476" spans="1:49" x14ac:dyDescent="0.35">
      <c r="A476" t="s">
        <v>48</v>
      </c>
      <c r="B476" t="s">
        <v>386</v>
      </c>
      <c r="C476" t="s">
        <v>387</v>
      </c>
      <c r="D476" t="s">
        <v>1630</v>
      </c>
      <c r="E476" t="s">
        <v>2024</v>
      </c>
      <c r="F476" t="s">
        <v>3233</v>
      </c>
      <c r="G476" t="s">
        <v>3263</v>
      </c>
      <c r="H476" t="s">
        <v>3264</v>
      </c>
      <c r="I476">
        <v>2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2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</row>
    <row r="477" spans="1:49" x14ac:dyDescent="0.35">
      <c r="A477" t="s">
        <v>48</v>
      </c>
      <c r="B477" t="s">
        <v>49</v>
      </c>
      <c r="C477" t="s">
        <v>133</v>
      </c>
      <c r="D477" t="s">
        <v>1896</v>
      </c>
      <c r="E477" t="s">
        <v>617</v>
      </c>
      <c r="F477" t="s">
        <v>1634</v>
      </c>
      <c r="G477" t="s">
        <v>1635</v>
      </c>
      <c r="H477" t="s">
        <v>2679</v>
      </c>
      <c r="I477">
        <v>2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1</v>
      </c>
      <c r="AR477">
        <v>0</v>
      </c>
      <c r="AS477">
        <v>1</v>
      </c>
      <c r="AT477">
        <v>0</v>
      </c>
      <c r="AU477">
        <v>0</v>
      </c>
      <c r="AV477">
        <v>0</v>
      </c>
      <c r="AW477">
        <v>0</v>
      </c>
    </row>
    <row r="478" spans="1:49" x14ac:dyDescent="0.35">
      <c r="A478" t="s">
        <v>48</v>
      </c>
      <c r="B478" t="s">
        <v>49</v>
      </c>
      <c r="C478" t="s">
        <v>133</v>
      </c>
      <c r="D478" t="s">
        <v>1896</v>
      </c>
      <c r="E478" t="s">
        <v>617</v>
      </c>
      <c r="F478" t="s">
        <v>1638</v>
      </c>
      <c r="G478" t="s">
        <v>2159</v>
      </c>
      <c r="H478" t="s">
        <v>3071</v>
      </c>
      <c r="I478">
        <v>2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1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1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</row>
    <row r="479" spans="1:49" x14ac:dyDescent="0.35">
      <c r="A479" t="s">
        <v>48</v>
      </c>
      <c r="B479" t="s">
        <v>49</v>
      </c>
      <c r="C479" t="s">
        <v>133</v>
      </c>
      <c r="D479" t="s">
        <v>1896</v>
      </c>
      <c r="E479" t="s">
        <v>617</v>
      </c>
      <c r="F479" t="s">
        <v>2160</v>
      </c>
      <c r="G479" t="s">
        <v>2161</v>
      </c>
      <c r="H479" t="s">
        <v>3072</v>
      </c>
      <c r="I479">
        <v>2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1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1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</row>
    <row r="480" spans="1:49" x14ac:dyDescent="0.35">
      <c r="A480" t="s">
        <v>48</v>
      </c>
      <c r="B480" t="s">
        <v>49</v>
      </c>
      <c r="C480" t="s">
        <v>133</v>
      </c>
      <c r="D480" t="s">
        <v>1896</v>
      </c>
      <c r="E480" t="s">
        <v>617</v>
      </c>
      <c r="F480" t="s">
        <v>2100</v>
      </c>
      <c r="G480" t="s">
        <v>2457</v>
      </c>
      <c r="H480" t="s">
        <v>3073</v>
      </c>
      <c r="I480">
        <v>2</v>
      </c>
      <c r="J480">
        <v>0</v>
      </c>
      <c r="K480">
        <v>0</v>
      </c>
      <c r="L480">
        <v>0</v>
      </c>
      <c r="M480">
        <v>1</v>
      </c>
      <c r="N480">
        <v>0</v>
      </c>
      <c r="O480">
        <v>1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</row>
    <row r="481" spans="1:49" x14ac:dyDescent="0.35">
      <c r="A481" t="s">
        <v>48</v>
      </c>
      <c r="B481" t="s">
        <v>49</v>
      </c>
      <c r="C481" t="s">
        <v>133</v>
      </c>
      <c r="D481" t="s">
        <v>1896</v>
      </c>
      <c r="E481" t="s">
        <v>617</v>
      </c>
      <c r="F481" t="s">
        <v>1642</v>
      </c>
      <c r="G481" t="s">
        <v>1643</v>
      </c>
      <c r="H481" t="s">
        <v>3074</v>
      </c>
      <c r="I481">
        <v>2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1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1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</row>
    <row r="482" spans="1:49" x14ac:dyDescent="0.35">
      <c r="A482" t="s">
        <v>48</v>
      </c>
      <c r="B482" t="s">
        <v>49</v>
      </c>
      <c r="C482" t="s">
        <v>133</v>
      </c>
      <c r="D482" t="s">
        <v>1896</v>
      </c>
      <c r="E482" t="s">
        <v>617</v>
      </c>
      <c r="F482" t="s">
        <v>1644</v>
      </c>
      <c r="G482" t="s">
        <v>1645</v>
      </c>
      <c r="H482" t="s">
        <v>3075</v>
      </c>
      <c r="I482">
        <v>2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1</v>
      </c>
      <c r="Z482">
        <v>0</v>
      </c>
      <c r="AA482">
        <v>0</v>
      </c>
      <c r="AB482">
        <v>1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</row>
    <row r="483" spans="1:49" x14ac:dyDescent="0.35">
      <c r="A483" t="s">
        <v>48</v>
      </c>
      <c r="B483" t="s">
        <v>49</v>
      </c>
      <c r="C483" t="s">
        <v>133</v>
      </c>
      <c r="D483" t="s">
        <v>1896</v>
      </c>
      <c r="E483" t="s">
        <v>617</v>
      </c>
      <c r="F483" t="s">
        <v>2120</v>
      </c>
      <c r="G483" t="s">
        <v>2121</v>
      </c>
      <c r="H483" t="s">
        <v>2680</v>
      </c>
      <c r="I483">
        <v>2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1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1</v>
      </c>
      <c r="AV483">
        <v>0</v>
      </c>
      <c r="AW483">
        <v>0</v>
      </c>
    </row>
    <row r="484" spans="1:49" x14ac:dyDescent="0.35">
      <c r="A484" t="s">
        <v>48</v>
      </c>
      <c r="B484" t="s">
        <v>49</v>
      </c>
      <c r="C484" t="s">
        <v>133</v>
      </c>
      <c r="D484" t="s">
        <v>1896</v>
      </c>
      <c r="E484" t="s">
        <v>135</v>
      </c>
      <c r="F484" t="s">
        <v>136</v>
      </c>
      <c r="G484" t="s">
        <v>2162</v>
      </c>
      <c r="H484" t="s">
        <v>3076</v>
      </c>
      <c r="I484">
        <v>2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1</v>
      </c>
      <c r="AO484">
        <v>0</v>
      </c>
      <c r="AP484">
        <v>0</v>
      </c>
      <c r="AQ484">
        <v>1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</row>
    <row r="485" spans="1:49" x14ac:dyDescent="0.35">
      <c r="A485" t="s">
        <v>48</v>
      </c>
      <c r="B485" t="s">
        <v>49</v>
      </c>
      <c r="C485" t="s">
        <v>133</v>
      </c>
      <c r="D485" t="s">
        <v>1975</v>
      </c>
      <c r="E485" t="s">
        <v>240</v>
      </c>
      <c r="F485" t="s">
        <v>242</v>
      </c>
      <c r="G485" t="s">
        <v>592</v>
      </c>
      <c r="H485" t="s">
        <v>3077</v>
      </c>
      <c r="I485">
        <v>2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1</v>
      </c>
      <c r="AQ485">
        <v>0</v>
      </c>
      <c r="AR485">
        <v>0</v>
      </c>
      <c r="AS485">
        <v>0</v>
      </c>
      <c r="AT485">
        <v>1</v>
      </c>
      <c r="AU485">
        <v>0</v>
      </c>
      <c r="AV485">
        <v>0</v>
      </c>
      <c r="AW485">
        <v>0</v>
      </c>
    </row>
    <row r="486" spans="1:49" x14ac:dyDescent="0.35">
      <c r="A486" t="s">
        <v>48</v>
      </c>
      <c r="B486" t="s">
        <v>49</v>
      </c>
      <c r="C486" t="s">
        <v>2163</v>
      </c>
      <c r="D486" t="s">
        <v>2459</v>
      </c>
      <c r="E486" t="s">
        <v>2460</v>
      </c>
      <c r="F486" t="s">
        <v>2461</v>
      </c>
      <c r="G486" t="s">
        <v>2462</v>
      </c>
      <c r="H486" t="s">
        <v>2458</v>
      </c>
      <c r="I486">
        <v>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1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1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</row>
    <row r="487" spans="1:49" x14ac:dyDescent="0.35">
      <c r="A487" t="s">
        <v>48</v>
      </c>
      <c r="B487" t="s">
        <v>49</v>
      </c>
      <c r="C487" t="s">
        <v>50</v>
      </c>
      <c r="D487" t="s">
        <v>52</v>
      </c>
      <c r="E487" t="s">
        <v>53</v>
      </c>
      <c r="F487" t="s">
        <v>54</v>
      </c>
      <c r="G487" t="s">
        <v>55</v>
      </c>
      <c r="H487" t="s">
        <v>2681</v>
      </c>
      <c r="I487">
        <v>2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1</v>
      </c>
      <c r="AM487">
        <v>0</v>
      </c>
      <c r="AN487">
        <v>0</v>
      </c>
      <c r="AO487">
        <v>0</v>
      </c>
      <c r="AP487">
        <v>1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</row>
    <row r="488" spans="1:49" x14ac:dyDescent="0.35">
      <c r="A488" t="s">
        <v>48</v>
      </c>
      <c r="B488" t="s">
        <v>49</v>
      </c>
      <c r="C488" t="s">
        <v>50</v>
      </c>
      <c r="D488" t="s">
        <v>52</v>
      </c>
      <c r="E488" t="s">
        <v>53</v>
      </c>
      <c r="F488" t="s">
        <v>2164</v>
      </c>
      <c r="G488" t="s">
        <v>2463</v>
      </c>
      <c r="H488" t="s">
        <v>3078</v>
      </c>
      <c r="I488">
        <v>2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1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</row>
    <row r="489" spans="1:49" x14ac:dyDescent="0.35">
      <c r="A489" t="s">
        <v>48</v>
      </c>
      <c r="B489" t="s">
        <v>49</v>
      </c>
      <c r="C489" t="s">
        <v>50</v>
      </c>
      <c r="D489" t="s">
        <v>1658</v>
      </c>
      <c r="E489" t="s">
        <v>1659</v>
      </c>
      <c r="F489" t="s">
        <v>1661</v>
      </c>
      <c r="G489" t="s">
        <v>2165</v>
      </c>
      <c r="H489" t="s">
        <v>3079</v>
      </c>
      <c r="I489">
        <v>2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1</v>
      </c>
      <c r="AU489">
        <v>0</v>
      </c>
      <c r="AV489">
        <v>0</v>
      </c>
      <c r="AW489">
        <v>0</v>
      </c>
    </row>
    <row r="490" spans="1:49" x14ac:dyDescent="0.35">
      <c r="A490" t="s">
        <v>48</v>
      </c>
      <c r="B490" t="s">
        <v>49</v>
      </c>
      <c r="C490" t="s">
        <v>50</v>
      </c>
      <c r="D490" t="s">
        <v>1662</v>
      </c>
      <c r="E490" t="s">
        <v>1663</v>
      </c>
      <c r="F490" t="s">
        <v>1665</v>
      </c>
      <c r="G490" t="s">
        <v>2166</v>
      </c>
      <c r="H490" t="s">
        <v>3080</v>
      </c>
      <c r="I490">
        <v>2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1</v>
      </c>
      <c r="AE490">
        <v>1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</row>
    <row r="491" spans="1:49" x14ac:dyDescent="0.35">
      <c r="A491" t="s">
        <v>48</v>
      </c>
      <c r="B491" t="s">
        <v>49</v>
      </c>
      <c r="C491" t="s">
        <v>50</v>
      </c>
      <c r="D491" t="s">
        <v>3236</v>
      </c>
      <c r="E491" t="s">
        <v>3237</v>
      </c>
      <c r="F491" t="s">
        <v>1664</v>
      </c>
      <c r="G491" t="s">
        <v>1960</v>
      </c>
      <c r="H491" t="s">
        <v>3081</v>
      </c>
      <c r="I491">
        <v>2</v>
      </c>
      <c r="J491">
        <v>1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1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</row>
    <row r="492" spans="1:49" x14ac:dyDescent="0.35">
      <c r="A492" t="s">
        <v>48</v>
      </c>
      <c r="B492" t="s">
        <v>49</v>
      </c>
      <c r="C492" t="s">
        <v>50</v>
      </c>
      <c r="D492" t="s">
        <v>3236</v>
      </c>
      <c r="E492" t="s">
        <v>3237</v>
      </c>
      <c r="F492" t="s">
        <v>1664</v>
      </c>
      <c r="G492" t="s">
        <v>2167</v>
      </c>
      <c r="H492" t="s">
        <v>3082</v>
      </c>
      <c r="I492">
        <v>2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1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1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</row>
    <row r="493" spans="1:49" x14ac:dyDescent="0.35">
      <c r="A493" t="s">
        <v>48</v>
      </c>
      <c r="B493" t="s">
        <v>49</v>
      </c>
      <c r="C493" t="s">
        <v>1677</v>
      </c>
      <c r="D493" t="s">
        <v>2168</v>
      </c>
      <c r="E493" t="s">
        <v>2464</v>
      </c>
      <c r="F493" t="s">
        <v>2465</v>
      </c>
      <c r="G493" t="s">
        <v>2466</v>
      </c>
      <c r="H493" t="s">
        <v>3083</v>
      </c>
      <c r="I493">
        <v>2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1</v>
      </c>
      <c r="AS493">
        <v>0</v>
      </c>
      <c r="AT493">
        <v>0</v>
      </c>
      <c r="AU493">
        <v>0</v>
      </c>
      <c r="AV493">
        <v>1</v>
      </c>
      <c r="AW493">
        <v>0</v>
      </c>
    </row>
    <row r="494" spans="1:49" x14ac:dyDescent="0.35">
      <c r="A494" t="s">
        <v>48</v>
      </c>
      <c r="B494" t="s">
        <v>49</v>
      </c>
      <c r="C494" t="s">
        <v>58</v>
      </c>
      <c r="D494" t="s">
        <v>258</v>
      </c>
      <c r="E494" t="s">
        <v>1681</v>
      </c>
      <c r="F494" t="s">
        <v>1985</v>
      </c>
      <c r="G494" t="s">
        <v>2169</v>
      </c>
      <c r="H494" t="s">
        <v>3084</v>
      </c>
      <c r="I494">
        <v>2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1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1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</row>
    <row r="495" spans="1:49" x14ac:dyDescent="0.35">
      <c r="A495" t="s">
        <v>48</v>
      </c>
      <c r="B495" t="s">
        <v>49</v>
      </c>
      <c r="C495" t="s">
        <v>58</v>
      </c>
      <c r="D495" t="s">
        <v>258</v>
      </c>
      <c r="E495" t="s">
        <v>1681</v>
      </c>
      <c r="F495" t="s">
        <v>1985</v>
      </c>
      <c r="G495" t="s">
        <v>2170</v>
      </c>
      <c r="H495" t="s">
        <v>3085</v>
      </c>
      <c r="I495">
        <v>2</v>
      </c>
      <c r="J495">
        <v>0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1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</row>
    <row r="496" spans="1:49" x14ac:dyDescent="0.35">
      <c r="A496" t="s">
        <v>48</v>
      </c>
      <c r="B496" t="s">
        <v>49</v>
      </c>
      <c r="C496" t="s">
        <v>58</v>
      </c>
      <c r="D496" t="s">
        <v>258</v>
      </c>
      <c r="E496" t="s">
        <v>1681</v>
      </c>
      <c r="F496" t="s">
        <v>1684</v>
      </c>
      <c r="G496" t="s">
        <v>2171</v>
      </c>
      <c r="H496" t="s">
        <v>3086</v>
      </c>
      <c r="I496">
        <v>2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1</v>
      </c>
      <c r="AP496">
        <v>0</v>
      </c>
      <c r="AQ496">
        <v>0</v>
      </c>
      <c r="AR496">
        <v>0</v>
      </c>
      <c r="AS496">
        <v>1</v>
      </c>
      <c r="AT496">
        <v>0</v>
      </c>
      <c r="AU496">
        <v>0</v>
      </c>
      <c r="AV496">
        <v>0</v>
      </c>
      <c r="AW496">
        <v>0</v>
      </c>
    </row>
    <row r="497" spans="1:49" x14ac:dyDescent="0.35">
      <c r="A497" t="s">
        <v>48</v>
      </c>
      <c r="B497" t="s">
        <v>49</v>
      </c>
      <c r="C497" t="s">
        <v>58</v>
      </c>
      <c r="D497" t="s">
        <v>258</v>
      </c>
      <c r="E497" t="s">
        <v>1681</v>
      </c>
      <c r="F497" t="s">
        <v>1684</v>
      </c>
      <c r="G497" t="s">
        <v>2172</v>
      </c>
      <c r="H497" t="s">
        <v>3087</v>
      </c>
      <c r="I497">
        <v>2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2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</row>
    <row r="498" spans="1:49" x14ac:dyDescent="0.35">
      <c r="A498" t="s">
        <v>48</v>
      </c>
      <c r="B498" t="s">
        <v>49</v>
      </c>
      <c r="C498" t="s">
        <v>58</v>
      </c>
      <c r="D498" t="s">
        <v>258</v>
      </c>
      <c r="E498" t="s">
        <v>1681</v>
      </c>
      <c r="F498" t="s">
        <v>1686</v>
      </c>
      <c r="G498" t="s">
        <v>2173</v>
      </c>
      <c r="H498" t="s">
        <v>2682</v>
      </c>
      <c r="I498">
        <v>2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1</v>
      </c>
      <c r="AR498">
        <v>0</v>
      </c>
      <c r="AS498">
        <v>0</v>
      </c>
      <c r="AT498">
        <v>0</v>
      </c>
      <c r="AU498">
        <v>0</v>
      </c>
      <c r="AV498">
        <v>1</v>
      </c>
      <c r="AW498">
        <v>0</v>
      </c>
    </row>
    <row r="499" spans="1:49" x14ac:dyDescent="0.35">
      <c r="A499" t="s">
        <v>48</v>
      </c>
      <c r="B499" t="s">
        <v>49</v>
      </c>
      <c r="C499" t="s">
        <v>58</v>
      </c>
      <c r="D499" t="s">
        <v>258</v>
      </c>
      <c r="E499" t="s">
        <v>1681</v>
      </c>
      <c r="F499" t="s">
        <v>1686</v>
      </c>
      <c r="G499" t="s">
        <v>1687</v>
      </c>
      <c r="H499" t="s">
        <v>2683</v>
      </c>
      <c r="I499">
        <v>2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1</v>
      </c>
      <c r="AP499">
        <v>0</v>
      </c>
      <c r="AQ499">
        <v>0</v>
      </c>
      <c r="AR499">
        <v>1</v>
      </c>
      <c r="AS499">
        <v>0</v>
      </c>
      <c r="AT499">
        <v>0</v>
      </c>
      <c r="AU499">
        <v>0</v>
      </c>
      <c r="AV499">
        <v>0</v>
      </c>
      <c r="AW499">
        <v>0</v>
      </c>
    </row>
    <row r="500" spans="1:49" x14ac:dyDescent="0.35">
      <c r="A500" t="s">
        <v>48</v>
      </c>
      <c r="B500" t="s">
        <v>49</v>
      </c>
      <c r="C500" t="s">
        <v>58</v>
      </c>
      <c r="D500" t="s">
        <v>258</v>
      </c>
      <c r="E500" t="s">
        <v>1681</v>
      </c>
      <c r="F500" t="s">
        <v>1686</v>
      </c>
      <c r="G500" t="s">
        <v>1688</v>
      </c>
      <c r="H500" t="s">
        <v>2684</v>
      </c>
      <c r="I500">
        <v>2</v>
      </c>
      <c r="J500">
        <v>0</v>
      </c>
      <c r="K500">
        <v>0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1</v>
      </c>
      <c r="AT500">
        <v>0</v>
      </c>
      <c r="AU500">
        <v>0</v>
      </c>
      <c r="AV500">
        <v>0</v>
      </c>
      <c r="AW500">
        <v>0</v>
      </c>
    </row>
    <row r="501" spans="1:49" x14ac:dyDescent="0.35">
      <c r="A501" t="s">
        <v>48</v>
      </c>
      <c r="B501" t="s">
        <v>49</v>
      </c>
      <c r="C501" t="s">
        <v>58</v>
      </c>
      <c r="D501" t="s">
        <v>258</v>
      </c>
      <c r="E501" t="s">
        <v>2174</v>
      </c>
      <c r="F501" t="s">
        <v>2175</v>
      </c>
      <c r="G501" t="s">
        <v>2176</v>
      </c>
      <c r="H501" t="s">
        <v>2685</v>
      </c>
      <c r="I501">
        <v>2</v>
      </c>
      <c r="J501">
        <v>0</v>
      </c>
      <c r="K501">
        <v>0</v>
      </c>
      <c r="L501">
        <v>0</v>
      </c>
      <c r="M501">
        <v>0</v>
      </c>
      <c r="N501">
        <v>1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1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</row>
    <row r="502" spans="1:49" x14ac:dyDescent="0.35">
      <c r="A502" t="s">
        <v>48</v>
      </c>
      <c r="B502" t="s">
        <v>49</v>
      </c>
      <c r="C502" t="s">
        <v>58</v>
      </c>
      <c r="D502" t="s">
        <v>258</v>
      </c>
      <c r="E502" t="s">
        <v>259</v>
      </c>
      <c r="F502" t="s">
        <v>1694</v>
      </c>
      <c r="G502" t="s">
        <v>1695</v>
      </c>
      <c r="H502" t="s">
        <v>2686</v>
      </c>
      <c r="I502">
        <v>2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1</v>
      </c>
      <c r="AK502">
        <v>1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</row>
    <row r="503" spans="1:49" x14ac:dyDescent="0.35">
      <c r="A503" t="s">
        <v>48</v>
      </c>
      <c r="B503" t="s">
        <v>49</v>
      </c>
      <c r="C503" t="s">
        <v>58</v>
      </c>
      <c r="D503" t="s">
        <v>258</v>
      </c>
      <c r="E503" t="s">
        <v>259</v>
      </c>
      <c r="F503" t="s">
        <v>1694</v>
      </c>
      <c r="G503" t="s">
        <v>1695</v>
      </c>
      <c r="H503" t="s">
        <v>2687</v>
      </c>
      <c r="I503">
        <v>2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1</v>
      </c>
      <c r="AK503">
        <v>0</v>
      </c>
      <c r="AL503">
        <v>0</v>
      </c>
      <c r="AM503">
        <v>0</v>
      </c>
      <c r="AN503">
        <v>1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</row>
    <row r="504" spans="1:49" x14ac:dyDescent="0.35">
      <c r="A504" t="s">
        <v>48</v>
      </c>
      <c r="B504" t="s">
        <v>49</v>
      </c>
      <c r="C504" t="s">
        <v>58</v>
      </c>
      <c r="D504" t="s">
        <v>258</v>
      </c>
      <c r="E504" t="s">
        <v>259</v>
      </c>
      <c r="F504" t="s">
        <v>1694</v>
      </c>
      <c r="G504" t="s">
        <v>2177</v>
      </c>
      <c r="H504" t="s">
        <v>3088</v>
      </c>
      <c r="I504">
        <v>2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1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1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</row>
    <row r="505" spans="1:49" x14ac:dyDescent="0.35">
      <c r="A505" t="s">
        <v>48</v>
      </c>
      <c r="B505" t="s">
        <v>49</v>
      </c>
      <c r="C505" t="s">
        <v>58</v>
      </c>
      <c r="D505" t="s">
        <v>258</v>
      </c>
      <c r="E505" t="s">
        <v>259</v>
      </c>
      <c r="F505" t="s">
        <v>458</v>
      </c>
      <c r="G505" t="s">
        <v>459</v>
      </c>
      <c r="H505" t="s">
        <v>2688</v>
      </c>
      <c r="I505">
        <v>2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1</v>
      </c>
      <c r="AP505">
        <v>0</v>
      </c>
      <c r="AQ505">
        <v>1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</row>
    <row r="506" spans="1:49" x14ac:dyDescent="0.35">
      <c r="A506" t="s">
        <v>48</v>
      </c>
      <c r="B506" t="s">
        <v>49</v>
      </c>
      <c r="C506" t="s">
        <v>58</v>
      </c>
      <c r="D506" t="s">
        <v>258</v>
      </c>
      <c r="E506" t="s">
        <v>259</v>
      </c>
      <c r="F506" t="s">
        <v>1696</v>
      </c>
      <c r="G506" t="s">
        <v>2178</v>
      </c>
      <c r="H506" t="s">
        <v>2689</v>
      </c>
      <c r="I506">
        <v>2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1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1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</row>
    <row r="507" spans="1:49" x14ac:dyDescent="0.35">
      <c r="A507" t="s">
        <v>48</v>
      </c>
      <c r="B507" t="s">
        <v>49</v>
      </c>
      <c r="C507" t="s">
        <v>58</v>
      </c>
      <c r="D507" t="s">
        <v>59</v>
      </c>
      <c r="E507" t="s">
        <v>60</v>
      </c>
      <c r="F507" t="s">
        <v>1970</v>
      </c>
      <c r="G507" t="s">
        <v>1971</v>
      </c>
      <c r="H507" t="s">
        <v>2690</v>
      </c>
      <c r="I507">
        <v>2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1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1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</row>
    <row r="508" spans="1:49" x14ac:dyDescent="0.35">
      <c r="A508" t="s">
        <v>48</v>
      </c>
      <c r="B508" t="s">
        <v>49</v>
      </c>
      <c r="C508" t="s">
        <v>58</v>
      </c>
      <c r="D508" t="s">
        <v>59</v>
      </c>
      <c r="E508" t="s">
        <v>60</v>
      </c>
      <c r="F508" t="s">
        <v>69</v>
      </c>
      <c r="G508" t="s">
        <v>1723</v>
      </c>
      <c r="H508" t="s">
        <v>2691</v>
      </c>
      <c r="I508">
        <v>2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1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1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</row>
    <row r="509" spans="1:49" x14ac:dyDescent="0.35">
      <c r="A509" t="s">
        <v>48</v>
      </c>
      <c r="B509" t="s">
        <v>49</v>
      </c>
      <c r="C509" t="s">
        <v>58</v>
      </c>
      <c r="D509" t="s">
        <v>59</v>
      </c>
      <c r="E509" t="s">
        <v>60</v>
      </c>
      <c r="F509" t="s">
        <v>1999</v>
      </c>
      <c r="G509" t="s">
        <v>2179</v>
      </c>
      <c r="H509" t="s">
        <v>3089</v>
      </c>
      <c r="I509">
        <v>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1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1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</row>
    <row r="510" spans="1:49" x14ac:dyDescent="0.35">
      <c r="A510" t="s">
        <v>48</v>
      </c>
      <c r="B510" t="s">
        <v>49</v>
      </c>
      <c r="C510" t="s">
        <v>58</v>
      </c>
      <c r="D510" t="s">
        <v>59</v>
      </c>
      <c r="E510" t="s">
        <v>60</v>
      </c>
      <c r="F510" t="s">
        <v>61</v>
      </c>
      <c r="G510" t="s">
        <v>1739</v>
      </c>
      <c r="H510" t="s">
        <v>2692</v>
      </c>
      <c r="I510">
        <v>2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1</v>
      </c>
      <c r="AS510">
        <v>0</v>
      </c>
      <c r="AT510">
        <v>0</v>
      </c>
      <c r="AU510">
        <v>0</v>
      </c>
      <c r="AV510">
        <v>0</v>
      </c>
      <c r="AW510">
        <v>0</v>
      </c>
    </row>
    <row r="511" spans="1:49" x14ac:dyDescent="0.35">
      <c r="A511" t="s">
        <v>48</v>
      </c>
      <c r="B511" t="s">
        <v>49</v>
      </c>
      <c r="C511" t="s">
        <v>58</v>
      </c>
      <c r="D511" t="s">
        <v>59</v>
      </c>
      <c r="E511" t="s">
        <v>60</v>
      </c>
      <c r="F511" t="s">
        <v>3232</v>
      </c>
      <c r="G511" t="s">
        <v>3265</v>
      </c>
      <c r="H511" t="s">
        <v>3266</v>
      </c>
      <c r="I511">
        <v>2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1</v>
      </c>
      <c r="X511">
        <v>0</v>
      </c>
      <c r="Y511">
        <v>0</v>
      </c>
      <c r="Z511">
        <v>0</v>
      </c>
      <c r="AA511">
        <v>1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</row>
    <row r="512" spans="1:49" x14ac:dyDescent="0.35">
      <c r="A512" t="s">
        <v>48</v>
      </c>
      <c r="B512" t="s">
        <v>49</v>
      </c>
      <c r="C512" t="s">
        <v>58</v>
      </c>
      <c r="D512" t="s">
        <v>59</v>
      </c>
      <c r="E512" t="s">
        <v>60</v>
      </c>
      <c r="F512" t="s">
        <v>3231</v>
      </c>
      <c r="G512" s="6">
        <v>24838</v>
      </c>
      <c r="H512" t="s">
        <v>3090</v>
      </c>
      <c r="I512">
        <v>2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1</v>
      </c>
      <c r="AT512">
        <v>0</v>
      </c>
      <c r="AU512">
        <v>0</v>
      </c>
      <c r="AV512">
        <v>0</v>
      </c>
      <c r="AW512">
        <v>0</v>
      </c>
    </row>
    <row r="513" spans="1:49" x14ac:dyDescent="0.35">
      <c r="A513" t="s">
        <v>48</v>
      </c>
      <c r="B513" t="s">
        <v>49</v>
      </c>
      <c r="C513" t="s">
        <v>58</v>
      </c>
      <c r="D513" t="s">
        <v>59</v>
      </c>
      <c r="E513" t="s">
        <v>60</v>
      </c>
      <c r="F513" t="s">
        <v>3231</v>
      </c>
      <c r="G513" t="s">
        <v>1707</v>
      </c>
      <c r="H513" t="s">
        <v>3091</v>
      </c>
      <c r="I513">
        <v>2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1</v>
      </c>
      <c r="AV513">
        <v>0</v>
      </c>
      <c r="AW513">
        <v>0</v>
      </c>
    </row>
    <row r="514" spans="1:49" x14ac:dyDescent="0.35">
      <c r="A514" t="s">
        <v>48</v>
      </c>
      <c r="B514" t="s">
        <v>49</v>
      </c>
      <c r="C514" t="s">
        <v>58</v>
      </c>
      <c r="D514" t="s">
        <v>59</v>
      </c>
      <c r="E514" t="s">
        <v>1741</v>
      </c>
      <c r="F514" t="s">
        <v>2180</v>
      </c>
      <c r="G514" t="s">
        <v>2181</v>
      </c>
      <c r="H514" t="s">
        <v>3092</v>
      </c>
      <c r="I514">
        <v>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1</v>
      </c>
      <c r="AV514">
        <v>0</v>
      </c>
      <c r="AW514">
        <v>1</v>
      </c>
    </row>
    <row r="515" spans="1:49" x14ac:dyDescent="0.35">
      <c r="A515" t="s">
        <v>48</v>
      </c>
      <c r="B515" t="s">
        <v>49</v>
      </c>
      <c r="C515" t="s">
        <v>58</v>
      </c>
      <c r="D515" t="s">
        <v>173</v>
      </c>
      <c r="E515" t="s">
        <v>174</v>
      </c>
      <c r="F515" t="s">
        <v>175</v>
      </c>
      <c r="G515" t="s">
        <v>1745</v>
      </c>
      <c r="H515" t="s">
        <v>2693</v>
      </c>
      <c r="I515">
        <v>2</v>
      </c>
      <c r="J515">
        <v>1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1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</row>
    <row r="516" spans="1:49" x14ac:dyDescent="0.35">
      <c r="A516" t="s">
        <v>48</v>
      </c>
      <c r="B516" t="s">
        <v>49</v>
      </c>
      <c r="C516" t="s">
        <v>58</v>
      </c>
      <c r="D516" t="s">
        <v>173</v>
      </c>
      <c r="E516" t="s">
        <v>174</v>
      </c>
      <c r="F516" t="s">
        <v>175</v>
      </c>
      <c r="G516" t="s">
        <v>2182</v>
      </c>
      <c r="H516" t="s">
        <v>3093</v>
      </c>
      <c r="I516">
        <v>2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1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1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</row>
    <row r="517" spans="1:49" x14ac:dyDescent="0.35">
      <c r="A517" t="s">
        <v>48</v>
      </c>
      <c r="B517" t="s">
        <v>49</v>
      </c>
      <c r="C517" t="s">
        <v>2108</v>
      </c>
      <c r="D517" t="s">
        <v>2108</v>
      </c>
      <c r="E517" t="s">
        <v>2467</v>
      </c>
      <c r="F517" t="s">
        <v>2468</v>
      </c>
      <c r="G517" t="s">
        <v>2469</v>
      </c>
      <c r="H517" t="s">
        <v>2413</v>
      </c>
      <c r="I517">
        <v>2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1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1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</row>
    <row r="518" spans="1:49" x14ac:dyDescent="0.35">
      <c r="A518" t="s">
        <v>48</v>
      </c>
      <c r="B518" t="s">
        <v>49</v>
      </c>
      <c r="C518" t="s">
        <v>73</v>
      </c>
      <c r="D518" t="s">
        <v>295</v>
      </c>
      <c r="E518" t="s">
        <v>1911</v>
      </c>
      <c r="F518" t="s">
        <v>1912</v>
      </c>
      <c r="G518" t="s">
        <v>1913</v>
      </c>
      <c r="H518" t="s">
        <v>3094</v>
      </c>
      <c r="I518">
        <v>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2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</row>
    <row r="519" spans="1:49" x14ac:dyDescent="0.35">
      <c r="A519" t="s">
        <v>48</v>
      </c>
      <c r="B519" t="s">
        <v>49</v>
      </c>
      <c r="C519" t="s">
        <v>73</v>
      </c>
      <c r="D519" t="s">
        <v>295</v>
      </c>
      <c r="E519" t="s">
        <v>296</v>
      </c>
      <c r="F519" t="s">
        <v>1942</v>
      </c>
      <c r="G519" t="s">
        <v>1943</v>
      </c>
      <c r="H519" t="s">
        <v>3095</v>
      </c>
      <c r="I519">
        <v>2</v>
      </c>
      <c r="J519">
        <v>0</v>
      </c>
      <c r="K519">
        <v>0</v>
      </c>
      <c r="L519">
        <v>0</v>
      </c>
      <c r="M519">
        <v>0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1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</row>
    <row r="520" spans="1:49" x14ac:dyDescent="0.35">
      <c r="A520" t="s">
        <v>48</v>
      </c>
      <c r="B520" t="s">
        <v>49</v>
      </c>
      <c r="C520" t="s">
        <v>73</v>
      </c>
      <c r="D520" t="s">
        <v>95</v>
      </c>
      <c r="E520" t="s">
        <v>96</v>
      </c>
      <c r="F520" t="s">
        <v>1770</v>
      </c>
      <c r="G520" t="s">
        <v>1771</v>
      </c>
      <c r="H520" t="s">
        <v>3096</v>
      </c>
      <c r="I520">
        <v>2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1</v>
      </c>
      <c r="AV520">
        <v>1</v>
      </c>
      <c r="AW520">
        <v>0</v>
      </c>
    </row>
    <row r="521" spans="1:49" x14ac:dyDescent="0.35">
      <c r="A521" t="s">
        <v>48</v>
      </c>
      <c r="B521" t="s">
        <v>49</v>
      </c>
      <c r="C521" t="s">
        <v>73</v>
      </c>
      <c r="D521" t="s">
        <v>95</v>
      </c>
      <c r="E521" t="s">
        <v>96</v>
      </c>
      <c r="F521" t="s">
        <v>1775</v>
      </c>
      <c r="G521" t="s">
        <v>2183</v>
      </c>
      <c r="H521" t="s">
        <v>2694</v>
      </c>
      <c r="I521">
        <v>2</v>
      </c>
      <c r="J521">
        <v>0</v>
      </c>
      <c r="K521">
        <v>0</v>
      </c>
      <c r="L521">
        <v>1</v>
      </c>
      <c r="M521">
        <v>1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</row>
    <row r="522" spans="1:49" x14ac:dyDescent="0.35">
      <c r="A522" t="s">
        <v>48</v>
      </c>
      <c r="B522" t="s">
        <v>49</v>
      </c>
      <c r="C522" t="s">
        <v>73</v>
      </c>
      <c r="D522" t="s">
        <v>95</v>
      </c>
      <c r="E522" t="s">
        <v>96</v>
      </c>
      <c r="F522" t="s">
        <v>1775</v>
      </c>
      <c r="G522" t="s">
        <v>1776</v>
      </c>
      <c r="H522" t="s">
        <v>3097</v>
      </c>
      <c r="I522">
        <v>2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1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</row>
    <row r="523" spans="1:49" x14ac:dyDescent="0.35">
      <c r="A523" t="s">
        <v>48</v>
      </c>
      <c r="B523" t="s">
        <v>49</v>
      </c>
      <c r="C523" t="s">
        <v>73</v>
      </c>
      <c r="D523" t="s">
        <v>95</v>
      </c>
      <c r="E523" t="s">
        <v>96</v>
      </c>
      <c r="F523" t="s">
        <v>1777</v>
      </c>
      <c r="G523" t="s">
        <v>1779</v>
      </c>
      <c r="H523" t="s">
        <v>3098</v>
      </c>
      <c r="I523">
        <v>2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1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1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</row>
    <row r="524" spans="1:49" x14ac:dyDescent="0.35">
      <c r="A524" t="s">
        <v>48</v>
      </c>
      <c r="B524" t="s">
        <v>49</v>
      </c>
      <c r="C524" t="s">
        <v>73</v>
      </c>
      <c r="D524" t="s">
        <v>318</v>
      </c>
      <c r="E524" t="s">
        <v>1935</v>
      </c>
      <c r="F524" t="s">
        <v>1936</v>
      </c>
      <c r="G524" t="s">
        <v>1937</v>
      </c>
      <c r="H524" t="s">
        <v>3099</v>
      </c>
      <c r="I524">
        <v>2</v>
      </c>
      <c r="J524">
        <v>0</v>
      </c>
      <c r="K524">
        <v>0</v>
      </c>
      <c r="L524">
        <v>0</v>
      </c>
      <c r="M524">
        <v>1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1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</row>
    <row r="525" spans="1:49" x14ac:dyDescent="0.35">
      <c r="A525" t="s">
        <v>48</v>
      </c>
      <c r="B525" t="s">
        <v>49</v>
      </c>
      <c r="C525" t="s">
        <v>73</v>
      </c>
      <c r="D525" t="s">
        <v>318</v>
      </c>
      <c r="E525" t="s">
        <v>319</v>
      </c>
      <c r="F525" t="s">
        <v>320</v>
      </c>
      <c r="G525" t="s">
        <v>473</v>
      </c>
      <c r="H525" t="s">
        <v>2695</v>
      </c>
      <c r="I525">
        <v>2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1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1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</row>
    <row r="526" spans="1:49" x14ac:dyDescent="0.35">
      <c r="A526" t="s">
        <v>48</v>
      </c>
      <c r="B526" t="s">
        <v>49</v>
      </c>
      <c r="C526" t="s">
        <v>73</v>
      </c>
      <c r="D526" t="s">
        <v>1791</v>
      </c>
      <c r="E526" t="s">
        <v>1792</v>
      </c>
      <c r="F526" t="s">
        <v>1793</v>
      </c>
      <c r="G526" t="s">
        <v>1794</v>
      </c>
      <c r="H526" t="s">
        <v>2696</v>
      </c>
      <c r="I526">
        <v>2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2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</row>
    <row r="527" spans="1:49" x14ac:dyDescent="0.35">
      <c r="A527" t="s">
        <v>48</v>
      </c>
      <c r="B527" t="s">
        <v>49</v>
      </c>
      <c r="C527" t="s">
        <v>73</v>
      </c>
      <c r="D527" t="s">
        <v>1791</v>
      </c>
      <c r="E527" t="s">
        <v>1792</v>
      </c>
      <c r="F527" t="s">
        <v>1793</v>
      </c>
      <c r="G527" t="s">
        <v>2184</v>
      </c>
      <c r="H527" t="s">
        <v>3100</v>
      </c>
      <c r="I527">
        <v>2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1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1</v>
      </c>
      <c r="AS527">
        <v>0</v>
      </c>
      <c r="AT527">
        <v>0</v>
      </c>
      <c r="AU527">
        <v>0</v>
      </c>
      <c r="AV527">
        <v>0</v>
      </c>
      <c r="AW527">
        <v>0</v>
      </c>
    </row>
    <row r="528" spans="1:49" x14ac:dyDescent="0.35">
      <c r="A528" t="s">
        <v>48</v>
      </c>
      <c r="B528" t="s">
        <v>49</v>
      </c>
      <c r="C528" t="s">
        <v>73</v>
      </c>
      <c r="D528" t="s">
        <v>74</v>
      </c>
      <c r="E528" t="s">
        <v>1799</v>
      </c>
      <c r="F528" t="s">
        <v>2470</v>
      </c>
      <c r="G528" t="s">
        <v>2471</v>
      </c>
      <c r="H528" t="s">
        <v>3101</v>
      </c>
      <c r="I528">
        <v>2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1</v>
      </c>
      <c r="AK528">
        <v>1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</row>
    <row r="529" spans="1:49" x14ac:dyDescent="0.35">
      <c r="A529" t="s">
        <v>48</v>
      </c>
      <c r="B529" t="s">
        <v>49</v>
      </c>
      <c r="C529" t="s">
        <v>73</v>
      </c>
      <c r="D529" t="s">
        <v>74</v>
      </c>
      <c r="E529" t="s">
        <v>1799</v>
      </c>
      <c r="F529" t="s">
        <v>1800</v>
      </c>
      <c r="G529" t="s">
        <v>1801</v>
      </c>
      <c r="H529" t="s">
        <v>3102</v>
      </c>
      <c r="I529">
        <v>2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2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</row>
    <row r="530" spans="1:49" x14ac:dyDescent="0.35">
      <c r="A530" t="s">
        <v>48</v>
      </c>
      <c r="B530" t="s">
        <v>49</v>
      </c>
      <c r="C530" t="s">
        <v>73</v>
      </c>
      <c r="D530" t="s">
        <v>74</v>
      </c>
      <c r="E530" t="s">
        <v>1799</v>
      </c>
      <c r="F530" t="s">
        <v>1800</v>
      </c>
      <c r="G530" t="s">
        <v>1801</v>
      </c>
      <c r="H530" t="s">
        <v>2697</v>
      </c>
      <c r="I530">
        <v>2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2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</row>
    <row r="531" spans="1:49" x14ac:dyDescent="0.35">
      <c r="A531" t="s">
        <v>48</v>
      </c>
      <c r="B531" t="s">
        <v>49</v>
      </c>
      <c r="C531" t="s">
        <v>73</v>
      </c>
      <c r="D531" t="s">
        <v>74</v>
      </c>
      <c r="E531" t="s">
        <v>1996</v>
      </c>
      <c r="F531" t="s">
        <v>2185</v>
      </c>
      <c r="G531" t="s">
        <v>2472</v>
      </c>
      <c r="H531" t="s">
        <v>3103</v>
      </c>
      <c r="I531">
        <v>2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1</v>
      </c>
      <c r="AK531">
        <v>1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</row>
    <row r="532" spans="1:49" x14ac:dyDescent="0.35">
      <c r="A532" t="s">
        <v>48</v>
      </c>
      <c r="B532" t="s">
        <v>49</v>
      </c>
      <c r="C532" t="s">
        <v>73</v>
      </c>
      <c r="D532" t="s">
        <v>74</v>
      </c>
      <c r="E532" t="s">
        <v>75</v>
      </c>
      <c r="F532" t="s">
        <v>76</v>
      </c>
      <c r="G532" t="s">
        <v>77</v>
      </c>
      <c r="H532" t="s">
        <v>2698</v>
      </c>
      <c r="I532">
        <v>2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2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</row>
    <row r="533" spans="1:49" x14ac:dyDescent="0.35">
      <c r="A533" t="s">
        <v>48</v>
      </c>
      <c r="B533" t="s">
        <v>49</v>
      </c>
      <c r="C533" t="s">
        <v>73</v>
      </c>
      <c r="D533" t="s">
        <v>74</v>
      </c>
      <c r="E533" t="s">
        <v>75</v>
      </c>
      <c r="F533" t="s">
        <v>76</v>
      </c>
      <c r="G533" t="s">
        <v>77</v>
      </c>
      <c r="H533" t="s">
        <v>2699</v>
      </c>
      <c r="I533">
        <v>2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1</v>
      </c>
      <c r="AK533">
        <v>1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</row>
    <row r="534" spans="1:49" x14ac:dyDescent="0.35">
      <c r="A534" t="s">
        <v>48</v>
      </c>
      <c r="B534" t="s">
        <v>49</v>
      </c>
      <c r="C534" t="s">
        <v>73</v>
      </c>
      <c r="D534" t="s">
        <v>74</v>
      </c>
      <c r="E534" t="s">
        <v>75</v>
      </c>
      <c r="F534" t="s">
        <v>76</v>
      </c>
      <c r="G534" t="s">
        <v>1812</v>
      </c>
      <c r="H534" t="s">
        <v>3104</v>
      </c>
      <c r="I534">
        <v>2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1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1</v>
      </c>
      <c r="AU534">
        <v>0</v>
      </c>
      <c r="AV534">
        <v>0</v>
      </c>
      <c r="AW534">
        <v>0</v>
      </c>
    </row>
    <row r="535" spans="1:49" x14ac:dyDescent="0.35">
      <c r="A535" t="s">
        <v>48</v>
      </c>
      <c r="B535" t="s">
        <v>49</v>
      </c>
      <c r="C535" t="s">
        <v>73</v>
      </c>
      <c r="D535" t="s">
        <v>74</v>
      </c>
      <c r="E535" t="s">
        <v>75</v>
      </c>
      <c r="F535" t="s">
        <v>76</v>
      </c>
      <c r="G535" t="s">
        <v>2186</v>
      </c>
      <c r="H535" t="s">
        <v>2700</v>
      </c>
      <c r="I535">
        <v>2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1</v>
      </c>
      <c r="AK535">
        <v>1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</row>
    <row r="536" spans="1:49" x14ac:dyDescent="0.35">
      <c r="A536" t="s">
        <v>48</v>
      </c>
      <c r="B536" t="s">
        <v>49</v>
      </c>
      <c r="C536" t="s">
        <v>73</v>
      </c>
      <c r="D536" t="s">
        <v>74</v>
      </c>
      <c r="E536" t="s">
        <v>75</v>
      </c>
      <c r="F536" t="s">
        <v>76</v>
      </c>
      <c r="G536" t="s">
        <v>1820</v>
      </c>
      <c r="H536" t="s">
        <v>2701</v>
      </c>
      <c r="I536">
        <v>2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2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</row>
    <row r="537" spans="1:49" x14ac:dyDescent="0.35">
      <c r="A537" t="s">
        <v>48</v>
      </c>
      <c r="B537" t="s">
        <v>49</v>
      </c>
      <c r="C537" t="s">
        <v>73</v>
      </c>
      <c r="D537" t="s">
        <v>74</v>
      </c>
      <c r="E537" t="s">
        <v>2187</v>
      </c>
      <c r="F537" t="s">
        <v>2188</v>
      </c>
      <c r="G537" t="s">
        <v>2473</v>
      </c>
      <c r="H537" t="s">
        <v>3105</v>
      </c>
      <c r="I537">
        <v>2</v>
      </c>
      <c r="J537">
        <v>0</v>
      </c>
      <c r="K537">
        <v>0</v>
      </c>
      <c r="L537">
        <v>0</v>
      </c>
      <c r="M537">
        <v>0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</row>
    <row r="538" spans="1:49" x14ac:dyDescent="0.35">
      <c r="A538" t="s">
        <v>48</v>
      </c>
      <c r="B538" t="s">
        <v>49</v>
      </c>
      <c r="C538" t="s">
        <v>73</v>
      </c>
      <c r="D538" t="s">
        <v>74</v>
      </c>
      <c r="E538" t="s">
        <v>1821</v>
      </c>
      <c r="F538" t="s">
        <v>2189</v>
      </c>
      <c r="G538" t="s">
        <v>2474</v>
      </c>
      <c r="H538" t="s">
        <v>3106</v>
      </c>
      <c r="I538">
        <v>2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2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</row>
    <row r="539" spans="1:49" x14ac:dyDescent="0.35">
      <c r="A539" t="s">
        <v>48</v>
      </c>
      <c r="B539" t="s">
        <v>49</v>
      </c>
      <c r="C539" t="s">
        <v>73</v>
      </c>
      <c r="D539" t="s">
        <v>74</v>
      </c>
      <c r="E539" t="s">
        <v>465</v>
      </c>
      <c r="F539" t="s">
        <v>466</v>
      </c>
      <c r="G539" t="s">
        <v>1823</v>
      </c>
      <c r="H539" t="s">
        <v>2702</v>
      </c>
      <c r="I539">
        <v>2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1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1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</row>
    <row r="540" spans="1:49" x14ac:dyDescent="0.35">
      <c r="A540" t="s">
        <v>48</v>
      </c>
      <c r="B540" t="s">
        <v>49</v>
      </c>
      <c r="C540" t="s">
        <v>73</v>
      </c>
      <c r="D540" t="s">
        <v>74</v>
      </c>
      <c r="E540" t="s">
        <v>465</v>
      </c>
      <c r="F540" t="s">
        <v>466</v>
      </c>
      <c r="G540" t="s">
        <v>1824</v>
      </c>
      <c r="H540" t="s">
        <v>2703</v>
      </c>
      <c r="I540">
        <v>2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1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1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</row>
    <row r="541" spans="1:49" x14ac:dyDescent="0.35">
      <c r="A541" t="s">
        <v>48</v>
      </c>
      <c r="B541" t="s">
        <v>49</v>
      </c>
      <c r="C541" t="s">
        <v>73</v>
      </c>
      <c r="D541" t="s">
        <v>74</v>
      </c>
      <c r="E541" t="s">
        <v>1826</v>
      </c>
      <c r="F541" t="s">
        <v>1829</v>
      </c>
      <c r="G541" t="s">
        <v>1830</v>
      </c>
      <c r="H541" t="s">
        <v>2704</v>
      </c>
      <c r="I541">
        <v>2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1</v>
      </c>
      <c r="AN541">
        <v>1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</row>
    <row r="542" spans="1:49" x14ac:dyDescent="0.35">
      <c r="A542" t="s">
        <v>48</v>
      </c>
      <c r="B542" t="s">
        <v>49</v>
      </c>
      <c r="C542" t="s">
        <v>73</v>
      </c>
      <c r="D542" t="s">
        <v>74</v>
      </c>
      <c r="E542" t="s">
        <v>1831</v>
      </c>
      <c r="F542" t="s">
        <v>1832</v>
      </c>
      <c r="G542" t="s">
        <v>2190</v>
      </c>
      <c r="H542" t="s">
        <v>2705</v>
      </c>
      <c r="I542">
        <v>2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1</v>
      </c>
      <c r="AK542">
        <v>1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</row>
    <row r="543" spans="1:49" x14ac:dyDescent="0.35">
      <c r="A543" t="s">
        <v>48</v>
      </c>
      <c r="B543" t="s">
        <v>49</v>
      </c>
      <c r="C543" t="s">
        <v>2053</v>
      </c>
      <c r="D543" t="s">
        <v>2475</v>
      </c>
      <c r="E543" t="s">
        <v>2476</v>
      </c>
      <c r="F543" t="s">
        <v>2477</v>
      </c>
      <c r="G543" t="s">
        <v>2478</v>
      </c>
      <c r="H543" t="s">
        <v>2388</v>
      </c>
      <c r="I543">
        <v>2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1</v>
      </c>
      <c r="AC543">
        <v>1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</row>
    <row r="544" spans="1:49" x14ac:dyDescent="0.35">
      <c r="A544" t="s">
        <v>48</v>
      </c>
      <c r="B544" t="s">
        <v>49</v>
      </c>
      <c r="C544" t="s">
        <v>2053</v>
      </c>
      <c r="D544" t="s">
        <v>2054</v>
      </c>
      <c r="E544" t="s">
        <v>2191</v>
      </c>
      <c r="F544" t="s">
        <v>2192</v>
      </c>
      <c r="G544" t="s">
        <v>2479</v>
      </c>
      <c r="H544" t="s">
        <v>3107</v>
      </c>
      <c r="I544">
        <v>2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2</v>
      </c>
      <c r="AU544">
        <v>0</v>
      </c>
      <c r="AV544">
        <v>0</v>
      </c>
      <c r="AW544">
        <v>0</v>
      </c>
    </row>
    <row r="545" spans="1:49" x14ac:dyDescent="0.35">
      <c r="A545" t="s">
        <v>48</v>
      </c>
      <c r="B545" t="s">
        <v>49</v>
      </c>
      <c r="C545" t="s">
        <v>1844</v>
      </c>
      <c r="D545" t="s">
        <v>1845</v>
      </c>
      <c r="E545" t="s">
        <v>1849</v>
      </c>
      <c r="F545" t="s">
        <v>1850</v>
      </c>
      <c r="G545" t="s">
        <v>2146</v>
      </c>
      <c r="H545" t="s">
        <v>2671</v>
      </c>
      <c r="I545">
        <v>2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1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1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</row>
    <row r="546" spans="1:49" x14ac:dyDescent="0.35">
      <c r="A546" t="s">
        <v>48</v>
      </c>
      <c r="B546" t="s">
        <v>49</v>
      </c>
      <c r="C546" t="s">
        <v>353</v>
      </c>
      <c r="D546" t="s">
        <v>2193</v>
      </c>
      <c r="E546" t="s">
        <v>2194</v>
      </c>
      <c r="F546" t="s">
        <v>2195</v>
      </c>
      <c r="G546" t="s">
        <v>2196</v>
      </c>
      <c r="H546" t="s">
        <v>3108</v>
      </c>
      <c r="I546">
        <v>2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1</v>
      </c>
      <c r="AK546">
        <v>1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</row>
    <row r="547" spans="1:49" x14ac:dyDescent="0.35">
      <c r="A547" t="s">
        <v>48</v>
      </c>
      <c r="B547" t="s">
        <v>49</v>
      </c>
      <c r="C547" t="s">
        <v>353</v>
      </c>
      <c r="D547" t="s">
        <v>3240</v>
      </c>
      <c r="E547" t="s">
        <v>3241</v>
      </c>
      <c r="F547" t="s">
        <v>3242</v>
      </c>
      <c r="G547" t="s">
        <v>2197</v>
      </c>
      <c r="H547" t="s">
        <v>3109</v>
      </c>
      <c r="I547">
        <v>2</v>
      </c>
      <c r="J547">
        <v>0</v>
      </c>
      <c r="K547">
        <v>0</v>
      </c>
      <c r="L547">
        <v>0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1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</row>
    <row r="548" spans="1:49" x14ac:dyDescent="0.35">
      <c r="A548" t="s">
        <v>48</v>
      </c>
      <c r="B548" t="s">
        <v>49</v>
      </c>
      <c r="C548" t="s">
        <v>2198</v>
      </c>
      <c r="D548" t="s">
        <v>2481</v>
      </c>
      <c r="E548" t="s">
        <v>2482</v>
      </c>
      <c r="F548" t="s">
        <v>2483</v>
      </c>
      <c r="G548" t="s">
        <v>2484</v>
      </c>
      <c r="H548" t="s">
        <v>2480</v>
      </c>
      <c r="I548">
        <v>2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1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</row>
    <row r="549" spans="1:49" x14ac:dyDescent="0.35">
      <c r="A549" t="s">
        <v>48</v>
      </c>
      <c r="B549" t="s">
        <v>386</v>
      </c>
      <c r="C549" t="s">
        <v>387</v>
      </c>
      <c r="D549" t="s">
        <v>1630</v>
      </c>
      <c r="E549" t="s">
        <v>2024</v>
      </c>
      <c r="F549" t="s">
        <v>3233</v>
      </c>
      <c r="G549" t="s">
        <v>2199</v>
      </c>
      <c r="H549" t="s">
        <v>3110</v>
      </c>
      <c r="I549">
        <v>1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1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</row>
    <row r="550" spans="1:49" x14ac:dyDescent="0.35">
      <c r="A550" t="s">
        <v>48</v>
      </c>
      <c r="B550" t="s">
        <v>49</v>
      </c>
      <c r="C550" t="s">
        <v>1632</v>
      </c>
      <c r="D550" t="s">
        <v>2200</v>
      </c>
      <c r="E550" t="s">
        <v>2201</v>
      </c>
      <c r="F550" t="s">
        <v>2202</v>
      </c>
      <c r="G550" t="s">
        <v>2485</v>
      </c>
      <c r="H550" t="s">
        <v>3111</v>
      </c>
      <c r="I550">
        <v>1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1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</row>
    <row r="551" spans="1:49" x14ac:dyDescent="0.35">
      <c r="A551" t="s">
        <v>48</v>
      </c>
      <c r="B551" t="s">
        <v>49</v>
      </c>
      <c r="C551" t="s">
        <v>1632</v>
      </c>
      <c r="D551" t="s">
        <v>3243</v>
      </c>
      <c r="E551" t="s">
        <v>3244</v>
      </c>
      <c r="F551" t="s">
        <v>3245</v>
      </c>
      <c r="G551" t="s">
        <v>3267</v>
      </c>
      <c r="H551" t="s">
        <v>3268</v>
      </c>
      <c r="I551">
        <v>1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1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</row>
    <row r="552" spans="1:49" x14ac:dyDescent="0.35">
      <c r="A552" t="s">
        <v>48</v>
      </c>
      <c r="B552" t="s">
        <v>49</v>
      </c>
      <c r="C552" t="s">
        <v>133</v>
      </c>
      <c r="D552" t="s">
        <v>2086</v>
      </c>
      <c r="E552" t="s">
        <v>2087</v>
      </c>
      <c r="F552" t="s">
        <v>2203</v>
      </c>
      <c r="G552" t="s">
        <v>2486</v>
      </c>
      <c r="H552" t="s">
        <v>3112</v>
      </c>
      <c r="I552">
        <v>1</v>
      </c>
      <c r="J552">
        <v>0</v>
      </c>
      <c r="K552">
        <v>0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</row>
    <row r="553" spans="1:49" x14ac:dyDescent="0.35">
      <c r="A553" t="s">
        <v>48</v>
      </c>
      <c r="B553" t="s">
        <v>49</v>
      </c>
      <c r="C553" t="s">
        <v>133</v>
      </c>
      <c r="D553" t="s">
        <v>2086</v>
      </c>
      <c r="E553" t="s">
        <v>2087</v>
      </c>
      <c r="F553" t="s">
        <v>2204</v>
      </c>
      <c r="G553" t="s">
        <v>2487</v>
      </c>
      <c r="H553" t="s">
        <v>3113</v>
      </c>
      <c r="I553">
        <v>1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1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</row>
    <row r="554" spans="1:49" x14ac:dyDescent="0.35">
      <c r="A554" t="s">
        <v>48</v>
      </c>
      <c r="B554" t="s">
        <v>49</v>
      </c>
      <c r="C554" t="s">
        <v>133</v>
      </c>
      <c r="D554" t="s">
        <v>1896</v>
      </c>
      <c r="E554" t="s">
        <v>617</v>
      </c>
      <c r="F554" t="s">
        <v>619</v>
      </c>
      <c r="G554" t="s">
        <v>2205</v>
      </c>
      <c r="H554" t="s">
        <v>3114</v>
      </c>
      <c r="I554">
        <v>1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1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</row>
    <row r="555" spans="1:49" x14ac:dyDescent="0.35">
      <c r="A555" t="s">
        <v>48</v>
      </c>
      <c r="B555" t="s">
        <v>49</v>
      </c>
      <c r="C555" t="s">
        <v>133</v>
      </c>
      <c r="D555" t="s">
        <v>1896</v>
      </c>
      <c r="E555" t="s">
        <v>617</v>
      </c>
      <c r="F555" t="s">
        <v>619</v>
      </c>
      <c r="G555" t="s">
        <v>1633</v>
      </c>
      <c r="H555" t="s">
        <v>3115</v>
      </c>
      <c r="I555">
        <v>1</v>
      </c>
      <c r="J555">
        <v>0</v>
      </c>
      <c r="K555">
        <v>0</v>
      </c>
      <c r="L555">
        <v>0</v>
      </c>
      <c r="M555">
        <v>0</v>
      </c>
      <c r="N555">
        <v>1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</row>
    <row r="556" spans="1:49" x14ac:dyDescent="0.35">
      <c r="A556" t="s">
        <v>48</v>
      </c>
      <c r="B556" t="s">
        <v>49</v>
      </c>
      <c r="C556" t="s">
        <v>133</v>
      </c>
      <c r="D556" t="s">
        <v>1896</v>
      </c>
      <c r="E556" t="s">
        <v>617</v>
      </c>
      <c r="F556" t="s">
        <v>2206</v>
      </c>
      <c r="G556" t="s">
        <v>2207</v>
      </c>
      <c r="H556" t="s">
        <v>3116</v>
      </c>
      <c r="I556">
        <v>1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1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</row>
    <row r="557" spans="1:49" x14ac:dyDescent="0.35">
      <c r="A557" t="s">
        <v>48</v>
      </c>
      <c r="B557" t="s">
        <v>49</v>
      </c>
      <c r="C557" t="s">
        <v>133</v>
      </c>
      <c r="D557" t="s">
        <v>1896</v>
      </c>
      <c r="E557" t="s">
        <v>617</v>
      </c>
      <c r="F557" t="s">
        <v>2208</v>
      </c>
      <c r="G557" t="s">
        <v>2488</v>
      </c>
      <c r="H557" t="s">
        <v>3117</v>
      </c>
      <c r="I557">
        <v>1</v>
      </c>
      <c r="J557">
        <v>0</v>
      </c>
      <c r="K557">
        <v>0</v>
      </c>
      <c r="L557">
        <v>0</v>
      </c>
      <c r="M557">
        <v>0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</row>
    <row r="558" spans="1:49" x14ac:dyDescent="0.35">
      <c r="A558" t="s">
        <v>48</v>
      </c>
      <c r="B558" t="s">
        <v>49</v>
      </c>
      <c r="C558" t="s">
        <v>133</v>
      </c>
      <c r="D558" t="s">
        <v>1896</v>
      </c>
      <c r="E558" t="s">
        <v>617</v>
      </c>
      <c r="F558" t="s">
        <v>2208</v>
      </c>
      <c r="G558" t="s">
        <v>2209</v>
      </c>
      <c r="H558" t="s">
        <v>3118</v>
      </c>
      <c r="I558">
        <v>1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1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</row>
    <row r="559" spans="1:49" x14ac:dyDescent="0.35">
      <c r="A559" t="s">
        <v>48</v>
      </c>
      <c r="B559" t="s">
        <v>49</v>
      </c>
      <c r="C559" t="s">
        <v>133</v>
      </c>
      <c r="D559" t="s">
        <v>1896</v>
      </c>
      <c r="E559" t="s">
        <v>617</v>
      </c>
      <c r="F559" t="s">
        <v>1636</v>
      </c>
      <c r="G559" t="s">
        <v>1637</v>
      </c>
      <c r="H559" t="s">
        <v>3119</v>
      </c>
      <c r="I559">
        <v>1</v>
      </c>
      <c r="J559">
        <v>1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</row>
    <row r="560" spans="1:49" x14ac:dyDescent="0.35">
      <c r="A560" t="s">
        <v>48</v>
      </c>
      <c r="B560" t="s">
        <v>49</v>
      </c>
      <c r="C560" t="s">
        <v>133</v>
      </c>
      <c r="D560" t="s">
        <v>1896</v>
      </c>
      <c r="E560" t="s">
        <v>617</v>
      </c>
      <c r="F560" t="s">
        <v>1638</v>
      </c>
      <c r="G560" t="s">
        <v>2210</v>
      </c>
      <c r="H560" t="s">
        <v>3120</v>
      </c>
      <c r="I560">
        <v>1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1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</row>
    <row r="561" spans="1:49" x14ac:dyDescent="0.35">
      <c r="A561" t="s">
        <v>48</v>
      </c>
      <c r="B561" t="s">
        <v>49</v>
      </c>
      <c r="C561" t="s">
        <v>133</v>
      </c>
      <c r="D561" t="s">
        <v>1896</v>
      </c>
      <c r="E561" t="s">
        <v>617</v>
      </c>
      <c r="F561" t="s">
        <v>1639</v>
      </c>
      <c r="G561" t="s">
        <v>1640</v>
      </c>
      <c r="H561" t="s">
        <v>3121</v>
      </c>
      <c r="I561">
        <v>1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1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</row>
    <row r="562" spans="1:49" x14ac:dyDescent="0.35">
      <c r="A562" t="s">
        <v>48</v>
      </c>
      <c r="B562" t="s">
        <v>49</v>
      </c>
      <c r="C562" t="s">
        <v>133</v>
      </c>
      <c r="D562" t="s">
        <v>1896</v>
      </c>
      <c r="E562" t="s">
        <v>617</v>
      </c>
      <c r="F562" t="s">
        <v>1639</v>
      </c>
      <c r="G562" t="s">
        <v>2211</v>
      </c>
      <c r="H562" t="s">
        <v>2706</v>
      </c>
      <c r="I562">
        <v>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1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</row>
    <row r="563" spans="1:49" x14ac:dyDescent="0.35">
      <c r="A563" t="s">
        <v>48</v>
      </c>
      <c r="B563" t="s">
        <v>49</v>
      </c>
      <c r="C563" t="s">
        <v>133</v>
      </c>
      <c r="D563" t="s">
        <v>1896</v>
      </c>
      <c r="E563" t="s">
        <v>617</v>
      </c>
      <c r="F563" t="s">
        <v>2212</v>
      </c>
      <c r="G563" t="s">
        <v>2213</v>
      </c>
      <c r="H563" t="s">
        <v>3122</v>
      </c>
      <c r="I563">
        <v>1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1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</row>
    <row r="564" spans="1:49" x14ac:dyDescent="0.35">
      <c r="A564" t="s">
        <v>48</v>
      </c>
      <c r="B564" t="s">
        <v>49</v>
      </c>
      <c r="C564" t="s">
        <v>133</v>
      </c>
      <c r="D564" t="s">
        <v>1896</v>
      </c>
      <c r="E564" t="s">
        <v>617</v>
      </c>
      <c r="F564" t="s">
        <v>2160</v>
      </c>
      <c r="G564" t="s">
        <v>2214</v>
      </c>
      <c r="H564" t="s">
        <v>2707</v>
      </c>
      <c r="I564">
        <v>1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1</v>
      </c>
    </row>
    <row r="565" spans="1:49" x14ac:dyDescent="0.35">
      <c r="A565" t="s">
        <v>48</v>
      </c>
      <c r="B565" t="s">
        <v>49</v>
      </c>
      <c r="C565" t="s">
        <v>133</v>
      </c>
      <c r="D565" t="s">
        <v>1896</v>
      </c>
      <c r="E565" t="s">
        <v>617</v>
      </c>
      <c r="F565" t="s">
        <v>2139</v>
      </c>
      <c r="G565" t="s">
        <v>2215</v>
      </c>
      <c r="H565" t="s">
        <v>3123</v>
      </c>
      <c r="I565">
        <v>1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1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</row>
    <row r="566" spans="1:49" x14ac:dyDescent="0.35">
      <c r="A566" t="s">
        <v>48</v>
      </c>
      <c r="B566" t="s">
        <v>49</v>
      </c>
      <c r="C566" t="s">
        <v>133</v>
      </c>
      <c r="D566" t="s">
        <v>1896</v>
      </c>
      <c r="E566" t="s">
        <v>617</v>
      </c>
      <c r="F566" t="s">
        <v>2120</v>
      </c>
      <c r="G566" t="s">
        <v>2489</v>
      </c>
      <c r="H566" t="s">
        <v>3124</v>
      </c>
      <c r="I566">
        <v>1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1</v>
      </c>
      <c r="AU566">
        <v>0</v>
      </c>
      <c r="AV566">
        <v>0</v>
      </c>
      <c r="AW566">
        <v>0</v>
      </c>
    </row>
    <row r="567" spans="1:49" x14ac:dyDescent="0.35">
      <c r="A567" t="s">
        <v>48</v>
      </c>
      <c r="B567" t="s">
        <v>49</v>
      </c>
      <c r="C567" t="s">
        <v>133</v>
      </c>
      <c r="D567" t="s">
        <v>1896</v>
      </c>
      <c r="E567" t="s">
        <v>135</v>
      </c>
      <c r="F567" t="s">
        <v>136</v>
      </c>
      <c r="G567" t="s">
        <v>1648</v>
      </c>
      <c r="H567" t="s">
        <v>3125</v>
      </c>
      <c r="I567">
        <v>1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1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</row>
    <row r="568" spans="1:49" x14ac:dyDescent="0.35">
      <c r="A568" t="s">
        <v>48</v>
      </c>
      <c r="B568" t="s">
        <v>49</v>
      </c>
      <c r="C568" t="s">
        <v>133</v>
      </c>
      <c r="D568" t="s">
        <v>1975</v>
      </c>
      <c r="E568" t="s">
        <v>240</v>
      </c>
      <c r="F568" t="s">
        <v>242</v>
      </c>
      <c r="G568" t="s">
        <v>1650</v>
      </c>
      <c r="H568" t="s">
        <v>2708</v>
      </c>
      <c r="I568">
        <v>1</v>
      </c>
      <c r="J568">
        <v>0</v>
      </c>
      <c r="K568">
        <v>1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</row>
    <row r="569" spans="1:49" x14ac:dyDescent="0.35">
      <c r="A569" t="s">
        <v>48</v>
      </c>
      <c r="B569" t="s">
        <v>49</v>
      </c>
      <c r="C569" t="s">
        <v>133</v>
      </c>
      <c r="D569" t="s">
        <v>1975</v>
      </c>
      <c r="E569" t="s">
        <v>240</v>
      </c>
      <c r="F569" t="s">
        <v>242</v>
      </c>
      <c r="G569" t="s">
        <v>1695</v>
      </c>
      <c r="H569" t="s">
        <v>2686</v>
      </c>
      <c r="I569">
        <v>1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1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</row>
    <row r="570" spans="1:49" x14ac:dyDescent="0.35">
      <c r="A570" t="s">
        <v>48</v>
      </c>
      <c r="B570" t="s">
        <v>49</v>
      </c>
      <c r="C570" t="s">
        <v>133</v>
      </c>
      <c r="D570" t="s">
        <v>2216</v>
      </c>
      <c r="E570" t="s">
        <v>2217</v>
      </c>
      <c r="F570" t="s">
        <v>2218</v>
      </c>
      <c r="G570" t="s">
        <v>2490</v>
      </c>
      <c r="H570" t="s">
        <v>3126</v>
      </c>
      <c r="I570">
        <v>1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1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</row>
    <row r="571" spans="1:49" x14ac:dyDescent="0.35">
      <c r="A571" t="s">
        <v>48</v>
      </c>
      <c r="B571" t="s">
        <v>49</v>
      </c>
      <c r="C571" t="s">
        <v>133</v>
      </c>
      <c r="D571" t="s">
        <v>2216</v>
      </c>
      <c r="E571" t="s">
        <v>2217</v>
      </c>
      <c r="F571" t="s">
        <v>2219</v>
      </c>
      <c r="G571" t="s">
        <v>2491</v>
      </c>
      <c r="H571" t="s">
        <v>3127</v>
      </c>
      <c r="I571">
        <v>1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1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</row>
    <row r="572" spans="1:49" x14ac:dyDescent="0.35">
      <c r="A572" t="s">
        <v>48</v>
      </c>
      <c r="B572" t="s">
        <v>49</v>
      </c>
      <c r="C572" t="s">
        <v>50</v>
      </c>
      <c r="D572" t="s">
        <v>52</v>
      </c>
      <c r="E572" t="s">
        <v>53</v>
      </c>
      <c r="F572" t="s">
        <v>2220</v>
      </c>
      <c r="G572" t="s">
        <v>2492</v>
      </c>
      <c r="H572" t="s">
        <v>3128</v>
      </c>
      <c r="I572">
        <v>1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1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</row>
    <row r="573" spans="1:49" x14ac:dyDescent="0.35">
      <c r="A573" t="s">
        <v>48</v>
      </c>
      <c r="B573" t="s">
        <v>49</v>
      </c>
      <c r="C573" t="s">
        <v>50</v>
      </c>
      <c r="D573" t="s">
        <v>1654</v>
      </c>
      <c r="E573" t="s">
        <v>1655</v>
      </c>
      <c r="F573" t="s">
        <v>1656</v>
      </c>
      <c r="G573" t="s">
        <v>2221</v>
      </c>
      <c r="H573" t="s">
        <v>2709</v>
      </c>
      <c r="I573">
        <v>1</v>
      </c>
      <c r="J573">
        <v>0</v>
      </c>
      <c r="K573">
        <v>0</v>
      </c>
      <c r="L573">
        <v>0</v>
      </c>
      <c r="M573">
        <v>0</v>
      </c>
      <c r="N573">
        <v>1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</row>
    <row r="574" spans="1:49" x14ac:dyDescent="0.35">
      <c r="A574" t="s">
        <v>48</v>
      </c>
      <c r="B574" t="s">
        <v>49</v>
      </c>
      <c r="C574" t="s">
        <v>50</v>
      </c>
      <c r="D574" t="s">
        <v>1654</v>
      </c>
      <c r="E574" t="s">
        <v>1655</v>
      </c>
      <c r="F574" t="s">
        <v>1657</v>
      </c>
      <c r="G574" t="s">
        <v>2222</v>
      </c>
      <c r="H574" t="s">
        <v>3129</v>
      </c>
      <c r="I574">
        <v>1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1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</row>
    <row r="575" spans="1:49" x14ac:dyDescent="0.35">
      <c r="A575" t="s">
        <v>48</v>
      </c>
      <c r="B575" t="s">
        <v>49</v>
      </c>
      <c r="C575" t="s">
        <v>50</v>
      </c>
      <c r="D575" t="s">
        <v>1654</v>
      </c>
      <c r="E575" t="s">
        <v>1655</v>
      </c>
      <c r="F575" t="s">
        <v>2223</v>
      </c>
      <c r="G575" t="s">
        <v>2224</v>
      </c>
      <c r="H575" t="s">
        <v>3130</v>
      </c>
      <c r="I575">
        <v>1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1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</row>
    <row r="576" spans="1:49" x14ac:dyDescent="0.35">
      <c r="A576" t="s">
        <v>48</v>
      </c>
      <c r="B576" t="s">
        <v>49</v>
      </c>
      <c r="C576" t="s">
        <v>50</v>
      </c>
      <c r="D576" t="s">
        <v>1658</v>
      </c>
      <c r="E576" t="s">
        <v>1659</v>
      </c>
      <c r="F576" s="8" t="s">
        <v>1661</v>
      </c>
      <c r="G576" t="s">
        <v>2225</v>
      </c>
      <c r="H576" t="s">
        <v>3131</v>
      </c>
      <c r="I576">
        <v>1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1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</row>
    <row r="577" spans="1:49" x14ac:dyDescent="0.35">
      <c r="A577" t="s">
        <v>48</v>
      </c>
      <c r="B577" t="s">
        <v>49</v>
      </c>
      <c r="C577" t="s">
        <v>50</v>
      </c>
      <c r="D577" t="s">
        <v>3236</v>
      </c>
      <c r="E577" t="s">
        <v>3237</v>
      </c>
      <c r="F577" t="s">
        <v>1664</v>
      </c>
      <c r="G577" t="s">
        <v>2226</v>
      </c>
      <c r="H577" t="s">
        <v>3132</v>
      </c>
      <c r="I577">
        <v>1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1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</row>
    <row r="578" spans="1:49" x14ac:dyDescent="0.35">
      <c r="A578" t="s">
        <v>48</v>
      </c>
      <c r="B578" t="s">
        <v>49</v>
      </c>
      <c r="C578" t="s">
        <v>1667</v>
      </c>
      <c r="D578" t="s">
        <v>1668</v>
      </c>
      <c r="E578" t="s">
        <v>1669</v>
      </c>
      <c r="F578" t="s">
        <v>1670</v>
      </c>
      <c r="G578" t="s">
        <v>1671</v>
      </c>
      <c r="H578" t="s">
        <v>3133</v>
      </c>
      <c r="I578">
        <v>1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1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</row>
    <row r="579" spans="1:49" x14ac:dyDescent="0.35">
      <c r="A579" t="s">
        <v>48</v>
      </c>
      <c r="B579" t="s">
        <v>49</v>
      </c>
      <c r="C579" t="s">
        <v>1667</v>
      </c>
      <c r="D579" t="s">
        <v>2082</v>
      </c>
      <c r="E579" t="s">
        <v>2083</v>
      </c>
      <c r="F579" t="s">
        <v>2227</v>
      </c>
      <c r="G579" t="s">
        <v>2493</v>
      </c>
      <c r="H579" t="s">
        <v>3134</v>
      </c>
      <c r="I579">
        <v>1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1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</row>
    <row r="580" spans="1:49" x14ac:dyDescent="0.35">
      <c r="A580" t="s">
        <v>48</v>
      </c>
      <c r="B580" t="s">
        <v>49</v>
      </c>
      <c r="C580" t="s">
        <v>1672</v>
      </c>
      <c r="D580" t="s">
        <v>2140</v>
      </c>
      <c r="E580" t="s">
        <v>2228</v>
      </c>
      <c r="F580" t="s">
        <v>2229</v>
      </c>
      <c r="G580" t="s">
        <v>2230</v>
      </c>
      <c r="H580" t="s">
        <v>2710</v>
      </c>
      <c r="I580">
        <v>1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1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</row>
    <row r="581" spans="1:49" x14ac:dyDescent="0.35">
      <c r="A581" t="s">
        <v>48</v>
      </c>
      <c r="B581" t="s">
        <v>49</v>
      </c>
      <c r="C581" t="s">
        <v>1672</v>
      </c>
      <c r="D581" t="s">
        <v>3246</v>
      </c>
      <c r="E581" t="s">
        <v>3247</v>
      </c>
      <c r="F581" t="s">
        <v>3248</v>
      </c>
      <c r="G581" t="s">
        <v>2231</v>
      </c>
      <c r="H581" t="s">
        <v>2711</v>
      </c>
      <c r="I581">
        <v>1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1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</row>
    <row r="582" spans="1:49" x14ac:dyDescent="0.35">
      <c r="A582" t="s">
        <v>48</v>
      </c>
      <c r="B582" t="s">
        <v>49</v>
      </c>
      <c r="C582" t="s">
        <v>1677</v>
      </c>
      <c r="D582" t="s">
        <v>1674</v>
      </c>
      <c r="E582" t="s">
        <v>1675</v>
      </c>
      <c r="F582" t="s">
        <v>2494</v>
      </c>
      <c r="G582" t="s">
        <v>2495</v>
      </c>
      <c r="H582" t="s">
        <v>3135</v>
      </c>
      <c r="I582">
        <v>1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1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</row>
    <row r="583" spans="1:49" x14ac:dyDescent="0.35">
      <c r="A583" t="s">
        <v>48</v>
      </c>
      <c r="B583" t="s">
        <v>49</v>
      </c>
      <c r="C583" t="s">
        <v>1677</v>
      </c>
      <c r="D583" t="s">
        <v>1674</v>
      </c>
      <c r="E583" t="s">
        <v>2232</v>
      </c>
      <c r="F583" t="s">
        <v>2496</v>
      </c>
      <c r="G583" t="s">
        <v>2497</v>
      </c>
      <c r="H583" t="s">
        <v>3136</v>
      </c>
      <c r="I583">
        <v>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1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</row>
    <row r="584" spans="1:49" x14ac:dyDescent="0.35">
      <c r="A584" t="s">
        <v>48</v>
      </c>
      <c r="B584" t="s">
        <v>49</v>
      </c>
      <c r="C584" t="s">
        <v>1677</v>
      </c>
      <c r="D584" t="s">
        <v>2233</v>
      </c>
      <c r="E584" t="s">
        <v>2234</v>
      </c>
      <c r="F584" t="s">
        <v>2498</v>
      </c>
      <c r="G584" t="s">
        <v>2499</v>
      </c>
      <c r="H584" t="s">
        <v>3137</v>
      </c>
      <c r="I584">
        <v>1</v>
      </c>
      <c r="J584">
        <v>0</v>
      </c>
      <c r="K584">
        <v>0</v>
      </c>
      <c r="L584">
        <v>1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</row>
    <row r="585" spans="1:49" x14ac:dyDescent="0.35">
      <c r="A585" t="s">
        <v>48</v>
      </c>
      <c r="B585" t="s">
        <v>49</v>
      </c>
      <c r="C585" t="s">
        <v>1677</v>
      </c>
      <c r="D585" t="s">
        <v>2235</v>
      </c>
      <c r="E585" t="s">
        <v>2236</v>
      </c>
      <c r="F585" t="s">
        <v>2237</v>
      </c>
      <c r="G585" t="s">
        <v>2238</v>
      </c>
      <c r="H585" t="s">
        <v>3138</v>
      </c>
      <c r="I585">
        <v>1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1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</row>
    <row r="586" spans="1:49" x14ac:dyDescent="0.35">
      <c r="A586" t="s">
        <v>48</v>
      </c>
      <c r="B586" t="s">
        <v>49</v>
      </c>
      <c r="C586" t="s">
        <v>1677</v>
      </c>
      <c r="D586" t="s">
        <v>2235</v>
      </c>
      <c r="E586" t="s">
        <v>2236</v>
      </c>
      <c r="F586" t="s">
        <v>2237</v>
      </c>
      <c r="G586" t="s">
        <v>2239</v>
      </c>
      <c r="H586" t="s">
        <v>2712</v>
      </c>
      <c r="I586">
        <v>1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1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</row>
    <row r="587" spans="1:49" x14ac:dyDescent="0.35">
      <c r="A587" t="s">
        <v>48</v>
      </c>
      <c r="B587" t="s">
        <v>49</v>
      </c>
      <c r="C587" t="s">
        <v>2240</v>
      </c>
      <c r="D587" t="s">
        <v>2241</v>
      </c>
      <c r="E587" t="s">
        <v>2242</v>
      </c>
      <c r="F587" t="s">
        <v>2243</v>
      </c>
      <c r="G587" t="s">
        <v>2244</v>
      </c>
      <c r="H587" t="s">
        <v>3139</v>
      </c>
      <c r="I587">
        <v>1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1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</row>
    <row r="588" spans="1:49" x14ac:dyDescent="0.35">
      <c r="A588" t="s">
        <v>48</v>
      </c>
      <c r="B588" t="s">
        <v>49</v>
      </c>
      <c r="C588" t="s">
        <v>58</v>
      </c>
      <c r="D588" t="s">
        <v>258</v>
      </c>
      <c r="E588" t="s">
        <v>1681</v>
      </c>
      <c r="F588" t="s">
        <v>2245</v>
      </c>
      <c r="G588" t="s">
        <v>2500</v>
      </c>
      <c r="H588" t="s">
        <v>3140</v>
      </c>
      <c r="I588">
        <v>1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1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</row>
    <row r="589" spans="1:49" x14ac:dyDescent="0.35">
      <c r="A589" t="s">
        <v>48</v>
      </c>
      <c r="B589" t="s">
        <v>49</v>
      </c>
      <c r="C589" t="s">
        <v>58</v>
      </c>
      <c r="D589" t="s">
        <v>258</v>
      </c>
      <c r="E589" t="s">
        <v>1681</v>
      </c>
      <c r="F589" t="s">
        <v>2245</v>
      </c>
      <c r="G589" t="s">
        <v>2246</v>
      </c>
      <c r="H589" t="s">
        <v>2713</v>
      </c>
      <c r="I589">
        <v>1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1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</row>
    <row r="590" spans="1:49" x14ac:dyDescent="0.35">
      <c r="A590" t="s">
        <v>48</v>
      </c>
      <c r="B590" t="s">
        <v>49</v>
      </c>
      <c r="C590" t="s">
        <v>58</v>
      </c>
      <c r="D590" t="s">
        <v>258</v>
      </c>
      <c r="E590" t="s">
        <v>1681</v>
      </c>
      <c r="F590" t="s">
        <v>1684</v>
      </c>
      <c r="G590" t="s">
        <v>2247</v>
      </c>
      <c r="H590" t="s">
        <v>3141</v>
      </c>
      <c r="I590">
        <v>1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1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</row>
    <row r="591" spans="1:49" x14ac:dyDescent="0.35">
      <c r="A591" t="s">
        <v>48</v>
      </c>
      <c r="B591" t="s">
        <v>49</v>
      </c>
      <c r="C591" t="s">
        <v>58</v>
      </c>
      <c r="D591" t="s">
        <v>258</v>
      </c>
      <c r="E591" t="s">
        <v>1681</v>
      </c>
      <c r="F591" t="s">
        <v>1684</v>
      </c>
      <c r="G591" t="s">
        <v>2043</v>
      </c>
      <c r="H591" t="s">
        <v>2714</v>
      </c>
      <c r="I591">
        <v>1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1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</row>
    <row r="592" spans="1:49" x14ac:dyDescent="0.35">
      <c r="A592" t="s">
        <v>48</v>
      </c>
      <c r="B592" t="s">
        <v>49</v>
      </c>
      <c r="C592" t="s">
        <v>58</v>
      </c>
      <c r="D592" t="s">
        <v>258</v>
      </c>
      <c r="E592" t="s">
        <v>1681</v>
      </c>
      <c r="F592" t="s">
        <v>1684</v>
      </c>
      <c r="G592" t="s">
        <v>2248</v>
      </c>
      <c r="H592" t="s">
        <v>3142</v>
      </c>
      <c r="I592">
        <v>1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1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</row>
    <row r="593" spans="1:49" x14ac:dyDescent="0.35">
      <c r="A593" t="s">
        <v>48</v>
      </c>
      <c r="B593" t="s">
        <v>49</v>
      </c>
      <c r="C593" t="s">
        <v>58</v>
      </c>
      <c r="D593" t="s">
        <v>258</v>
      </c>
      <c r="E593" t="s">
        <v>1681</v>
      </c>
      <c r="F593" t="s">
        <v>1686</v>
      </c>
      <c r="G593" t="s">
        <v>2249</v>
      </c>
      <c r="H593" t="s">
        <v>3143</v>
      </c>
      <c r="I593">
        <v>1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1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</row>
    <row r="594" spans="1:49" x14ac:dyDescent="0.35">
      <c r="A594" t="s">
        <v>48</v>
      </c>
      <c r="B594" t="s">
        <v>49</v>
      </c>
      <c r="C594" t="s">
        <v>58</v>
      </c>
      <c r="D594" t="s">
        <v>258</v>
      </c>
      <c r="E594" t="s">
        <v>1681</v>
      </c>
      <c r="F594" t="s">
        <v>2250</v>
      </c>
      <c r="G594" t="s">
        <v>2501</v>
      </c>
      <c r="H594" t="s">
        <v>3144</v>
      </c>
      <c r="I594">
        <v>1</v>
      </c>
      <c r="J594">
        <v>0</v>
      </c>
      <c r="K594">
        <v>0</v>
      </c>
      <c r="L594">
        <v>1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</row>
    <row r="595" spans="1:49" x14ac:dyDescent="0.35">
      <c r="A595" t="s">
        <v>48</v>
      </c>
      <c r="B595" t="s">
        <v>49</v>
      </c>
      <c r="C595" t="s">
        <v>58</v>
      </c>
      <c r="D595" t="s">
        <v>258</v>
      </c>
      <c r="E595" t="s">
        <v>1681</v>
      </c>
      <c r="F595" s="8" t="s">
        <v>3275</v>
      </c>
      <c r="G595" t="s">
        <v>2251</v>
      </c>
      <c r="H595" t="s">
        <v>3145</v>
      </c>
      <c r="I595">
        <v>1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1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</row>
    <row r="596" spans="1:49" x14ac:dyDescent="0.35">
      <c r="A596" t="s">
        <v>48</v>
      </c>
      <c r="B596" t="s">
        <v>49</v>
      </c>
      <c r="C596" t="s">
        <v>58</v>
      </c>
      <c r="D596" t="s">
        <v>258</v>
      </c>
      <c r="E596" t="s">
        <v>259</v>
      </c>
      <c r="F596" t="s">
        <v>1689</v>
      </c>
      <c r="G596" t="s">
        <v>1690</v>
      </c>
      <c r="H596" t="s">
        <v>3146</v>
      </c>
      <c r="I596">
        <v>1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1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</row>
    <row r="597" spans="1:49" x14ac:dyDescent="0.35">
      <c r="A597" t="s">
        <v>48</v>
      </c>
      <c r="B597" t="s">
        <v>49</v>
      </c>
      <c r="C597" t="s">
        <v>58</v>
      </c>
      <c r="D597" t="s">
        <v>258</v>
      </c>
      <c r="E597" t="s">
        <v>259</v>
      </c>
      <c r="F597" t="s">
        <v>1694</v>
      </c>
      <c r="G597" t="s">
        <v>1695</v>
      </c>
      <c r="H597" t="s">
        <v>2715</v>
      </c>
      <c r="I597">
        <v>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1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</row>
    <row r="598" spans="1:49" x14ac:dyDescent="0.35">
      <c r="A598" t="s">
        <v>48</v>
      </c>
      <c r="B598" t="s">
        <v>49</v>
      </c>
      <c r="C598" t="s">
        <v>58</v>
      </c>
      <c r="D598" t="s">
        <v>258</v>
      </c>
      <c r="E598" t="s">
        <v>259</v>
      </c>
      <c r="F598" t="s">
        <v>458</v>
      </c>
      <c r="G598" t="s">
        <v>459</v>
      </c>
      <c r="H598" t="s">
        <v>2716</v>
      </c>
      <c r="I598">
        <v>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1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</row>
    <row r="599" spans="1:49" x14ac:dyDescent="0.35">
      <c r="A599" t="s">
        <v>48</v>
      </c>
      <c r="B599" t="s">
        <v>49</v>
      </c>
      <c r="C599" t="s">
        <v>58</v>
      </c>
      <c r="D599" t="s">
        <v>258</v>
      </c>
      <c r="E599" t="s">
        <v>259</v>
      </c>
      <c r="F599" t="s">
        <v>260</v>
      </c>
      <c r="G599" t="s">
        <v>261</v>
      </c>
      <c r="H599" t="s">
        <v>2717</v>
      </c>
      <c r="I599">
        <v>1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1</v>
      </c>
      <c r="AW599">
        <v>0</v>
      </c>
    </row>
    <row r="600" spans="1:49" x14ac:dyDescent="0.35">
      <c r="A600" t="s">
        <v>48</v>
      </c>
      <c r="B600" t="s">
        <v>49</v>
      </c>
      <c r="C600" t="s">
        <v>58</v>
      </c>
      <c r="D600" t="s">
        <v>59</v>
      </c>
      <c r="E600" t="s">
        <v>60</v>
      </c>
      <c r="F600" t="s">
        <v>1970</v>
      </c>
      <c r="G600" t="s">
        <v>2252</v>
      </c>
      <c r="H600" t="s">
        <v>3147</v>
      </c>
      <c r="I600">
        <v>1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1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</row>
    <row r="601" spans="1:49" x14ac:dyDescent="0.35">
      <c r="A601" t="s">
        <v>48</v>
      </c>
      <c r="B601" t="s">
        <v>49</v>
      </c>
      <c r="C601" t="s">
        <v>58</v>
      </c>
      <c r="D601" t="s">
        <v>59</v>
      </c>
      <c r="E601" t="s">
        <v>60</v>
      </c>
      <c r="F601" t="s">
        <v>1970</v>
      </c>
      <c r="G601" t="s">
        <v>2253</v>
      </c>
      <c r="H601" t="s">
        <v>3148</v>
      </c>
      <c r="I601">
        <v>1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1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</row>
    <row r="602" spans="1:49" x14ac:dyDescent="0.35">
      <c r="A602" t="s">
        <v>48</v>
      </c>
      <c r="B602" t="s">
        <v>49</v>
      </c>
      <c r="C602" t="s">
        <v>58</v>
      </c>
      <c r="D602" t="s">
        <v>59</v>
      </c>
      <c r="E602" t="s">
        <v>60</v>
      </c>
      <c r="F602" t="s">
        <v>1970</v>
      </c>
      <c r="G602" t="s">
        <v>1971</v>
      </c>
      <c r="H602" t="s">
        <v>2718</v>
      </c>
      <c r="I602">
        <v>1</v>
      </c>
      <c r="J602">
        <v>1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</row>
    <row r="603" spans="1:49" x14ac:dyDescent="0.35">
      <c r="A603" t="s">
        <v>48</v>
      </c>
      <c r="B603" t="s">
        <v>49</v>
      </c>
      <c r="C603" t="s">
        <v>58</v>
      </c>
      <c r="D603" t="s">
        <v>59</v>
      </c>
      <c r="E603" t="s">
        <v>60</v>
      </c>
      <c r="F603" t="s">
        <v>1970</v>
      </c>
      <c r="G603" t="s">
        <v>1971</v>
      </c>
      <c r="H603" t="s">
        <v>2719</v>
      </c>
      <c r="I603">
        <v>1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</row>
    <row r="604" spans="1:49" x14ac:dyDescent="0.35">
      <c r="A604" t="s">
        <v>48</v>
      </c>
      <c r="B604" t="s">
        <v>49</v>
      </c>
      <c r="C604" t="s">
        <v>58</v>
      </c>
      <c r="D604" t="s">
        <v>59</v>
      </c>
      <c r="E604" t="s">
        <v>60</v>
      </c>
      <c r="F604" t="s">
        <v>1970</v>
      </c>
      <c r="G604" t="s">
        <v>1971</v>
      </c>
      <c r="H604" t="s">
        <v>2720</v>
      </c>
      <c r="I604">
        <v>1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1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</row>
    <row r="605" spans="1:49" x14ac:dyDescent="0.35">
      <c r="A605" t="s">
        <v>48</v>
      </c>
      <c r="B605" t="s">
        <v>49</v>
      </c>
      <c r="C605" t="s">
        <v>58</v>
      </c>
      <c r="D605" t="s">
        <v>59</v>
      </c>
      <c r="E605" t="s">
        <v>60</v>
      </c>
      <c r="F605" t="s">
        <v>1970</v>
      </c>
      <c r="G605" t="s">
        <v>2254</v>
      </c>
      <c r="H605" t="s">
        <v>3149</v>
      </c>
      <c r="I605">
        <v>1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1</v>
      </c>
      <c r="AW605">
        <v>0</v>
      </c>
    </row>
    <row r="606" spans="1:49" x14ac:dyDescent="0.35">
      <c r="A606" t="s">
        <v>48</v>
      </c>
      <c r="B606" t="s">
        <v>49</v>
      </c>
      <c r="C606" t="s">
        <v>58</v>
      </c>
      <c r="D606" t="s">
        <v>59</v>
      </c>
      <c r="E606" t="s">
        <v>60</v>
      </c>
      <c r="F606" t="s">
        <v>1970</v>
      </c>
      <c r="G606" t="s">
        <v>1701</v>
      </c>
      <c r="H606" t="s">
        <v>3150</v>
      </c>
      <c r="I606">
        <v>1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1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</row>
    <row r="607" spans="1:49" x14ac:dyDescent="0.35">
      <c r="A607" t="s">
        <v>48</v>
      </c>
      <c r="B607" t="s">
        <v>49</v>
      </c>
      <c r="C607" t="s">
        <v>58</v>
      </c>
      <c r="D607" t="s">
        <v>59</v>
      </c>
      <c r="E607" t="s">
        <v>60</v>
      </c>
      <c r="F607" t="s">
        <v>1970</v>
      </c>
      <c r="G607" t="s">
        <v>1710</v>
      </c>
      <c r="H607" t="s">
        <v>2721</v>
      </c>
      <c r="I607">
        <v>1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1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</row>
    <row r="608" spans="1:49" x14ac:dyDescent="0.35">
      <c r="A608" t="s">
        <v>48</v>
      </c>
      <c r="B608" t="s">
        <v>49</v>
      </c>
      <c r="C608" t="s">
        <v>58</v>
      </c>
      <c r="D608" t="s">
        <v>59</v>
      </c>
      <c r="E608" t="s">
        <v>60</v>
      </c>
      <c r="F608" t="s">
        <v>1970</v>
      </c>
      <c r="G608" t="s">
        <v>1702</v>
      </c>
      <c r="H608" t="s">
        <v>3151</v>
      </c>
      <c r="I608">
        <v>1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</row>
    <row r="609" spans="1:49" x14ac:dyDescent="0.35">
      <c r="A609" t="s">
        <v>48</v>
      </c>
      <c r="B609" t="s">
        <v>49</v>
      </c>
      <c r="C609" t="s">
        <v>58</v>
      </c>
      <c r="D609" t="s">
        <v>59</v>
      </c>
      <c r="E609" t="s">
        <v>60</v>
      </c>
      <c r="F609" t="s">
        <v>1970</v>
      </c>
      <c r="G609" t="s">
        <v>2255</v>
      </c>
      <c r="H609" t="s">
        <v>3152</v>
      </c>
      <c r="I609">
        <v>1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1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</row>
    <row r="610" spans="1:49" x14ac:dyDescent="0.35">
      <c r="A610" t="s">
        <v>48</v>
      </c>
      <c r="B610" t="s">
        <v>49</v>
      </c>
      <c r="C610" t="s">
        <v>58</v>
      </c>
      <c r="D610" t="s">
        <v>59</v>
      </c>
      <c r="E610" t="s">
        <v>60</v>
      </c>
      <c r="F610" t="s">
        <v>1711</v>
      </c>
      <c r="G610" t="s">
        <v>2256</v>
      </c>
      <c r="H610" t="s">
        <v>3153</v>
      </c>
      <c r="I610">
        <v>1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1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</row>
    <row r="611" spans="1:49" x14ac:dyDescent="0.35">
      <c r="A611" t="s">
        <v>48</v>
      </c>
      <c r="B611" t="s">
        <v>49</v>
      </c>
      <c r="C611" t="s">
        <v>58</v>
      </c>
      <c r="D611" t="s">
        <v>59</v>
      </c>
      <c r="E611" t="s">
        <v>60</v>
      </c>
      <c r="F611" t="s">
        <v>1713</v>
      </c>
      <c r="G611" t="s">
        <v>1715</v>
      </c>
      <c r="H611" t="s">
        <v>3154</v>
      </c>
      <c r="I611">
        <v>1</v>
      </c>
      <c r="J611">
        <v>0</v>
      </c>
      <c r="K611">
        <v>0</v>
      </c>
      <c r="L611">
        <v>1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</row>
    <row r="612" spans="1:49" x14ac:dyDescent="0.35">
      <c r="A612" t="s">
        <v>48</v>
      </c>
      <c r="B612" t="s">
        <v>49</v>
      </c>
      <c r="C612" t="s">
        <v>58</v>
      </c>
      <c r="D612" t="s">
        <v>59</v>
      </c>
      <c r="E612" t="s">
        <v>60</v>
      </c>
      <c r="F612" t="s">
        <v>2257</v>
      </c>
      <c r="G612" t="s">
        <v>2502</v>
      </c>
      <c r="H612" t="s">
        <v>3155</v>
      </c>
      <c r="I612">
        <v>1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1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</row>
    <row r="613" spans="1:49" x14ac:dyDescent="0.35">
      <c r="A613" t="s">
        <v>48</v>
      </c>
      <c r="B613" t="s">
        <v>49</v>
      </c>
      <c r="C613" t="s">
        <v>58</v>
      </c>
      <c r="D613" t="s">
        <v>59</v>
      </c>
      <c r="E613" t="s">
        <v>60</v>
      </c>
      <c r="F613" t="s">
        <v>69</v>
      </c>
      <c r="G613" t="s">
        <v>190</v>
      </c>
      <c r="H613" t="s">
        <v>2722</v>
      </c>
      <c r="I613">
        <v>1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1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</row>
    <row r="614" spans="1:49" x14ac:dyDescent="0.35">
      <c r="A614" t="s">
        <v>48</v>
      </c>
      <c r="B614" t="s">
        <v>49</v>
      </c>
      <c r="C614" t="s">
        <v>58</v>
      </c>
      <c r="D614" t="s">
        <v>59</v>
      </c>
      <c r="E614" t="s">
        <v>60</v>
      </c>
      <c r="F614" t="s">
        <v>1999</v>
      </c>
      <c r="G614" t="s">
        <v>2258</v>
      </c>
      <c r="H614" t="s">
        <v>3156</v>
      </c>
      <c r="I614">
        <v>1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1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</row>
    <row r="615" spans="1:49" x14ac:dyDescent="0.35">
      <c r="A615" t="s">
        <v>48</v>
      </c>
      <c r="B615" t="s">
        <v>49</v>
      </c>
      <c r="C615" t="s">
        <v>58</v>
      </c>
      <c r="D615" t="s">
        <v>59</v>
      </c>
      <c r="E615" t="s">
        <v>60</v>
      </c>
      <c r="F615" t="s">
        <v>1999</v>
      </c>
      <c r="G615" t="s">
        <v>1731</v>
      </c>
      <c r="H615" t="s">
        <v>3157</v>
      </c>
      <c r="I615">
        <v>1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1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</row>
    <row r="616" spans="1:49" x14ac:dyDescent="0.35">
      <c r="A616" t="s">
        <v>48</v>
      </c>
      <c r="B616" t="s">
        <v>49</v>
      </c>
      <c r="C616" t="s">
        <v>58</v>
      </c>
      <c r="D616" t="s">
        <v>59</v>
      </c>
      <c r="E616" t="s">
        <v>60</v>
      </c>
      <c r="F616" t="s">
        <v>61</v>
      </c>
      <c r="G616" t="s">
        <v>303</v>
      </c>
      <c r="H616" t="s">
        <v>2723</v>
      </c>
      <c r="I616">
        <v>1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1</v>
      </c>
      <c r="AU616">
        <v>0</v>
      </c>
      <c r="AV616">
        <v>0</v>
      </c>
      <c r="AW616">
        <v>0</v>
      </c>
    </row>
    <row r="617" spans="1:49" x14ac:dyDescent="0.35">
      <c r="A617" t="s">
        <v>48</v>
      </c>
      <c r="B617" t="s">
        <v>49</v>
      </c>
      <c r="C617" t="s">
        <v>58</v>
      </c>
      <c r="D617" t="s">
        <v>59</v>
      </c>
      <c r="E617" t="s">
        <v>60</v>
      </c>
      <c r="F617" t="s">
        <v>61</v>
      </c>
      <c r="G617" t="s">
        <v>1737</v>
      </c>
      <c r="H617" t="s">
        <v>2724</v>
      </c>
      <c r="I617">
        <v>1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1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</row>
    <row r="618" spans="1:49" x14ac:dyDescent="0.35">
      <c r="A618" t="s">
        <v>48</v>
      </c>
      <c r="B618" t="s">
        <v>49</v>
      </c>
      <c r="C618" t="s">
        <v>58</v>
      </c>
      <c r="D618" t="s">
        <v>59</v>
      </c>
      <c r="E618" t="s">
        <v>60</v>
      </c>
      <c r="F618" t="s">
        <v>61</v>
      </c>
      <c r="G618" t="s">
        <v>1971</v>
      </c>
      <c r="H618" t="s">
        <v>2725</v>
      </c>
      <c r="I618">
        <v>1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1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</row>
    <row r="619" spans="1:49" x14ac:dyDescent="0.35">
      <c r="A619" t="s">
        <v>48</v>
      </c>
      <c r="B619" t="s">
        <v>49</v>
      </c>
      <c r="C619" t="s">
        <v>58</v>
      </c>
      <c r="D619" t="s">
        <v>59</v>
      </c>
      <c r="E619" t="s">
        <v>60</v>
      </c>
      <c r="F619" t="s">
        <v>1740</v>
      </c>
      <c r="G619" t="s">
        <v>2259</v>
      </c>
      <c r="H619" t="s">
        <v>3158</v>
      </c>
      <c r="I619">
        <v>1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1</v>
      </c>
    </row>
    <row r="620" spans="1:49" x14ac:dyDescent="0.35">
      <c r="A620" t="s">
        <v>48</v>
      </c>
      <c r="B620" t="s">
        <v>49</v>
      </c>
      <c r="C620" t="s">
        <v>58</v>
      </c>
      <c r="D620" t="s">
        <v>112</v>
      </c>
      <c r="E620" s="8" t="s">
        <v>113</v>
      </c>
      <c r="F620" s="8" t="s">
        <v>3228</v>
      </c>
      <c r="G620" t="s">
        <v>2260</v>
      </c>
      <c r="H620" t="s">
        <v>2726</v>
      </c>
      <c r="I620">
        <v>1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1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</row>
    <row r="621" spans="1:49" x14ac:dyDescent="0.35">
      <c r="A621" t="s">
        <v>48</v>
      </c>
      <c r="B621" t="s">
        <v>49</v>
      </c>
      <c r="C621" t="s">
        <v>58</v>
      </c>
      <c r="D621" t="s">
        <v>112</v>
      </c>
      <c r="E621" s="8" t="s">
        <v>113</v>
      </c>
      <c r="F621" s="8" t="s">
        <v>3228</v>
      </c>
      <c r="G621" t="s">
        <v>1753</v>
      </c>
      <c r="H621" t="s">
        <v>3159</v>
      </c>
      <c r="I621">
        <v>1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1</v>
      </c>
      <c r="AT621">
        <v>0</v>
      </c>
      <c r="AU621">
        <v>0</v>
      </c>
      <c r="AV621">
        <v>0</v>
      </c>
      <c r="AW621">
        <v>0</v>
      </c>
    </row>
    <row r="622" spans="1:49" x14ac:dyDescent="0.35">
      <c r="A622" t="s">
        <v>48</v>
      </c>
      <c r="B622" t="s">
        <v>49</v>
      </c>
      <c r="C622" t="s">
        <v>58</v>
      </c>
      <c r="D622" t="s">
        <v>112</v>
      </c>
      <c r="E622" t="s">
        <v>113</v>
      </c>
      <c r="F622" s="8" t="s">
        <v>3227</v>
      </c>
      <c r="G622" t="s">
        <v>1754</v>
      </c>
      <c r="H622" t="s">
        <v>2727</v>
      </c>
      <c r="I622">
        <v>1</v>
      </c>
      <c r="J622">
        <v>0</v>
      </c>
      <c r="K622">
        <v>0</v>
      </c>
      <c r="L622">
        <v>0</v>
      </c>
      <c r="M622">
        <v>0</v>
      </c>
      <c r="N622">
        <v>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</row>
    <row r="623" spans="1:49" x14ac:dyDescent="0.35">
      <c r="A623" t="s">
        <v>48</v>
      </c>
      <c r="B623" t="s">
        <v>49</v>
      </c>
      <c r="C623" t="s">
        <v>58</v>
      </c>
      <c r="D623" t="s">
        <v>59</v>
      </c>
      <c r="E623" t="s">
        <v>60</v>
      </c>
      <c r="F623" t="s">
        <v>3231</v>
      </c>
      <c r="G623" t="s">
        <v>1706</v>
      </c>
      <c r="H623" t="s">
        <v>3160</v>
      </c>
      <c r="I623">
        <v>1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1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</row>
    <row r="624" spans="1:49" x14ac:dyDescent="0.35">
      <c r="A624" t="s">
        <v>48</v>
      </c>
      <c r="B624" t="s">
        <v>49</v>
      </c>
      <c r="C624" t="s">
        <v>58</v>
      </c>
      <c r="D624" t="s">
        <v>59</v>
      </c>
      <c r="E624" t="s">
        <v>60</v>
      </c>
      <c r="F624" t="s">
        <v>3231</v>
      </c>
      <c r="G624" t="s">
        <v>2261</v>
      </c>
      <c r="H624" t="s">
        <v>3161</v>
      </c>
      <c r="I624">
        <v>1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1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</row>
    <row r="625" spans="1:49" x14ac:dyDescent="0.35">
      <c r="A625" t="s">
        <v>48</v>
      </c>
      <c r="B625" t="s">
        <v>49</v>
      </c>
      <c r="C625" t="s">
        <v>58</v>
      </c>
      <c r="D625" t="s">
        <v>59</v>
      </c>
      <c r="E625" t="s">
        <v>1741</v>
      </c>
      <c r="F625" t="s">
        <v>1989</v>
      </c>
      <c r="G625" t="s">
        <v>2262</v>
      </c>
      <c r="H625" t="s">
        <v>2728</v>
      </c>
      <c r="I625">
        <v>1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1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</row>
    <row r="626" spans="1:49" x14ac:dyDescent="0.35">
      <c r="A626" t="s">
        <v>48</v>
      </c>
      <c r="B626" t="s">
        <v>49</v>
      </c>
      <c r="C626" t="s">
        <v>58</v>
      </c>
      <c r="D626" t="s">
        <v>59</v>
      </c>
      <c r="E626" t="s">
        <v>2263</v>
      </c>
      <c r="F626" t="s">
        <v>2503</v>
      </c>
      <c r="G626" t="s">
        <v>2504</v>
      </c>
      <c r="H626" t="s">
        <v>3162</v>
      </c>
      <c r="I626">
        <v>1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1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</row>
    <row r="627" spans="1:49" x14ac:dyDescent="0.35">
      <c r="A627" t="s">
        <v>48</v>
      </c>
      <c r="B627" t="s">
        <v>49</v>
      </c>
      <c r="C627" t="s">
        <v>58</v>
      </c>
      <c r="D627" t="s">
        <v>59</v>
      </c>
      <c r="E627" t="s">
        <v>2264</v>
      </c>
      <c r="F627" t="s">
        <v>2505</v>
      </c>
      <c r="G627" t="s">
        <v>2506</v>
      </c>
      <c r="H627" t="s">
        <v>3163</v>
      </c>
      <c r="I627">
        <v>1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1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</row>
    <row r="628" spans="1:49" x14ac:dyDescent="0.35">
      <c r="A628" t="s">
        <v>48</v>
      </c>
      <c r="B628" t="s">
        <v>49</v>
      </c>
      <c r="C628" t="s">
        <v>58</v>
      </c>
      <c r="D628" t="s">
        <v>59</v>
      </c>
      <c r="E628" t="s">
        <v>1742</v>
      </c>
      <c r="F628" s="8" t="s">
        <v>3276</v>
      </c>
      <c r="G628" t="s">
        <v>1704</v>
      </c>
      <c r="H628" t="s">
        <v>2729</v>
      </c>
      <c r="I628">
        <v>1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1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</row>
    <row r="629" spans="1:49" x14ac:dyDescent="0.35">
      <c r="A629" t="s">
        <v>48</v>
      </c>
      <c r="B629" t="s">
        <v>49</v>
      </c>
      <c r="C629" t="s">
        <v>58</v>
      </c>
      <c r="D629" t="s">
        <v>59</v>
      </c>
      <c r="E629" t="s">
        <v>1742</v>
      </c>
      <c r="F629" t="s">
        <v>1743</v>
      </c>
      <c r="G629" t="s">
        <v>2265</v>
      </c>
      <c r="H629" t="s">
        <v>3164</v>
      </c>
      <c r="I629">
        <v>1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1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</row>
    <row r="630" spans="1:49" x14ac:dyDescent="0.35">
      <c r="A630" t="s">
        <v>48</v>
      </c>
      <c r="B630" t="s">
        <v>49</v>
      </c>
      <c r="C630" t="s">
        <v>58</v>
      </c>
      <c r="D630" t="s">
        <v>173</v>
      </c>
      <c r="E630" t="s">
        <v>174</v>
      </c>
      <c r="F630" t="s">
        <v>175</v>
      </c>
      <c r="G630" t="s">
        <v>2266</v>
      </c>
      <c r="H630" t="s">
        <v>3165</v>
      </c>
      <c r="I630">
        <v>1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1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</row>
    <row r="631" spans="1:49" x14ac:dyDescent="0.35">
      <c r="A631" t="s">
        <v>48</v>
      </c>
      <c r="B631" t="s">
        <v>49</v>
      </c>
      <c r="C631" t="s">
        <v>2267</v>
      </c>
      <c r="D631" t="s">
        <v>2268</v>
      </c>
      <c r="E631" t="s">
        <v>2507</v>
      </c>
      <c r="F631" t="s">
        <v>2508</v>
      </c>
      <c r="G631" t="s">
        <v>2509</v>
      </c>
      <c r="H631" t="s">
        <v>3166</v>
      </c>
      <c r="I631">
        <v>1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1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</row>
    <row r="632" spans="1:49" x14ac:dyDescent="0.35">
      <c r="A632" t="s">
        <v>48</v>
      </c>
      <c r="B632" t="s">
        <v>49</v>
      </c>
      <c r="C632" t="s">
        <v>73</v>
      </c>
      <c r="D632" t="s">
        <v>1903</v>
      </c>
      <c r="E632" t="s">
        <v>1904</v>
      </c>
      <c r="F632" t="s">
        <v>1905</v>
      </c>
      <c r="G632" t="s">
        <v>1906</v>
      </c>
      <c r="H632" t="s">
        <v>1879</v>
      </c>
      <c r="I632">
        <v>1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1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</row>
    <row r="633" spans="1:49" x14ac:dyDescent="0.35">
      <c r="A633" t="s">
        <v>48</v>
      </c>
      <c r="B633" t="s">
        <v>49</v>
      </c>
      <c r="C633" t="s">
        <v>73</v>
      </c>
      <c r="D633" t="s">
        <v>295</v>
      </c>
      <c r="E633" t="s">
        <v>2269</v>
      </c>
      <c r="F633" t="s">
        <v>2270</v>
      </c>
      <c r="G633" t="s">
        <v>2510</v>
      </c>
      <c r="H633" t="s">
        <v>3167</v>
      </c>
      <c r="I633">
        <v>1</v>
      </c>
      <c r="J633">
        <v>0</v>
      </c>
      <c r="K633">
        <v>0</v>
      </c>
      <c r="L633">
        <v>0</v>
      </c>
      <c r="M633">
        <v>1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</row>
    <row r="634" spans="1:49" x14ac:dyDescent="0.35">
      <c r="A634" t="s">
        <v>48</v>
      </c>
      <c r="B634" t="s">
        <v>49</v>
      </c>
      <c r="C634" t="s">
        <v>73</v>
      </c>
      <c r="D634" t="s">
        <v>295</v>
      </c>
      <c r="E634" t="s">
        <v>1767</v>
      </c>
      <c r="F634" t="s">
        <v>1930</v>
      </c>
      <c r="G634" t="s">
        <v>1931</v>
      </c>
      <c r="H634" t="s">
        <v>3168</v>
      </c>
      <c r="I634">
        <v>1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1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</row>
    <row r="635" spans="1:49" x14ac:dyDescent="0.35">
      <c r="A635" t="s">
        <v>48</v>
      </c>
      <c r="B635" t="s">
        <v>49</v>
      </c>
      <c r="C635" t="s">
        <v>73</v>
      </c>
      <c r="D635" t="s">
        <v>295</v>
      </c>
      <c r="E635" t="s">
        <v>296</v>
      </c>
      <c r="F635" t="s">
        <v>297</v>
      </c>
      <c r="G635" t="s">
        <v>2271</v>
      </c>
      <c r="H635" t="s">
        <v>3169</v>
      </c>
      <c r="I635">
        <v>1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1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</row>
    <row r="636" spans="1:49" x14ac:dyDescent="0.35">
      <c r="A636" t="s">
        <v>48</v>
      </c>
      <c r="B636" t="s">
        <v>49</v>
      </c>
      <c r="C636" t="s">
        <v>73</v>
      </c>
      <c r="D636" t="s">
        <v>295</v>
      </c>
      <c r="E636" t="s">
        <v>296</v>
      </c>
      <c r="F636" t="s">
        <v>297</v>
      </c>
      <c r="G636" t="s">
        <v>1769</v>
      </c>
      <c r="H636" t="s">
        <v>2730</v>
      </c>
      <c r="I636">
        <v>1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1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</row>
    <row r="637" spans="1:49" x14ac:dyDescent="0.35">
      <c r="A637" t="s">
        <v>48</v>
      </c>
      <c r="B637" t="s">
        <v>49</v>
      </c>
      <c r="C637" t="s">
        <v>73</v>
      </c>
      <c r="D637" t="s">
        <v>295</v>
      </c>
      <c r="E637" t="s">
        <v>2272</v>
      </c>
      <c r="F637" t="s">
        <v>2511</v>
      </c>
      <c r="G637" t="s">
        <v>2512</v>
      </c>
      <c r="H637" t="s">
        <v>3170</v>
      </c>
      <c r="I637">
        <v>1</v>
      </c>
      <c r="J637">
        <v>0</v>
      </c>
      <c r="K637">
        <v>0</v>
      </c>
      <c r="L637">
        <v>1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</row>
    <row r="638" spans="1:49" x14ac:dyDescent="0.35">
      <c r="A638" t="s">
        <v>48</v>
      </c>
      <c r="B638" t="s">
        <v>49</v>
      </c>
      <c r="C638" t="s">
        <v>73</v>
      </c>
      <c r="D638" t="s">
        <v>295</v>
      </c>
      <c r="E638" t="s">
        <v>2272</v>
      </c>
      <c r="F638" t="s">
        <v>2273</v>
      </c>
      <c r="G638" t="s">
        <v>2274</v>
      </c>
      <c r="H638" t="s">
        <v>2731</v>
      </c>
      <c r="I638">
        <v>1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1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</row>
    <row r="639" spans="1:49" x14ac:dyDescent="0.35">
      <c r="A639" t="s">
        <v>48</v>
      </c>
      <c r="B639" t="s">
        <v>49</v>
      </c>
      <c r="C639" t="s">
        <v>73</v>
      </c>
      <c r="D639" t="s">
        <v>295</v>
      </c>
      <c r="E639" t="s">
        <v>2272</v>
      </c>
      <c r="F639" t="s">
        <v>2273</v>
      </c>
      <c r="G639" t="s">
        <v>2275</v>
      </c>
      <c r="H639" t="s">
        <v>2732</v>
      </c>
      <c r="I639">
        <v>1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1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</row>
    <row r="640" spans="1:49" x14ac:dyDescent="0.35">
      <c r="A640" t="s">
        <v>48</v>
      </c>
      <c r="B640" t="s">
        <v>49</v>
      </c>
      <c r="C640" t="s">
        <v>73</v>
      </c>
      <c r="D640" t="s">
        <v>295</v>
      </c>
      <c r="E640" t="s">
        <v>2272</v>
      </c>
      <c r="F640" t="s">
        <v>2273</v>
      </c>
      <c r="G640" t="s">
        <v>2276</v>
      </c>
      <c r="H640" t="s">
        <v>2733</v>
      </c>
      <c r="I640">
        <v>1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1</v>
      </c>
      <c r="AV640">
        <v>0</v>
      </c>
      <c r="AW640">
        <v>0</v>
      </c>
    </row>
    <row r="641" spans="1:49" x14ac:dyDescent="0.35">
      <c r="A641" t="s">
        <v>48</v>
      </c>
      <c r="B641" t="s">
        <v>49</v>
      </c>
      <c r="C641" t="s">
        <v>73</v>
      </c>
      <c r="D641" t="s">
        <v>95</v>
      </c>
      <c r="E641" t="s">
        <v>96</v>
      </c>
      <c r="F641" t="s">
        <v>1770</v>
      </c>
      <c r="G641" t="s">
        <v>2277</v>
      </c>
      <c r="H641" t="s">
        <v>2734</v>
      </c>
      <c r="I641">
        <v>1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1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</row>
    <row r="642" spans="1:49" x14ac:dyDescent="0.35">
      <c r="A642" t="s">
        <v>48</v>
      </c>
      <c r="B642" t="s">
        <v>49</v>
      </c>
      <c r="C642" t="s">
        <v>73</v>
      </c>
      <c r="D642" t="s">
        <v>95</v>
      </c>
      <c r="E642" t="s">
        <v>96</v>
      </c>
      <c r="F642" t="s">
        <v>1770</v>
      </c>
      <c r="G642" t="s">
        <v>2278</v>
      </c>
      <c r="H642" t="s">
        <v>3171</v>
      </c>
      <c r="I642">
        <v>1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1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</row>
    <row r="643" spans="1:49" x14ac:dyDescent="0.35">
      <c r="A643" t="s">
        <v>48</v>
      </c>
      <c r="B643" t="s">
        <v>49</v>
      </c>
      <c r="C643" t="s">
        <v>73</v>
      </c>
      <c r="D643" t="s">
        <v>95</v>
      </c>
      <c r="E643" t="s">
        <v>96</v>
      </c>
      <c r="F643" t="s">
        <v>1772</v>
      </c>
      <c r="G643" t="s">
        <v>2279</v>
      </c>
      <c r="H643" t="s">
        <v>3172</v>
      </c>
      <c r="I643">
        <v>1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1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</row>
    <row r="644" spans="1:49" x14ac:dyDescent="0.35">
      <c r="A644" t="s">
        <v>48</v>
      </c>
      <c r="B644" t="s">
        <v>49</v>
      </c>
      <c r="C644" t="s">
        <v>73</v>
      </c>
      <c r="D644" t="s">
        <v>95</v>
      </c>
      <c r="E644" t="s">
        <v>96</v>
      </c>
      <c r="F644" t="s">
        <v>1772</v>
      </c>
      <c r="G644" t="s">
        <v>2279</v>
      </c>
      <c r="H644" t="s">
        <v>2735</v>
      </c>
      <c r="I644">
        <v>1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1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</row>
    <row r="645" spans="1:49" x14ac:dyDescent="0.35">
      <c r="A645" t="s">
        <v>48</v>
      </c>
      <c r="B645" t="s">
        <v>49</v>
      </c>
      <c r="C645" t="s">
        <v>73</v>
      </c>
      <c r="D645" t="s">
        <v>95</v>
      </c>
      <c r="E645" t="s">
        <v>96</v>
      </c>
      <c r="F645" t="s">
        <v>1775</v>
      </c>
      <c r="G645" t="s">
        <v>2280</v>
      </c>
      <c r="H645" t="s">
        <v>3173</v>
      </c>
      <c r="I645">
        <v>1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1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</row>
    <row r="646" spans="1:49" x14ac:dyDescent="0.35">
      <c r="A646" t="s">
        <v>48</v>
      </c>
      <c r="B646" t="s">
        <v>49</v>
      </c>
      <c r="C646" t="s">
        <v>73</v>
      </c>
      <c r="D646" t="s">
        <v>95</v>
      </c>
      <c r="E646" t="s">
        <v>96</v>
      </c>
      <c r="F646" t="s">
        <v>1775</v>
      </c>
      <c r="G646" t="s">
        <v>2281</v>
      </c>
      <c r="H646" t="s">
        <v>3174</v>
      </c>
      <c r="I646">
        <v>1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</row>
    <row r="647" spans="1:49" x14ac:dyDescent="0.35">
      <c r="A647" t="s">
        <v>48</v>
      </c>
      <c r="B647" t="s">
        <v>49</v>
      </c>
      <c r="C647" t="s">
        <v>73</v>
      </c>
      <c r="D647" t="s">
        <v>95</v>
      </c>
      <c r="E647" t="s">
        <v>96</v>
      </c>
      <c r="F647" t="s">
        <v>1775</v>
      </c>
      <c r="G647" t="s">
        <v>2282</v>
      </c>
      <c r="H647" t="s">
        <v>2736</v>
      </c>
      <c r="I647">
        <v>1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1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</row>
    <row r="648" spans="1:49" x14ac:dyDescent="0.35">
      <c r="A648" t="s">
        <v>48</v>
      </c>
      <c r="B648" t="s">
        <v>49</v>
      </c>
      <c r="C648" t="s">
        <v>73</v>
      </c>
      <c r="D648" t="s">
        <v>95</v>
      </c>
      <c r="E648" t="s">
        <v>96</v>
      </c>
      <c r="F648" t="s">
        <v>1777</v>
      </c>
      <c r="G648" t="s">
        <v>2283</v>
      </c>
      <c r="H648" t="s">
        <v>3175</v>
      </c>
      <c r="I648">
        <v>1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1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</row>
    <row r="649" spans="1:49" x14ac:dyDescent="0.35">
      <c r="A649" t="s">
        <v>48</v>
      </c>
      <c r="B649" t="s">
        <v>49</v>
      </c>
      <c r="C649" t="s">
        <v>73</v>
      </c>
      <c r="D649" t="s">
        <v>95</v>
      </c>
      <c r="E649" t="s">
        <v>96</v>
      </c>
      <c r="F649" t="s">
        <v>1777</v>
      </c>
      <c r="G649" t="s">
        <v>2284</v>
      </c>
      <c r="H649" t="s">
        <v>3176</v>
      </c>
      <c r="I649">
        <v>1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1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</row>
    <row r="650" spans="1:49" x14ac:dyDescent="0.35">
      <c r="A650" t="s">
        <v>48</v>
      </c>
      <c r="B650" t="s">
        <v>49</v>
      </c>
      <c r="C650" t="s">
        <v>73</v>
      </c>
      <c r="D650" t="s">
        <v>95</v>
      </c>
      <c r="E650" t="s">
        <v>1780</v>
      </c>
      <c r="F650" t="s">
        <v>1781</v>
      </c>
      <c r="G650" t="s">
        <v>2285</v>
      </c>
      <c r="H650" t="s">
        <v>3177</v>
      </c>
      <c r="I650">
        <v>1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1</v>
      </c>
      <c r="AU650">
        <v>0</v>
      </c>
      <c r="AV650">
        <v>0</v>
      </c>
      <c r="AW650">
        <v>0</v>
      </c>
    </row>
    <row r="651" spans="1:49" x14ac:dyDescent="0.35">
      <c r="A651" t="s">
        <v>48</v>
      </c>
      <c r="B651" t="s">
        <v>49</v>
      </c>
      <c r="C651" t="s">
        <v>73</v>
      </c>
      <c r="D651" t="s">
        <v>95</v>
      </c>
      <c r="E651" t="s">
        <v>1784</v>
      </c>
      <c r="F651" t="s">
        <v>1785</v>
      </c>
      <c r="G651" t="s">
        <v>2286</v>
      </c>
      <c r="H651" t="s">
        <v>3178</v>
      </c>
      <c r="I651">
        <v>1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1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</row>
    <row r="652" spans="1:49" x14ac:dyDescent="0.35">
      <c r="A652" t="s">
        <v>48</v>
      </c>
      <c r="B652" t="s">
        <v>49</v>
      </c>
      <c r="C652" t="s">
        <v>73</v>
      </c>
      <c r="D652" t="s">
        <v>95</v>
      </c>
      <c r="E652" t="s">
        <v>1784</v>
      </c>
      <c r="F652" t="s">
        <v>1785</v>
      </c>
      <c r="G652" t="s">
        <v>1786</v>
      </c>
      <c r="H652" t="s">
        <v>2737</v>
      </c>
      <c r="I652">
        <v>1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1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</row>
    <row r="653" spans="1:49" x14ac:dyDescent="0.35">
      <c r="A653" t="s">
        <v>48</v>
      </c>
      <c r="B653" t="s">
        <v>49</v>
      </c>
      <c r="C653" t="s">
        <v>73</v>
      </c>
      <c r="D653" t="s">
        <v>95</v>
      </c>
      <c r="E653" t="s">
        <v>2025</v>
      </c>
      <c r="F653" t="s">
        <v>2513</v>
      </c>
      <c r="G653" t="s">
        <v>2514</v>
      </c>
      <c r="H653" t="s">
        <v>3179</v>
      </c>
      <c r="I653">
        <v>1</v>
      </c>
      <c r="J653">
        <v>0</v>
      </c>
      <c r="K653">
        <v>0</v>
      </c>
      <c r="L653">
        <v>0</v>
      </c>
      <c r="M653">
        <v>0</v>
      </c>
      <c r="N653">
        <v>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</row>
    <row r="654" spans="1:49" x14ac:dyDescent="0.35">
      <c r="A654" t="s">
        <v>48</v>
      </c>
      <c r="B654" t="s">
        <v>49</v>
      </c>
      <c r="C654" t="s">
        <v>73</v>
      </c>
      <c r="D654" t="s">
        <v>95</v>
      </c>
      <c r="E654" t="s">
        <v>1787</v>
      </c>
      <c r="F654" t="s">
        <v>1788</v>
      </c>
      <c r="G654" t="s">
        <v>2287</v>
      </c>
      <c r="H654" t="s">
        <v>3180</v>
      </c>
      <c r="I654">
        <v>1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1</v>
      </c>
      <c r="AV654">
        <v>0</v>
      </c>
      <c r="AW654">
        <v>0</v>
      </c>
    </row>
    <row r="655" spans="1:49" x14ac:dyDescent="0.35">
      <c r="A655" t="s">
        <v>48</v>
      </c>
      <c r="B655" t="s">
        <v>49</v>
      </c>
      <c r="C655" t="s">
        <v>73</v>
      </c>
      <c r="D655" t="s">
        <v>95</v>
      </c>
      <c r="E655" t="s">
        <v>1787</v>
      </c>
      <c r="F655" t="s">
        <v>1788</v>
      </c>
      <c r="G655" t="s">
        <v>2288</v>
      </c>
      <c r="H655" t="s">
        <v>3181</v>
      </c>
      <c r="I655">
        <v>1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1</v>
      </c>
      <c r="AW655">
        <v>0</v>
      </c>
    </row>
    <row r="656" spans="1:49" x14ac:dyDescent="0.35">
      <c r="A656" t="s">
        <v>48</v>
      </c>
      <c r="B656" t="s">
        <v>49</v>
      </c>
      <c r="C656" t="s">
        <v>73</v>
      </c>
      <c r="D656" t="s">
        <v>95</v>
      </c>
      <c r="E656" t="s">
        <v>1787</v>
      </c>
      <c r="F656" t="s">
        <v>1788</v>
      </c>
      <c r="G656" t="s">
        <v>2289</v>
      </c>
      <c r="H656" t="s">
        <v>3182</v>
      </c>
      <c r="I656">
        <v>1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1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</row>
    <row r="657" spans="1:49" x14ac:dyDescent="0.35">
      <c r="A657" t="s">
        <v>48</v>
      </c>
      <c r="B657" t="s">
        <v>49</v>
      </c>
      <c r="C657" t="s">
        <v>73</v>
      </c>
      <c r="D657" t="s">
        <v>95</v>
      </c>
      <c r="E657" t="s">
        <v>1787</v>
      </c>
      <c r="F657" t="s">
        <v>1788</v>
      </c>
      <c r="G657" t="s">
        <v>2290</v>
      </c>
      <c r="H657" t="s">
        <v>3183</v>
      </c>
      <c r="I657">
        <v>1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1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</row>
    <row r="658" spans="1:49" x14ac:dyDescent="0.35">
      <c r="A658" t="s">
        <v>48</v>
      </c>
      <c r="B658" t="s">
        <v>49</v>
      </c>
      <c r="C658" t="s">
        <v>73</v>
      </c>
      <c r="D658" t="s">
        <v>95</v>
      </c>
      <c r="E658" t="s">
        <v>1787</v>
      </c>
      <c r="F658" t="s">
        <v>1788</v>
      </c>
      <c r="G658" t="s">
        <v>2291</v>
      </c>
      <c r="H658" t="s">
        <v>3184</v>
      </c>
      <c r="I658">
        <v>1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1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</row>
    <row r="659" spans="1:49" x14ac:dyDescent="0.35">
      <c r="A659" t="s">
        <v>48</v>
      </c>
      <c r="B659" t="s">
        <v>49</v>
      </c>
      <c r="C659" t="s">
        <v>73</v>
      </c>
      <c r="D659" t="s">
        <v>95</v>
      </c>
      <c r="E659" t="s">
        <v>2292</v>
      </c>
      <c r="F659" t="s">
        <v>2293</v>
      </c>
      <c r="G659" t="s">
        <v>2515</v>
      </c>
      <c r="H659" t="s">
        <v>3185</v>
      </c>
      <c r="I659">
        <v>1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1</v>
      </c>
      <c r="AT659">
        <v>0</v>
      </c>
      <c r="AU659">
        <v>0</v>
      </c>
      <c r="AV659">
        <v>0</v>
      </c>
      <c r="AW659">
        <v>0</v>
      </c>
    </row>
    <row r="660" spans="1:49" x14ac:dyDescent="0.35">
      <c r="A660" t="s">
        <v>48</v>
      </c>
      <c r="B660" t="s">
        <v>49</v>
      </c>
      <c r="C660" t="s">
        <v>73</v>
      </c>
      <c r="D660" t="s">
        <v>318</v>
      </c>
      <c r="E660" t="s">
        <v>2294</v>
      </c>
      <c r="F660" t="s">
        <v>2516</v>
      </c>
      <c r="G660" t="s">
        <v>2517</v>
      </c>
      <c r="H660" t="s">
        <v>3186</v>
      </c>
      <c r="I660">
        <v>1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1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</row>
    <row r="661" spans="1:49" x14ac:dyDescent="0.35">
      <c r="A661" t="s">
        <v>48</v>
      </c>
      <c r="B661" t="s">
        <v>49</v>
      </c>
      <c r="C661" t="s">
        <v>73</v>
      </c>
      <c r="D661" t="s">
        <v>318</v>
      </c>
      <c r="E661" t="s">
        <v>319</v>
      </c>
      <c r="F661" t="s">
        <v>320</v>
      </c>
      <c r="G661" t="s">
        <v>473</v>
      </c>
      <c r="H661" t="s">
        <v>2738</v>
      </c>
      <c r="I661">
        <v>1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1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</row>
    <row r="662" spans="1:49" x14ac:dyDescent="0.35">
      <c r="A662" t="s">
        <v>48</v>
      </c>
      <c r="B662" t="s">
        <v>49</v>
      </c>
      <c r="C662" t="s">
        <v>73</v>
      </c>
      <c r="D662" t="s">
        <v>318</v>
      </c>
      <c r="E662" t="s">
        <v>319</v>
      </c>
      <c r="F662" t="s">
        <v>320</v>
      </c>
      <c r="G662" t="s">
        <v>1789</v>
      </c>
      <c r="H662" t="s">
        <v>3187</v>
      </c>
      <c r="I662">
        <v>1</v>
      </c>
      <c r="J662">
        <v>0</v>
      </c>
      <c r="K662">
        <v>0</v>
      </c>
      <c r="L662">
        <v>0</v>
      </c>
      <c r="M662">
        <v>0</v>
      </c>
      <c r="N662">
        <v>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</row>
    <row r="663" spans="1:49" x14ac:dyDescent="0.35">
      <c r="A663" t="s">
        <v>48</v>
      </c>
      <c r="B663" t="s">
        <v>49</v>
      </c>
      <c r="C663" t="s">
        <v>73</v>
      </c>
      <c r="D663" t="s">
        <v>318</v>
      </c>
      <c r="E663" t="s">
        <v>1790</v>
      </c>
      <c r="F663" t="s">
        <v>1961</v>
      </c>
      <c r="G663" t="s">
        <v>1962</v>
      </c>
      <c r="H663" t="s">
        <v>3188</v>
      </c>
      <c r="I663">
        <v>1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1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</row>
    <row r="664" spans="1:49" x14ac:dyDescent="0.35">
      <c r="A664" t="s">
        <v>48</v>
      </c>
      <c r="B664" t="s">
        <v>49</v>
      </c>
      <c r="C664" t="s">
        <v>73</v>
      </c>
      <c r="D664" t="s">
        <v>318</v>
      </c>
      <c r="E664" t="s">
        <v>2295</v>
      </c>
      <c r="F664" t="s">
        <v>2518</v>
      </c>
      <c r="G664" t="s">
        <v>2519</v>
      </c>
      <c r="H664" t="s">
        <v>3189</v>
      </c>
      <c r="I664">
        <v>1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1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</row>
    <row r="665" spans="1:49" x14ac:dyDescent="0.35">
      <c r="A665" t="s">
        <v>48</v>
      </c>
      <c r="B665" t="s">
        <v>49</v>
      </c>
      <c r="C665" t="s">
        <v>73</v>
      </c>
      <c r="D665" t="s">
        <v>318</v>
      </c>
      <c r="E665" t="s">
        <v>2296</v>
      </c>
      <c r="F665" t="s">
        <v>2520</v>
      </c>
      <c r="G665" t="s">
        <v>2521</v>
      </c>
      <c r="H665" t="s">
        <v>3190</v>
      </c>
      <c r="I665">
        <v>1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</row>
    <row r="666" spans="1:49" x14ac:dyDescent="0.35">
      <c r="A666" t="s">
        <v>48</v>
      </c>
      <c r="B666" t="s">
        <v>49</v>
      </c>
      <c r="C666" t="s">
        <v>73</v>
      </c>
      <c r="D666" t="s">
        <v>318</v>
      </c>
      <c r="E666" t="s">
        <v>2297</v>
      </c>
      <c r="F666" t="s">
        <v>2298</v>
      </c>
      <c r="G666" t="s">
        <v>2522</v>
      </c>
      <c r="H666" t="s">
        <v>3191</v>
      </c>
      <c r="I666">
        <v>1</v>
      </c>
      <c r="J666">
        <v>0</v>
      </c>
      <c r="K666">
        <v>0</v>
      </c>
      <c r="L666">
        <v>1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</row>
    <row r="667" spans="1:49" x14ac:dyDescent="0.35">
      <c r="A667" t="s">
        <v>48</v>
      </c>
      <c r="B667" t="s">
        <v>49</v>
      </c>
      <c r="C667" t="s">
        <v>73</v>
      </c>
      <c r="D667" t="s">
        <v>1791</v>
      </c>
      <c r="E667" t="s">
        <v>2523</v>
      </c>
      <c r="F667" t="s">
        <v>2524</v>
      </c>
      <c r="G667" t="s">
        <v>2525</v>
      </c>
      <c r="H667" t="s">
        <v>3192</v>
      </c>
      <c r="I667">
        <v>1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1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</row>
    <row r="668" spans="1:49" x14ac:dyDescent="0.35">
      <c r="A668" t="s">
        <v>48</v>
      </c>
      <c r="B668" t="s">
        <v>49</v>
      </c>
      <c r="C668" t="s">
        <v>73</v>
      </c>
      <c r="D668" t="s">
        <v>74</v>
      </c>
      <c r="E668" t="s">
        <v>2299</v>
      </c>
      <c r="F668" t="s">
        <v>2526</v>
      </c>
      <c r="G668" t="s">
        <v>2527</v>
      </c>
      <c r="H668" t="s">
        <v>3193</v>
      </c>
      <c r="I668">
        <v>1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1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</row>
    <row r="669" spans="1:49" x14ac:dyDescent="0.35">
      <c r="A669" t="s">
        <v>48</v>
      </c>
      <c r="B669" t="s">
        <v>49</v>
      </c>
      <c r="C669" t="s">
        <v>73</v>
      </c>
      <c r="D669" t="s">
        <v>74</v>
      </c>
      <c r="E669" t="s">
        <v>1799</v>
      </c>
      <c r="F669" t="s">
        <v>2300</v>
      </c>
      <c r="G669" t="s">
        <v>2301</v>
      </c>
      <c r="H669" t="s">
        <v>3194</v>
      </c>
      <c r="I669">
        <v>1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1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</row>
    <row r="670" spans="1:49" x14ac:dyDescent="0.35">
      <c r="A670" t="s">
        <v>48</v>
      </c>
      <c r="B670" t="s">
        <v>49</v>
      </c>
      <c r="C670" t="s">
        <v>73</v>
      </c>
      <c r="D670" t="s">
        <v>74</v>
      </c>
      <c r="E670" t="s">
        <v>1799</v>
      </c>
      <c r="F670" t="s">
        <v>2300</v>
      </c>
      <c r="G670" t="s">
        <v>2302</v>
      </c>
      <c r="H670" t="s">
        <v>3195</v>
      </c>
      <c r="I670">
        <v>1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1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</row>
    <row r="671" spans="1:49" x14ac:dyDescent="0.35">
      <c r="A671" t="s">
        <v>48</v>
      </c>
      <c r="B671" t="s">
        <v>49</v>
      </c>
      <c r="C671" t="s">
        <v>73</v>
      </c>
      <c r="D671" t="s">
        <v>74</v>
      </c>
      <c r="E671" t="s">
        <v>1799</v>
      </c>
      <c r="F671" t="s">
        <v>2300</v>
      </c>
      <c r="G671" t="s">
        <v>2303</v>
      </c>
      <c r="H671" t="s">
        <v>3196</v>
      </c>
      <c r="I671">
        <v>1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1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</row>
    <row r="672" spans="1:49" x14ac:dyDescent="0.35">
      <c r="A672" t="s">
        <v>48</v>
      </c>
      <c r="B672" t="s">
        <v>49</v>
      </c>
      <c r="C672" t="s">
        <v>73</v>
      </c>
      <c r="D672" t="s">
        <v>74</v>
      </c>
      <c r="E672" t="s">
        <v>1799</v>
      </c>
      <c r="F672" t="s">
        <v>2150</v>
      </c>
      <c r="G672" t="s">
        <v>2304</v>
      </c>
      <c r="H672" t="s">
        <v>3197</v>
      </c>
      <c r="I672">
        <v>1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1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</row>
    <row r="673" spans="1:49" x14ac:dyDescent="0.35">
      <c r="A673" t="s">
        <v>48</v>
      </c>
      <c r="B673" t="s">
        <v>49</v>
      </c>
      <c r="C673" t="s">
        <v>73</v>
      </c>
      <c r="D673" t="s">
        <v>74</v>
      </c>
      <c r="E673" s="8" t="s">
        <v>1996</v>
      </c>
      <c r="F673" t="s">
        <v>2305</v>
      </c>
      <c r="G673" t="s">
        <v>3269</v>
      </c>
      <c r="H673" t="s">
        <v>3270</v>
      </c>
      <c r="I673">
        <v>1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1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</row>
    <row r="674" spans="1:49" x14ac:dyDescent="0.35">
      <c r="A674" t="s">
        <v>48</v>
      </c>
      <c r="B674" t="s">
        <v>49</v>
      </c>
      <c r="C674" t="s">
        <v>73</v>
      </c>
      <c r="D674" t="s">
        <v>74</v>
      </c>
      <c r="E674" t="s">
        <v>1802</v>
      </c>
      <c r="F674" t="s">
        <v>1803</v>
      </c>
      <c r="G674" t="s">
        <v>1804</v>
      </c>
      <c r="H674" t="s">
        <v>3198</v>
      </c>
      <c r="I674">
        <v>1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1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</row>
    <row r="675" spans="1:49" x14ac:dyDescent="0.35">
      <c r="A675" t="s">
        <v>48</v>
      </c>
      <c r="B675" t="s">
        <v>49</v>
      </c>
      <c r="C675" t="s">
        <v>73</v>
      </c>
      <c r="D675" t="s">
        <v>74</v>
      </c>
      <c r="E675" t="s">
        <v>1996</v>
      </c>
      <c r="F675" t="s">
        <v>2305</v>
      </c>
      <c r="G675" t="s">
        <v>2306</v>
      </c>
      <c r="H675" t="s">
        <v>3199</v>
      </c>
      <c r="I675">
        <v>1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1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</row>
    <row r="676" spans="1:49" x14ac:dyDescent="0.35">
      <c r="A676" t="s">
        <v>48</v>
      </c>
      <c r="B676" t="s">
        <v>49</v>
      </c>
      <c r="C676" t="s">
        <v>73</v>
      </c>
      <c r="D676" t="s">
        <v>74</v>
      </c>
      <c r="E676" t="s">
        <v>75</v>
      </c>
      <c r="F676" t="s">
        <v>76</v>
      </c>
      <c r="G676" t="s">
        <v>2307</v>
      </c>
      <c r="H676" t="s">
        <v>2739</v>
      </c>
      <c r="I676">
        <v>1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1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</row>
    <row r="677" spans="1:49" x14ac:dyDescent="0.35">
      <c r="A677" t="s">
        <v>48</v>
      </c>
      <c r="B677" t="s">
        <v>49</v>
      </c>
      <c r="C677" t="s">
        <v>73</v>
      </c>
      <c r="D677" t="s">
        <v>74</v>
      </c>
      <c r="E677" t="s">
        <v>75</v>
      </c>
      <c r="F677" t="s">
        <v>76</v>
      </c>
      <c r="G677" t="s">
        <v>2308</v>
      </c>
      <c r="H677" t="s">
        <v>2740</v>
      </c>
      <c r="I677">
        <v>1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1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</row>
    <row r="678" spans="1:49" x14ac:dyDescent="0.35">
      <c r="A678" t="s">
        <v>48</v>
      </c>
      <c r="B678" t="s">
        <v>49</v>
      </c>
      <c r="C678" t="s">
        <v>73</v>
      </c>
      <c r="D678" t="s">
        <v>74</v>
      </c>
      <c r="E678" t="s">
        <v>75</v>
      </c>
      <c r="F678" t="s">
        <v>76</v>
      </c>
      <c r="G678" t="s">
        <v>1805</v>
      </c>
      <c r="H678" t="s">
        <v>2741</v>
      </c>
      <c r="I678">
        <v>1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1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</row>
    <row r="679" spans="1:49" x14ac:dyDescent="0.35">
      <c r="A679" t="s">
        <v>48</v>
      </c>
      <c r="B679" t="s">
        <v>49</v>
      </c>
      <c r="C679" t="s">
        <v>73</v>
      </c>
      <c r="D679" t="s">
        <v>74</v>
      </c>
      <c r="E679" t="s">
        <v>75</v>
      </c>
      <c r="F679" t="s">
        <v>76</v>
      </c>
      <c r="G679" t="s">
        <v>77</v>
      </c>
      <c r="H679" t="s">
        <v>2742</v>
      </c>
      <c r="I679">
        <v>1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1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</row>
    <row r="680" spans="1:49" x14ac:dyDescent="0.35">
      <c r="A680" t="s">
        <v>48</v>
      </c>
      <c r="B680" t="s">
        <v>49</v>
      </c>
      <c r="C680" t="s">
        <v>73</v>
      </c>
      <c r="D680" t="s">
        <v>74</v>
      </c>
      <c r="E680" t="s">
        <v>75</v>
      </c>
      <c r="F680" t="s">
        <v>76</v>
      </c>
      <c r="G680" t="s">
        <v>77</v>
      </c>
      <c r="H680" t="s">
        <v>2743</v>
      </c>
      <c r="I680">
        <v>1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1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</row>
    <row r="681" spans="1:49" x14ac:dyDescent="0.35">
      <c r="A681" t="s">
        <v>48</v>
      </c>
      <c r="B681" t="s">
        <v>49</v>
      </c>
      <c r="C681" t="s">
        <v>73</v>
      </c>
      <c r="D681" t="s">
        <v>74</v>
      </c>
      <c r="E681" t="s">
        <v>75</v>
      </c>
      <c r="F681" t="s">
        <v>76</v>
      </c>
      <c r="G681" t="s">
        <v>2128</v>
      </c>
      <c r="H681" t="s">
        <v>2744</v>
      </c>
      <c r="I681">
        <v>1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1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</row>
    <row r="682" spans="1:49" x14ac:dyDescent="0.35">
      <c r="A682" t="s">
        <v>48</v>
      </c>
      <c r="B682" t="s">
        <v>49</v>
      </c>
      <c r="C682" t="s">
        <v>73</v>
      </c>
      <c r="D682" t="s">
        <v>74</v>
      </c>
      <c r="E682" t="s">
        <v>75</v>
      </c>
      <c r="F682" t="s">
        <v>76</v>
      </c>
      <c r="G682" t="s">
        <v>2022</v>
      </c>
      <c r="H682" t="s">
        <v>2745</v>
      </c>
      <c r="I682">
        <v>1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1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</row>
    <row r="683" spans="1:49" x14ac:dyDescent="0.35">
      <c r="A683" t="s">
        <v>48</v>
      </c>
      <c r="B683" t="s">
        <v>49</v>
      </c>
      <c r="C683" t="s">
        <v>73</v>
      </c>
      <c r="D683" t="s">
        <v>74</v>
      </c>
      <c r="E683" t="s">
        <v>75</v>
      </c>
      <c r="F683" t="s">
        <v>76</v>
      </c>
      <c r="G683" t="s">
        <v>1814</v>
      </c>
      <c r="H683" t="s">
        <v>2746</v>
      </c>
      <c r="I683">
        <v>1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1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</row>
    <row r="684" spans="1:49" x14ac:dyDescent="0.35">
      <c r="A684" t="s">
        <v>48</v>
      </c>
      <c r="B684" t="s">
        <v>49</v>
      </c>
      <c r="C684" t="s">
        <v>73</v>
      </c>
      <c r="D684" t="s">
        <v>74</v>
      </c>
      <c r="E684" t="s">
        <v>75</v>
      </c>
      <c r="F684" t="s">
        <v>76</v>
      </c>
      <c r="G684" t="s">
        <v>1816</v>
      </c>
      <c r="H684" t="s">
        <v>2747</v>
      </c>
      <c r="I684">
        <v>1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1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</row>
    <row r="685" spans="1:49" x14ac:dyDescent="0.35">
      <c r="A685" t="s">
        <v>48</v>
      </c>
      <c r="B685" t="s">
        <v>49</v>
      </c>
      <c r="C685" t="s">
        <v>73</v>
      </c>
      <c r="D685" t="s">
        <v>74</v>
      </c>
      <c r="E685" t="s">
        <v>75</v>
      </c>
      <c r="F685" t="s">
        <v>76</v>
      </c>
      <c r="G685" t="s">
        <v>1818</v>
      </c>
      <c r="H685" t="s">
        <v>2748</v>
      </c>
      <c r="I685">
        <v>1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1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</row>
    <row r="686" spans="1:49" x14ac:dyDescent="0.35">
      <c r="A686" t="s">
        <v>48</v>
      </c>
      <c r="B686" t="s">
        <v>49</v>
      </c>
      <c r="C686" t="s">
        <v>73</v>
      </c>
      <c r="D686" t="s">
        <v>74</v>
      </c>
      <c r="E686" t="s">
        <v>75</v>
      </c>
      <c r="F686" t="s">
        <v>76</v>
      </c>
      <c r="G686" t="s">
        <v>1820</v>
      </c>
      <c r="H686" t="s">
        <v>2749</v>
      </c>
      <c r="I686">
        <v>1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1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</row>
    <row r="687" spans="1:49" x14ac:dyDescent="0.35">
      <c r="A687" t="s">
        <v>48</v>
      </c>
      <c r="B687" t="s">
        <v>49</v>
      </c>
      <c r="C687" t="s">
        <v>73</v>
      </c>
      <c r="D687" t="s">
        <v>74</v>
      </c>
      <c r="E687" t="s">
        <v>75</v>
      </c>
      <c r="F687" t="s">
        <v>76</v>
      </c>
      <c r="G687" t="s">
        <v>1820</v>
      </c>
      <c r="H687" t="s">
        <v>2750</v>
      </c>
      <c r="I687">
        <v>1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1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</row>
    <row r="688" spans="1:49" x14ac:dyDescent="0.35">
      <c r="A688" t="s">
        <v>48</v>
      </c>
      <c r="B688" t="s">
        <v>49</v>
      </c>
      <c r="C688" t="s">
        <v>73</v>
      </c>
      <c r="D688" t="s">
        <v>74</v>
      </c>
      <c r="E688" t="s">
        <v>75</v>
      </c>
      <c r="F688" t="s">
        <v>76</v>
      </c>
      <c r="G688" t="s">
        <v>1820</v>
      </c>
      <c r="H688" t="s">
        <v>2751</v>
      </c>
      <c r="I688">
        <v>1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1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</row>
    <row r="689" spans="1:49" x14ac:dyDescent="0.35">
      <c r="A689" t="s">
        <v>48</v>
      </c>
      <c r="B689" t="s">
        <v>49</v>
      </c>
      <c r="C689" t="s">
        <v>73</v>
      </c>
      <c r="D689" t="s">
        <v>74</v>
      </c>
      <c r="E689" t="s">
        <v>2187</v>
      </c>
      <c r="F689" t="s">
        <v>2309</v>
      </c>
      <c r="G689" t="s">
        <v>2310</v>
      </c>
      <c r="H689" t="s">
        <v>3200</v>
      </c>
      <c r="I689">
        <v>1</v>
      </c>
      <c r="J689">
        <v>0</v>
      </c>
      <c r="K689">
        <v>0</v>
      </c>
      <c r="L689">
        <v>1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</row>
    <row r="690" spans="1:49" x14ac:dyDescent="0.35">
      <c r="A690" t="s">
        <v>48</v>
      </c>
      <c r="B690" t="s">
        <v>49</v>
      </c>
      <c r="C690" t="s">
        <v>73</v>
      </c>
      <c r="D690" t="s">
        <v>74</v>
      </c>
      <c r="E690" t="s">
        <v>1821</v>
      </c>
      <c r="F690" t="s">
        <v>2311</v>
      </c>
      <c r="G690" t="s">
        <v>2312</v>
      </c>
      <c r="H690" t="s">
        <v>3201</v>
      </c>
      <c r="I690">
        <v>1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1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</row>
    <row r="691" spans="1:49" x14ac:dyDescent="0.35">
      <c r="A691" t="s">
        <v>48</v>
      </c>
      <c r="B691" t="s">
        <v>49</v>
      </c>
      <c r="C691" t="s">
        <v>73</v>
      </c>
      <c r="D691" t="s">
        <v>74</v>
      </c>
      <c r="E691" t="s">
        <v>1821</v>
      </c>
      <c r="F691" t="s">
        <v>2311</v>
      </c>
      <c r="G691" t="s">
        <v>2312</v>
      </c>
      <c r="H691" t="s">
        <v>2752</v>
      </c>
      <c r="I691">
        <v>1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1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</row>
    <row r="692" spans="1:49" x14ac:dyDescent="0.35">
      <c r="A692" t="s">
        <v>48</v>
      </c>
      <c r="B692" t="s">
        <v>49</v>
      </c>
      <c r="C692" t="s">
        <v>73</v>
      </c>
      <c r="D692" t="s">
        <v>74</v>
      </c>
      <c r="E692" t="s">
        <v>1821</v>
      </c>
      <c r="F692" t="s">
        <v>2313</v>
      </c>
      <c r="G692" t="s">
        <v>2314</v>
      </c>
      <c r="H692" t="s">
        <v>3202</v>
      </c>
      <c r="I692">
        <v>1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1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</row>
    <row r="693" spans="1:49" x14ac:dyDescent="0.35">
      <c r="A693" t="s">
        <v>48</v>
      </c>
      <c r="B693" t="s">
        <v>49</v>
      </c>
      <c r="C693" t="s">
        <v>73</v>
      </c>
      <c r="D693" t="s">
        <v>74</v>
      </c>
      <c r="E693" t="s">
        <v>1821</v>
      </c>
      <c r="F693" t="s">
        <v>2315</v>
      </c>
      <c r="G693" t="s">
        <v>2316</v>
      </c>
      <c r="H693" t="s">
        <v>3203</v>
      </c>
      <c r="I693">
        <v>1</v>
      </c>
      <c r="J693">
        <v>1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</row>
    <row r="694" spans="1:49" x14ac:dyDescent="0.35">
      <c r="A694" t="s">
        <v>48</v>
      </c>
      <c r="B694" t="s">
        <v>49</v>
      </c>
      <c r="C694" t="s">
        <v>73</v>
      </c>
      <c r="D694" t="s">
        <v>74</v>
      </c>
      <c r="E694" t="s">
        <v>465</v>
      </c>
      <c r="F694" t="s">
        <v>466</v>
      </c>
      <c r="G694" t="s">
        <v>1823</v>
      </c>
      <c r="H694" t="s">
        <v>2753</v>
      </c>
      <c r="I694">
        <v>1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1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</row>
    <row r="695" spans="1:49" x14ac:dyDescent="0.35">
      <c r="A695" t="s">
        <v>48</v>
      </c>
      <c r="B695" t="s">
        <v>49</v>
      </c>
      <c r="C695" t="s">
        <v>73</v>
      </c>
      <c r="D695" t="s">
        <v>74</v>
      </c>
      <c r="E695" t="s">
        <v>465</v>
      </c>
      <c r="F695" t="s">
        <v>466</v>
      </c>
      <c r="G695" t="s">
        <v>1824</v>
      </c>
      <c r="H695" t="s">
        <v>3204</v>
      </c>
      <c r="I695">
        <v>1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1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</row>
    <row r="696" spans="1:49" x14ac:dyDescent="0.35">
      <c r="A696" t="s">
        <v>48</v>
      </c>
      <c r="B696" t="s">
        <v>49</v>
      </c>
      <c r="C696" t="s">
        <v>73</v>
      </c>
      <c r="D696" t="s">
        <v>74</v>
      </c>
      <c r="E696" t="s">
        <v>465</v>
      </c>
      <c r="F696" t="s">
        <v>466</v>
      </c>
      <c r="G696" t="s">
        <v>467</v>
      </c>
      <c r="H696" t="s">
        <v>2754</v>
      </c>
      <c r="I696">
        <v>1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1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</row>
    <row r="697" spans="1:49" x14ac:dyDescent="0.35">
      <c r="A697" t="s">
        <v>48</v>
      </c>
      <c r="B697" t="s">
        <v>49</v>
      </c>
      <c r="C697" t="s">
        <v>73</v>
      </c>
      <c r="D697" t="s">
        <v>74</v>
      </c>
      <c r="E697" t="s">
        <v>465</v>
      </c>
      <c r="F697" t="s">
        <v>466</v>
      </c>
      <c r="G697" t="s">
        <v>467</v>
      </c>
      <c r="H697" t="s">
        <v>2755</v>
      </c>
      <c r="I697">
        <v>1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1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</row>
    <row r="698" spans="1:49" x14ac:dyDescent="0.35">
      <c r="A698" t="s">
        <v>48</v>
      </c>
      <c r="B698" t="s">
        <v>49</v>
      </c>
      <c r="C698" t="s">
        <v>73</v>
      </c>
      <c r="D698" t="s">
        <v>74</v>
      </c>
      <c r="E698" t="s">
        <v>465</v>
      </c>
      <c r="F698" t="s">
        <v>466</v>
      </c>
      <c r="G698" t="s">
        <v>2317</v>
      </c>
      <c r="H698" t="s">
        <v>2756</v>
      </c>
      <c r="I698">
        <v>1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1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</row>
    <row r="699" spans="1:49" x14ac:dyDescent="0.35">
      <c r="A699" t="s">
        <v>48</v>
      </c>
      <c r="B699" t="s">
        <v>49</v>
      </c>
      <c r="C699" t="s">
        <v>73</v>
      </c>
      <c r="D699" t="s">
        <v>74</v>
      </c>
      <c r="E699" t="s">
        <v>1826</v>
      </c>
      <c r="F699" t="s">
        <v>1827</v>
      </c>
      <c r="G699" t="s">
        <v>2004</v>
      </c>
      <c r="H699" t="s">
        <v>2757</v>
      </c>
      <c r="I699">
        <v>1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1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</row>
    <row r="700" spans="1:49" x14ac:dyDescent="0.35">
      <c r="A700" t="s">
        <v>48</v>
      </c>
      <c r="B700" t="s">
        <v>49</v>
      </c>
      <c r="C700" t="s">
        <v>73</v>
      </c>
      <c r="D700" t="s">
        <v>74</v>
      </c>
      <c r="E700" t="s">
        <v>1826</v>
      </c>
      <c r="F700" t="s">
        <v>1827</v>
      </c>
      <c r="G700" t="s">
        <v>1828</v>
      </c>
      <c r="H700" t="s">
        <v>3205</v>
      </c>
      <c r="I700">
        <v>1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1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</row>
    <row r="701" spans="1:49" x14ac:dyDescent="0.35">
      <c r="A701" t="s">
        <v>48</v>
      </c>
      <c r="B701" t="s">
        <v>49</v>
      </c>
      <c r="C701" t="s">
        <v>73</v>
      </c>
      <c r="D701" t="s">
        <v>74</v>
      </c>
      <c r="E701" t="s">
        <v>1826</v>
      </c>
      <c r="F701" t="s">
        <v>1829</v>
      </c>
      <c r="G701" t="s">
        <v>1830</v>
      </c>
      <c r="H701" t="s">
        <v>2758</v>
      </c>
      <c r="I701">
        <v>1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</row>
    <row r="702" spans="1:49" x14ac:dyDescent="0.35">
      <c r="A702" t="s">
        <v>48</v>
      </c>
      <c r="B702" t="s">
        <v>49</v>
      </c>
      <c r="C702" t="s">
        <v>73</v>
      </c>
      <c r="D702" t="s">
        <v>74</v>
      </c>
      <c r="E702" t="s">
        <v>2318</v>
      </c>
      <c r="F702" t="s">
        <v>2319</v>
      </c>
      <c r="G702" t="s">
        <v>2528</v>
      </c>
      <c r="H702" t="s">
        <v>3206</v>
      </c>
      <c r="I702">
        <v>1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1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</row>
    <row r="703" spans="1:49" x14ac:dyDescent="0.35">
      <c r="A703" t="s">
        <v>48</v>
      </c>
      <c r="B703" t="s">
        <v>49</v>
      </c>
      <c r="C703" t="s">
        <v>73</v>
      </c>
      <c r="D703" t="s">
        <v>74</v>
      </c>
      <c r="E703" t="s">
        <v>2318</v>
      </c>
      <c r="F703" t="s">
        <v>2320</v>
      </c>
      <c r="G703" t="s">
        <v>2321</v>
      </c>
      <c r="H703" t="s">
        <v>2759</v>
      </c>
      <c r="I703">
        <v>1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1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</row>
    <row r="704" spans="1:49" x14ac:dyDescent="0.35">
      <c r="A704" t="s">
        <v>48</v>
      </c>
      <c r="B704" t="s">
        <v>49</v>
      </c>
      <c r="C704" t="s">
        <v>73</v>
      </c>
      <c r="D704" t="s">
        <v>74</v>
      </c>
      <c r="E704" t="s">
        <v>2318</v>
      </c>
      <c r="F704" t="s">
        <v>2320</v>
      </c>
      <c r="G704" t="s">
        <v>2322</v>
      </c>
      <c r="H704" t="s">
        <v>3207</v>
      </c>
      <c r="I704">
        <v>1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1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</row>
    <row r="705" spans="1:49" x14ac:dyDescent="0.35">
      <c r="A705" t="s">
        <v>48</v>
      </c>
      <c r="B705" t="s">
        <v>49</v>
      </c>
      <c r="C705" t="s">
        <v>73</v>
      </c>
      <c r="D705" t="s">
        <v>74</v>
      </c>
      <c r="E705" t="s">
        <v>2000</v>
      </c>
      <c r="F705" t="s">
        <v>2001</v>
      </c>
      <c r="G705" t="s">
        <v>2323</v>
      </c>
      <c r="H705" t="s">
        <v>2760</v>
      </c>
      <c r="I705">
        <v>1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1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</row>
    <row r="706" spans="1:49" x14ac:dyDescent="0.35">
      <c r="A706" t="s">
        <v>48</v>
      </c>
      <c r="B706" t="s">
        <v>49</v>
      </c>
      <c r="C706" t="s">
        <v>1833</v>
      </c>
      <c r="D706" t="s">
        <v>1833</v>
      </c>
      <c r="E706" t="s">
        <v>2324</v>
      </c>
      <c r="F706" t="s">
        <v>2325</v>
      </c>
      <c r="G706" t="s">
        <v>2529</v>
      </c>
      <c r="H706" t="s">
        <v>3208</v>
      </c>
      <c r="I706">
        <v>1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1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</row>
    <row r="707" spans="1:49" x14ac:dyDescent="0.35">
      <c r="A707" t="s">
        <v>48</v>
      </c>
      <c r="B707" t="s">
        <v>49</v>
      </c>
      <c r="C707" t="s">
        <v>1837</v>
      </c>
      <c r="D707" t="s">
        <v>1838</v>
      </c>
      <c r="E707" t="s">
        <v>1839</v>
      </c>
      <c r="F707" s="8" t="s">
        <v>1840</v>
      </c>
      <c r="G707" t="s">
        <v>2326</v>
      </c>
      <c r="H707" t="s">
        <v>3209</v>
      </c>
      <c r="I707">
        <v>1</v>
      </c>
      <c r="J707">
        <v>0</v>
      </c>
      <c r="K707">
        <v>0</v>
      </c>
      <c r="L707">
        <v>1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</row>
    <row r="708" spans="1:49" x14ac:dyDescent="0.35">
      <c r="A708" t="s">
        <v>48</v>
      </c>
      <c r="B708" t="s">
        <v>49</v>
      </c>
      <c r="C708" t="s">
        <v>1837</v>
      </c>
      <c r="D708" t="s">
        <v>1838</v>
      </c>
      <c r="E708" t="s">
        <v>1839</v>
      </c>
      <c r="F708" s="8" t="s">
        <v>1840</v>
      </c>
      <c r="G708" t="s">
        <v>1842</v>
      </c>
      <c r="H708" t="s">
        <v>2761</v>
      </c>
      <c r="I708">
        <v>1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1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</row>
    <row r="709" spans="1:49" x14ac:dyDescent="0.35">
      <c r="A709" t="s">
        <v>48</v>
      </c>
      <c r="B709" t="s">
        <v>49</v>
      </c>
      <c r="C709" t="s">
        <v>1837</v>
      </c>
      <c r="D709" t="s">
        <v>1838</v>
      </c>
      <c r="E709" t="s">
        <v>1839</v>
      </c>
      <c r="F709" s="8" t="s">
        <v>1840</v>
      </c>
      <c r="G709" t="s">
        <v>1843</v>
      </c>
      <c r="H709" t="s">
        <v>3210</v>
      </c>
      <c r="I709">
        <v>1</v>
      </c>
      <c r="J709">
        <v>0</v>
      </c>
      <c r="K709">
        <v>0</v>
      </c>
      <c r="L709">
        <v>0</v>
      </c>
      <c r="M709">
        <v>0</v>
      </c>
      <c r="N709">
        <v>1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</row>
    <row r="710" spans="1:49" x14ac:dyDescent="0.35">
      <c r="A710" t="s">
        <v>48</v>
      </c>
      <c r="B710" t="s">
        <v>49</v>
      </c>
      <c r="C710" t="s">
        <v>1837</v>
      </c>
      <c r="D710" t="s">
        <v>1838</v>
      </c>
      <c r="E710" t="s">
        <v>1839</v>
      </c>
      <c r="F710" t="s">
        <v>1840</v>
      </c>
      <c r="G710" t="s">
        <v>1940</v>
      </c>
      <c r="H710" t="s">
        <v>3211</v>
      </c>
      <c r="I710">
        <v>1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1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</row>
    <row r="711" spans="1:49" x14ac:dyDescent="0.35">
      <c r="A711" t="s">
        <v>48</v>
      </c>
      <c r="B711" t="s">
        <v>49</v>
      </c>
      <c r="C711" t="s">
        <v>1837</v>
      </c>
      <c r="D711" t="s">
        <v>1838</v>
      </c>
      <c r="E711" t="s">
        <v>1839</v>
      </c>
      <c r="F711" t="s">
        <v>1840</v>
      </c>
      <c r="G711" t="s">
        <v>1841</v>
      </c>
      <c r="H711" t="s">
        <v>3212</v>
      </c>
      <c r="I711">
        <v>1</v>
      </c>
      <c r="J711">
        <v>0</v>
      </c>
      <c r="K711">
        <v>1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</row>
    <row r="712" spans="1:49" x14ac:dyDescent="0.35">
      <c r="A712" t="s">
        <v>48</v>
      </c>
      <c r="B712" t="s">
        <v>49</v>
      </c>
      <c r="C712" t="s">
        <v>1837</v>
      </c>
      <c r="D712" t="s">
        <v>1838</v>
      </c>
      <c r="E712" t="s">
        <v>1839</v>
      </c>
      <c r="F712" t="s">
        <v>1840</v>
      </c>
      <c r="G712" t="s">
        <v>2327</v>
      </c>
      <c r="H712" t="s">
        <v>3213</v>
      </c>
      <c r="I712">
        <v>1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1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</row>
    <row r="713" spans="1:49" x14ac:dyDescent="0.35">
      <c r="A713" t="s">
        <v>48</v>
      </c>
      <c r="B713" t="s">
        <v>49</v>
      </c>
      <c r="C713" t="s">
        <v>1837</v>
      </c>
      <c r="D713" t="s">
        <v>1838</v>
      </c>
      <c r="E713" t="s">
        <v>1839</v>
      </c>
      <c r="F713" t="s">
        <v>2328</v>
      </c>
      <c r="G713" t="s">
        <v>2329</v>
      </c>
      <c r="H713" t="s">
        <v>3214</v>
      </c>
      <c r="I713">
        <v>1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1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</row>
    <row r="714" spans="1:49" x14ac:dyDescent="0.35">
      <c r="A714" t="s">
        <v>48</v>
      </c>
      <c r="B714" t="s">
        <v>49</v>
      </c>
      <c r="C714" t="s">
        <v>2053</v>
      </c>
      <c r="D714" t="s">
        <v>2054</v>
      </c>
      <c r="E714" t="s">
        <v>2191</v>
      </c>
      <c r="F714" t="s">
        <v>2530</v>
      </c>
      <c r="G714" t="s">
        <v>2531</v>
      </c>
      <c r="H714" t="s">
        <v>3215</v>
      </c>
      <c r="I714">
        <v>1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1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</row>
    <row r="715" spans="1:49" x14ac:dyDescent="0.35">
      <c r="A715" t="s">
        <v>48</v>
      </c>
      <c r="B715" t="s">
        <v>49</v>
      </c>
      <c r="C715" t="s">
        <v>1844</v>
      </c>
      <c r="D715" t="s">
        <v>1845</v>
      </c>
      <c r="E715" t="s">
        <v>1852</v>
      </c>
      <c r="F715" t="s">
        <v>1853</v>
      </c>
      <c r="G715" t="s">
        <v>1854</v>
      </c>
      <c r="H715" t="s">
        <v>3216</v>
      </c>
      <c r="I715">
        <v>1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1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</row>
    <row r="716" spans="1:49" x14ac:dyDescent="0.35">
      <c r="A716" t="s">
        <v>48</v>
      </c>
      <c r="B716" t="s">
        <v>49</v>
      </c>
      <c r="C716" t="s">
        <v>353</v>
      </c>
      <c r="D716" t="s">
        <v>354</v>
      </c>
      <c r="E716" t="s">
        <v>355</v>
      </c>
      <c r="F716" t="s">
        <v>356</v>
      </c>
      <c r="G716" t="s">
        <v>2330</v>
      </c>
      <c r="H716" t="s">
        <v>3217</v>
      </c>
      <c r="I716">
        <v>1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1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</row>
    <row r="717" spans="1:49" x14ac:dyDescent="0.35">
      <c r="A717" t="s">
        <v>48</v>
      </c>
      <c r="B717" t="s">
        <v>49</v>
      </c>
      <c r="C717" t="s">
        <v>353</v>
      </c>
      <c r="D717" t="s">
        <v>3249</v>
      </c>
      <c r="E717" t="s">
        <v>3250</v>
      </c>
      <c r="F717" t="s">
        <v>3251</v>
      </c>
      <c r="G717" t="s">
        <v>3271</v>
      </c>
      <c r="H717" t="s">
        <v>3272</v>
      </c>
      <c r="I717">
        <v>1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1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</row>
    <row r="718" spans="1:49" x14ac:dyDescent="0.35">
      <c r="A718" t="s">
        <v>48</v>
      </c>
      <c r="B718" t="s">
        <v>49</v>
      </c>
      <c r="C718" t="s">
        <v>2331</v>
      </c>
      <c r="D718" t="s">
        <v>2332</v>
      </c>
      <c r="E718" t="s">
        <v>2532</v>
      </c>
      <c r="F718" t="s">
        <v>2533</v>
      </c>
      <c r="G718" t="s">
        <v>2534</v>
      </c>
      <c r="H718" t="s">
        <v>3218</v>
      </c>
      <c r="I718">
        <v>1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1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</row>
    <row r="719" spans="1:49" x14ac:dyDescent="0.35">
      <c r="A719" t="s">
        <v>48</v>
      </c>
      <c r="B719" t="s">
        <v>49</v>
      </c>
      <c r="C719" t="s">
        <v>3252</v>
      </c>
      <c r="D719" t="s">
        <v>2333</v>
      </c>
      <c r="E719" t="s">
        <v>2334</v>
      </c>
      <c r="F719" t="s">
        <v>2335</v>
      </c>
      <c r="G719" t="s">
        <v>2336</v>
      </c>
      <c r="H719" t="s">
        <v>3219</v>
      </c>
      <c r="I719">
        <v>1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1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</row>
  </sheetData>
  <conditionalFormatting sqref="B85:C85 G85:H85 B4:H84 B86:H719">
    <cfRule type="containsText" dxfId="15" priority="4" operator="containsText" text="_">
      <formula>NOT(ISERROR(SEARCH("_",B4)))</formula>
    </cfRule>
  </conditionalFormatting>
  <conditionalFormatting sqref="D85">
    <cfRule type="containsText" dxfId="14" priority="3" operator="containsText" text="_">
      <formula>NOT(ISERROR(SEARCH("_",D85)))</formula>
    </cfRule>
  </conditionalFormatting>
  <conditionalFormatting sqref="E85">
    <cfRule type="containsText" dxfId="13" priority="2" operator="containsText" text="_">
      <formula>NOT(ISERROR(SEARCH("_",E85)))</formula>
    </cfRule>
  </conditionalFormatting>
  <conditionalFormatting sqref="F85">
    <cfRule type="containsText" dxfId="12" priority="1" operator="containsText" text="_">
      <formula>NOT(ISERROR(SEARCH("_",F85)))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F320"/>
  <sheetViews>
    <sheetView workbookViewId="0">
      <selection activeCell="M8" sqref="M8"/>
    </sheetView>
  </sheetViews>
  <sheetFormatPr defaultRowHeight="14.5" x14ac:dyDescent="0.35"/>
  <cols>
    <col min="1" max="4" width="9.1796875" style="3"/>
    <col min="5" max="5" width="13.54296875" style="3" customWidth="1"/>
    <col min="6" max="6" width="3.81640625" style="3" customWidth="1"/>
    <col min="7" max="7" width="15.453125" style="3" customWidth="1"/>
    <col min="8" max="8" width="9.1796875" style="3"/>
    <col min="9" max="9" width="11.81640625" style="3" customWidth="1"/>
    <col min="10" max="10" width="3.81640625" style="3" customWidth="1"/>
    <col min="11" max="11" width="15.1796875" style="3" customWidth="1"/>
    <col min="12" max="12" width="4.1796875" style="3" customWidth="1"/>
    <col min="13" max="13" width="13.1796875" style="3" customWidth="1"/>
    <col min="14" max="14" width="2.81640625" style="3" customWidth="1"/>
    <col min="15" max="15" width="9.1796875" style="3"/>
    <col min="16" max="16" width="35" customWidth="1"/>
    <col min="19" max="19" width="9.81640625" style="1" customWidth="1"/>
    <col min="20" max="58" width="9.81640625" customWidth="1"/>
  </cols>
  <sheetData>
    <row r="1" spans="1:58" s="1" customForma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S1" s="1">
        <f>SUM(S4:S320)</f>
        <v>2052</v>
      </c>
      <c r="T1" s="1">
        <f t="shared" ref="T1:BF1" si="0">SUM(T4:T320)</f>
        <v>2344</v>
      </c>
      <c r="U1" s="1">
        <f t="shared" si="0"/>
        <v>2607</v>
      </c>
      <c r="V1" s="1">
        <f t="shared" si="0"/>
        <v>3005</v>
      </c>
      <c r="W1" s="1">
        <f t="shared" si="0"/>
        <v>2592</v>
      </c>
      <c r="X1" s="1">
        <f t="shared" si="0"/>
        <v>2413</v>
      </c>
      <c r="Y1" s="1">
        <f t="shared" si="0"/>
        <v>4203</v>
      </c>
      <c r="Z1" s="1">
        <f t="shared" si="0"/>
        <v>3853</v>
      </c>
      <c r="AA1" s="1">
        <f t="shared" si="0"/>
        <v>2052</v>
      </c>
      <c r="AB1" s="1">
        <f t="shared" si="0"/>
        <v>1750</v>
      </c>
      <c r="AC1" s="1">
        <f t="shared" si="0"/>
        <v>4482</v>
      </c>
      <c r="AD1" s="1">
        <f t="shared" si="0"/>
        <v>4155</v>
      </c>
      <c r="AE1" s="1">
        <f t="shared" si="0"/>
        <v>2727</v>
      </c>
      <c r="AF1" s="1">
        <f t="shared" si="0"/>
        <v>2533</v>
      </c>
      <c r="AG1" s="1">
        <f t="shared" si="0"/>
        <v>785</v>
      </c>
      <c r="AH1" s="1">
        <f t="shared" si="0"/>
        <v>674</v>
      </c>
      <c r="AI1" s="1">
        <f t="shared" si="0"/>
        <v>2041</v>
      </c>
      <c r="AJ1" s="1">
        <f t="shared" si="0"/>
        <v>1681</v>
      </c>
      <c r="AK1" s="1">
        <f t="shared" si="0"/>
        <v>2638</v>
      </c>
      <c r="AL1" s="1">
        <f t="shared" si="0"/>
        <v>2352</v>
      </c>
      <c r="AM1" s="1">
        <f t="shared" si="0"/>
        <v>2806</v>
      </c>
      <c r="AN1" s="1">
        <f t="shared" si="0"/>
        <v>2576</v>
      </c>
      <c r="AO1" s="1">
        <f t="shared" si="0"/>
        <v>2503</v>
      </c>
      <c r="AP1" s="1">
        <f t="shared" si="0"/>
        <v>2292</v>
      </c>
      <c r="AQ1" s="1">
        <f t="shared" si="0"/>
        <v>3100</v>
      </c>
      <c r="AR1" s="1">
        <f t="shared" si="0"/>
        <v>2813</v>
      </c>
      <c r="AS1" s="1">
        <f t="shared" si="0"/>
        <v>6976</v>
      </c>
      <c r="AT1" s="1">
        <f t="shared" si="0"/>
        <v>6255</v>
      </c>
      <c r="AU1" s="1">
        <f t="shared" si="0"/>
        <v>1185</v>
      </c>
      <c r="AV1" s="1">
        <f t="shared" si="0"/>
        <v>1135</v>
      </c>
      <c r="AW1" s="1">
        <f t="shared" si="0"/>
        <v>1924</v>
      </c>
      <c r="AX1" s="1">
        <f t="shared" si="0"/>
        <v>2030</v>
      </c>
      <c r="AY1" s="1">
        <f t="shared" si="0"/>
        <v>4598</v>
      </c>
      <c r="AZ1" s="1">
        <f t="shared" si="0"/>
        <v>4564</v>
      </c>
      <c r="BA1" s="1">
        <f t="shared" si="0"/>
        <v>2098</v>
      </c>
      <c r="BB1" s="1">
        <f t="shared" si="0"/>
        <v>1970</v>
      </c>
      <c r="BC1" s="1">
        <f t="shared" si="0"/>
        <v>1562</v>
      </c>
      <c r="BD1" s="1">
        <f t="shared" si="0"/>
        <v>1615</v>
      </c>
      <c r="BE1" s="1">
        <f t="shared" si="0"/>
        <v>2915</v>
      </c>
      <c r="BF1" s="1">
        <f t="shared" si="0"/>
        <v>3387</v>
      </c>
    </row>
    <row r="3" spans="1:58" x14ac:dyDescent="0.35">
      <c r="A3" t="s">
        <v>0</v>
      </c>
      <c r="B3" t="s">
        <v>1</v>
      </c>
      <c r="C3" s="3" t="s">
        <v>2</v>
      </c>
      <c r="D3" t="s">
        <v>1620</v>
      </c>
      <c r="E3" t="s">
        <v>1621</v>
      </c>
      <c r="G3" t="s">
        <v>1622</v>
      </c>
      <c r="I3" t="s">
        <v>1623</v>
      </c>
      <c r="K3" t="s">
        <v>1624</v>
      </c>
      <c r="M3" t="s">
        <v>1626</v>
      </c>
      <c r="O3" s="3" t="s">
        <v>3</v>
      </c>
      <c r="P3" t="s">
        <v>1627</v>
      </c>
      <c r="Q3" t="s">
        <v>5</v>
      </c>
      <c r="R3" t="s">
        <v>6</v>
      </c>
      <c r="S3" t="s">
        <v>7</v>
      </c>
      <c r="T3" t="s">
        <v>8</v>
      </c>
      <c r="U3" t="s">
        <v>9</v>
      </c>
      <c r="V3" t="s">
        <v>10</v>
      </c>
      <c r="W3" t="s">
        <v>11</v>
      </c>
      <c r="X3" t="s">
        <v>12</v>
      </c>
      <c r="Y3" t="s">
        <v>13</v>
      </c>
      <c r="Z3" t="s">
        <v>14</v>
      </c>
      <c r="AA3" t="s">
        <v>15</v>
      </c>
      <c r="AB3" t="s">
        <v>16</v>
      </c>
      <c r="AC3" t="s">
        <v>17</v>
      </c>
      <c r="AD3" t="s">
        <v>18</v>
      </c>
      <c r="AE3" t="s">
        <v>19</v>
      </c>
      <c r="AF3" t="s">
        <v>20</v>
      </c>
      <c r="AG3" t="s">
        <v>21</v>
      </c>
      <c r="AH3" t="s">
        <v>22</v>
      </c>
      <c r="AI3" t="s">
        <v>23</v>
      </c>
      <c r="AJ3" t="s">
        <v>24</v>
      </c>
      <c r="AK3" t="s">
        <v>25</v>
      </c>
      <c r="AL3" t="s">
        <v>26</v>
      </c>
      <c r="AM3" t="s">
        <v>27</v>
      </c>
      <c r="AN3" t="s">
        <v>28</v>
      </c>
      <c r="AO3" t="s">
        <v>29</v>
      </c>
      <c r="AP3" t="s">
        <v>30</v>
      </c>
      <c r="AQ3" t="s">
        <v>31</v>
      </c>
      <c r="AR3" t="s">
        <v>32</v>
      </c>
      <c r="AS3" t="s">
        <v>33</v>
      </c>
      <c r="AT3" t="s">
        <v>34</v>
      </c>
      <c r="AU3" t="s">
        <v>35</v>
      </c>
      <c r="AV3" t="s">
        <v>36</v>
      </c>
      <c r="AW3" t="s">
        <v>37</v>
      </c>
      <c r="AX3" t="s">
        <v>38</v>
      </c>
      <c r="AY3" t="s">
        <v>39</v>
      </c>
      <c r="AZ3" t="s">
        <v>40</v>
      </c>
      <c r="BA3" t="s">
        <v>41</v>
      </c>
      <c r="BB3" t="s">
        <v>42</v>
      </c>
      <c r="BC3" t="s">
        <v>43</v>
      </c>
      <c r="BD3" t="s">
        <v>44</v>
      </c>
      <c r="BE3" t="s">
        <v>45</v>
      </c>
      <c r="BF3" t="s">
        <v>46</v>
      </c>
    </row>
    <row r="4" spans="1:58" x14ac:dyDescent="0.35">
      <c r="A4" t="s">
        <v>47</v>
      </c>
      <c r="B4">
        <v>19769</v>
      </c>
      <c r="C4" s="3" t="s">
        <v>48</v>
      </c>
      <c r="D4" s="3" t="s">
        <v>49</v>
      </c>
      <c r="E4" s="3" t="s">
        <v>50</v>
      </c>
      <c r="F4" s="3" t="s">
        <v>51</v>
      </c>
      <c r="G4" s="3" t="s">
        <v>52</v>
      </c>
      <c r="H4" s="3" t="s">
        <v>51</v>
      </c>
      <c r="I4" s="3" t="s">
        <v>53</v>
      </c>
      <c r="J4" s="3" t="s">
        <v>51</v>
      </c>
      <c r="K4" s="3" t="s">
        <v>54</v>
      </c>
      <c r="L4" s="3" t="s">
        <v>51</v>
      </c>
      <c r="M4" s="3" t="s">
        <v>55</v>
      </c>
      <c r="N4" s="3" t="s">
        <v>51</v>
      </c>
      <c r="O4" s="3">
        <v>1</v>
      </c>
      <c r="P4" t="s">
        <v>56</v>
      </c>
      <c r="Q4">
        <v>99.6</v>
      </c>
      <c r="R4">
        <v>2</v>
      </c>
      <c r="S4">
        <v>258</v>
      </c>
      <c r="T4">
        <v>308</v>
      </c>
      <c r="U4">
        <v>203</v>
      </c>
      <c r="V4">
        <v>277</v>
      </c>
      <c r="W4">
        <v>362</v>
      </c>
      <c r="X4">
        <v>297</v>
      </c>
      <c r="Y4">
        <v>401</v>
      </c>
      <c r="Z4">
        <v>461</v>
      </c>
      <c r="AA4">
        <v>364</v>
      </c>
      <c r="AB4">
        <v>247</v>
      </c>
      <c r="AC4">
        <v>1325</v>
      </c>
      <c r="AD4">
        <v>985</v>
      </c>
      <c r="AE4">
        <v>219</v>
      </c>
      <c r="AF4">
        <v>177</v>
      </c>
      <c r="AG4">
        <v>10</v>
      </c>
      <c r="AH4">
        <v>18</v>
      </c>
      <c r="AI4">
        <v>169</v>
      </c>
      <c r="AJ4">
        <v>47</v>
      </c>
      <c r="AK4">
        <v>249</v>
      </c>
      <c r="AL4">
        <v>259</v>
      </c>
      <c r="AM4">
        <v>1893</v>
      </c>
      <c r="AN4">
        <v>1815</v>
      </c>
      <c r="AO4">
        <v>183</v>
      </c>
      <c r="AP4">
        <v>147</v>
      </c>
      <c r="AQ4">
        <v>2173</v>
      </c>
      <c r="AR4">
        <v>1975</v>
      </c>
      <c r="AS4">
        <v>1261</v>
      </c>
      <c r="AT4">
        <v>1222</v>
      </c>
      <c r="AU4">
        <v>56</v>
      </c>
      <c r="AV4">
        <v>16</v>
      </c>
      <c r="AW4">
        <v>243</v>
      </c>
      <c r="AX4">
        <v>279</v>
      </c>
      <c r="AY4">
        <v>500</v>
      </c>
      <c r="AZ4">
        <v>517</v>
      </c>
      <c r="BA4">
        <v>87</v>
      </c>
      <c r="BB4">
        <v>49</v>
      </c>
      <c r="BC4">
        <v>11</v>
      </c>
      <c r="BD4">
        <v>13</v>
      </c>
      <c r="BE4">
        <v>271</v>
      </c>
      <c r="BF4">
        <v>422</v>
      </c>
    </row>
    <row r="5" spans="1:58" x14ac:dyDescent="0.35">
      <c r="A5" t="s">
        <v>57</v>
      </c>
      <c r="B5">
        <v>7177</v>
      </c>
      <c r="C5" s="3" t="s">
        <v>48</v>
      </c>
      <c r="D5" s="3" t="s">
        <v>49</v>
      </c>
      <c r="E5" s="3" t="s">
        <v>58</v>
      </c>
      <c r="F5" s="3" t="s">
        <v>51</v>
      </c>
      <c r="G5" s="3" t="s">
        <v>59</v>
      </c>
      <c r="H5" s="3" t="s">
        <v>51</v>
      </c>
      <c r="I5" s="3" t="s">
        <v>60</v>
      </c>
      <c r="J5" s="3" t="s">
        <v>51</v>
      </c>
      <c r="K5" s="3" t="s">
        <v>61</v>
      </c>
      <c r="L5" s="3" t="s">
        <v>51</v>
      </c>
      <c r="M5" s="3" t="s">
        <v>62</v>
      </c>
      <c r="N5" s="3" t="s">
        <v>51</v>
      </c>
      <c r="O5" s="3">
        <v>1</v>
      </c>
      <c r="P5" t="s">
        <v>63</v>
      </c>
      <c r="Q5">
        <v>98.8</v>
      </c>
      <c r="R5">
        <v>1</v>
      </c>
      <c r="S5">
        <v>175</v>
      </c>
      <c r="T5">
        <v>201</v>
      </c>
      <c r="U5">
        <v>184</v>
      </c>
      <c r="V5">
        <v>245</v>
      </c>
      <c r="W5">
        <v>298</v>
      </c>
      <c r="X5">
        <v>266</v>
      </c>
      <c r="Y5">
        <v>459</v>
      </c>
      <c r="Z5">
        <v>388</v>
      </c>
      <c r="AA5">
        <v>132</v>
      </c>
      <c r="AB5">
        <v>104</v>
      </c>
      <c r="AC5">
        <v>222</v>
      </c>
      <c r="AD5">
        <v>163</v>
      </c>
      <c r="AE5">
        <v>163</v>
      </c>
      <c r="AF5">
        <v>149</v>
      </c>
      <c r="AG5">
        <v>75</v>
      </c>
      <c r="AH5">
        <v>47</v>
      </c>
      <c r="AI5">
        <v>226</v>
      </c>
      <c r="AJ5">
        <v>180</v>
      </c>
      <c r="AK5">
        <v>302</v>
      </c>
      <c r="AL5">
        <v>251</v>
      </c>
      <c r="AM5">
        <v>0</v>
      </c>
      <c r="AN5">
        <v>0</v>
      </c>
      <c r="AO5">
        <v>12</v>
      </c>
      <c r="AP5">
        <v>9</v>
      </c>
      <c r="AQ5">
        <v>0</v>
      </c>
      <c r="AR5">
        <v>0</v>
      </c>
      <c r="AS5">
        <v>705</v>
      </c>
      <c r="AT5">
        <v>604</v>
      </c>
      <c r="AU5">
        <v>5</v>
      </c>
      <c r="AV5">
        <v>6</v>
      </c>
      <c r="AW5">
        <v>179</v>
      </c>
      <c r="AX5">
        <v>256</v>
      </c>
      <c r="AY5">
        <v>250</v>
      </c>
      <c r="AZ5">
        <v>267</v>
      </c>
      <c r="BA5">
        <v>89</v>
      </c>
      <c r="BB5">
        <v>100</v>
      </c>
      <c r="BC5">
        <v>89</v>
      </c>
      <c r="BD5">
        <v>88</v>
      </c>
      <c r="BE5">
        <v>143</v>
      </c>
      <c r="BF5">
        <v>145</v>
      </c>
    </row>
    <row r="6" spans="1:58" x14ac:dyDescent="0.35">
      <c r="A6" t="s">
        <v>64</v>
      </c>
      <c r="B6">
        <v>6589</v>
      </c>
      <c r="C6" s="3" t="s">
        <v>48</v>
      </c>
      <c r="D6" s="3" t="s">
        <v>49</v>
      </c>
      <c r="E6" s="3" t="s">
        <v>50</v>
      </c>
      <c r="F6" s="3" t="s">
        <v>51</v>
      </c>
      <c r="G6" s="3" t="s">
        <v>52</v>
      </c>
      <c r="H6" s="3" t="s">
        <v>51</v>
      </c>
      <c r="I6" s="3" t="s">
        <v>53</v>
      </c>
      <c r="J6" s="3" t="s">
        <v>51</v>
      </c>
      <c r="K6" s="3" t="s">
        <v>65</v>
      </c>
      <c r="L6" s="3" t="s">
        <v>51</v>
      </c>
      <c r="M6" s="3" t="s">
        <v>66</v>
      </c>
      <c r="N6" s="3" t="s">
        <v>51</v>
      </c>
      <c r="O6" s="3">
        <v>1</v>
      </c>
      <c r="P6" t="s">
        <v>67</v>
      </c>
      <c r="Q6">
        <v>100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78</v>
      </c>
      <c r="AB6">
        <v>57</v>
      </c>
      <c r="AC6">
        <v>20</v>
      </c>
      <c r="AD6">
        <v>9</v>
      </c>
      <c r="AE6">
        <v>365</v>
      </c>
      <c r="AF6">
        <v>334</v>
      </c>
      <c r="AG6">
        <v>80</v>
      </c>
      <c r="AH6">
        <v>67</v>
      </c>
      <c r="AI6">
        <v>351</v>
      </c>
      <c r="AJ6">
        <v>326</v>
      </c>
      <c r="AK6">
        <v>457</v>
      </c>
      <c r="AL6">
        <v>478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6</v>
      </c>
      <c r="AV6">
        <v>4</v>
      </c>
      <c r="AW6">
        <v>0</v>
      </c>
      <c r="AX6">
        <v>0</v>
      </c>
      <c r="AY6">
        <v>740</v>
      </c>
      <c r="AZ6">
        <v>572</v>
      </c>
      <c r="BA6">
        <v>524</v>
      </c>
      <c r="BB6">
        <v>534</v>
      </c>
      <c r="BC6">
        <v>16</v>
      </c>
      <c r="BD6">
        <v>17</v>
      </c>
      <c r="BE6">
        <v>754</v>
      </c>
      <c r="BF6">
        <v>800</v>
      </c>
    </row>
    <row r="7" spans="1:58" x14ac:dyDescent="0.35">
      <c r="A7" t="s">
        <v>68</v>
      </c>
      <c r="B7">
        <v>4891</v>
      </c>
      <c r="C7" s="3" t="s">
        <v>48</v>
      </c>
      <c r="D7" s="3" t="s">
        <v>49</v>
      </c>
      <c r="E7" s="3" t="s">
        <v>58</v>
      </c>
      <c r="F7" s="3" t="s">
        <v>51</v>
      </c>
      <c r="G7" s="3" t="s">
        <v>59</v>
      </c>
      <c r="H7" s="3" t="s">
        <v>51</v>
      </c>
      <c r="I7" s="3" t="s">
        <v>60</v>
      </c>
      <c r="J7" s="3" t="s">
        <v>51</v>
      </c>
      <c r="K7" s="3" t="s">
        <v>69</v>
      </c>
      <c r="L7" s="3" t="s">
        <v>51</v>
      </c>
      <c r="M7" s="3" t="s">
        <v>70</v>
      </c>
      <c r="N7" s="3" t="s">
        <v>51</v>
      </c>
      <c r="O7" s="3">
        <v>0.99</v>
      </c>
      <c r="P7" t="s">
        <v>71</v>
      </c>
      <c r="Q7">
        <v>100</v>
      </c>
      <c r="R7">
        <v>1</v>
      </c>
      <c r="S7">
        <v>113</v>
      </c>
      <c r="T7">
        <v>170</v>
      </c>
      <c r="U7">
        <v>428</v>
      </c>
      <c r="V7">
        <v>491</v>
      </c>
      <c r="W7">
        <v>65</v>
      </c>
      <c r="X7">
        <v>80</v>
      </c>
      <c r="Y7">
        <v>270</v>
      </c>
      <c r="Z7">
        <v>230</v>
      </c>
      <c r="AA7">
        <v>156</v>
      </c>
      <c r="AB7">
        <v>116</v>
      </c>
      <c r="AC7">
        <v>151</v>
      </c>
      <c r="AD7">
        <v>110</v>
      </c>
      <c r="AE7">
        <v>82</v>
      </c>
      <c r="AF7">
        <v>69</v>
      </c>
      <c r="AG7">
        <v>27</v>
      </c>
      <c r="AH7">
        <v>26</v>
      </c>
      <c r="AI7">
        <v>34</v>
      </c>
      <c r="AJ7">
        <v>30</v>
      </c>
      <c r="AK7">
        <v>45</v>
      </c>
      <c r="AL7">
        <v>42</v>
      </c>
      <c r="AM7">
        <v>28</v>
      </c>
      <c r="AN7">
        <v>20</v>
      </c>
      <c r="AO7">
        <v>0</v>
      </c>
      <c r="AP7">
        <v>2</v>
      </c>
      <c r="AQ7">
        <v>24</v>
      </c>
      <c r="AR7">
        <v>16</v>
      </c>
      <c r="AS7">
        <v>348</v>
      </c>
      <c r="AT7">
        <v>344</v>
      </c>
      <c r="AU7">
        <v>0</v>
      </c>
      <c r="AV7">
        <v>0</v>
      </c>
      <c r="AW7">
        <v>192</v>
      </c>
      <c r="AX7">
        <v>206</v>
      </c>
      <c r="AY7">
        <v>252</v>
      </c>
      <c r="AZ7">
        <v>253</v>
      </c>
      <c r="BA7">
        <v>71</v>
      </c>
      <c r="BB7">
        <v>61</v>
      </c>
      <c r="BC7">
        <v>82</v>
      </c>
      <c r="BD7">
        <v>90</v>
      </c>
      <c r="BE7">
        <v>86</v>
      </c>
      <c r="BF7">
        <v>81</v>
      </c>
    </row>
    <row r="8" spans="1:58" x14ac:dyDescent="0.35">
      <c r="A8" t="s">
        <v>72</v>
      </c>
      <c r="B8">
        <v>4706</v>
      </c>
      <c r="C8" s="3" t="s">
        <v>48</v>
      </c>
      <c r="D8" s="3" t="s">
        <v>49</v>
      </c>
      <c r="E8" s="3" t="s">
        <v>73</v>
      </c>
      <c r="F8" s="3" t="s">
        <v>51</v>
      </c>
      <c r="G8" s="3" t="s">
        <v>74</v>
      </c>
      <c r="H8" s="3" t="s">
        <v>51</v>
      </c>
      <c r="I8" s="3" t="s">
        <v>75</v>
      </c>
      <c r="J8" s="3" t="s">
        <v>51</v>
      </c>
      <c r="K8" s="3" t="s">
        <v>76</v>
      </c>
      <c r="L8" s="3" t="s">
        <v>51</v>
      </c>
      <c r="M8" s="3" t="s">
        <v>77</v>
      </c>
      <c r="N8" s="3" t="s">
        <v>51</v>
      </c>
      <c r="O8" s="3">
        <v>0.51</v>
      </c>
      <c r="P8" t="s">
        <v>78</v>
      </c>
      <c r="Q8">
        <v>100</v>
      </c>
      <c r="R8">
        <v>33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2490</v>
      </c>
      <c r="AT8">
        <v>2214</v>
      </c>
      <c r="AU8">
        <v>2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</row>
    <row r="9" spans="1:58" x14ac:dyDescent="0.35">
      <c r="A9" t="s">
        <v>79</v>
      </c>
      <c r="B9">
        <v>3719</v>
      </c>
      <c r="C9" s="3" t="s">
        <v>48</v>
      </c>
      <c r="D9" s="3" t="s">
        <v>49</v>
      </c>
      <c r="E9" s="3" t="s">
        <v>50</v>
      </c>
      <c r="F9" s="3" t="s">
        <v>51</v>
      </c>
      <c r="G9" s="3" t="s">
        <v>52</v>
      </c>
      <c r="H9" s="3" t="s">
        <v>51</v>
      </c>
      <c r="I9" s="3" t="s">
        <v>53</v>
      </c>
      <c r="J9" s="3" t="s">
        <v>51</v>
      </c>
      <c r="K9" s="3" t="s">
        <v>54</v>
      </c>
      <c r="L9" s="3" t="s">
        <v>51</v>
      </c>
      <c r="M9" s="3" t="s">
        <v>55</v>
      </c>
      <c r="N9" s="3" t="s">
        <v>51</v>
      </c>
      <c r="O9" s="3">
        <v>1</v>
      </c>
      <c r="P9" t="s">
        <v>80</v>
      </c>
      <c r="Q9">
        <v>100</v>
      </c>
      <c r="R9">
        <v>1</v>
      </c>
      <c r="S9">
        <v>181</v>
      </c>
      <c r="T9">
        <v>179</v>
      </c>
      <c r="U9">
        <v>55</v>
      </c>
      <c r="V9">
        <v>74</v>
      </c>
      <c r="W9">
        <v>273</v>
      </c>
      <c r="X9">
        <v>230</v>
      </c>
      <c r="Y9">
        <v>161</v>
      </c>
      <c r="Z9">
        <v>70</v>
      </c>
      <c r="AA9">
        <v>85</v>
      </c>
      <c r="AB9">
        <v>75</v>
      </c>
      <c r="AC9">
        <v>184</v>
      </c>
      <c r="AD9">
        <v>206</v>
      </c>
      <c r="AE9">
        <v>29</v>
      </c>
      <c r="AF9">
        <v>44</v>
      </c>
      <c r="AG9">
        <v>0</v>
      </c>
      <c r="AH9">
        <v>0</v>
      </c>
      <c r="AI9">
        <v>40</v>
      </c>
      <c r="AJ9">
        <v>38</v>
      </c>
      <c r="AK9">
        <v>61</v>
      </c>
      <c r="AL9">
        <v>44</v>
      </c>
      <c r="AM9">
        <v>72</v>
      </c>
      <c r="AN9">
        <v>66</v>
      </c>
      <c r="AO9">
        <v>25</v>
      </c>
      <c r="AP9">
        <v>21</v>
      </c>
      <c r="AQ9">
        <v>103</v>
      </c>
      <c r="AR9">
        <v>88</v>
      </c>
      <c r="AS9">
        <v>414</v>
      </c>
      <c r="AT9">
        <v>261</v>
      </c>
      <c r="AU9">
        <v>10</v>
      </c>
      <c r="AV9">
        <v>11</v>
      </c>
      <c r="AW9">
        <v>157</v>
      </c>
      <c r="AX9">
        <v>128</v>
      </c>
      <c r="AY9">
        <v>54</v>
      </c>
      <c r="AZ9">
        <v>67</v>
      </c>
      <c r="BA9">
        <v>24</v>
      </c>
      <c r="BB9">
        <v>18</v>
      </c>
      <c r="BC9">
        <v>3</v>
      </c>
      <c r="BD9">
        <v>0</v>
      </c>
      <c r="BE9">
        <v>34</v>
      </c>
      <c r="BF9">
        <v>134</v>
      </c>
    </row>
    <row r="10" spans="1:58" x14ac:dyDescent="0.35">
      <c r="A10" t="s">
        <v>81</v>
      </c>
      <c r="B10">
        <v>2561</v>
      </c>
      <c r="C10" s="3" t="s">
        <v>48</v>
      </c>
      <c r="D10" s="3" t="s">
        <v>49</v>
      </c>
      <c r="E10" s="3" t="s">
        <v>58</v>
      </c>
      <c r="F10" s="3" t="s">
        <v>51</v>
      </c>
      <c r="G10" s="3" t="s">
        <v>59</v>
      </c>
      <c r="H10" s="3" t="s">
        <v>51</v>
      </c>
      <c r="I10" s="3" t="s">
        <v>60</v>
      </c>
      <c r="J10" s="3" t="s">
        <v>51</v>
      </c>
      <c r="K10" s="3" t="s">
        <v>69</v>
      </c>
      <c r="L10" s="3" t="s">
        <v>51</v>
      </c>
      <c r="M10" s="3" t="s">
        <v>82</v>
      </c>
      <c r="N10" s="3" t="s">
        <v>51</v>
      </c>
      <c r="O10" s="3">
        <v>0.85</v>
      </c>
      <c r="P10" t="s">
        <v>83</v>
      </c>
      <c r="Q10">
        <v>99.6</v>
      </c>
      <c r="R10">
        <v>1</v>
      </c>
      <c r="S10">
        <v>113</v>
      </c>
      <c r="T10">
        <v>113</v>
      </c>
      <c r="U10">
        <v>45</v>
      </c>
      <c r="V10">
        <v>40</v>
      </c>
      <c r="W10">
        <v>165</v>
      </c>
      <c r="X10">
        <v>139</v>
      </c>
      <c r="Y10">
        <v>202</v>
      </c>
      <c r="Z10">
        <v>170</v>
      </c>
      <c r="AA10">
        <v>27</v>
      </c>
      <c r="AB10">
        <v>38</v>
      </c>
      <c r="AC10">
        <v>103</v>
      </c>
      <c r="AD10">
        <v>90</v>
      </c>
      <c r="AE10">
        <v>77</v>
      </c>
      <c r="AF10">
        <v>77</v>
      </c>
      <c r="AG10">
        <v>24</v>
      </c>
      <c r="AH10">
        <v>23</v>
      </c>
      <c r="AI10">
        <v>23</v>
      </c>
      <c r="AJ10">
        <v>33</v>
      </c>
      <c r="AK10">
        <v>57</v>
      </c>
      <c r="AL10">
        <v>42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141</v>
      </c>
      <c r="AT10">
        <v>90</v>
      </c>
      <c r="AU10">
        <v>3</v>
      </c>
      <c r="AV10">
        <v>0</v>
      </c>
      <c r="AW10">
        <v>0</v>
      </c>
      <c r="AX10">
        <v>0</v>
      </c>
      <c r="AY10">
        <v>150</v>
      </c>
      <c r="AZ10">
        <v>180</v>
      </c>
      <c r="BA10">
        <v>43</v>
      </c>
      <c r="BB10">
        <v>56</v>
      </c>
      <c r="BC10">
        <v>0</v>
      </c>
      <c r="BD10">
        <v>0</v>
      </c>
      <c r="BE10">
        <v>154</v>
      </c>
      <c r="BF10">
        <v>143</v>
      </c>
    </row>
    <row r="11" spans="1:58" x14ac:dyDescent="0.35">
      <c r="A11" t="s">
        <v>84</v>
      </c>
      <c r="B11">
        <v>2480</v>
      </c>
      <c r="C11" s="3" t="s">
        <v>48</v>
      </c>
      <c r="D11" s="3" t="s">
        <v>49</v>
      </c>
      <c r="E11" s="3" t="s">
        <v>50</v>
      </c>
      <c r="F11" s="3" t="s">
        <v>51</v>
      </c>
      <c r="G11" s="3" t="s">
        <v>52</v>
      </c>
      <c r="H11" s="3" t="s">
        <v>51</v>
      </c>
      <c r="I11" s="3" t="s">
        <v>53</v>
      </c>
      <c r="J11" s="3" t="s">
        <v>51</v>
      </c>
      <c r="K11" s="3" t="s">
        <v>54</v>
      </c>
      <c r="L11" s="3" t="s">
        <v>51</v>
      </c>
      <c r="M11" s="3" t="s">
        <v>55</v>
      </c>
      <c r="N11" s="3" t="s">
        <v>51</v>
      </c>
      <c r="O11" s="3">
        <v>1</v>
      </c>
      <c r="P11" t="s">
        <v>85</v>
      </c>
      <c r="Q11">
        <v>100</v>
      </c>
      <c r="R11">
        <v>1</v>
      </c>
      <c r="S11">
        <v>34</v>
      </c>
      <c r="T11">
        <v>46</v>
      </c>
      <c r="U11">
        <v>149</v>
      </c>
      <c r="V11">
        <v>121</v>
      </c>
      <c r="W11">
        <v>18</v>
      </c>
      <c r="X11">
        <v>39</v>
      </c>
      <c r="Y11">
        <v>13</v>
      </c>
      <c r="Z11">
        <v>0</v>
      </c>
      <c r="AA11">
        <v>159</v>
      </c>
      <c r="AB11">
        <v>187</v>
      </c>
      <c r="AC11">
        <v>458</v>
      </c>
      <c r="AD11">
        <v>645</v>
      </c>
      <c r="AE11">
        <v>27</v>
      </c>
      <c r="AF11">
        <v>10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207</v>
      </c>
      <c r="AT11">
        <v>191</v>
      </c>
      <c r="AU11">
        <v>0</v>
      </c>
      <c r="AV11">
        <v>0</v>
      </c>
      <c r="AW11">
        <v>0</v>
      </c>
      <c r="AX11">
        <v>0</v>
      </c>
      <c r="AY11">
        <v>82</v>
      </c>
      <c r="AZ11">
        <v>94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</row>
    <row r="12" spans="1:58" x14ac:dyDescent="0.35">
      <c r="A12" t="s">
        <v>86</v>
      </c>
      <c r="B12">
        <v>2480</v>
      </c>
      <c r="C12" s="3" t="s">
        <v>48</v>
      </c>
      <c r="D12" s="3" t="s">
        <v>49</v>
      </c>
      <c r="E12" s="3" t="s">
        <v>50</v>
      </c>
      <c r="F12" s="3" t="s">
        <v>51</v>
      </c>
      <c r="G12" s="3" t="s">
        <v>52</v>
      </c>
      <c r="H12" s="3" t="s">
        <v>51</v>
      </c>
      <c r="I12" s="3" t="s">
        <v>53</v>
      </c>
      <c r="J12" s="3" t="s">
        <v>51</v>
      </c>
      <c r="K12" s="3" t="s">
        <v>54</v>
      </c>
      <c r="L12" s="3" t="s">
        <v>51</v>
      </c>
      <c r="M12" s="3" t="s">
        <v>55</v>
      </c>
      <c r="N12" s="3" t="s">
        <v>51</v>
      </c>
      <c r="O12" s="3">
        <v>1</v>
      </c>
      <c r="P12" t="s">
        <v>87</v>
      </c>
      <c r="Q12">
        <v>100</v>
      </c>
      <c r="R12">
        <v>1</v>
      </c>
      <c r="S12">
        <v>116</v>
      </c>
      <c r="T12">
        <v>90</v>
      </c>
      <c r="U12">
        <v>25</v>
      </c>
      <c r="V12">
        <v>36</v>
      </c>
      <c r="W12">
        <v>126</v>
      </c>
      <c r="X12">
        <v>137</v>
      </c>
      <c r="Y12">
        <v>58</v>
      </c>
      <c r="Z12">
        <v>61</v>
      </c>
      <c r="AA12">
        <v>28</v>
      </c>
      <c r="AB12">
        <v>13</v>
      </c>
      <c r="AC12">
        <v>42</v>
      </c>
      <c r="AD12">
        <v>42</v>
      </c>
      <c r="AE12">
        <v>15</v>
      </c>
      <c r="AF12">
        <v>27</v>
      </c>
      <c r="AG12">
        <v>0</v>
      </c>
      <c r="AH12">
        <v>0</v>
      </c>
      <c r="AI12">
        <v>49</v>
      </c>
      <c r="AJ12">
        <v>20</v>
      </c>
      <c r="AK12">
        <v>42</v>
      </c>
      <c r="AL12">
        <v>68</v>
      </c>
      <c r="AM12">
        <v>72</v>
      </c>
      <c r="AN12">
        <v>93</v>
      </c>
      <c r="AO12">
        <v>128</v>
      </c>
      <c r="AP12">
        <v>151</v>
      </c>
      <c r="AQ12">
        <v>79</v>
      </c>
      <c r="AR12">
        <v>90</v>
      </c>
      <c r="AS12">
        <v>167</v>
      </c>
      <c r="AT12">
        <v>162</v>
      </c>
      <c r="AU12">
        <v>96</v>
      </c>
      <c r="AV12">
        <v>92</v>
      </c>
      <c r="AW12">
        <v>36</v>
      </c>
      <c r="AX12">
        <v>34</v>
      </c>
      <c r="AY12">
        <v>80</v>
      </c>
      <c r="AZ12">
        <v>85</v>
      </c>
      <c r="BA12">
        <v>49</v>
      </c>
      <c r="BB12">
        <v>45</v>
      </c>
      <c r="BC12">
        <v>12</v>
      </c>
      <c r="BD12">
        <v>14</v>
      </c>
      <c r="BE12">
        <v>0</v>
      </c>
      <c r="BF12">
        <v>0</v>
      </c>
    </row>
    <row r="13" spans="1:58" x14ac:dyDescent="0.35">
      <c r="A13" t="s">
        <v>88</v>
      </c>
      <c r="B13">
        <v>2286</v>
      </c>
      <c r="C13" s="3" t="s">
        <v>48</v>
      </c>
      <c r="D13" s="3" t="s">
        <v>49</v>
      </c>
      <c r="E13" s="3" t="s">
        <v>58</v>
      </c>
      <c r="F13" s="3" t="s">
        <v>51</v>
      </c>
      <c r="G13" s="3" t="s">
        <v>59</v>
      </c>
      <c r="H13" s="3" t="s">
        <v>51</v>
      </c>
      <c r="I13" s="3" t="s">
        <v>60</v>
      </c>
      <c r="J13" s="3" t="s">
        <v>51</v>
      </c>
      <c r="K13" s="3" t="s">
        <v>69</v>
      </c>
      <c r="L13" s="3" t="s">
        <v>51</v>
      </c>
      <c r="M13" s="3" t="s">
        <v>51</v>
      </c>
      <c r="N13" s="3" t="s">
        <v>51</v>
      </c>
      <c r="O13" s="3">
        <v>1</v>
      </c>
      <c r="P13" t="s">
        <v>89</v>
      </c>
      <c r="Q13">
        <v>100</v>
      </c>
      <c r="R13">
        <v>1</v>
      </c>
      <c r="S13">
        <v>32</v>
      </c>
      <c r="T13">
        <v>51</v>
      </c>
      <c r="U13">
        <v>6</v>
      </c>
      <c r="V13">
        <v>8</v>
      </c>
      <c r="W13">
        <v>85</v>
      </c>
      <c r="X13">
        <v>93</v>
      </c>
      <c r="Y13">
        <v>202</v>
      </c>
      <c r="Z13">
        <v>180</v>
      </c>
      <c r="AA13">
        <v>59</v>
      </c>
      <c r="AB13">
        <v>64</v>
      </c>
      <c r="AC13">
        <v>182</v>
      </c>
      <c r="AD13">
        <v>144</v>
      </c>
      <c r="AE13">
        <v>113</v>
      </c>
      <c r="AF13">
        <v>66</v>
      </c>
      <c r="AG13">
        <v>26</v>
      </c>
      <c r="AH13">
        <v>29</v>
      </c>
      <c r="AI13">
        <v>54</v>
      </c>
      <c r="AJ13">
        <v>42</v>
      </c>
      <c r="AK13">
        <v>59</v>
      </c>
      <c r="AL13">
        <v>61</v>
      </c>
      <c r="AM13">
        <v>38</v>
      </c>
      <c r="AN13">
        <v>30</v>
      </c>
      <c r="AO13">
        <v>0</v>
      </c>
      <c r="AP13">
        <v>4</v>
      </c>
      <c r="AQ13">
        <v>53</v>
      </c>
      <c r="AR13">
        <v>31</v>
      </c>
      <c r="AS13">
        <v>1</v>
      </c>
      <c r="AT13">
        <v>0</v>
      </c>
      <c r="AU13">
        <v>0</v>
      </c>
      <c r="AV13">
        <v>0</v>
      </c>
      <c r="AW13">
        <v>19</v>
      </c>
      <c r="AX13">
        <v>11</v>
      </c>
      <c r="AY13">
        <v>42</v>
      </c>
      <c r="AZ13">
        <v>47</v>
      </c>
      <c r="BA13">
        <v>71</v>
      </c>
      <c r="BB13">
        <v>48</v>
      </c>
      <c r="BC13">
        <v>105</v>
      </c>
      <c r="BD13">
        <v>110</v>
      </c>
      <c r="BE13">
        <v>55</v>
      </c>
      <c r="BF13">
        <v>65</v>
      </c>
    </row>
    <row r="14" spans="1:58" x14ac:dyDescent="0.35">
      <c r="A14" t="s">
        <v>90</v>
      </c>
      <c r="B14">
        <v>1937</v>
      </c>
      <c r="C14" s="3" t="s">
        <v>48</v>
      </c>
      <c r="D14" s="3" t="s">
        <v>49</v>
      </c>
      <c r="E14" s="3" t="s">
        <v>50</v>
      </c>
      <c r="F14" s="3" t="s">
        <v>51</v>
      </c>
      <c r="G14" s="3" t="s">
        <v>52</v>
      </c>
      <c r="H14" s="3" t="s">
        <v>51</v>
      </c>
      <c r="I14" s="3" t="s">
        <v>53</v>
      </c>
      <c r="J14" s="3" t="s">
        <v>51</v>
      </c>
      <c r="K14" s="3" t="s">
        <v>91</v>
      </c>
      <c r="L14" s="3" t="s">
        <v>51</v>
      </c>
      <c r="M14" s="3" t="s">
        <v>92</v>
      </c>
      <c r="N14" s="3" t="s">
        <v>51</v>
      </c>
      <c r="O14" s="3">
        <v>1</v>
      </c>
      <c r="P14" t="s">
        <v>93</v>
      </c>
      <c r="Q14">
        <v>99.2</v>
      </c>
      <c r="R14">
        <v>1</v>
      </c>
      <c r="S14">
        <v>0</v>
      </c>
      <c r="T14">
        <v>6</v>
      </c>
      <c r="U14">
        <v>20</v>
      </c>
      <c r="V14">
        <v>17</v>
      </c>
      <c r="W14">
        <v>0</v>
      </c>
      <c r="X14">
        <v>0</v>
      </c>
      <c r="Y14">
        <v>102</v>
      </c>
      <c r="Z14">
        <v>92</v>
      </c>
      <c r="AA14">
        <v>13</v>
      </c>
      <c r="AB14">
        <v>23</v>
      </c>
      <c r="AC14">
        <v>43</v>
      </c>
      <c r="AD14">
        <v>41</v>
      </c>
      <c r="AE14">
        <v>0</v>
      </c>
      <c r="AF14">
        <v>0</v>
      </c>
      <c r="AG14">
        <v>0</v>
      </c>
      <c r="AH14">
        <v>0</v>
      </c>
      <c r="AI14">
        <v>27</v>
      </c>
      <c r="AJ14">
        <v>20</v>
      </c>
      <c r="AK14">
        <v>52</v>
      </c>
      <c r="AL14">
        <v>28</v>
      </c>
      <c r="AM14">
        <v>236</v>
      </c>
      <c r="AN14">
        <v>185</v>
      </c>
      <c r="AO14">
        <v>95</v>
      </c>
      <c r="AP14">
        <v>46</v>
      </c>
      <c r="AQ14">
        <v>229</v>
      </c>
      <c r="AR14">
        <v>169</v>
      </c>
      <c r="AS14">
        <v>151</v>
      </c>
      <c r="AT14">
        <v>165</v>
      </c>
      <c r="AU14">
        <v>50</v>
      </c>
      <c r="AV14">
        <v>63</v>
      </c>
      <c r="AW14">
        <v>0</v>
      </c>
      <c r="AX14">
        <v>38</v>
      </c>
      <c r="AY14">
        <v>0</v>
      </c>
      <c r="AZ14">
        <v>6</v>
      </c>
      <c r="BA14">
        <v>0</v>
      </c>
      <c r="BB14">
        <v>0</v>
      </c>
      <c r="BC14">
        <v>20</v>
      </c>
      <c r="BD14">
        <v>0</v>
      </c>
      <c r="BE14">
        <v>0</v>
      </c>
      <c r="BF14">
        <v>0</v>
      </c>
    </row>
    <row r="15" spans="1:58" x14ac:dyDescent="0.35">
      <c r="A15" t="s">
        <v>94</v>
      </c>
      <c r="B15">
        <v>1612</v>
      </c>
      <c r="C15" s="3" t="s">
        <v>48</v>
      </c>
      <c r="D15" s="3" t="s">
        <v>49</v>
      </c>
      <c r="E15" s="3" t="s">
        <v>73</v>
      </c>
      <c r="F15" s="3" t="s">
        <v>51</v>
      </c>
      <c r="G15" s="3" t="s">
        <v>95</v>
      </c>
      <c r="H15" s="3" t="s">
        <v>51</v>
      </c>
      <c r="I15" s="3" t="s">
        <v>96</v>
      </c>
      <c r="J15" s="3" t="s">
        <v>51</v>
      </c>
      <c r="K15" s="3" t="s">
        <v>97</v>
      </c>
      <c r="L15" s="3" t="s">
        <v>51</v>
      </c>
      <c r="M15" s="3" t="s">
        <v>98</v>
      </c>
      <c r="N15" s="3" t="s">
        <v>51</v>
      </c>
      <c r="O15" s="3">
        <v>1</v>
      </c>
      <c r="P15" t="s">
        <v>99</v>
      </c>
      <c r="Q15">
        <v>100</v>
      </c>
      <c r="R15">
        <v>1</v>
      </c>
      <c r="S15">
        <v>18</v>
      </c>
      <c r="T15">
        <v>28</v>
      </c>
      <c r="U15">
        <v>0</v>
      </c>
      <c r="V15">
        <v>0</v>
      </c>
      <c r="W15">
        <v>37</v>
      </c>
      <c r="X15">
        <v>40</v>
      </c>
      <c r="Y15">
        <v>5</v>
      </c>
      <c r="Z15">
        <v>8</v>
      </c>
      <c r="AA15">
        <v>50</v>
      </c>
      <c r="AB15">
        <v>43</v>
      </c>
      <c r="AC15">
        <v>85</v>
      </c>
      <c r="AD15">
        <v>83</v>
      </c>
      <c r="AE15">
        <v>11</v>
      </c>
      <c r="AF15">
        <v>15</v>
      </c>
      <c r="AG15">
        <v>0</v>
      </c>
      <c r="AH15">
        <v>0</v>
      </c>
      <c r="AI15">
        <v>17</v>
      </c>
      <c r="AJ15">
        <v>8</v>
      </c>
      <c r="AK15">
        <v>19</v>
      </c>
      <c r="AL15">
        <v>10</v>
      </c>
      <c r="AM15">
        <v>195</v>
      </c>
      <c r="AN15">
        <v>179</v>
      </c>
      <c r="AO15">
        <v>15</v>
      </c>
      <c r="AP15">
        <v>11</v>
      </c>
      <c r="AQ15">
        <v>213</v>
      </c>
      <c r="AR15">
        <v>185</v>
      </c>
      <c r="AS15">
        <v>52</v>
      </c>
      <c r="AT15">
        <v>50</v>
      </c>
      <c r="AU15">
        <v>0</v>
      </c>
      <c r="AV15">
        <v>0</v>
      </c>
      <c r="AW15">
        <v>30</v>
      </c>
      <c r="AX15">
        <v>33</v>
      </c>
      <c r="AY15">
        <v>0</v>
      </c>
      <c r="AZ15">
        <v>0</v>
      </c>
      <c r="BA15">
        <v>3</v>
      </c>
      <c r="BB15">
        <v>3</v>
      </c>
      <c r="BC15">
        <v>76</v>
      </c>
      <c r="BD15">
        <v>88</v>
      </c>
      <c r="BE15">
        <v>2</v>
      </c>
      <c r="BF15">
        <v>0</v>
      </c>
    </row>
    <row r="16" spans="1:58" x14ac:dyDescent="0.35">
      <c r="A16" t="s">
        <v>100</v>
      </c>
      <c r="B16">
        <v>1386</v>
      </c>
      <c r="C16" s="3" t="s">
        <v>48</v>
      </c>
      <c r="D16" s="3" t="s">
        <v>49</v>
      </c>
      <c r="E16" s="3" t="s">
        <v>50</v>
      </c>
      <c r="F16" s="3" t="s">
        <v>51</v>
      </c>
      <c r="G16" s="3" t="s">
        <v>52</v>
      </c>
      <c r="H16" s="3" t="s">
        <v>51</v>
      </c>
      <c r="I16" s="3" t="s">
        <v>53</v>
      </c>
      <c r="J16" s="3" t="s">
        <v>51</v>
      </c>
      <c r="K16" s="3" t="s">
        <v>65</v>
      </c>
      <c r="L16" s="3" t="s">
        <v>51</v>
      </c>
      <c r="M16" s="3" t="s">
        <v>66</v>
      </c>
      <c r="N16" s="3" t="s">
        <v>51</v>
      </c>
      <c r="O16" s="3">
        <v>1</v>
      </c>
      <c r="P16" t="s">
        <v>101</v>
      </c>
      <c r="Q16">
        <v>98.4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308</v>
      </c>
      <c r="AZ16">
        <v>314</v>
      </c>
      <c r="BA16">
        <v>0</v>
      </c>
      <c r="BB16">
        <v>0</v>
      </c>
      <c r="BC16">
        <v>0</v>
      </c>
      <c r="BD16">
        <v>0</v>
      </c>
      <c r="BE16">
        <v>401</v>
      </c>
      <c r="BF16">
        <v>363</v>
      </c>
    </row>
    <row r="17" spans="1:58" x14ac:dyDescent="0.35">
      <c r="A17" t="s">
        <v>102</v>
      </c>
      <c r="B17">
        <v>1336</v>
      </c>
      <c r="C17" s="3" t="s">
        <v>48</v>
      </c>
      <c r="D17" s="3" t="s">
        <v>49</v>
      </c>
      <c r="E17" s="3" t="s">
        <v>58</v>
      </c>
      <c r="F17" s="3" t="s">
        <v>51</v>
      </c>
      <c r="G17" s="3" t="s">
        <v>59</v>
      </c>
      <c r="H17" s="3" t="s">
        <v>51</v>
      </c>
      <c r="I17" s="3" t="s">
        <v>60</v>
      </c>
      <c r="J17" s="3" t="s">
        <v>51</v>
      </c>
      <c r="K17" s="3" t="s">
        <v>69</v>
      </c>
      <c r="L17" s="3" t="s">
        <v>51</v>
      </c>
      <c r="M17" s="3" t="s">
        <v>103</v>
      </c>
      <c r="N17" s="3" t="s">
        <v>51</v>
      </c>
      <c r="O17" s="3">
        <v>1</v>
      </c>
      <c r="P17" t="s">
        <v>104</v>
      </c>
      <c r="Q17">
        <v>100</v>
      </c>
      <c r="R17">
        <v>3</v>
      </c>
      <c r="S17">
        <v>12</v>
      </c>
      <c r="T17">
        <v>12</v>
      </c>
      <c r="U17">
        <v>22</v>
      </c>
      <c r="V17">
        <v>28</v>
      </c>
      <c r="W17">
        <v>28</v>
      </c>
      <c r="X17">
        <v>25</v>
      </c>
      <c r="Y17">
        <v>124</v>
      </c>
      <c r="Z17">
        <v>132</v>
      </c>
      <c r="AA17">
        <v>18</v>
      </c>
      <c r="AB17">
        <v>8</v>
      </c>
      <c r="AC17">
        <v>77</v>
      </c>
      <c r="AD17">
        <v>70</v>
      </c>
      <c r="AE17">
        <v>11</v>
      </c>
      <c r="AF17">
        <v>4</v>
      </c>
      <c r="AG17">
        <v>15</v>
      </c>
      <c r="AH17">
        <v>16</v>
      </c>
      <c r="AI17">
        <v>39</v>
      </c>
      <c r="AJ17">
        <v>51</v>
      </c>
      <c r="AK17">
        <v>64</v>
      </c>
      <c r="AL17">
        <v>70</v>
      </c>
      <c r="AM17">
        <v>20</v>
      </c>
      <c r="AN17">
        <v>15</v>
      </c>
      <c r="AO17">
        <v>0</v>
      </c>
      <c r="AP17">
        <v>0</v>
      </c>
      <c r="AQ17">
        <v>19</v>
      </c>
      <c r="AR17">
        <v>15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3</v>
      </c>
      <c r="AY17">
        <v>136</v>
      </c>
      <c r="AZ17">
        <v>131</v>
      </c>
      <c r="BA17">
        <v>27</v>
      </c>
      <c r="BB17">
        <v>29</v>
      </c>
      <c r="BC17">
        <v>39</v>
      </c>
      <c r="BD17">
        <v>40</v>
      </c>
      <c r="BE17">
        <v>17</v>
      </c>
      <c r="BF17">
        <v>19</v>
      </c>
    </row>
    <row r="18" spans="1:58" x14ac:dyDescent="0.35">
      <c r="A18" t="s">
        <v>105</v>
      </c>
      <c r="B18">
        <v>1233</v>
      </c>
      <c r="C18" s="3" t="s">
        <v>48</v>
      </c>
      <c r="D18" s="3" t="s">
        <v>49</v>
      </c>
      <c r="E18" s="3" t="s">
        <v>58</v>
      </c>
      <c r="F18" s="3" t="s">
        <v>51</v>
      </c>
      <c r="G18" s="3" t="s">
        <v>59</v>
      </c>
      <c r="H18" s="3" t="s">
        <v>51</v>
      </c>
      <c r="I18" s="3" t="s">
        <v>60</v>
      </c>
      <c r="J18" s="3" t="s">
        <v>51</v>
      </c>
      <c r="K18" s="3" t="s">
        <v>69</v>
      </c>
      <c r="L18" s="3" t="s">
        <v>51</v>
      </c>
      <c r="M18" s="3" t="s">
        <v>106</v>
      </c>
      <c r="N18" s="3" t="s">
        <v>51</v>
      </c>
      <c r="O18" s="3">
        <v>1</v>
      </c>
      <c r="P18" t="s">
        <v>107</v>
      </c>
      <c r="Q18">
        <v>100</v>
      </c>
      <c r="R18">
        <v>2</v>
      </c>
      <c r="S18">
        <v>9</v>
      </c>
      <c r="T18">
        <v>15</v>
      </c>
      <c r="U18">
        <v>31</v>
      </c>
      <c r="V18">
        <v>49</v>
      </c>
      <c r="W18">
        <v>10</v>
      </c>
      <c r="X18">
        <v>18</v>
      </c>
      <c r="Y18">
        <v>57</v>
      </c>
      <c r="Z18">
        <v>65</v>
      </c>
      <c r="AA18">
        <v>8</v>
      </c>
      <c r="AB18">
        <v>13</v>
      </c>
      <c r="AC18">
        <v>85</v>
      </c>
      <c r="AD18">
        <v>79</v>
      </c>
      <c r="AE18">
        <v>12</v>
      </c>
      <c r="AF18">
        <v>12</v>
      </c>
      <c r="AG18">
        <v>40</v>
      </c>
      <c r="AH18">
        <v>35</v>
      </c>
      <c r="AI18">
        <v>16</v>
      </c>
      <c r="AJ18">
        <v>12</v>
      </c>
      <c r="AK18">
        <v>20</v>
      </c>
      <c r="AL18">
        <v>23</v>
      </c>
      <c r="AM18">
        <v>6</v>
      </c>
      <c r="AN18">
        <v>10</v>
      </c>
      <c r="AO18">
        <v>6</v>
      </c>
      <c r="AP18">
        <v>5</v>
      </c>
      <c r="AQ18">
        <v>11</v>
      </c>
      <c r="AR18">
        <v>5</v>
      </c>
      <c r="AS18">
        <v>1</v>
      </c>
      <c r="AT18">
        <v>0</v>
      </c>
      <c r="AU18">
        <v>0</v>
      </c>
      <c r="AV18">
        <v>0</v>
      </c>
      <c r="AW18">
        <v>16</v>
      </c>
      <c r="AX18">
        <v>14</v>
      </c>
      <c r="AY18">
        <v>165</v>
      </c>
      <c r="AZ18">
        <v>100</v>
      </c>
      <c r="BA18">
        <v>87</v>
      </c>
      <c r="BB18">
        <v>78</v>
      </c>
      <c r="BC18">
        <v>28</v>
      </c>
      <c r="BD18">
        <v>23</v>
      </c>
      <c r="BE18">
        <v>24</v>
      </c>
      <c r="BF18">
        <v>45</v>
      </c>
    </row>
    <row r="19" spans="1:58" x14ac:dyDescent="0.35">
      <c r="A19" t="s">
        <v>108</v>
      </c>
      <c r="B19">
        <v>1174</v>
      </c>
      <c r="C19" s="3" t="s">
        <v>48</v>
      </c>
      <c r="D19" s="3" t="s">
        <v>49</v>
      </c>
      <c r="E19" s="3" t="s">
        <v>58</v>
      </c>
      <c r="F19" s="3" t="s">
        <v>51</v>
      </c>
      <c r="G19" s="3" t="s">
        <v>59</v>
      </c>
      <c r="H19" s="3" t="s">
        <v>51</v>
      </c>
      <c r="I19" s="3" t="s">
        <v>60</v>
      </c>
      <c r="J19" s="3" t="s">
        <v>51</v>
      </c>
      <c r="K19" s="3" t="s">
        <v>69</v>
      </c>
      <c r="L19" s="3" t="s">
        <v>51</v>
      </c>
      <c r="M19" s="3" t="s">
        <v>109</v>
      </c>
      <c r="N19" s="3" t="s">
        <v>51</v>
      </c>
      <c r="O19" s="3">
        <v>0.96</v>
      </c>
      <c r="P19" t="s">
        <v>110</v>
      </c>
      <c r="Q19">
        <v>100</v>
      </c>
      <c r="R19">
        <v>1</v>
      </c>
      <c r="S19">
        <v>13</v>
      </c>
      <c r="T19">
        <v>20</v>
      </c>
      <c r="U19">
        <v>18</v>
      </c>
      <c r="V19">
        <v>34</v>
      </c>
      <c r="W19">
        <v>30</v>
      </c>
      <c r="X19">
        <v>20</v>
      </c>
      <c r="Y19">
        <v>59</v>
      </c>
      <c r="Z19">
        <v>112</v>
      </c>
      <c r="AA19">
        <v>8</v>
      </c>
      <c r="AB19">
        <v>4</v>
      </c>
      <c r="AC19">
        <v>29</v>
      </c>
      <c r="AD19">
        <v>21</v>
      </c>
      <c r="AE19">
        <v>3</v>
      </c>
      <c r="AF19">
        <v>6</v>
      </c>
      <c r="AG19">
        <v>26</v>
      </c>
      <c r="AH19">
        <v>12</v>
      </c>
      <c r="AI19">
        <v>49</v>
      </c>
      <c r="AJ19">
        <v>45</v>
      </c>
      <c r="AK19">
        <v>70</v>
      </c>
      <c r="AL19">
        <v>32</v>
      </c>
      <c r="AM19">
        <v>0</v>
      </c>
      <c r="AN19">
        <v>7</v>
      </c>
      <c r="AO19">
        <v>0</v>
      </c>
      <c r="AP19">
        <v>0</v>
      </c>
      <c r="AQ19">
        <v>8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28</v>
      </c>
      <c r="AX19">
        <v>30</v>
      </c>
      <c r="AY19">
        <v>113</v>
      </c>
      <c r="AZ19">
        <v>143</v>
      </c>
      <c r="BA19">
        <v>34</v>
      </c>
      <c r="BB19">
        <v>37</v>
      </c>
      <c r="BC19">
        <v>40</v>
      </c>
      <c r="BD19">
        <v>40</v>
      </c>
      <c r="BE19">
        <v>41</v>
      </c>
      <c r="BF19">
        <v>42</v>
      </c>
    </row>
    <row r="20" spans="1:58" x14ac:dyDescent="0.35">
      <c r="A20" t="s">
        <v>111</v>
      </c>
      <c r="B20">
        <v>1163</v>
      </c>
      <c r="C20" s="3" t="s">
        <v>48</v>
      </c>
      <c r="D20" s="3" t="s">
        <v>49</v>
      </c>
      <c r="E20" s="3" t="s">
        <v>58</v>
      </c>
      <c r="F20" s="3" t="s">
        <v>51</v>
      </c>
      <c r="G20" s="3" t="s">
        <v>112</v>
      </c>
      <c r="H20" s="3" t="s">
        <v>51</v>
      </c>
      <c r="I20" s="3" t="s">
        <v>113</v>
      </c>
      <c r="J20" s="3" t="s">
        <v>51</v>
      </c>
      <c r="K20" s="3" t="s">
        <v>114</v>
      </c>
      <c r="L20" s="3" t="s">
        <v>51</v>
      </c>
      <c r="M20" s="3" t="s">
        <v>115</v>
      </c>
      <c r="N20" s="3" t="s">
        <v>51</v>
      </c>
      <c r="O20" s="3">
        <v>0.93</v>
      </c>
      <c r="P20" t="s">
        <v>116</v>
      </c>
      <c r="Q20">
        <v>100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27</v>
      </c>
      <c r="AB20">
        <v>25</v>
      </c>
      <c r="AC20">
        <v>96</v>
      </c>
      <c r="AD20">
        <v>93</v>
      </c>
      <c r="AE20">
        <v>0</v>
      </c>
      <c r="AF20">
        <v>0</v>
      </c>
      <c r="AG20">
        <v>33</v>
      </c>
      <c r="AH20">
        <v>29</v>
      </c>
      <c r="AI20">
        <v>3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174</v>
      </c>
      <c r="AZ20">
        <v>163</v>
      </c>
      <c r="BA20">
        <v>55</v>
      </c>
      <c r="BB20">
        <v>56</v>
      </c>
      <c r="BC20">
        <v>0</v>
      </c>
      <c r="BD20">
        <v>0</v>
      </c>
      <c r="BE20">
        <v>193</v>
      </c>
      <c r="BF20">
        <v>216</v>
      </c>
    </row>
    <row r="21" spans="1:58" x14ac:dyDescent="0.35">
      <c r="A21" t="s">
        <v>117</v>
      </c>
      <c r="B21">
        <v>1135</v>
      </c>
      <c r="C21" s="3" t="s">
        <v>48</v>
      </c>
      <c r="D21" s="3" t="s">
        <v>49</v>
      </c>
      <c r="E21" s="3" t="s">
        <v>50</v>
      </c>
      <c r="F21" s="3" t="s">
        <v>51</v>
      </c>
      <c r="G21" s="3" t="s">
        <v>52</v>
      </c>
      <c r="H21" s="3" t="s">
        <v>51</v>
      </c>
      <c r="I21" s="3" t="s">
        <v>53</v>
      </c>
      <c r="J21" s="3" t="s">
        <v>51</v>
      </c>
      <c r="K21" s="3" t="s">
        <v>91</v>
      </c>
      <c r="L21" s="3" t="s">
        <v>51</v>
      </c>
      <c r="M21" s="3" t="s">
        <v>92</v>
      </c>
      <c r="N21" s="3" t="s">
        <v>51</v>
      </c>
      <c r="O21" s="3">
        <v>1</v>
      </c>
      <c r="P21" t="s">
        <v>118</v>
      </c>
      <c r="Q21">
        <v>100</v>
      </c>
      <c r="R21">
        <v>1</v>
      </c>
      <c r="S21">
        <v>0</v>
      </c>
      <c r="T21">
        <v>0</v>
      </c>
      <c r="U21">
        <v>22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99</v>
      </c>
      <c r="AP21">
        <v>89</v>
      </c>
      <c r="AQ21">
        <v>0</v>
      </c>
      <c r="AR21">
        <v>0</v>
      </c>
      <c r="AS21">
        <v>0</v>
      </c>
      <c r="AT21">
        <v>0</v>
      </c>
      <c r="AU21">
        <v>60</v>
      </c>
      <c r="AV21">
        <v>60</v>
      </c>
      <c r="AW21">
        <v>0</v>
      </c>
      <c r="AX21">
        <v>0</v>
      </c>
      <c r="AY21">
        <v>0</v>
      </c>
      <c r="AZ21">
        <v>5</v>
      </c>
      <c r="BA21">
        <v>0</v>
      </c>
      <c r="BB21">
        <v>0</v>
      </c>
      <c r="BC21">
        <v>382</v>
      </c>
      <c r="BD21">
        <v>411</v>
      </c>
      <c r="BE21">
        <v>0</v>
      </c>
      <c r="BF21">
        <v>7</v>
      </c>
    </row>
    <row r="22" spans="1:58" x14ac:dyDescent="0.35">
      <c r="A22" t="s">
        <v>119</v>
      </c>
      <c r="B22">
        <v>1079</v>
      </c>
      <c r="C22" s="3" t="s">
        <v>48</v>
      </c>
      <c r="D22" s="3" t="s">
        <v>49</v>
      </c>
      <c r="E22" s="3" t="s">
        <v>58</v>
      </c>
      <c r="F22" s="3" t="s">
        <v>51</v>
      </c>
      <c r="G22" s="3" t="s">
        <v>59</v>
      </c>
      <c r="H22" s="3" t="s">
        <v>51</v>
      </c>
      <c r="I22" s="3" t="s">
        <v>60</v>
      </c>
      <c r="J22" s="3" t="s">
        <v>51</v>
      </c>
      <c r="K22" s="3" t="s">
        <v>69</v>
      </c>
      <c r="L22" s="3" t="s">
        <v>51</v>
      </c>
      <c r="M22" s="3" t="s">
        <v>70</v>
      </c>
      <c r="N22" s="3" t="s">
        <v>51</v>
      </c>
      <c r="O22" s="3">
        <v>1</v>
      </c>
      <c r="P22" t="s">
        <v>120</v>
      </c>
      <c r="Q22">
        <v>100</v>
      </c>
      <c r="R22">
        <v>1</v>
      </c>
      <c r="S22">
        <v>12</v>
      </c>
      <c r="T22">
        <v>7</v>
      </c>
      <c r="U22">
        <v>1</v>
      </c>
      <c r="V22">
        <v>5</v>
      </c>
      <c r="W22">
        <v>4</v>
      </c>
      <c r="X22">
        <v>2</v>
      </c>
      <c r="Y22">
        <v>170</v>
      </c>
      <c r="Z22">
        <v>150</v>
      </c>
      <c r="AA22">
        <v>45</v>
      </c>
      <c r="AB22">
        <v>59</v>
      </c>
      <c r="AC22">
        <v>52</v>
      </c>
      <c r="AD22">
        <v>74</v>
      </c>
      <c r="AE22">
        <v>0</v>
      </c>
      <c r="AF22">
        <v>15</v>
      </c>
      <c r="AG22">
        <v>22</v>
      </c>
      <c r="AH22">
        <v>17</v>
      </c>
      <c r="AI22">
        <v>19</v>
      </c>
      <c r="AJ22">
        <v>42</v>
      </c>
      <c r="AK22">
        <v>42</v>
      </c>
      <c r="AL22">
        <v>22</v>
      </c>
      <c r="AM22">
        <v>0</v>
      </c>
      <c r="AN22">
        <v>0</v>
      </c>
      <c r="AO22">
        <v>0</v>
      </c>
      <c r="AP22">
        <v>0</v>
      </c>
      <c r="AQ22">
        <v>4</v>
      </c>
      <c r="AR22">
        <v>9</v>
      </c>
      <c r="AS22">
        <v>39</v>
      </c>
      <c r="AT22">
        <v>54</v>
      </c>
      <c r="AU22">
        <v>0</v>
      </c>
      <c r="AV22">
        <v>0</v>
      </c>
      <c r="AW22">
        <v>0</v>
      </c>
      <c r="AX22">
        <v>3</v>
      </c>
      <c r="AY22">
        <v>77</v>
      </c>
      <c r="AZ22">
        <v>49</v>
      </c>
      <c r="BA22">
        <v>30</v>
      </c>
      <c r="BB22">
        <v>25</v>
      </c>
      <c r="BC22">
        <v>0</v>
      </c>
      <c r="BD22">
        <v>0</v>
      </c>
      <c r="BE22">
        <v>16</v>
      </c>
      <c r="BF22">
        <v>13</v>
      </c>
    </row>
    <row r="23" spans="1:58" x14ac:dyDescent="0.35">
      <c r="A23" t="s">
        <v>121</v>
      </c>
      <c r="B23">
        <v>1063</v>
      </c>
      <c r="C23" s="3" t="s">
        <v>48</v>
      </c>
      <c r="D23" s="3" t="s">
        <v>49</v>
      </c>
      <c r="E23" s="3" t="s">
        <v>50</v>
      </c>
      <c r="F23" s="3" t="s">
        <v>51</v>
      </c>
      <c r="G23" s="3" t="s">
        <v>52</v>
      </c>
      <c r="H23" s="3" t="s">
        <v>51</v>
      </c>
      <c r="I23" s="3" t="s">
        <v>53</v>
      </c>
      <c r="J23" s="3" t="s">
        <v>51</v>
      </c>
      <c r="K23" s="3" t="s">
        <v>54</v>
      </c>
      <c r="L23" s="3" t="s">
        <v>51</v>
      </c>
      <c r="M23" s="3" t="s">
        <v>55</v>
      </c>
      <c r="N23" s="3" t="s">
        <v>51</v>
      </c>
      <c r="O23" s="3">
        <v>1</v>
      </c>
      <c r="P23" t="s">
        <v>122</v>
      </c>
      <c r="Q23">
        <v>100</v>
      </c>
      <c r="R23">
        <v>1</v>
      </c>
      <c r="S23">
        <v>112</v>
      </c>
      <c r="T23">
        <v>120</v>
      </c>
      <c r="U23">
        <v>0</v>
      </c>
      <c r="V23">
        <v>0</v>
      </c>
      <c r="W23">
        <v>201</v>
      </c>
      <c r="X23">
        <v>217</v>
      </c>
      <c r="Y23">
        <v>0</v>
      </c>
      <c r="Z23">
        <v>0</v>
      </c>
      <c r="AA23">
        <v>22</v>
      </c>
      <c r="AB23">
        <v>13</v>
      </c>
      <c r="AC23">
        <v>67</v>
      </c>
      <c r="AD23">
        <v>84</v>
      </c>
      <c r="AE23">
        <v>47</v>
      </c>
      <c r="AF23">
        <v>50</v>
      </c>
      <c r="AG23">
        <v>0</v>
      </c>
      <c r="AH23">
        <v>0</v>
      </c>
      <c r="AI23">
        <v>28</v>
      </c>
      <c r="AJ23">
        <v>26</v>
      </c>
      <c r="AK23">
        <v>37</v>
      </c>
      <c r="AL23">
        <v>25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6</v>
      </c>
      <c r="BB23">
        <v>8</v>
      </c>
      <c r="BC23">
        <v>0</v>
      </c>
      <c r="BD23">
        <v>0</v>
      </c>
      <c r="BE23">
        <v>0</v>
      </c>
      <c r="BF23">
        <v>0</v>
      </c>
    </row>
    <row r="24" spans="1:58" x14ac:dyDescent="0.35">
      <c r="A24" t="s">
        <v>123</v>
      </c>
      <c r="B24">
        <v>930</v>
      </c>
      <c r="C24" s="3" t="s">
        <v>48</v>
      </c>
      <c r="D24" s="3" t="s">
        <v>49</v>
      </c>
      <c r="E24" s="3" t="s">
        <v>58</v>
      </c>
      <c r="F24" s="3" t="s">
        <v>51</v>
      </c>
      <c r="G24" s="3" t="s">
        <v>59</v>
      </c>
      <c r="H24" s="3" t="s">
        <v>51</v>
      </c>
      <c r="I24" s="3" t="s">
        <v>60</v>
      </c>
      <c r="J24" s="3" t="s">
        <v>51</v>
      </c>
      <c r="K24" s="3" t="s">
        <v>69</v>
      </c>
      <c r="L24" s="3" t="s">
        <v>51</v>
      </c>
      <c r="M24" s="3" t="s">
        <v>124</v>
      </c>
      <c r="N24" s="3" t="s">
        <v>51</v>
      </c>
      <c r="O24" s="3">
        <v>0.66</v>
      </c>
      <c r="P24" t="s">
        <v>125</v>
      </c>
      <c r="Q24">
        <v>97.6</v>
      </c>
      <c r="R24">
        <v>2</v>
      </c>
      <c r="S24">
        <v>8</v>
      </c>
      <c r="T24">
        <v>6</v>
      </c>
      <c r="U24">
        <v>10</v>
      </c>
      <c r="V24">
        <v>19</v>
      </c>
      <c r="W24">
        <v>0</v>
      </c>
      <c r="X24">
        <v>0</v>
      </c>
      <c r="Y24">
        <v>58</v>
      </c>
      <c r="Z24">
        <v>58</v>
      </c>
      <c r="AA24">
        <v>18</v>
      </c>
      <c r="AB24">
        <v>17</v>
      </c>
      <c r="AC24">
        <v>23</v>
      </c>
      <c r="AD24">
        <v>38</v>
      </c>
      <c r="AE24">
        <v>35</v>
      </c>
      <c r="AF24">
        <v>38</v>
      </c>
      <c r="AG24">
        <v>18</v>
      </c>
      <c r="AH24">
        <v>2</v>
      </c>
      <c r="AI24">
        <v>18</v>
      </c>
      <c r="AJ24">
        <v>10</v>
      </c>
      <c r="AK24">
        <v>15</v>
      </c>
      <c r="AL24">
        <v>19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252</v>
      </c>
      <c r="AT24">
        <v>188</v>
      </c>
      <c r="AU24">
        <v>0</v>
      </c>
      <c r="AV24">
        <v>0</v>
      </c>
      <c r="AW24">
        <v>0</v>
      </c>
      <c r="AX24">
        <v>0</v>
      </c>
      <c r="AY24">
        <v>3</v>
      </c>
      <c r="AZ24">
        <v>6</v>
      </c>
      <c r="BA24">
        <v>14</v>
      </c>
      <c r="BB24">
        <v>7</v>
      </c>
      <c r="BC24">
        <v>0</v>
      </c>
      <c r="BD24">
        <v>22</v>
      </c>
      <c r="BE24">
        <v>15</v>
      </c>
      <c r="BF24">
        <v>13</v>
      </c>
    </row>
    <row r="25" spans="1:58" x14ac:dyDescent="0.35">
      <c r="A25" t="s">
        <v>126</v>
      </c>
      <c r="B25">
        <v>922</v>
      </c>
      <c r="C25" s="3" t="s">
        <v>48</v>
      </c>
      <c r="D25" s="3" t="s">
        <v>49</v>
      </c>
      <c r="E25" s="3" t="s">
        <v>58</v>
      </c>
      <c r="F25" s="3" t="s">
        <v>51</v>
      </c>
      <c r="G25" s="3" t="s">
        <v>59</v>
      </c>
      <c r="H25" s="3" t="s">
        <v>51</v>
      </c>
      <c r="I25" s="3" t="s">
        <v>60</v>
      </c>
      <c r="J25" s="3" t="s">
        <v>51</v>
      </c>
      <c r="K25" s="3" t="s">
        <v>69</v>
      </c>
      <c r="L25" s="3" t="s">
        <v>51</v>
      </c>
      <c r="M25" s="3" t="s">
        <v>127</v>
      </c>
      <c r="N25" s="3" t="s">
        <v>51</v>
      </c>
      <c r="O25" s="3">
        <v>0.98</v>
      </c>
      <c r="P25" t="s">
        <v>128</v>
      </c>
      <c r="Q25">
        <v>100</v>
      </c>
      <c r="R25">
        <v>1</v>
      </c>
      <c r="S25">
        <v>15</v>
      </c>
      <c r="T25">
        <v>27</v>
      </c>
      <c r="U25">
        <v>28</v>
      </c>
      <c r="V25">
        <v>16</v>
      </c>
      <c r="W25">
        <v>13</v>
      </c>
      <c r="X25">
        <v>17</v>
      </c>
      <c r="Y25">
        <v>113</v>
      </c>
      <c r="Z25">
        <v>73</v>
      </c>
      <c r="AA25">
        <v>30</v>
      </c>
      <c r="AB25">
        <v>31</v>
      </c>
      <c r="AC25">
        <v>52</v>
      </c>
      <c r="AD25">
        <v>42</v>
      </c>
      <c r="AE25">
        <v>22</v>
      </c>
      <c r="AF25">
        <v>21</v>
      </c>
      <c r="AG25">
        <v>18</v>
      </c>
      <c r="AH25">
        <v>0</v>
      </c>
      <c r="AI25">
        <v>23</v>
      </c>
      <c r="AJ25">
        <v>0</v>
      </c>
      <c r="AK25">
        <v>33</v>
      </c>
      <c r="AL25">
        <v>22</v>
      </c>
      <c r="AM25">
        <v>0</v>
      </c>
      <c r="AN25">
        <v>0</v>
      </c>
      <c r="AO25">
        <v>0</v>
      </c>
      <c r="AP25">
        <v>5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34</v>
      </c>
      <c r="AX25">
        <v>26</v>
      </c>
      <c r="AY25">
        <v>101</v>
      </c>
      <c r="AZ25">
        <v>94</v>
      </c>
      <c r="BA25">
        <v>29</v>
      </c>
      <c r="BB25">
        <v>0</v>
      </c>
      <c r="BC25">
        <v>0</v>
      </c>
      <c r="BD25">
        <v>0</v>
      </c>
      <c r="BE25">
        <v>20</v>
      </c>
      <c r="BF25">
        <v>17</v>
      </c>
    </row>
    <row r="26" spans="1:58" x14ac:dyDescent="0.35">
      <c r="A26" t="s">
        <v>129</v>
      </c>
      <c r="B26">
        <v>845</v>
      </c>
      <c r="C26" s="3" t="s">
        <v>48</v>
      </c>
      <c r="D26" s="3" t="s">
        <v>49</v>
      </c>
      <c r="E26" s="3" t="s">
        <v>58</v>
      </c>
      <c r="F26" s="3" t="s">
        <v>51</v>
      </c>
      <c r="G26" s="3" t="s">
        <v>59</v>
      </c>
      <c r="H26" s="3" t="s">
        <v>51</v>
      </c>
      <c r="I26" s="3" t="s">
        <v>60</v>
      </c>
      <c r="J26" s="3" t="s">
        <v>51</v>
      </c>
      <c r="K26" s="3" t="s">
        <v>61</v>
      </c>
      <c r="L26" s="3" t="s">
        <v>51</v>
      </c>
      <c r="M26" s="3" t="s">
        <v>130</v>
      </c>
      <c r="N26" s="3" t="s">
        <v>51</v>
      </c>
      <c r="O26" s="3">
        <v>0.81</v>
      </c>
      <c r="P26" t="s">
        <v>131</v>
      </c>
      <c r="Q26">
        <v>100</v>
      </c>
      <c r="R26">
        <v>1</v>
      </c>
      <c r="S26">
        <v>37</v>
      </c>
      <c r="T26">
        <v>29</v>
      </c>
      <c r="U26">
        <v>64</v>
      </c>
      <c r="V26">
        <v>58</v>
      </c>
      <c r="W26">
        <v>15</v>
      </c>
      <c r="X26">
        <v>15</v>
      </c>
      <c r="Y26">
        <v>30</v>
      </c>
      <c r="Z26">
        <v>37</v>
      </c>
      <c r="AA26">
        <v>34</v>
      </c>
      <c r="AB26">
        <v>31</v>
      </c>
      <c r="AC26">
        <v>53</v>
      </c>
      <c r="AD26">
        <v>52</v>
      </c>
      <c r="AE26">
        <v>9</v>
      </c>
      <c r="AF26">
        <v>12</v>
      </c>
      <c r="AG26">
        <v>34</v>
      </c>
      <c r="AH26">
        <v>25</v>
      </c>
      <c r="AI26">
        <v>15</v>
      </c>
      <c r="AJ26">
        <v>24</v>
      </c>
      <c r="AK26">
        <v>11</v>
      </c>
      <c r="AL26">
        <v>16</v>
      </c>
      <c r="AM26">
        <v>0</v>
      </c>
      <c r="AN26">
        <v>0</v>
      </c>
      <c r="AO26">
        <v>35</v>
      </c>
      <c r="AP26">
        <v>27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34</v>
      </c>
      <c r="AX26">
        <v>29</v>
      </c>
      <c r="AY26">
        <v>6</v>
      </c>
      <c r="AZ26">
        <v>8</v>
      </c>
      <c r="BA26">
        <v>54</v>
      </c>
      <c r="BB26">
        <v>51</v>
      </c>
      <c r="BC26">
        <v>0</v>
      </c>
      <c r="BD26">
        <v>0</v>
      </c>
      <c r="BE26">
        <v>0</v>
      </c>
      <c r="BF26">
        <v>0</v>
      </c>
    </row>
    <row r="27" spans="1:58" x14ac:dyDescent="0.35">
      <c r="A27" t="s">
        <v>132</v>
      </c>
      <c r="B27">
        <v>816</v>
      </c>
      <c r="C27" s="3" t="s">
        <v>48</v>
      </c>
      <c r="D27" s="3" t="s">
        <v>49</v>
      </c>
      <c r="E27" s="3" t="s">
        <v>133</v>
      </c>
      <c r="F27" s="3" t="s">
        <v>51</v>
      </c>
      <c r="G27" s="3" t="s">
        <v>133</v>
      </c>
      <c r="H27" s="3" t="s">
        <v>134</v>
      </c>
      <c r="I27" s="3" t="s">
        <v>135</v>
      </c>
      <c r="J27" s="3" t="s">
        <v>51</v>
      </c>
      <c r="K27" s="3" t="s">
        <v>136</v>
      </c>
      <c r="L27" s="3" t="s">
        <v>51</v>
      </c>
      <c r="M27" s="3" t="s">
        <v>137</v>
      </c>
      <c r="N27" s="3" t="s">
        <v>51</v>
      </c>
      <c r="O27" s="3">
        <v>1</v>
      </c>
      <c r="P27" t="s">
        <v>138</v>
      </c>
      <c r="Q27">
        <v>100</v>
      </c>
      <c r="R27">
        <v>6</v>
      </c>
      <c r="S27">
        <v>6</v>
      </c>
      <c r="T27">
        <v>5</v>
      </c>
      <c r="U27">
        <v>19</v>
      </c>
      <c r="V27">
        <v>14</v>
      </c>
      <c r="W27">
        <v>7</v>
      </c>
      <c r="X27">
        <v>9</v>
      </c>
      <c r="Y27">
        <v>13</v>
      </c>
      <c r="Z27">
        <v>12</v>
      </c>
      <c r="AA27">
        <v>25</v>
      </c>
      <c r="AB27">
        <v>10</v>
      </c>
      <c r="AC27">
        <v>20</v>
      </c>
      <c r="AD27">
        <v>11</v>
      </c>
      <c r="AE27">
        <v>12</v>
      </c>
      <c r="AF27">
        <v>6</v>
      </c>
      <c r="AG27">
        <v>0</v>
      </c>
      <c r="AH27">
        <v>3</v>
      </c>
      <c r="AI27">
        <v>15</v>
      </c>
      <c r="AJ27">
        <v>18</v>
      </c>
      <c r="AK27">
        <v>23</v>
      </c>
      <c r="AL27">
        <v>27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11</v>
      </c>
      <c r="AT27">
        <v>13</v>
      </c>
      <c r="AU27">
        <v>0</v>
      </c>
      <c r="AV27">
        <v>0</v>
      </c>
      <c r="AW27">
        <v>116</v>
      </c>
      <c r="AX27">
        <v>133</v>
      </c>
      <c r="AY27">
        <v>43</v>
      </c>
      <c r="AZ27">
        <v>21</v>
      </c>
      <c r="BA27">
        <v>7</v>
      </c>
      <c r="BB27">
        <v>7</v>
      </c>
      <c r="BC27">
        <v>108</v>
      </c>
      <c r="BD27">
        <v>83</v>
      </c>
      <c r="BE27">
        <v>9</v>
      </c>
      <c r="BF27">
        <v>10</v>
      </c>
    </row>
    <row r="28" spans="1:58" x14ac:dyDescent="0.35">
      <c r="A28" t="s">
        <v>139</v>
      </c>
      <c r="B28">
        <v>808</v>
      </c>
      <c r="C28" s="3" t="s">
        <v>48</v>
      </c>
      <c r="D28" s="3" t="s">
        <v>49</v>
      </c>
      <c r="E28" s="3" t="s">
        <v>58</v>
      </c>
      <c r="F28" s="3" t="s">
        <v>51</v>
      </c>
      <c r="G28" s="3" t="s">
        <v>112</v>
      </c>
      <c r="H28" s="3" t="s">
        <v>51</v>
      </c>
      <c r="I28" s="3" t="s">
        <v>113</v>
      </c>
      <c r="J28" s="3" t="s">
        <v>51</v>
      </c>
      <c r="K28" s="3" t="s">
        <v>140</v>
      </c>
      <c r="L28" s="3" t="s">
        <v>51</v>
      </c>
      <c r="M28" s="3" t="s">
        <v>141</v>
      </c>
      <c r="N28" s="3" t="s">
        <v>51</v>
      </c>
      <c r="O28" s="3">
        <v>1</v>
      </c>
      <c r="P28" t="s">
        <v>142</v>
      </c>
      <c r="Q28">
        <v>100</v>
      </c>
      <c r="R28">
        <v>1</v>
      </c>
      <c r="S28">
        <v>18</v>
      </c>
      <c r="T28">
        <v>26</v>
      </c>
      <c r="U28">
        <v>1</v>
      </c>
      <c r="V28">
        <v>5</v>
      </c>
      <c r="W28">
        <v>0</v>
      </c>
      <c r="X28">
        <v>0</v>
      </c>
      <c r="Y28">
        <v>253</v>
      </c>
      <c r="Z28">
        <v>222</v>
      </c>
      <c r="AA28">
        <v>15</v>
      </c>
      <c r="AB28">
        <v>15</v>
      </c>
      <c r="AC28">
        <v>26</v>
      </c>
      <c r="AD28">
        <v>29</v>
      </c>
      <c r="AE28">
        <v>0</v>
      </c>
      <c r="AF28">
        <v>0</v>
      </c>
      <c r="AG28">
        <v>6</v>
      </c>
      <c r="AH28">
        <v>10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51</v>
      </c>
      <c r="AT28">
        <v>72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35</v>
      </c>
      <c r="BB28">
        <v>23</v>
      </c>
      <c r="BC28">
        <v>1</v>
      </c>
      <c r="BD28">
        <v>0</v>
      </c>
      <c r="BE28">
        <v>0</v>
      </c>
      <c r="BF28">
        <v>0</v>
      </c>
    </row>
    <row r="29" spans="1:58" x14ac:dyDescent="0.35">
      <c r="A29" t="s">
        <v>143</v>
      </c>
      <c r="B29">
        <v>806</v>
      </c>
      <c r="C29" s="3" t="s">
        <v>48</v>
      </c>
      <c r="D29" s="3" t="s">
        <v>49</v>
      </c>
      <c r="E29" s="3" t="s">
        <v>50</v>
      </c>
      <c r="F29" s="3" t="s">
        <v>51</v>
      </c>
      <c r="G29" s="3" t="s">
        <v>52</v>
      </c>
      <c r="H29" s="3" t="s">
        <v>51</v>
      </c>
      <c r="I29" s="3" t="s">
        <v>53</v>
      </c>
      <c r="J29" s="3" t="s">
        <v>51</v>
      </c>
      <c r="K29" s="3" t="s">
        <v>54</v>
      </c>
      <c r="L29" s="3" t="s">
        <v>51</v>
      </c>
      <c r="M29" s="3" t="s">
        <v>55</v>
      </c>
      <c r="N29" s="3" t="s">
        <v>51</v>
      </c>
      <c r="O29" s="3">
        <v>1</v>
      </c>
      <c r="P29" t="s">
        <v>144</v>
      </c>
      <c r="Q29">
        <v>100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129</v>
      </c>
      <c r="Z29">
        <v>184</v>
      </c>
      <c r="AA29">
        <v>0</v>
      </c>
      <c r="AB29">
        <v>0</v>
      </c>
      <c r="AC29">
        <v>0</v>
      </c>
      <c r="AD29">
        <v>0</v>
      </c>
      <c r="AE29">
        <v>51</v>
      </c>
      <c r="AF29">
        <v>72</v>
      </c>
      <c r="AG29">
        <v>0</v>
      </c>
      <c r="AH29">
        <v>0</v>
      </c>
      <c r="AI29">
        <v>91</v>
      </c>
      <c r="AJ29">
        <v>37</v>
      </c>
      <c r="AK29">
        <v>62</v>
      </c>
      <c r="AL29">
        <v>47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61</v>
      </c>
      <c r="AT29">
        <v>49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9</v>
      </c>
      <c r="BB29">
        <v>14</v>
      </c>
      <c r="BC29">
        <v>0</v>
      </c>
      <c r="BD29">
        <v>0</v>
      </c>
      <c r="BE29">
        <v>0</v>
      </c>
      <c r="BF29">
        <v>0</v>
      </c>
    </row>
    <row r="30" spans="1:58" x14ac:dyDescent="0.35">
      <c r="A30" t="s">
        <v>145</v>
      </c>
      <c r="B30">
        <v>784</v>
      </c>
      <c r="C30" s="3" t="s">
        <v>48</v>
      </c>
      <c r="D30" s="3" t="s">
        <v>49</v>
      </c>
      <c r="E30" s="3" t="s">
        <v>50</v>
      </c>
      <c r="F30" s="3" t="s">
        <v>51</v>
      </c>
      <c r="G30" s="3" t="s">
        <v>52</v>
      </c>
      <c r="H30" s="3" t="s">
        <v>51</v>
      </c>
      <c r="I30" s="3" t="s">
        <v>53</v>
      </c>
      <c r="J30" s="3" t="s">
        <v>51</v>
      </c>
      <c r="K30" s="3" t="s">
        <v>146</v>
      </c>
      <c r="L30" s="3" t="s">
        <v>51</v>
      </c>
      <c r="M30" s="3" t="s">
        <v>147</v>
      </c>
      <c r="N30" s="3" t="s">
        <v>51</v>
      </c>
      <c r="O30" s="3">
        <v>1</v>
      </c>
      <c r="P30" t="s">
        <v>148</v>
      </c>
      <c r="Q30">
        <v>99.2</v>
      </c>
      <c r="R30">
        <v>1</v>
      </c>
      <c r="S30">
        <v>42</v>
      </c>
      <c r="T30">
        <v>29</v>
      </c>
      <c r="U30">
        <v>24</v>
      </c>
      <c r="V30">
        <v>40</v>
      </c>
      <c r="W30">
        <v>57</v>
      </c>
      <c r="X30">
        <v>31</v>
      </c>
      <c r="Y30">
        <v>10</v>
      </c>
      <c r="Z30">
        <v>8</v>
      </c>
      <c r="AA30">
        <v>46</v>
      </c>
      <c r="AB30">
        <v>35</v>
      </c>
      <c r="AC30">
        <v>61</v>
      </c>
      <c r="AD30">
        <v>58</v>
      </c>
      <c r="AE30">
        <v>20</v>
      </c>
      <c r="AF30">
        <v>22</v>
      </c>
      <c r="AG30">
        <v>0</v>
      </c>
      <c r="AH30">
        <v>0</v>
      </c>
      <c r="AI30">
        <v>13</v>
      </c>
      <c r="AJ30">
        <v>23</v>
      </c>
      <c r="AK30">
        <v>22</v>
      </c>
      <c r="AL30">
        <v>17</v>
      </c>
      <c r="AM30">
        <v>0</v>
      </c>
      <c r="AN30">
        <v>0</v>
      </c>
      <c r="AO30">
        <v>28</v>
      </c>
      <c r="AP30">
        <v>59</v>
      </c>
      <c r="AQ30">
        <v>0</v>
      </c>
      <c r="AR30">
        <v>0</v>
      </c>
      <c r="AS30">
        <v>0</v>
      </c>
      <c r="AT30">
        <v>0</v>
      </c>
      <c r="AU30">
        <v>12</v>
      </c>
      <c r="AV30">
        <v>11</v>
      </c>
      <c r="AW30">
        <v>59</v>
      </c>
      <c r="AX30">
        <v>37</v>
      </c>
      <c r="AY30">
        <v>2</v>
      </c>
      <c r="AZ30">
        <v>0</v>
      </c>
      <c r="BA30">
        <v>11</v>
      </c>
      <c r="BB30">
        <v>7</v>
      </c>
      <c r="BC30">
        <v>0</v>
      </c>
      <c r="BD30">
        <v>0</v>
      </c>
      <c r="BE30">
        <v>0</v>
      </c>
      <c r="BF30">
        <v>0</v>
      </c>
    </row>
    <row r="31" spans="1:58" x14ac:dyDescent="0.35">
      <c r="A31" t="s">
        <v>149</v>
      </c>
      <c r="B31">
        <v>702</v>
      </c>
      <c r="C31" s="3" t="s">
        <v>48</v>
      </c>
      <c r="D31" s="3" t="s">
        <v>49</v>
      </c>
      <c r="E31" s="3" t="s">
        <v>50</v>
      </c>
      <c r="F31" s="3" t="s">
        <v>51</v>
      </c>
      <c r="G31" s="3" t="s">
        <v>52</v>
      </c>
      <c r="H31" s="3" t="s">
        <v>51</v>
      </c>
      <c r="I31" s="3" t="s">
        <v>53</v>
      </c>
      <c r="J31" s="3" t="s">
        <v>51</v>
      </c>
      <c r="K31" s="3" t="s">
        <v>146</v>
      </c>
      <c r="L31" s="3" t="s">
        <v>51</v>
      </c>
      <c r="M31" s="3" t="s">
        <v>147</v>
      </c>
      <c r="N31" s="3" t="s">
        <v>51</v>
      </c>
      <c r="O31" s="3">
        <v>1</v>
      </c>
      <c r="P31" t="s">
        <v>150</v>
      </c>
      <c r="Q31">
        <v>100</v>
      </c>
      <c r="R31">
        <v>1</v>
      </c>
      <c r="S31">
        <v>11</v>
      </c>
      <c r="T31">
        <v>6</v>
      </c>
      <c r="U31">
        <v>34</v>
      </c>
      <c r="V31">
        <v>30</v>
      </c>
      <c r="W31">
        <v>9</v>
      </c>
      <c r="X31">
        <v>5</v>
      </c>
      <c r="Y31">
        <v>0</v>
      </c>
      <c r="Z31">
        <v>0</v>
      </c>
      <c r="AA31">
        <v>6</v>
      </c>
      <c r="AB31">
        <v>7</v>
      </c>
      <c r="AC31">
        <v>8</v>
      </c>
      <c r="AD31">
        <v>6</v>
      </c>
      <c r="AE31">
        <v>13</v>
      </c>
      <c r="AF31">
        <v>6</v>
      </c>
      <c r="AG31">
        <v>0</v>
      </c>
      <c r="AH31">
        <v>0</v>
      </c>
      <c r="AI31">
        <v>5</v>
      </c>
      <c r="AJ31">
        <v>17</v>
      </c>
      <c r="AK31">
        <v>22</v>
      </c>
      <c r="AL31">
        <v>16</v>
      </c>
      <c r="AM31">
        <v>0</v>
      </c>
      <c r="AN31">
        <v>0</v>
      </c>
      <c r="AO31">
        <v>113</v>
      </c>
      <c r="AP31">
        <v>117</v>
      </c>
      <c r="AQ31">
        <v>0</v>
      </c>
      <c r="AR31">
        <v>0</v>
      </c>
      <c r="AS31">
        <v>16</v>
      </c>
      <c r="AT31">
        <v>9</v>
      </c>
      <c r="AU31">
        <v>82</v>
      </c>
      <c r="AV31">
        <v>85</v>
      </c>
      <c r="AW31">
        <v>10</v>
      </c>
      <c r="AX31">
        <v>23</v>
      </c>
      <c r="AY31">
        <v>7</v>
      </c>
      <c r="AZ31">
        <v>0</v>
      </c>
      <c r="BA31">
        <v>0</v>
      </c>
      <c r="BB31">
        <v>0</v>
      </c>
      <c r="BC31">
        <v>22</v>
      </c>
      <c r="BD31">
        <v>17</v>
      </c>
      <c r="BE31">
        <v>0</v>
      </c>
      <c r="BF31">
        <v>0</v>
      </c>
    </row>
    <row r="32" spans="1:58" x14ac:dyDescent="0.35">
      <c r="A32" t="s">
        <v>151</v>
      </c>
      <c r="B32">
        <v>680</v>
      </c>
      <c r="C32" s="3" t="s">
        <v>48</v>
      </c>
      <c r="D32" s="3" t="s">
        <v>49</v>
      </c>
      <c r="E32" s="3" t="s">
        <v>50</v>
      </c>
      <c r="F32" s="3" t="s">
        <v>51</v>
      </c>
      <c r="G32" s="3" t="s">
        <v>52</v>
      </c>
      <c r="H32" s="3" t="s">
        <v>51</v>
      </c>
      <c r="I32" s="3" t="s">
        <v>53</v>
      </c>
      <c r="J32" s="3" t="s">
        <v>51</v>
      </c>
      <c r="K32" s="3" t="s">
        <v>91</v>
      </c>
      <c r="L32" s="3" t="s">
        <v>51</v>
      </c>
      <c r="M32" s="3" t="s">
        <v>92</v>
      </c>
      <c r="N32" s="3" t="s">
        <v>51</v>
      </c>
      <c r="O32" s="3">
        <v>1</v>
      </c>
      <c r="P32" t="s">
        <v>152</v>
      </c>
      <c r="Q32">
        <v>100</v>
      </c>
      <c r="R32">
        <v>1</v>
      </c>
      <c r="S32">
        <v>32</v>
      </c>
      <c r="T32">
        <v>34</v>
      </c>
      <c r="U32">
        <v>18</v>
      </c>
      <c r="V32">
        <v>38</v>
      </c>
      <c r="W32">
        <v>73</v>
      </c>
      <c r="X32">
        <v>60</v>
      </c>
      <c r="Y32">
        <v>18</v>
      </c>
      <c r="Z32">
        <v>16</v>
      </c>
      <c r="AA32">
        <v>23</v>
      </c>
      <c r="AB32">
        <v>8</v>
      </c>
      <c r="AC32">
        <v>66</v>
      </c>
      <c r="AD32">
        <v>67</v>
      </c>
      <c r="AE32">
        <v>27</v>
      </c>
      <c r="AF32">
        <v>20</v>
      </c>
      <c r="AG32">
        <v>0</v>
      </c>
      <c r="AH32">
        <v>0</v>
      </c>
      <c r="AI32">
        <v>20</v>
      </c>
      <c r="AJ32">
        <v>18</v>
      </c>
      <c r="AK32">
        <v>23</v>
      </c>
      <c r="AL32">
        <v>27</v>
      </c>
      <c r="AM32">
        <v>0</v>
      </c>
      <c r="AN32">
        <v>0</v>
      </c>
      <c r="AO32">
        <v>11</v>
      </c>
      <c r="AP32">
        <v>9</v>
      </c>
      <c r="AQ32">
        <v>0</v>
      </c>
      <c r="AR32">
        <v>0</v>
      </c>
      <c r="AS32">
        <v>0</v>
      </c>
      <c r="AT32">
        <v>0</v>
      </c>
      <c r="AU32">
        <v>7</v>
      </c>
      <c r="AV32">
        <v>2</v>
      </c>
      <c r="AW32">
        <v>27</v>
      </c>
      <c r="AX32">
        <v>22</v>
      </c>
      <c r="AY32">
        <v>5</v>
      </c>
      <c r="AZ32">
        <v>3</v>
      </c>
      <c r="BA32">
        <v>0</v>
      </c>
      <c r="BB32">
        <v>6</v>
      </c>
      <c r="BC32">
        <v>0</v>
      </c>
      <c r="BD32">
        <v>0</v>
      </c>
      <c r="BE32">
        <v>0</v>
      </c>
      <c r="BF32">
        <v>0</v>
      </c>
    </row>
    <row r="33" spans="1:58" x14ac:dyDescent="0.35">
      <c r="A33" t="s">
        <v>153</v>
      </c>
      <c r="B33">
        <v>661</v>
      </c>
      <c r="C33" s="3" t="s">
        <v>48</v>
      </c>
      <c r="D33" s="3" t="s">
        <v>49</v>
      </c>
      <c r="E33" s="3" t="s">
        <v>50</v>
      </c>
      <c r="F33" s="3" t="s">
        <v>51</v>
      </c>
      <c r="G33" s="3" t="s">
        <v>52</v>
      </c>
      <c r="H33" s="3" t="s">
        <v>51</v>
      </c>
      <c r="I33" s="3" t="s">
        <v>53</v>
      </c>
      <c r="J33" s="3" t="s">
        <v>51</v>
      </c>
      <c r="K33" s="3" t="s">
        <v>65</v>
      </c>
      <c r="L33" s="3" t="s">
        <v>51</v>
      </c>
      <c r="M33" s="3" t="s">
        <v>154</v>
      </c>
      <c r="N33" s="3" t="s">
        <v>51</v>
      </c>
      <c r="O33" s="3">
        <v>0.98</v>
      </c>
      <c r="P33" t="s">
        <v>155</v>
      </c>
      <c r="Q33">
        <v>98.4</v>
      </c>
      <c r="R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142</v>
      </c>
      <c r="AZ33">
        <v>196</v>
      </c>
      <c r="BA33">
        <v>0</v>
      </c>
      <c r="BB33">
        <v>0</v>
      </c>
      <c r="BC33">
        <v>0</v>
      </c>
      <c r="BD33">
        <v>0</v>
      </c>
      <c r="BE33">
        <v>148</v>
      </c>
      <c r="BF33">
        <v>175</v>
      </c>
    </row>
    <row r="34" spans="1:58" x14ac:dyDescent="0.35">
      <c r="A34" t="s">
        <v>156</v>
      </c>
      <c r="B34">
        <v>660</v>
      </c>
      <c r="C34" s="3" t="s">
        <v>48</v>
      </c>
      <c r="D34" s="3" t="s">
        <v>49</v>
      </c>
      <c r="E34" s="3" t="s">
        <v>58</v>
      </c>
      <c r="F34" s="3" t="s">
        <v>51</v>
      </c>
      <c r="G34" s="3" t="s">
        <v>59</v>
      </c>
      <c r="H34" s="3" t="s">
        <v>51</v>
      </c>
      <c r="I34" s="3" t="s">
        <v>60</v>
      </c>
      <c r="J34" s="3" t="s">
        <v>51</v>
      </c>
      <c r="K34" s="3" t="s">
        <v>69</v>
      </c>
      <c r="L34" s="3" t="s">
        <v>51</v>
      </c>
      <c r="M34" s="3" t="s">
        <v>51</v>
      </c>
      <c r="N34" s="3" t="s">
        <v>51</v>
      </c>
      <c r="O34" s="3">
        <v>0.95</v>
      </c>
      <c r="P34" t="s">
        <v>157</v>
      </c>
      <c r="Q34">
        <v>95.7</v>
      </c>
      <c r="R34">
        <v>4</v>
      </c>
      <c r="S34">
        <v>20</v>
      </c>
      <c r="T34">
        <v>23</v>
      </c>
      <c r="U34">
        <v>67</v>
      </c>
      <c r="V34">
        <v>20</v>
      </c>
      <c r="W34">
        <v>69</v>
      </c>
      <c r="X34">
        <v>48</v>
      </c>
      <c r="Y34">
        <v>160</v>
      </c>
      <c r="Z34">
        <v>129</v>
      </c>
      <c r="AA34">
        <v>0</v>
      </c>
      <c r="AB34">
        <v>2</v>
      </c>
      <c r="AC34">
        <v>7</v>
      </c>
      <c r="AD34">
        <v>5</v>
      </c>
      <c r="AE34">
        <v>7</v>
      </c>
      <c r="AF34">
        <v>0</v>
      </c>
      <c r="AG34">
        <v>20</v>
      </c>
      <c r="AH34">
        <v>14</v>
      </c>
      <c r="AI34">
        <v>0</v>
      </c>
      <c r="AJ34">
        <v>5</v>
      </c>
      <c r="AK34">
        <v>3</v>
      </c>
      <c r="AL34">
        <v>4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1</v>
      </c>
      <c r="AZ34">
        <v>0</v>
      </c>
      <c r="BA34">
        <v>14</v>
      </c>
      <c r="BB34">
        <v>13</v>
      </c>
      <c r="BC34">
        <v>0</v>
      </c>
      <c r="BD34">
        <v>0</v>
      </c>
      <c r="BE34">
        <v>29</v>
      </c>
      <c r="BF34">
        <v>0</v>
      </c>
    </row>
    <row r="35" spans="1:58" x14ac:dyDescent="0.35">
      <c r="A35" t="s">
        <v>158</v>
      </c>
      <c r="B35">
        <v>659</v>
      </c>
      <c r="C35" s="3" t="s">
        <v>48</v>
      </c>
      <c r="D35" s="3" t="s">
        <v>49</v>
      </c>
      <c r="E35" s="3" t="s">
        <v>58</v>
      </c>
      <c r="F35" s="3" t="s">
        <v>51</v>
      </c>
      <c r="G35" s="3" t="s">
        <v>59</v>
      </c>
      <c r="H35" s="3" t="s">
        <v>51</v>
      </c>
      <c r="I35" s="3" t="s">
        <v>60</v>
      </c>
      <c r="J35" s="3" t="s">
        <v>51</v>
      </c>
      <c r="K35" s="3" t="s">
        <v>61</v>
      </c>
      <c r="L35" s="3" t="s">
        <v>51</v>
      </c>
      <c r="M35" s="3" t="s">
        <v>51</v>
      </c>
      <c r="N35" s="3" t="s">
        <v>51</v>
      </c>
      <c r="O35" s="3">
        <v>0.74</v>
      </c>
      <c r="P35" t="s">
        <v>159</v>
      </c>
      <c r="Q35">
        <v>90.9</v>
      </c>
      <c r="R35">
        <v>2</v>
      </c>
      <c r="S35">
        <v>8</v>
      </c>
      <c r="T35">
        <v>22</v>
      </c>
      <c r="U35">
        <v>34</v>
      </c>
      <c r="V35">
        <v>27</v>
      </c>
      <c r="W35">
        <v>0</v>
      </c>
      <c r="X35">
        <v>2</v>
      </c>
      <c r="Y35">
        <v>0</v>
      </c>
      <c r="Z35">
        <v>0</v>
      </c>
      <c r="AA35">
        <v>19</v>
      </c>
      <c r="AB35">
        <v>16</v>
      </c>
      <c r="AC35">
        <v>78</v>
      </c>
      <c r="AD35">
        <v>61</v>
      </c>
      <c r="AE35">
        <v>73</v>
      </c>
      <c r="AF35">
        <v>70</v>
      </c>
      <c r="AG35">
        <v>11</v>
      </c>
      <c r="AH35">
        <v>13</v>
      </c>
      <c r="AI35">
        <v>26</v>
      </c>
      <c r="AJ35">
        <v>14</v>
      </c>
      <c r="AK35">
        <v>19</v>
      </c>
      <c r="AL35">
        <v>11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48</v>
      </c>
      <c r="AX35">
        <v>53</v>
      </c>
      <c r="AY35">
        <v>9</v>
      </c>
      <c r="AZ35">
        <v>3</v>
      </c>
      <c r="BA35">
        <v>19</v>
      </c>
      <c r="BB35">
        <v>23</v>
      </c>
      <c r="BC35">
        <v>0</v>
      </c>
      <c r="BD35">
        <v>0</v>
      </c>
      <c r="BE35">
        <v>0</v>
      </c>
      <c r="BF35">
        <v>0</v>
      </c>
    </row>
    <row r="36" spans="1:58" x14ac:dyDescent="0.35">
      <c r="A36" t="s">
        <v>160</v>
      </c>
      <c r="B36">
        <v>623</v>
      </c>
      <c r="C36" s="3" t="s">
        <v>48</v>
      </c>
      <c r="D36" s="3" t="s">
        <v>49</v>
      </c>
      <c r="E36" s="3" t="s">
        <v>50</v>
      </c>
      <c r="F36" s="3" t="s">
        <v>51</v>
      </c>
      <c r="G36" s="3" t="s">
        <v>52</v>
      </c>
      <c r="H36" s="3" t="s">
        <v>51</v>
      </c>
      <c r="I36" s="3" t="s">
        <v>53</v>
      </c>
      <c r="J36" s="3" t="s">
        <v>51</v>
      </c>
      <c r="K36" s="3" t="s">
        <v>91</v>
      </c>
      <c r="L36" s="3" t="s">
        <v>51</v>
      </c>
      <c r="M36" s="3" t="s">
        <v>161</v>
      </c>
      <c r="N36" s="3" t="s">
        <v>51</v>
      </c>
      <c r="O36" s="3">
        <v>1</v>
      </c>
      <c r="P36" t="s">
        <v>162</v>
      </c>
      <c r="Q36">
        <v>98.8</v>
      </c>
      <c r="R36">
        <v>1</v>
      </c>
      <c r="S36">
        <v>7</v>
      </c>
      <c r="T36">
        <v>31</v>
      </c>
      <c r="U36">
        <v>6</v>
      </c>
      <c r="V36">
        <v>3</v>
      </c>
      <c r="W36">
        <v>12</v>
      </c>
      <c r="X36">
        <v>8</v>
      </c>
      <c r="Y36">
        <v>0</v>
      </c>
      <c r="Z36">
        <v>0</v>
      </c>
      <c r="AA36">
        <v>7</v>
      </c>
      <c r="AB36">
        <v>17</v>
      </c>
      <c r="AC36">
        <v>20</v>
      </c>
      <c r="AD36">
        <v>21</v>
      </c>
      <c r="AE36">
        <v>5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108</v>
      </c>
      <c r="AP36">
        <v>114</v>
      </c>
      <c r="AQ36">
        <v>0</v>
      </c>
      <c r="AR36">
        <v>0</v>
      </c>
      <c r="AS36">
        <v>43</v>
      </c>
      <c r="AT36">
        <v>31</v>
      </c>
      <c r="AU36">
        <v>49</v>
      </c>
      <c r="AV36">
        <v>61</v>
      </c>
      <c r="AW36">
        <v>14</v>
      </c>
      <c r="AX36">
        <v>15</v>
      </c>
      <c r="AY36">
        <v>7</v>
      </c>
      <c r="AZ36">
        <v>0</v>
      </c>
      <c r="BA36">
        <v>0</v>
      </c>
      <c r="BB36">
        <v>0</v>
      </c>
      <c r="BC36">
        <v>36</v>
      </c>
      <c r="BD36">
        <v>8</v>
      </c>
      <c r="BE36">
        <v>0</v>
      </c>
      <c r="BF36">
        <v>0</v>
      </c>
    </row>
    <row r="37" spans="1:58" x14ac:dyDescent="0.35">
      <c r="A37" t="s">
        <v>163</v>
      </c>
      <c r="B37">
        <v>608</v>
      </c>
      <c r="C37" s="3" t="s">
        <v>48</v>
      </c>
      <c r="D37" s="3" t="s">
        <v>49</v>
      </c>
      <c r="E37" s="3" t="s">
        <v>58</v>
      </c>
      <c r="F37" s="3" t="s">
        <v>51</v>
      </c>
      <c r="G37" s="3" t="s">
        <v>112</v>
      </c>
      <c r="H37" s="3" t="s">
        <v>51</v>
      </c>
      <c r="I37" s="3" t="s">
        <v>113</v>
      </c>
      <c r="J37" s="3" t="s">
        <v>51</v>
      </c>
      <c r="K37" s="3" t="s">
        <v>114</v>
      </c>
      <c r="L37" s="3" t="s">
        <v>51</v>
      </c>
      <c r="M37" s="3" t="s">
        <v>164</v>
      </c>
      <c r="N37" s="3" t="s">
        <v>51</v>
      </c>
      <c r="O37" s="3">
        <v>1</v>
      </c>
      <c r="P37" t="s">
        <v>165</v>
      </c>
      <c r="Q37">
        <v>100</v>
      </c>
      <c r="R37">
        <v>1</v>
      </c>
      <c r="S37">
        <v>11</v>
      </c>
      <c r="T37">
        <v>5</v>
      </c>
      <c r="U37">
        <v>0</v>
      </c>
      <c r="V37">
        <v>0</v>
      </c>
      <c r="W37">
        <v>21</v>
      </c>
      <c r="X37">
        <v>19</v>
      </c>
      <c r="Y37">
        <v>0</v>
      </c>
      <c r="Z37">
        <v>0</v>
      </c>
      <c r="AA37">
        <v>3</v>
      </c>
      <c r="AB37">
        <v>0</v>
      </c>
      <c r="AC37">
        <v>0</v>
      </c>
      <c r="AD37">
        <v>0</v>
      </c>
      <c r="AE37">
        <v>105</v>
      </c>
      <c r="AF37">
        <v>93</v>
      </c>
      <c r="AG37">
        <v>0</v>
      </c>
      <c r="AH37">
        <v>0</v>
      </c>
      <c r="AI37">
        <v>44</v>
      </c>
      <c r="AJ37">
        <v>46</v>
      </c>
      <c r="AK37">
        <v>85</v>
      </c>
      <c r="AL37">
        <v>72</v>
      </c>
      <c r="AM37">
        <v>0</v>
      </c>
      <c r="AN37">
        <v>0</v>
      </c>
      <c r="AO37">
        <v>2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37</v>
      </c>
      <c r="AX37">
        <v>23</v>
      </c>
      <c r="AY37">
        <v>0</v>
      </c>
      <c r="AZ37">
        <v>4</v>
      </c>
      <c r="BA37">
        <v>0</v>
      </c>
      <c r="BB37">
        <v>0</v>
      </c>
      <c r="BC37">
        <v>18</v>
      </c>
      <c r="BD37">
        <v>20</v>
      </c>
      <c r="BE37">
        <v>0</v>
      </c>
      <c r="BF37">
        <v>0</v>
      </c>
    </row>
    <row r="38" spans="1:58" x14ac:dyDescent="0.35">
      <c r="A38" t="s">
        <v>166</v>
      </c>
      <c r="B38">
        <v>583</v>
      </c>
      <c r="C38" s="3" t="s">
        <v>48</v>
      </c>
      <c r="D38" s="3" t="s">
        <v>49</v>
      </c>
      <c r="E38" s="3" t="s">
        <v>50</v>
      </c>
      <c r="F38" s="3" t="s">
        <v>51</v>
      </c>
      <c r="G38" s="3" t="s">
        <v>52</v>
      </c>
      <c r="H38" s="3" t="s">
        <v>51</v>
      </c>
      <c r="I38" s="3" t="s">
        <v>53</v>
      </c>
      <c r="J38" s="3" t="s">
        <v>51</v>
      </c>
      <c r="K38" s="3" t="s">
        <v>65</v>
      </c>
      <c r="L38" s="3" t="s">
        <v>51</v>
      </c>
      <c r="M38" s="3" t="s">
        <v>167</v>
      </c>
      <c r="N38" s="3" t="s">
        <v>51</v>
      </c>
      <c r="O38" s="3">
        <v>1</v>
      </c>
      <c r="P38" t="s">
        <v>168</v>
      </c>
      <c r="Q38">
        <v>99.6</v>
      </c>
      <c r="R38">
        <v>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218</v>
      </c>
      <c r="AF38">
        <v>210</v>
      </c>
      <c r="AG38">
        <v>0</v>
      </c>
      <c r="AH38">
        <v>0</v>
      </c>
      <c r="AI38">
        <v>37</v>
      </c>
      <c r="AJ38">
        <v>36</v>
      </c>
      <c r="AK38">
        <v>38</v>
      </c>
      <c r="AL38">
        <v>44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</row>
    <row r="39" spans="1:58" x14ac:dyDescent="0.35">
      <c r="A39" t="s">
        <v>169</v>
      </c>
      <c r="B39">
        <v>574</v>
      </c>
      <c r="C39" s="3" t="s">
        <v>48</v>
      </c>
      <c r="D39" s="3" t="s">
        <v>49</v>
      </c>
      <c r="E39" s="3" t="s">
        <v>58</v>
      </c>
      <c r="F39" s="3" t="s">
        <v>51</v>
      </c>
      <c r="G39" s="3" t="s">
        <v>59</v>
      </c>
      <c r="H39" s="3" t="s">
        <v>51</v>
      </c>
      <c r="I39" s="3" t="s">
        <v>60</v>
      </c>
      <c r="J39" s="3" t="s">
        <v>51</v>
      </c>
      <c r="K39" s="3" t="s">
        <v>69</v>
      </c>
      <c r="L39" s="3" t="s">
        <v>51</v>
      </c>
      <c r="M39" s="3" t="s">
        <v>170</v>
      </c>
      <c r="N39" s="3" t="s">
        <v>51</v>
      </c>
      <c r="O39" s="3">
        <v>1</v>
      </c>
      <c r="P39" t="s">
        <v>171</v>
      </c>
      <c r="Q39">
        <v>100</v>
      </c>
      <c r="R39">
        <v>1</v>
      </c>
      <c r="S39">
        <v>4</v>
      </c>
      <c r="T39">
        <v>9</v>
      </c>
      <c r="U39">
        <v>26</v>
      </c>
      <c r="V39">
        <v>2</v>
      </c>
      <c r="W39">
        <v>14</v>
      </c>
      <c r="X39">
        <v>11</v>
      </c>
      <c r="Y39">
        <v>103</v>
      </c>
      <c r="Z39">
        <v>102</v>
      </c>
      <c r="AA39">
        <v>12</v>
      </c>
      <c r="AB39">
        <v>11</v>
      </c>
      <c r="AC39">
        <v>19</v>
      </c>
      <c r="AD39">
        <v>17</v>
      </c>
      <c r="AE39">
        <v>0</v>
      </c>
      <c r="AF39">
        <v>4</v>
      </c>
      <c r="AG39">
        <v>10</v>
      </c>
      <c r="AH39">
        <v>24</v>
      </c>
      <c r="AI39">
        <v>6</v>
      </c>
      <c r="AJ39">
        <v>8</v>
      </c>
      <c r="AK39">
        <v>7</v>
      </c>
      <c r="AL39">
        <v>8</v>
      </c>
      <c r="AM39">
        <v>0</v>
      </c>
      <c r="AN39">
        <v>3</v>
      </c>
      <c r="AO39">
        <v>10</v>
      </c>
      <c r="AP39">
        <v>0</v>
      </c>
      <c r="AQ39">
        <v>0</v>
      </c>
      <c r="AR39">
        <v>10</v>
      </c>
      <c r="AS39">
        <v>0</v>
      </c>
      <c r="AT39">
        <v>0</v>
      </c>
      <c r="AU39">
        <v>0</v>
      </c>
      <c r="AV39">
        <v>0</v>
      </c>
      <c r="AW39">
        <v>2</v>
      </c>
      <c r="AX39">
        <v>3</v>
      </c>
      <c r="AY39">
        <v>29</v>
      </c>
      <c r="AZ39">
        <v>55</v>
      </c>
      <c r="BA39">
        <v>4</v>
      </c>
      <c r="BB39">
        <v>37</v>
      </c>
      <c r="BC39">
        <v>14</v>
      </c>
      <c r="BD39">
        <v>0</v>
      </c>
      <c r="BE39">
        <v>0</v>
      </c>
      <c r="BF39">
        <v>10</v>
      </c>
    </row>
    <row r="40" spans="1:58" x14ac:dyDescent="0.35">
      <c r="A40" t="s">
        <v>172</v>
      </c>
      <c r="B40">
        <v>571</v>
      </c>
      <c r="C40" s="3" t="s">
        <v>48</v>
      </c>
      <c r="D40" s="3" t="s">
        <v>49</v>
      </c>
      <c r="E40" s="3" t="s">
        <v>58</v>
      </c>
      <c r="F40" s="3" t="s">
        <v>51</v>
      </c>
      <c r="G40" s="3" t="s">
        <v>173</v>
      </c>
      <c r="H40" s="3" t="s">
        <v>51</v>
      </c>
      <c r="I40" s="3" t="s">
        <v>174</v>
      </c>
      <c r="J40" s="3" t="s">
        <v>51</v>
      </c>
      <c r="K40" s="3" t="s">
        <v>175</v>
      </c>
      <c r="L40" s="3" t="s">
        <v>51</v>
      </c>
      <c r="M40" s="3" t="s">
        <v>176</v>
      </c>
      <c r="N40" s="3" t="s">
        <v>51</v>
      </c>
      <c r="O40" s="3">
        <v>1</v>
      </c>
      <c r="P40" t="s">
        <v>177</v>
      </c>
      <c r="Q40">
        <v>97.6</v>
      </c>
      <c r="R40">
        <v>1</v>
      </c>
      <c r="S40">
        <v>3</v>
      </c>
      <c r="T40">
        <v>7</v>
      </c>
      <c r="U40">
        <v>31</v>
      </c>
      <c r="V40">
        <v>43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50</v>
      </c>
      <c r="AF40">
        <v>42</v>
      </c>
      <c r="AG40">
        <v>0</v>
      </c>
      <c r="AH40">
        <v>0</v>
      </c>
      <c r="AI40">
        <v>29</v>
      </c>
      <c r="AJ40">
        <v>32</v>
      </c>
      <c r="AK40">
        <v>42</v>
      </c>
      <c r="AL40">
        <v>29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36</v>
      </c>
      <c r="AX40">
        <v>60</v>
      </c>
      <c r="AY40">
        <v>54</v>
      </c>
      <c r="AZ40">
        <v>60</v>
      </c>
      <c r="BA40">
        <v>0</v>
      </c>
      <c r="BB40">
        <v>0</v>
      </c>
      <c r="BC40">
        <v>0</v>
      </c>
      <c r="BD40">
        <v>0</v>
      </c>
      <c r="BE40">
        <v>23</v>
      </c>
      <c r="BF40">
        <v>30</v>
      </c>
    </row>
    <row r="41" spans="1:58" x14ac:dyDescent="0.35">
      <c r="A41" t="s">
        <v>178</v>
      </c>
      <c r="B41">
        <v>568</v>
      </c>
      <c r="C41" s="3" t="s">
        <v>48</v>
      </c>
      <c r="D41" s="3" t="s">
        <v>49</v>
      </c>
      <c r="E41" s="3" t="s">
        <v>58</v>
      </c>
      <c r="F41" s="3" t="s">
        <v>51</v>
      </c>
      <c r="G41" s="3" t="s">
        <v>51</v>
      </c>
      <c r="H41" s="3" t="s">
        <v>51</v>
      </c>
      <c r="I41" s="3" t="s">
        <v>51</v>
      </c>
      <c r="J41" s="3" t="s">
        <v>51</v>
      </c>
      <c r="K41" s="3" t="s">
        <v>51</v>
      </c>
      <c r="L41" s="3" t="s">
        <v>51</v>
      </c>
      <c r="M41" s="3" t="s">
        <v>51</v>
      </c>
      <c r="N41" s="3" t="s">
        <v>51</v>
      </c>
      <c r="O41" s="3">
        <v>0.95</v>
      </c>
      <c r="P41" t="s">
        <v>179</v>
      </c>
      <c r="Q41">
        <v>89.7</v>
      </c>
      <c r="R41">
        <v>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170</v>
      </c>
      <c r="AP41">
        <v>137</v>
      </c>
      <c r="AQ41">
        <v>0</v>
      </c>
      <c r="AR41">
        <v>0</v>
      </c>
      <c r="AS41">
        <v>0</v>
      </c>
      <c r="AT41">
        <v>0</v>
      </c>
      <c r="AU41">
        <v>95</v>
      </c>
      <c r="AV41">
        <v>110</v>
      </c>
      <c r="AW41">
        <v>0</v>
      </c>
      <c r="AX41">
        <v>0</v>
      </c>
      <c r="AY41">
        <v>9</v>
      </c>
      <c r="AZ41">
        <v>6</v>
      </c>
      <c r="BA41">
        <v>0</v>
      </c>
      <c r="BB41">
        <v>0</v>
      </c>
      <c r="BC41">
        <v>23</v>
      </c>
      <c r="BD41">
        <v>18</v>
      </c>
      <c r="BE41">
        <v>0</v>
      </c>
      <c r="BF41">
        <v>0</v>
      </c>
    </row>
    <row r="42" spans="1:58" x14ac:dyDescent="0.35">
      <c r="A42" t="s">
        <v>180</v>
      </c>
      <c r="B42">
        <v>562</v>
      </c>
      <c r="C42" s="3" t="s">
        <v>48</v>
      </c>
      <c r="D42" s="3" t="s">
        <v>49</v>
      </c>
      <c r="E42" s="3" t="s">
        <v>58</v>
      </c>
      <c r="F42" s="3" t="s">
        <v>51</v>
      </c>
      <c r="G42" s="3" t="s">
        <v>59</v>
      </c>
      <c r="H42" s="3" t="s">
        <v>51</v>
      </c>
      <c r="I42" s="3" t="s">
        <v>60</v>
      </c>
      <c r="J42" s="3" t="s">
        <v>51</v>
      </c>
      <c r="K42" s="3" t="s">
        <v>69</v>
      </c>
      <c r="L42" s="3" t="s">
        <v>51</v>
      </c>
      <c r="M42" s="3" t="s">
        <v>106</v>
      </c>
      <c r="N42" s="3" t="s">
        <v>51</v>
      </c>
      <c r="O42" s="3">
        <v>0.96</v>
      </c>
      <c r="P42" t="s">
        <v>181</v>
      </c>
      <c r="Q42">
        <v>99.6</v>
      </c>
      <c r="R42">
        <v>1</v>
      </c>
      <c r="S42">
        <v>9</v>
      </c>
      <c r="T42">
        <v>12</v>
      </c>
      <c r="U42">
        <v>17</v>
      </c>
      <c r="V42">
        <v>33</v>
      </c>
      <c r="W42">
        <v>6</v>
      </c>
      <c r="X42">
        <v>17</v>
      </c>
      <c r="Y42">
        <v>50</v>
      </c>
      <c r="Z42">
        <v>41</v>
      </c>
      <c r="AA42">
        <v>3</v>
      </c>
      <c r="AB42">
        <v>0</v>
      </c>
      <c r="AC42">
        <v>0</v>
      </c>
      <c r="AD42">
        <v>13</v>
      </c>
      <c r="AE42">
        <v>4</v>
      </c>
      <c r="AF42">
        <v>8</v>
      </c>
      <c r="AG42">
        <v>3</v>
      </c>
      <c r="AH42">
        <v>1</v>
      </c>
      <c r="AI42">
        <v>22</v>
      </c>
      <c r="AJ42">
        <v>9</v>
      </c>
      <c r="AK42">
        <v>7</v>
      </c>
      <c r="AL42">
        <v>8</v>
      </c>
      <c r="AM42">
        <v>13</v>
      </c>
      <c r="AN42">
        <v>14</v>
      </c>
      <c r="AO42">
        <v>1</v>
      </c>
      <c r="AP42">
        <v>1</v>
      </c>
      <c r="AQ42">
        <v>5</v>
      </c>
      <c r="AR42">
        <v>6</v>
      </c>
      <c r="AS42">
        <v>0</v>
      </c>
      <c r="AT42">
        <v>0</v>
      </c>
      <c r="AU42">
        <v>0</v>
      </c>
      <c r="AV42">
        <v>0</v>
      </c>
      <c r="AW42">
        <v>20</v>
      </c>
      <c r="AX42">
        <v>30</v>
      </c>
      <c r="AY42">
        <v>95</v>
      </c>
      <c r="AZ42">
        <v>74</v>
      </c>
      <c r="BA42">
        <v>3</v>
      </c>
      <c r="BB42">
        <v>3</v>
      </c>
      <c r="BC42">
        <v>3</v>
      </c>
      <c r="BD42">
        <v>0</v>
      </c>
      <c r="BE42">
        <v>11</v>
      </c>
      <c r="BF42">
        <v>20</v>
      </c>
    </row>
    <row r="43" spans="1:58" x14ac:dyDescent="0.35">
      <c r="A43" t="s">
        <v>182</v>
      </c>
      <c r="B43">
        <v>539</v>
      </c>
      <c r="C43" s="3" t="s">
        <v>48</v>
      </c>
      <c r="D43" s="3" t="s">
        <v>49</v>
      </c>
      <c r="E43" s="3" t="s">
        <v>58</v>
      </c>
      <c r="F43" s="3" t="s">
        <v>51</v>
      </c>
      <c r="G43" s="3" t="s">
        <v>59</v>
      </c>
      <c r="H43" s="3" t="s">
        <v>51</v>
      </c>
      <c r="I43" s="3" t="s">
        <v>60</v>
      </c>
      <c r="J43" s="3" t="s">
        <v>51</v>
      </c>
      <c r="K43" s="3" t="s">
        <v>51</v>
      </c>
      <c r="L43" s="3" t="s">
        <v>51</v>
      </c>
      <c r="M43" s="3" t="s">
        <v>51</v>
      </c>
      <c r="N43" s="3" t="s">
        <v>51</v>
      </c>
      <c r="O43" s="3">
        <v>0.77</v>
      </c>
      <c r="P43" t="s">
        <v>183</v>
      </c>
      <c r="Q43">
        <v>89.8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171</v>
      </c>
      <c r="AP43">
        <v>194</v>
      </c>
      <c r="AQ43">
        <v>0</v>
      </c>
      <c r="AR43">
        <v>0</v>
      </c>
      <c r="AS43">
        <v>0</v>
      </c>
      <c r="AT43">
        <v>0</v>
      </c>
      <c r="AU43">
        <v>63</v>
      </c>
      <c r="AV43">
        <v>36</v>
      </c>
      <c r="AW43">
        <v>0</v>
      </c>
      <c r="AX43">
        <v>0</v>
      </c>
      <c r="AY43">
        <v>7</v>
      </c>
      <c r="AZ43">
        <v>19</v>
      </c>
      <c r="BA43">
        <v>0</v>
      </c>
      <c r="BB43">
        <v>0</v>
      </c>
      <c r="BC43">
        <v>26</v>
      </c>
      <c r="BD43">
        <v>23</v>
      </c>
      <c r="BE43">
        <v>0</v>
      </c>
      <c r="BF43">
        <v>0</v>
      </c>
    </row>
    <row r="44" spans="1:58" x14ac:dyDescent="0.35">
      <c r="A44" t="s">
        <v>184</v>
      </c>
      <c r="B44">
        <v>531</v>
      </c>
      <c r="C44" s="3" t="s">
        <v>48</v>
      </c>
      <c r="D44" s="3" t="s">
        <v>49</v>
      </c>
      <c r="E44" s="3" t="s">
        <v>58</v>
      </c>
      <c r="F44" s="3" t="s">
        <v>51</v>
      </c>
      <c r="G44" s="3" t="s">
        <v>59</v>
      </c>
      <c r="H44" s="3" t="s">
        <v>51</v>
      </c>
      <c r="I44" s="3" t="s">
        <v>60</v>
      </c>
      <c r="J44" s="3" t="s">
        <v>51</v>
      </c>
      <c r="K44" s="3" t="s">
        <v>61</v>
      </c>
      <c r="L44" s="3" t="s">
        <v>51</v>
      </c>
      <c r="M44" s="3" t="s">
        <v>185</v>
      </c>
      <c r="N44" s="3" t="s">
        <v>51</v>
      </c>
      <c r="O44" s="3">
        <v>0.98</v>
      </c>
      <c r="P44" t="s">
        <v>186</v>
      </c>
      <c r="Q44">
        <v>99.6</v>
      </c>
      <c r="R44">
        <v>1</v>
      </c>
      <c r="S44">
        <v>0</v>
      </c>
      <c r="T44">
        <v>0</v>
      </c>
      <c r="U44">
        <v>2</v>
      </c>
      <c r="V44">
        <v>0</v>
      </c>
      <c r="W44">
        <v>0</v>
      </c>
      <c r="X44">
        <v>0</v>
      </c>
      <c r="Y44">
        <v>0</v>
      </c>
      <c r="Z44">
        <v>0</v>
      </c>
      <c r="AA44">
        <v>147</v>
      </c>
      <c r="AB44">
        <v>114</v>
      </c>
      <c r="AC44">
        <v>75</v>
      </c>
      <c r="AD44">
        <v>66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43</v>
      </c>
      <c r="AP44">
        <v>45</v>
      </c>
      <c r="AQ44">
        <v>0</v>
      </c>
      <c r="AR44">
        <v>0</v>
      </c>
      <c r="AS44">
        <v>0</v>
      </c>
      <c r="AT44">
        <v>0</v>
      </c>
      <c r="AU44">
        <v>19</v>
      </c>
      <c r="AV44">
        <v>13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3</v>
      </c>
      <c r="BD44">
        <v>4</v>
      </c>
      <c r="BE44">
        <v>0</v>
      </c>
      <c r="BF44">
        <v>0</v>
      </c>
    </row>
    <row r="45" spans="1:58" x14ac:dyDescent="0.35">
      <c r="A45" t="s">
        <v>187</v>
      </c>
      <c r="B45">
        <v>530</v>
      </c>
      <c r="C45" s="3" t="s">
        <v>48</v>
      </c>
      <c r="D45" s="3" t="s">
        <v>49</v>
      </c>
      <c r="E45" s="3" t="s">
        <v>58</v>
      </c>
      <c r="F45" s="3" t="s">
        <v>51</v>
      </c>
      <c r="G45" s="3" t="s">
        <v>59</v>
      </c>
      <c r="H45" s="3" t="s">
        <v>51</v>
      </c>
      <c r="I45" s="3" t="s">
        <v>60</v>
      </c>
      <c r="J45" s="3" t="s">
        <v>51</v>
      </c>
      <c r="K45" s="3" t="s">
        <v>69</v>
      </c>
      <c r="L45" s="3" t="s">
        <v>51</v>
      </c>
      <c r="M45" s="3" t="s">
        <v>82</v>
      </c>
      <c r="N45" s="3" t="s">
        <v>51</v>
      </c>
      <c r="O45" s="3">
        <v>0.53</v>
      </c>
      <c r="P45" t="s">
        <v>188</v>
      </c>
      <c r="Q45">
        <v>98.8</v>
      </c>
      <c r="R45">
        <v>1</v>
      </c>
      <c r="S45">
        <v>0</v>
      </c>
      <c r="T45">
        <v>4</v>
      </c>
      <c r="U45">
        <v>6</v>
      </c>
      <c r="V45">
        <v>28</v>
      </c>
      <c r="W45">
        <v>0</v>
      </c>
      <c r="X45">
        <v>0</v>
      </c>
      <c r="Y45">
        <v>82</v>
      </c>
      <c r="Z45">
        <v>8</v>
      </c>
      <c r="AA45">
        <v>29</v>
      </c>
      <c r="AB45">
        <v>0</v>
      </c>
      <c r="AC45">
        <v>0</v>
      </c>
      <c r="AD45">
        <v>52</v>
      </c>
      <c r="AE45">
        <v>0</v>
      </c>
      <c r="AF45">
        <v>0</v>
      </c>
      <c r="AG45">
        <v>18</v>
      </c>
      <c r="AH45">
        <v>0</v>
      </c>
      <c r="AI45">
        <v>37</v>
      </c>
      <c r="AJ45">
        <v>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9</v>
      </c>
      <c r="AX45">
        <v>9</v>
      </c>
      <c r="AY45">
        <v>28</v>
      </c>
      <c r="AZ45">
        <v>38</v>
      </c>
      <c r="BA45">
        <v>28</v>
      </c>
      <c r="BB45">
        <v>38</v>
      </c>
      <c r="BC45">
        <v>1</v>
      </c>
      <c r="BD45">
        <v>0</v>
      </c>
      <c r="BE45">
        <v>47</v>
      </c>
      <c r="BF45">
        <v>65</v>
      </c>
    </row>
    <row r="46" spans="1:58" x14ac:dyDescent="0.35">
      <c r="A46" t="s">
        <v>189</v>
      </c>
      <c r="B46">
        <v>509</v>
      </c>
      <c r="C46" s="3" t="s">
        <v>48</v>
      </c>
      <c r="D46" s="3" t="s">
        <v>49</v>
      </c>
      <c r="E46" s="3" t="s">
        <v>58</v>
      </c>
      <c r="F46" s="3" t="s">
        <v>51</v>
      </c>
      <c r="G46" s="3" t="s">
        <v>59</v>
      </c>
      <c r="H46" s="3" t="s">
        <v>51</v>
      </c>
      <c r="I46" s="3" t="s">
        <v>60</v>
      </c>
      <c r="J46" s="3" t="s">
        <v>51</v>
      </c>
      <c r="K46" s="3" t="s">
        <v>61</v>
      </c>
      <c r="L46" s="3" t="s">
        <v>51</v>
      </c>
      <c r="M46" s="3" t="s">
        <v>190</v>
      </c>
      <c r="N46" s="3" t="s">
        <v>51</v>
      </c>
      <c r="O46" s="3">
        <v>1</v>
      </c>
      <c r="P46" t="s">
        <v>191</v>
      </c>
      <c r="Q46">
        <v>98</v>
      </c>
      <c r="R46">
        <v>1</v>
      </c>
      <c r="S46">
        <v>14</v>
      </c>
      <c r="T46">
        <v>18</v>
      </c>
      <c r="U46">
        <v>39</v>
      </c>
      <c r="V46">
        <v>56</v>
      </c>
      <c r="W46">
        <v>8</v>
      </c>
      <c r="X46">
        <v>10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62</v>
      </c>
      <c r="AF46">
        <v>62</v>
      </c>
      <c r="AG46">
        <v>6</v>
      </c>
      <c r="AH46">
        <v>4</v>
      </c>
      <c r="AI46">
        <v>28</v>
      </c>
      <c r="AJ46">
        <v>34</v>
      </c>
      <c r="AK46">
        <v>32</v>
      </c>
      <c r="AL46">
        <v>33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18</v>
      </c>
      <c r="AX46">
        <v>22</v>
      </c>
      <c r="AY46">
        <v>0</v>
      </c>
      <c r="AZ46">
        <v>0</v>
      </c>
      <c r="BA46">
        <v>26</v>
      </c>
      <c r="BB46">
        <v>17</v>
      </c>
      <c r="BC46">
        <v>13</v>
      </c>
      <c r="BD46">
        <v>7</v>
      </c>
      <c r="BE46">
        <v>0</v>
      </c>
      <c r="BF46">
        <v>0</v>
      </c>
    </row>
    <row r="47" spans="1:58" x14ac:dyDescent="0.35">
      <c r="A47" t="s">
        <v>192</v>
      </c>
      <c r="B47">
        <v>506</v>
      </c>
      <c r="C47" s="3" t="s">
        <v>48</v>
      </c>
      <c r="D47" s="3" t="s">
        <v>49</v>
      </c>
      <c r="E47" s="3" t="s">
        <v>58</v>
      </c>
      <c r="F47" s="3" t="s">
        <v>51</v>
      </c>
      <c r="G47" s="3" t="s">
        <v>59</v>
      </c>
      <c r="H47" s="3" t="s">
        <v>51</v>
      </c>
      <c r="I47" s="3" t="s">
        <v>60</v>
      </c>
      <c r="J47" s="3" t="s">
        <v>51</v>
      </c>
      <c r="K47" s="3" t="s">
        <v>61</v>
      </c>
      <c r="L47" s="3" t="s">
        <v>51</v>
      </c>
      <c r="M47" s="3" t="s">
        <v>193</v>
      </c>
      <c r="N47" s="3" t="s">
        <v>51</v>
      </c>
      <c r="O47" s="3">
        <v>0.86</v>
      </c>
      <c r="P47" t="s">
        <v>194</v>
      </c>
      <c r="Q47">
        <v>94.1</v>
      </c>
      <c r="R47">
        <v>1</v>
      </c>
      <c r="S47">
        <v>19</v>
      </c>
      <c r="T47">
        <v>10</v>
      </c>
      <c r="U47">
        <v>6</v>
      </c>
      <c r="V47">
        <v>3</v>
      </c>
      <c r="W47">
        <v>22</v>
      </c>
      <c r="X47">
        <v>14</v>
      </c>
      <c r="Y47">
        <v>0</v>
      </c>
      <c r="Z47">
        <v>0</v>
      </c>
      <c r="AA47">
        <v>0</v>
      </c>
      <c r="AB47">
        <v>3</v>
      </c>
      <c r="AC47">
        <v>36</v>
      </c>
      <c r="AD47">
        <v>45</v>
      </c>
      <c r="AE47">
        <v>73</v>
      </c>
      <c r="AF47">
        <v>40</v>
      </c>
      <c r="AG47">
        <v>15</v>
      </c>
      <c r="AH47">
        <v>6</v>
      </c>
      <c r="AI47">
        <v>15</v>
      </c>
      <c r="AJ47">
        <v>15</v>
      </c>
      <c r="AK47">
        <v>17</v>
      </c>
      <c r="AL47">
        <v>18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29</v>
      </c>
      <c r="AX47">
        <v>24</v>
      </c>
      <c r="AY47">
        <v>12</v>
      </c>
      <c r="AZ47">
        <v>10</v>
      </c>
      <c r="BA47">
        <v>19</v>
      </c>
      <c r="BB47">
        <v>13</v>
      </c>
      <c r="BC47">
        <v>0</v>
      </c>
      <c r="BD47">
        <v>0</v>
      </c>
      <c r="BE47">
        <v>20</v>
      </c>
      <c r="BF47">
        <v>22</v>
      </c>
    </row>
    <row r="48" spans="1:58" x14ac:dyDescent="0.35">
      <c r="A48" t="s">
        <v>195</v>
      </c>
      <c r="B48">
        <v>486</v>
      </c>
      <c r="C48" s="3" t="s">
        <v>48</v>
      </c>
      <c r="D48" s="3" t="s">
        <v>49</v>
      </c>
      <c r="E48" s="3" t="s">
        <v>58</v>
      </c>
      <c r="F48" s="3" t="s">
        <v>51</v>
      </c>
      <c r="G48" s="3" t="s">
        <v>59</v>
      </c>
      <c r="H48" s="3" t="s">
        <v>51</v>
      </c>
      <c r="I48" s="3" t="s">
        <v>60</v>
      </c>
      <c r="J48" s="3" t="s">
        <v>51</v>
      </c>
      <c r="K48" s="3" t="s">
        <v>69</v>
      </c>
      <c r="L48" s="3" t="s">
        <v>51</v>
      </c>
      <c r="M48" s="3" t="s">
        <v>51</v>
      </c>
      <c r="N48" s="3" t="s">
        <v>51</v>
      </c>
      <c r="O48" s="3">
        <v>0.93</v>
      </c>
      <c r="P48" t="s">
        <v>196</v>
      </c>
      <c r="Q48">
        <v>94.9</v>
      </c>
      <c r="R48">
        <v>1</v>
      </c>
      <c r="S48">
        <v>9</v>
      </c>
      <c r="T48">
        <v>17</v>
      </c>
      <c r="U48">
        <v>5</v>
      </c>
      <c r="V48">
        <v>0</v>
      </c>
      <c r="W48">
        <v>27</v>
      </c>
      <c r="X48">
        <v>32</v>
      </c>
      <c r="Y48">
        <v>21</v>
      </c>
      <c r="Z48">
        <v>33</v>
      </c>
      <c r="AA48">
        <v>7</v>
      </c>
      <c r="AB48">
        <v>9</v>
      </c>
      <c r="AC48">
        <v>10</v>
      </c>
      <c r="AD48">
        <v>21</v>
      </c>
      <c r="AE48">
        <v>17</v>
      </c>
      <c r="AF48">
        <v>13</v>
      </c>
      <c r="AG48">
        <v>3</v>
      </c>
      <c r="AH48">
        <v>6</v>
      </c>
      <c r="AI48">
        <v>6</v>
      </c>
      <c r="AJ48">
        <v>4</v>
      </c>
      <c r="AK48">
        <v>3</v>
      </c>
      <c r="AL48">
        <v>4</v>
      </c>
      <c r="AM48">
        <v>31</v>
      </c>
      <c r="AN48">
        <v>35</v>
      </c>
      <c r="AO48">
        <v>0</v>
      </c>
      <c r="AP48">
        <v>0</v>
      </c>
      <c r="AQ48">
        <v>46</v>
      </c>
      <c r="AR48">
        <v>31</v>
      </c>
      <c r="AS48">
        <v>0</v>
      </c>
      <c r="AT48">
        <v>0</v>
      </c>
      <c r="AU48">
        <v>0</v>
      </c>
      <c r="AV48">
        <v>0</v>
      </c>
      <c r="AW48">
        <v>13</v>
      </c>
      <c r="AX48">
        <v>15</v>
      </c>
      <c r="AY48">
        <v>13</v>
      </c>
      <c r="AZ48">
        <v>8</v>
      </c>
      <c r="BA48">
        <v>14</v>
      </c>
      <c r="BB48">
        <v>6</v>
      </c>
      <c r="BC48">
        <v>7</v>
      </c>
      <c r="BD48">
        <v>11</v>
      </c>
      <c r="BE48">
        <v>5</v>
      </c>
      <c r="BF48">
        <v>4</v>
      </c>
    </row>
    <row r="49" spans="1:58" x14ac:dyDescent="0.35">
      <c r="A49" t="s">
        <v>197</v>
      </c>
      <c r="B49">
        <v>475</v>
      </c>
      <c r="C49" s="3" t="s">
        <v>48</v>
      </c>
      <c r="D49" s="3" t="s">
        <v>49</v>
      </c>
      <c r="E49" s="3" t="s">
        <v>58</v>
      </c>
      <c r="F49" s="3" t="s">
        <v>51</v>
      </c>
      <c r="G49" s="3" t="s">
        <v>173</v>
      </c>
      <c r="H49" s="3" t="s">
        <v>51</v>
      </c>
      <c r="I49" s="3" t="s">
        <v>174</v>
      </c>
      <c r="J49" s="3" t="s">
        <v>51</v>
      </c>
      <c r="K49" s="3" t="s">
        <v>175</v>
      </c>
      <c r="L49" s="3" t="s">
        <v>51</v>
      </c>
      <c r="M49" s="3" t="s">
        <v>198</v>
      </c>
      <c r="N49" s="3" t="s">
        <v>51</v>
      </c>
      <c r="O49" s="3">
        <v>0.75</v>
      </c>
      <c r="P49" t="s">
        <v>199</v>
      </c>
      <c r="Q49">
        <v>93.3</v>
      </c>
      <c r="R49">
        <v>1</v>
      </c>
      <c r="S49">
        <v>19</v>
      </c>
      <c r="T49">
        <v>18</v>
      </c>
      <c r="U49">
        <v>13</v>
      </c>
      <c r="V49">
        <v>22</v>
      </c>
      <c r="W49">
        <v>34</v>
      </c>
      <c r="X49">
        <v>32</v>
      </c>
      <c r="Y49">
        <v>0</v>
      </c>
      <c r="Z49">
        <v>0</v>
      </c>
      <c r="AA49">
        <v>15</v>
      </c>
      <c r="AB49">
        <v>11</v>
      </c>
      <c r="AC49">
        <v>25</v>
      </c>
      <c r="AD49">
        <v>15</v>
      </c>
      <c r="AE49">
        <v>0</v>
      </c>
      <c r="AF49">
        <v>2</v>
      </c>
      <c r="AG49">
        <v>14</v>
      </c>
      <c r="AH49">
        <v>5</v>
      </c>
      <c r="AI49">
        <v>8</v>
      </c>
      <c r="AJ49">
        <v>8</v>
      </c>
      <c r="AK49">
        <v>6</v>
      </c>
      <c r="AL49">
        <v>11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70</v>
      </c>
      <c r="AZ49">
        <v>72</v>
      </c>
      <c r="BA49">
        <v>10</v>
      </c>
      <c r="BB49">
        <v>14</v>
      </c>
      <c r="BC49">
        <v>0</v>
      </c>
      <c r="BD49">
        <v>0</v>
      </c>
      <c r="BE49">
        <v>24</v>
      </c>
      <c r="BF49">
        <v>27</v>
      </c>
    </row>
    <row r="50" spans="1:58" x14ac:dyDescent="0.35">
      <c r="A50" t="s">
        <v>200</v>
      </c>
      <c r="B50">
        <v>464</v>
      </c>
      <c r="C50" s="3" t="s">
        <v>48</v>
      </c>
      <c r="D50" s="3" t="s">
        <v>49</v>
      </c>
      <c r="E50" s="3" t="s">
        <v>50</v>
      </c>
      <c r="F50" s="3" t="s">
        <v>51</v>
      </c>
      <c r="G50" s="3" t="s">
        <v>52</v>
      </c>
      <c r="H50" s="3" t="s">
        <v>51</v>
      </c>
      <c r="I50" s="3" t="s">
        <v>53</v>
      </c>
      <c r="J50" s="3" t="s">
        <v>51</v>
      </c>
      <c r="K50" s="3" t="s">
        <v>91</v>
      </c>
      <c r="L50" s="3" t="s">
        <v>51</v>
      </c>
      <c r="M50" s="3" t="s">
        <v>201</v>
      </c>
      <c r="N50" s="3" t="s">
        <v>51</v>
      </c>
      <c r="O50" s="3">
        <v>1</v>
      </c>
      <c r="P50" t="s">
        <v>202</v>
      </c>
      <c r="Q50">
        <v>98</v>
      </c>
      <c r="R50">
        <v>1</v>
      </c>
      <c r="S50">
        <v>15</v>
      </c>
      <c r="T50">
        <v>21</v>
      </c>
      <c r="U50">
        <v>33</v>
      </c>
      <c r="V50">
        <v>44</v>
      </c>
      <c r="W50">
        <v>18</v>
      </c>
      <c r="X50">
        <v>20</v>
      </c>
      <c r="Y50">
        <v>22</v>
      </c>
      <c r="Z50">
        <v>11</v>
      </c>
      <c r="AA50">
        <v>0</v>
      </c>
      <c r="AB50">
        <v>0</v>
      </c>
      <c r="AC50">
        <v>12</v>
      </c>
      <c r="AD50">
        <v>22</v>
      </c>
      <c r="AE50">
        <v>31</v>
      </c>
      <c r="AF50">
        <v>28</v>
      </c>
      <c r="AG50">
        <v>0</v>
      </c>
      <c r="AH50">
        <v>0</v>
      </c>
      <c r="AI50">
        <v>20</v>
      </c>
      <c r="AJ50">
        <v>16</v>
      </c>
      <c r="AK50">
        <v>24</v>
      </c>
      <c r="AL50">
        <v>27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47</v>
      </c>
      <c r="AX50">
        <v>50</v>
      </c>
      <c r="AY50">
        <v>0</v>
      </c>
      <c r="AZ50">
        <v>3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</row>
    <row r="51" spans="1:58" x14ac:dyDescent="0.35">
      <c r="A51" t="s">
        <v>203</v>
      </c>
      <c r="B51">
        <v>455</v>
      </c>
      <c r="C51" s="3" t="s">
        <v>48</v>
      </c>
      <c r="D51" s="3" t="s">
        <v>49</v>
      </c>
      <c r="E51" s="3" t="s">
        <v>58</v>
      </c>
      <c r="F51" s="3" t="s">
        <v>51</v>
      </c>
      <c r="G51" s="3" t="s">
        <v>59</v>
      </c>
      <c r="H51" s="3" t="s">
        <v>51</v>
      </c>
      <c r="I51" s="3" t="s">
        <v>60</v>
      </c>
      <c r="J51" s="3" t="s">
        <v>51</v>
      </c>
      <c r="K51" s="3" t="s">
        <v>69</v>
      </c>
      <c r="L51" s="3" t="s">
        <v>51</v>
      </c>
      <c r="M51" s="3" t="s">
        <v>82</v>
      </c>
      <c r="N51" s="3" t="s">
        <v>51</v>
      </c>
      <c r="O51" s="3">
        <v>0.57999999999999996</v>
      </c>
      <c r="P51" t="s">
        <v>204</v>
      </c>
      <c r="Q51">
        <v>96.8</v>
      </c>
      <c r="R51">
        <v>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122</v>
      </c>
      <c r="AP51">
        <v>105</v>
      </c>
      <c r="AQ51">
        <v>0</v>
      </c>
      <c r="AR51">
        <v>0</v>
      </c>
      <c r="AS51">
        <v>0</v>
      </c>
      <c r="AT51">
        <v>0</v>
      </c>
      <c r="AU51">
        <v>48</v>
      </c>
      <c r="AV51">
        <v>35</v>
      </c>
      <c r="AW51">
        <v>0</v>
      </c>
      <c r="AX51">
        <v>0</v>
      </c>
      <c r="AY51">
        <v>51</v>
      </c>
      <c r="AZ51">
        <v>54</v>
      </c>
      <c r="BA51">
        <v>0</v>
      </c>
      <c r="BB51">
        <v>0</v>
      </c>
      <c r="BC51">
        <v>19</v>
      </c>
      <c r="BD51">
        <v>21</v>
      </c>
      <c r="BE51">
        <v>0</v>
      </c>
      <c r="BF51">
        <v>0</v>
      </c>
    </row>
    <row r="52" spans="1:58" x14ac:dyDescent="0.35">
      <c r="A52" t="s">
        <v>205</v>
      </c>
      <c r="B52">
        <v>440</v>
      </c>
      <c r="C52" s="3" t="s">
        <v>48</v>
      </c>
      <c r="D52" s="3" t="s">
        <v>49</v>
      </c>
      <c r="E52" s="3" t="s">
        <v>58</v>
      </c>
      <c r="F52" s="3" t="s">
        <v>51</v>
      </c>
      <c r="G52" s="3" t="s">
        <v>59</v>
      </c>
      <c r="H52" s="3" t="s">
        <v>51</v>
      </c>
      <c r="I52" s="3" t="s">
        <v>60</v>
      </c>
      <c r="J52" s="3" t="s">
        <v>51</v>
      </c>
      <c r="K52" s="3" t="s">
        <v>61</v>
      </c>
      <c r="L52" s="3" t="s">
        <v>51</v>
      </c>
      <c r="M52" s="3" t="s">
        <v>51</v>
      </c>
      <c r="N52" s="3" t="s">
        <v>51</v>
      </c>
      <c r="O52" s="3">
        <v>0.67</v>
      </c>
      <c r="P52" t="s">
        <v>206</v>
      </c>
      <c r="Q52">
        <v>94.5</v>
      </c>
      <c r="R52">
        <v>1</v>
      </c>
      <c r="S52">
        <v>23</v>
      </c>
      <c r="T52">
        <v>27</v>
      </c>
      <c r="U52">
        <v>102</v>
      </c>
      <c r="V52">
        <v>113</v>
      </c>
      <c r="W52">
        <v>0</v>
      </c>
      <c r="X52">
        <v>4</v>
      </c>
      <c r="Y52">
        <v>0</v>
      </c>
      <c r="Z52">
        <v>0</v>
      </c>
      <c r="AA52">
        <v>29</v>
      </c>
      <c r="AB52">
        <v>28</v>
      </c>
      <c r="AC52">
        <v>0</v>
      </c>
      <c r="AD52">
        <v>19</v>
      </c>
      <c r="AE52">
        <v>15</v>
      </c>
      <c r="AF52">
        <v>17</v>
      </c>
      <c r="AG52">
        <v>0</v>
      </c>
      <c r="AH52">
        <v>0</v>
      </c>
      <c r="AI52">
        <v>11</v>
      </c>
      <c r="AJ52">
        <v>17</v>
      </c>
      <c r="AK52">
        <v>19</v>
      </c>
      <c r="AL52">
        <v>16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</row>
    <row r="53" spans="1:58" x14ac:dyDescent="0.35">
      <c r="A53" t="s">
        <v>207</v>
      </c>
      <c r="B53">
        <v>436</v>
      </c>
      <c r="C53" s="3" t="s">
        <v>48</v>
      </c>
      <c r="D53" s="3" t="s">
        <v>49</v>
      </c>
      <c r="E53" s="3" t="s">
        <v>58</v>
      </c>
      <c r="F53" s="3" t="s">
        <v>51</v>
      </c>
      <c r="G53" s="3" t="s">
        <v>51</v>
      </c>
      <c r="H53" s="3" t="s">
        <v>51</v>
      </c>
      <c r="I53" s="3" t="s">
        <v>51</v>
      </c>
      <c r="J53" s="3" t="s">
        <v>51</v>
      </c>
      <c r="K53" s="3" t="s">
        <v>51</v>
      </c>
      <c r="L53" s="3" t="s">
        <v>51</v>
      </c>
      <c r="M53" s="3" t="s">
        <v>51</v>
      </c>
      <c r="N53" s="3" t="s">
        <v>51</v>
      </c>
      <c r="O53" s="3">
        <v>0.75</v>
      </c>
      <c r="P53" t="s">
        <v>183</v>
      </c>
      <c r="Q53">
        <v>86.6</v>
      </c>
      <c r="R53">
        <v>1</v>
      </c>
      <c r="S53">
        <v>37</v>
      </c>
      <c r="T53">
        <v>32</v>
      </c>
      <c r="U53">
        <v>80</v>
      </c>
      <c r="V53">
        <v>100</v>
      </c>
      <c r="W53">
        <v>17</v>
      </c>
      <c r="X53">
        <v>12</v>
      </c>
      <c r="Y53">
        <v>0</v>
      </c>
      <c r="Z53">
        <v>0</v>
      </c>
      <c r="AA53">
        <v>29</v>
      </c>
      <c r="AB53">
        <v>29</v>
      </c>
      <c r="AC53">
        <v>26</v>
      </c>
      <c r="AD53">
        <v>35</v>
      </c>
      <c r="AE53">
        <v>13</v>
      </c>
      <c r="AF53">
        <v>8</v>
      </c>
      <c r="AG53">
        <v>0</v>
      </c>
      <c r="AH53">
        <v>0</v>
      </c>
      <c r="AI53">
        <v>0</v>
      </c>
      <c r="AJ53">
        <v>10</v>
      </c>
      <c r="AK53">
        <v>8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</row>
    <row r="54" spans="1:58" x14ac:dyDescent="0.35">
      <c r="A54" t="s">
        <v>208</v>
      </c>
      <c r="B54">
        <v>422</v>
      </c>
      <c r="C54" s="3" t="s">
        <v>48</v>
      </c>
      <c r="D54" s="3" t="s">
        <v>49</v>
      </c>
      <c r="E54" s="3" t="s">
        <v>50</v>
      </c>
      <c r="F54" s="3" t="s">
        <v>51</v>
      </c>
      <c r="G54" s="3" t="s">
        <v>52</v>
      </c>
      <c r="H54" s="3" t="s">
        <v>51</v>
      </c>
      <c r="I54" s="3" t="s">
        <v>53</v>
      </c>
      <c r="J54" s="3" t="s">
        <v>51</v>
      </c>
      <c r="K54" s="3" t="s">
        <v>54</v>
      </c>
      <c r="L54" s="3" t="s">
        <v>51</v>
      </c>
      <c r="M54" s="3" t="s">
        <v>55</v>
      </c>
      <c r="N54" s="3" t="s">
        <v>51</v>
      </c>
      <c r="O54" s="3">
        <v>1</v>
      </c>
      <c r="P54" t="s">
        <v>209</v>
      </c>
      <c r="Q54">
        <v>100</v>
      </c>
      <c r="R54">
        <v>3</v>
      </c>
      <c r="S54">
        <v>11</v>
      </c>
      <c r="T54">
        <v>28</v>
      </c>
      <c r="U54">
        <v>52</v>
      </c>
      <c r="V54">
        <v>91</v>
      </c>
      <c r="W54">
        <v>7</v>
      </c>
      <c r="X54">
        <v>4</v>
      </c>
      <c r="Y54">
        <v>5</v>
      </c>
      <c r="Z54">
        <v>0</v>
      </c>
      <c r="AA54">
        <v>9</v>
      </c>
      <c r="AB54">
        <v>8</v>
      </c>
      <c r="AC54">
        <v>37</v>
      </c>
      <c r="AD54">
        <v>41</v>
      </c>
      <c r="AE54">
        <v>0</v>
      </c>
      <c r="AF54">
        <v>0</v>
      </c>
      <c r="AG54">
        <v>0</v>
      </c>
      <c r="AH54">
        <v>0</v>
      </c>
      <c r="AI54">
        <v>6</v>
      </c>
      <c r="AJ54">
        <v>5</v>
      </c>
      <c r="AK54">
        <v>10</v>
      </c>
      <c r="AL54">
        <v>3</v>
      </c>
      <c r="AM54">
        <v>0</v>
      </c>
      <c r="AN54">
        <v>0</v>
      </c>
      <c r="AO54">
        <v>19</v>
      </c>
      <c r="AP54">
        <v>26</v>
      </c>
      <c r="AQ54">
        <v>0</v>
      </c>
      <c r="AR54">
        <v>0</v>
      </c>
      <c r="AS54">
        <v>0</v>
      </c>
      <c r="AT54">
        <v>0</v>
      </c>
      <c r="AU54">
        <v>9</v>
      </c>
      <c r="AV54">
        <v>32</v>
      </c>
      <c r="AW54">
        <v>6</v>
      </c>
      <c r="AX54">
        <v>4</v>
      </c>
      <c r="AY54">
        <v>0</v>
      </c>
      <c r="AZ54">
        <v>0</v>
      </c>
      <c r="BA54">
        <v>3</v>
      </c>
      <c r="BB54">
        <v>0</v>
      </c>
      <c r="BC54">
        <v>0</v>
      </c>
      <c r="BD54">
        <v>6</v>
      </c>
      <c r="BE54">
        <v>0</v>
      </c>
      <c r="BF54">
        <v>0</v>
      </c>
    </row>
    <row r="55" spans="1:58" x14ac:dyDescent="0.35">
      <c r="A55" t="s">
        <v>210</v>
      </c>
      <c r="B55">
        <v>417</v>
      </c>
      <c r="C55" s="3" t="s">
        <v>48</v>
      </c>
      <c r="D55" s="3" t="s">
        <v>49</v>
      </c>
      <c r="E55" s="3" t="s">
        <v>58</v>
      </c>
      <c r="F55" s="3" t="s">
        <v>51</v>
      </c>
      <c r="G55" s="3" t="s">
        <v>59</v>
      </c>
      <c r="H55" s="3" t="s">
        <v>51</v>
      </c>
      <c r="I55" s="3" t="s">
        <v>60</v>
      </c>
      <c r="J55" s="3" t="s">
        <v>51</v>
      </c>
      <c r="K55" s="3" t="s">
        <v>211</v>
      </c>
      <c r="L55" s="3" t="s">
        <v>51</v>
      </c>
      <c r="M55" s="3" t="s">
        <v>212</v>
      </c>
      <c r="N55" s="3" t="s">
        <v>51</v>
      </c>
      <c r="O55" s="3">
        <v>0.96</v>
      </c>
      <c r="P55" t="s">
        <v>213</v>
      </c>
      <c r="Q55">
        <v>100</v>
      </c>
      <c r="R55">
        <v>1</v>
      </c>
      <c r="S55">
        <v>0</v>
      </c>
      <c r="T55">
        <v>0</v>
      </c>
      <c r="U55">
        <v>9</v>
      </c>
      <c r="V55">
        <v>13</v>
      </c>
      <c r="W55">
        <v>7</v>
      </c>
      <c r="X55">
        <v>0</v>
      </c>
      <c r="Y55">
        <v>30</v>
      </c>
      <c r="Z55">
        <v>24</v>
      </c>
      <c r="AA55">
        <v>0</v>
      </c>
      <c r="AB55">
        <v>3</v>
      </c>
      <c r="AC55">
        <v>3</v>
      </c>
      <c r="AD55">
        <v>0</v>
      </c>
      <c r="AE55">
        <v>0</v>
      </c>
      <c r="AF55">
        <v>0</v>
      </c>
      <c r="AG55">
        <v>9</v>
      </c>
      <c r="AH55">
        <v>2</v>
      </c>
      <c r="AI55">
        <v>0</v>
      </c>
      <c r="AJ55">
        <v>0</v>
      </c>
      <c r="AK55">
        <v>0</v>
      </c>
      <c r="AL55">
        <v>0</v>
      </c>
      <c r="AM55">
        <v>29</v>
      </c>
      <c r="AN55">
        <v>25</v>
      </c>
      <c r="AO55">
        <v>8</v>
      </c>
      <c r="AP55">
        <v>12</v>
      </c>
      <c r="AQ55">
        <v>38</v>
      </c>
      <c r="AR55">
        <v>23</v>
      </c>
      <c r="AS55">
        <v>0</v>
      </c>
      <c r="AT55">
        <v>0</v>
      </c>
      <c r="AU55">
        <v>0</v>
      </c>
      <c r="AV55">
        <v>0</v>
      </c>
      <c r="AW55">
        <v>26</v>
      </c>
      <c r="AX55">
        <v>24</v>
      </c>
      <c r="AY55">
        <v>15</v>
      </c>
      <c r="AZ55">
        <v>12</v>
      </c>
      <c r="BA55">
        <v>23</v>
      </c>
      <c r="BB55">
        <v>39</v>
      </c>
      <c r="BC55">
        <v>0</v>
      </c>
      <c r="BD55">
        <v>4</v>
      </c>
      <c r="BE55">
        <v>23</v>
      </c>
      <c r="BF55">
        <v>16</v>
      </c>
    </row>
    <row r="56" spans="1:58" x14ac:dyDescent="0.35">
      <c r="A56" t="s">
        <v>214</v>
      </c>
      <c r="B56">
        <v>408</v>
      </c>
      <c r="C56" s="3" t="s">
        <v>48</v>
      </c>
      <c r="D56" s="3" t="s">
        <v>49</v>
      </c>
      <c r="E56" s="3" t="s">
        <v>50</v>
      </c>
      <c r="F56" s="3" t="s">
        <v>51</v>
      </c>
      <c r="G56" s="3" t="s">
        <v>52</v>
      </c>
      <c r="H56" s="3" t="s">
        <v>51</v>
      </c>
      <c r="I56" s="3" t="s">
        <v>53</v>
      </c>
      <c r="J56" s="3" t="s">
        <v>51</v>
      </c>
      <c r="K56" s="3" t="s">
        <v>51</v>
      </c>
      <c r="L56" s="3" t="s">
        <v>51</v>
      </c>
      <c r="M56" s="3" t="s">
        <v>51</v>
      </c>
      <c r="N56" s="3" t="s">
        <v>51</v>
      </c>
      <c r="O56" s="3">
        <v>0.57999999999999996</v>
      </c>
      <c r="P56" t="s">
        <v>215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98</v>
      </c>
      <c r="AF56">
        <v>102</v>
      </c>
      <c r="AG56">
        <v>0</v>
      </c>
      <c r="AH56">
        <v>0</v>
      </c>
      <c r="AI56">
        <v>45</v>
      </c>
      <c r="AJ56">
        <v>48</v>
      </c>
      <c r="AK56">
        <v>69</v>
      </c>
      <c r="AL56">
        <v>45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1</v>
      </c>
      <c r="BC56">
        <v>0</v>
      </c>
      <c r="BD56">
        <v>0</v>
      </c>
      <c r="BE56">
        <v>0</v>
      </c>
      <c r="BF56">
        <v>0</v>
      </c>
    </row>
    <row r="57" spans="1:58" x14ac:dyDescent="0.35">
      <c r="A57" t="s">
        <v>216</v>
      </c>
      <c r="B57">
        <v>385</v>
      </c>
      <c r="C57" s="3" t="s">
        <v>48</v>
      </c>
      <c r="D57" s="3" t="s">
        <v>49</v>
      </c>
      <c r="E57" s="3" t="s">
        <v>58</v>
      </c>
      <c r="F57" s="3" t="s">
        <v>51</v>
      </c>
      <c r="G57" s="3" t="s">
        <v>59</v>
      </c>
      <c r="H57" s="3" t="s">
        <v>51</v>
      </c>
      <c r="I57" s="3" t="s">
        <v>60</v>
      </c>
      <c r="J57" s="3" t="s">
        <v>51</v>
      </c>
      <c r="K57" s="3" t="s">
        <v>69</v>
      </c>
      <c r="L57" s="3" t="s">
        <v>51</v>
      </c>
      <c r="M57" s="3" t="s">
        <v>124</v>
      </c>
      <c r="N57" s="3" t="s">
        <v>51</v>
      </c>
      <c r="O57" s="3">
        <v>0.55000000000000004</v>
      </c>
      <c r="P57" t="s">
        <v>217</v>
      </c>
      <c r="Q57">
        <v>100</v>
      </c>
      <c r="R57">
        <v>1</v>
      </c>
      <c r="S57">
        <v>22</v>
      </c>
      <c r="T57">
        <v>20</v>
      </c>
      <c r="U57">
        <v>58</v>
      </c>
      <c r="V57">
        <v>47</v>
      </c>
      <c r="W57">
        <v>24</v>
      </c>
      <c r="X57">
        <v>10</v>
      </c>
      <c r="Y57">
        <v>14</v>
      </c>
      <c r="Z57">
        <v>11</v>
      </c>
      <c r="AA57">
        <v>0</v>
      </c>
      <c r="AB57">
        <v>1</v>
      </c>
      <c r="AC57">
        <v>9</v>
      </c>
      <c r="AD57">
        <v>6</v>
      </c>
      <c r="AE57">
        <v>5</v>
      </c>
      <c r="AF57">
        <v>14</v>
      </c>
      <c r="AG57">
        <v>0</v>
      </c>
      <c r="AH57">
        <v>0</v>
      </c>
      <c r="AI57">
        <v>1</v>
      </c>
      <c r="AJ57">
        <v>0</v>
      </c>
      <c r="AK57">
        <v>3</v>
      </c>
      <c r="AL57">
        <v>0</v>
      </c>
      <c r="AM57">
        <v>17</v>
      </c>
      <c r="AN57">
        <v>15</v>
      </c>
      <c r="AO57">
        <v>0</v>
      </c>
      <c r="AP57">
        <v>3</v>
      </c>
      <c r="AQ57">
        <v>5</v>
      </c>
      <c r="AR57">
        <v>14</v>
      </c>
      <c r="AS57">
        <v>11</v>
      </c>
      <c r="AT57">
        <v>16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4</v>
      </c>
      <c r="BB57">
        <v>0</v>
      </c>
      <c r="BC57">
        <v>28</v>
      </c>
      <c r="BD57">
        <v>23</v>
      </c>
      <c r="BE57">
        <v>0</v>
      </c>
      <c r="BF57">
        <v>4</v>
      </c>
    </row>
    <row r="58" spans="1:58" x14ac:dyDescent="0.35">
      <c r="A58" t="s">
        <v>218</v>
      </c>
      <c r="B58">
        <v>381</v>
      </c>
      <c r="C58" s="3" t="s">
        <v>48</v>
      </c>
      <c r="D58" s="3" t="s">
        <v>49</v>
      </c>
      <c r="E58" s="3" t="s">
        <v>50</v>
      </c>
      <c r="F58" s="3" t="s">
        <v>51</v>
      </c>
      <c r="G58" s="3" t="s">
        <v>52</v>
      </c>
      <c r="H58" s="3" t="s">
        <v>51</v>
      </c>
      <c r="I58" s="3" t="s">
        <v>53</v>
      </c>
      <c r="J58" s="3" t="s">
        <v>51</v>
      </c>
      <c r="K58" s="3" t="s">
        <v>65</v>
      </c>
      <c r="L58" s="3" t="s">
        <v>51</v>
      </c>
      <c r="M58" s="3" t="s">
        <v>66</v>
      </c>
      <c r="N58" s="3" t="s">
        <v>51</v>
      </c>
      <c r="O58" s="3">
        <v>0.99</v>
      </c>
      <c r="P58" t="s">
        <v>219</v>
      </c>
      <c r="Q58">
        <v>91.3</v>
      </c>
      <c r="R58">
        <v>1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76</v>
      </c>
      <c r="AZ58">
        <v>86</v>
      </c>
      <c r="BA58">
        <v>0</v>
      </c>
      <c r="BB58">
        <v>6</v>
      </c>
      <c r="BC58">
        <v>0</v>
      </c>
      <c r="BD58">
        <v>0</v>
      </c>
      <c r="BE58">
        <v>104</v>
      </c>
      <c r="BF58">
        <v>109</v>
      </c>
    </row>
    <row r="59" spans="1:58" x14ac:dyDescent="0.35">
      <c r="A59" t="s">
        <v>220</v>
      </c>
      <c r="B59">
        <v>379</v>
      </c>
      <c r="C59" s="3" t="s">
        <v>48</v>
      </c>
      <c r="D59" s="3" t="s">
        <v>49</v>
      </c>
      <c r="E59" s="3" t="s">
        <v>58</v>
      </c>
      <c r="F59" s="3" t="s">
        <v>51</v>
      </c>
      <c r="G59" s="3" t="s">
        <v>59</v>
      </c>
      <c r="H59" s="3" t="s">
        <v>51</v>
      </c>
      <c r="I59" s="3" t="s">
        <v>60</v>
      </c>
      <c r="J59" s="3" t="s">
        <v>51</v>
      </c>
      <c r="K59" s="3" t="s">
        <v>61</v>
      </c>
      <c r="L59" s="3" t="s">
        <v>51</v>
      </c>
      <c r="M59" s="3" t="s">
        <v>190</v>
      </c>
      <c r="N59" s="3" t="s">
        <v>51</v>
      </c>
      <c r="O59" s="3">
        <v>0.74</v>
      </c>
      <c r="P59" t="s">
        <v>221</v>
      </c>
      <c r="Q59">
        <v>98.4</v>
      </c>
      <c r="R59">
        <v>1</v>
      </c>
      <c r="S59">
        <v>0</v>
      </c>
      <c r="T59">
        <v>7</v>
      </c>
      <c r="U59">
        <v>0</v>
      </c>
      <c r="V59">
        <v>0</v>
      </c>
      <c r="W59">
        <v>0</v>
      </c>
      <c r="X59">
        <v>0</v>
      </c>
      <c r="Y59">
        <v>0</v>
      </c>
      <c r="Z59">
        <v>3</v>
      </c>
      <c r="AA59">
        <v>0</v>
      </c>
      <c r="AB59">
        <v>0</v>
      </c>
      <c r="AC59">
        <v>0</v>
      </c>
      <c r="AD59">
        <v>0</v>
      </c>
      <c r="AE59">
        <v>20</v>
      </c>
      <c r="AF59">
        <v>27</v>
      </c>
      <c r="AG59">
        <v>3</v>
      </c>
      <c r="AH59">
        <v>5</v>
      </c>
      <c r="AI59">
        <v>59</v>
      </c>
      <c r="AJ59">
        <v>48</v>
      </c>
      <c r="AK59">
        <v>75</v>
      </c>
      <c r="AL59">
        <v>50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36</v>
      </c>
      <c r="AX59">
        <v>31</v>
      </c>
      <c r="AY59">
        <v>0</v>
      </c>
      <c r="AZ59">
        <v>0</v>
      </c>
      <c r="BA59">
        <v>9</v>
      </c>
      <c r="BB59">
        <v>6</v>
      </c>
      <c r="BC59">
        <v>0</v>
      </c>
      <c r="BD59">
        <v>0</v>
      </c>
      <c r="BE59">
        <v>0</v>
      </c>
      <c r="BF59">
        <v>0</v>
      </c>
    </row>
    <row r="60" spans="1:58" x14ac:dyDescent="0.35">
      <c r="A60" t="s">
        <v>222</v>
      </c>
      <c r="B60">
        <v>369</v>
      </c>
      <c r="C60" s="3" t="s">
        <v>48</v>
      </c>
      <c r="D60" s="3" t="s">
        <v>49</v>
      </c>
      <c r="E60" s="3" t="s">
        <v>50</v>
      </c>
      <c r="F60" s="3" t="s">
        <v>51</v>
      </c>
      <c r="G60" s="3" t="s">
        <v>52</v>
      </c>
      <c r="H60" s="3" t="s">
        <v>51</v>
      </c>
      <c r="I60" s="3" t="s">
        <v>53</v>
      </c>
      <c r="J60" s="3" t="s">
        <v>51</v>
      </c>
      <c r="K60" s="3" t="s">
        <v>54</v>
      </c>
      <c r="L60" s="3" t="s">
        <v>51</v>
      </c>
      <c r="M60" s="3" t="s">
        <v>55</v>
      </c>
      <c r="N60" s="3" t="s">
        <v>51</v>
      </c>
      <c r="O60" s="3">
        <v>1</v>
      </c>
      <c r="P60" t="s">
        <v>223</v>
      </c>
      <c r="Q60">
        <v>100</v>
      </c>
      <c r="R60">
        <v>1</v>
      </c>
      <c r="S60">
        <v>22</v>
      </c>
      <c r="T60">
        <v>55</v>
      </c>
      <c r="U60">
        <v>0</v>
      </c>
      <c r="V60">
        <v>4</v>
      </c>
      <c r="W60">
        <v>40</v>
      </c>
      <c r="X60">
        <v>34</v>
      </c>
      <c r="Y60">
        <v>86</v>
      </c>
      <c r="Z60">
        <v>63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5</v>
      </c>
      <c r="AZ60">
        <v>60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</row>
    <row r="61" spans="1:58" x14ac:dyDescent="0.35">
      <c r="A61" t="s">
        <v>224</v>
      </c>
      <c r="B61">
        <v>368</v>
      </c>
      <c r="C61" s="3" t="s">
        <v>48</v>
      </c>
      <c r="D61" s="3" t="s">
        <v>49</v>
      </c>
      <c r="E61" s="3" t="s">
        <v>58</v>
      </c>
      <c r="F61" s="3" t="s">
        <v>51</v>
      </c>
      <c r="G61" s="3" t="s">
        <v>59</v>
      </c>
      <c r="H61" s="3" t="s">
        <v>51</v>
      </c>
      <c r="I61" s="3" t="s">
        <v>60</v>
      </c>
      <c r="J61" s="3" t="s">
        <v>51</v>
      </c>
      <c r="K61" s="3" t="s">
        <v>69</v>
      </c>
      <c r="L61" s="3" t="s">
        <v>51</v>
      </c>
      <c r="M61" s="3" t="s">
        <v>225</v>
      </c>
      <c r="N61" s="3" t="s">
        <v>51</v>
      </c>
      <c r="O61" s="3">
        <v>0.98</v>
      </c>
      <c r="P61" t="s">
        <v>226</v>
      </c>
      <c r="Q61">
        <v>99.6</v>
      </c>
      <c r="R61">
        <v>1</v>
      </c>
      <c r="S61">
        <v>4</v>
      </c>
      <c r="T61">
        <v>0</v>
      </c>
      <c r="U61">
        <v>7</v>
      </c>
      <c r="V61">
        <v>6</v>
      </c>
      <c r="W61">
        <v>0</v>
      </c>
      <c r="X61">
        <v>7</v>
      </c>
      <c r="Y61">
        <v>22</v>
      </c>
      <c r="Z61">
        <v>53</v>
      </c>
      <c r="AA61">
        <v>7</v>
      </c>
      <c r="AB61">
        <v>5</v>
      </c>
      <c r="AC61">
        <v>11</v>
      </c>
      <c r="AD61">
        <v>5</v>
      </c>
      <c r="AE61">
        <v>15</v>
      </c>
      <c r="AF61">
        <v>5</v>
      </c>
      <c r="AG61">
        <v>0</v>
      </c>
      <c r="AH61">
        <v>1</v>
      </c>
      <c r="AI61">
        <v>4</v>
      </c>
      <c r="AJ61">
        <v>3</v>
      </c>
      <c r="AK61">
        <v>6</v>
      </c>
      <c r="AL61">
        <v>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11</v>
      </c>
      <c r="AX61">
        <v>5</v>
      </c>
      <c r="AY61">
        <v>54</v>
      </c>
      <c r="AZ61">
        <v>46</v>
      </c>
      <c r="BA61">
        <v>7</v>
      </c>
      <c r="BB61">
        <v>6</v>
      </c>
      <c r="BC61">
        <v>17</v>
      </c>
      <c r="BD61">
        <v>19</v>
      </c>
      <c r="BE61">
        <v>19</v>
      </c>
      <c r="BF61">
        <v>16</v>
      </c>
    </row>
    <row r="62" spans="1:58" x14ac:dyDescent="0.35">
      <c r="A62" t="s">
        <v>227</v>
      </c>
      <c r="B62">
        <v>361</v>
      </c>
      <c r="C62" s="3" t="s">
        <v>48</v>
      </c>
      <c r="D62" s="3" t="s">
        <v>49</v>
      </c>
      <c r="E62" s="3" t="s">
        <v>58</v>
      </c>
      <c r="F62" s="3" t="s">
        <v>51</v>
      </c>
      <c r="G62" s="3" t="s">
        <v>59</v>
      </c>
      <c r="H62" s="3" t="s">
        <v>51</v>
      </c>
      <c r="I62" s="3" t="s">
        <v>60</v>
      </c>
      <c r="J62" s="3" t="s">
        <v>51</v>
      </c>
      <c r="K62" s="3" t="s">
        <v>69</v>
      </c>
      <c r="L62" s="3" t="s">
        <v>51</v>
      </c>
      <c r="M62" s="3" t="s">
        <v>109</v>
      </c>
      <c r="N62" s="3" t="s">
        <v>51</v>
      </c>
      <c r="O62" s="3">
        <v>0.57999999999999996</v>
      </c>
      <c r="P62" t="s">
        <v>110</v>
      </c>
      <c r="Q62">
        <v>96.4</v>
      </c>
      <c r="R62">
        <v>1</v>
      </c>
      <c r="S62">
        <v>36</v>
      </c>
      <c r="T62">
        <v>33</v>
      </c>
      <c r="U62">
        <v>23</v>
      </c>
      <c r="V62">
        <v>21</v>
      </c>
      <c r="W62">
        <v>31</v>
      </c>
      <c r="X62">
        <v>13</v>
      </c>
      <c r="Y62">
        <v>12</v>
      </c>
      <c r="Z62">
        <v>26</v>
      </c>
      <c r="AA62">
        <v>16</v>
      </c>
      <c r="AB62">
        <v>6</v>
      </c>
      <c r="AC62">
        <v>17</v>
      </c>
      <c r="AD62">
        <v>11</v>
      </c>
      <c r="AE62">
        <v>3</v>
      </c>
      <c r="AF62">
        <v>14</v>
      </c>
      <c r="AG62">
        <v>0</v>
      </c>
      <c r="AH62">
        <v>0</v>
      </c>
      <c r="AI62">
        <v>0</v>
      </c>
      <c r="AJ62">
        <v>0</v>
      </c>
      <c r="AK62">
        <v>2</v>
      </c>
      <c r="AL62">
        <v>5</v>
      </c>
      <c r="AM62">
        <v>0</v>
      </c>
      <c r="AN62">
        <v>0</v>
      </c>
      <c r="AO62">
        <v>28</v>
      </c>
      <c r="AP62">
        <v>28</v>
      </c>
      <c r="AQ62">
        <v>0</v>
      </c>
      <c r="AR62">
        <v>0</v>
      </c>
      <c r="AS62">
        <v>0</v>
      </c>
      <c r="AT62">
        <v>0</v>
      </c>
      <c r="AU62">
        <v>18</v>
      </c>
      <c r="AV62">
        <v>0</v>
      </c>
      <c r="AW62">
        <v>6</v>
      </c>
      <c r="AX62">
        <v>3</v>
      </c>
      <c r="AY62">
        <v>0</v>
      </c>
      <c r="AZ62">
        <v>0</v>
      </c>
      <c r="BA62">
        <v>4</v>
      </c>
      <c r="BB62">
        <v>5</v>
      </c>
      <c r="BC62">
        <v>0</v>
      </c>
      <c r="BD62">
        <v>0</v>
      </c>
      <c r="BE62">
        <v>0</v>
      </c>
      <c r="BF62">
        <v>0</v>
      </c>
    </row>
    <row r="63" spans="1:58" x14ac:dyDescent="0.35">
      <c r="A63" t="s">
        <v>228</v>
      </c>
      <c r="B63">
        <v>361</v>
      </c>
      <c r="C63" s="3" t="s">
        <v>48</v>
      </c>
      <c r="D63" s="3" t="s">
        <v>49</v>
      </c>
      <c r="E63" s="3" t="s">
        <v>58</v>
      </c>
      <c r="F63" s="3" t="s">
        <v>51</v>
      </c>
      <c r="G63" s="3" t="s">
        <v>59</v>
      </c>
      <c r="H63" s="3" t="s">
        <v>51</v>
      </c>
      <c r="I63" s="3" t="s">
        <v>60</v>
      </c>
      <c r="J63" s="3" t="s">
        <v>51</v>
      </c>
      <c r="K63" s="3" t="s">
        <v>69</v>
      </c>
      <c r="L63" s="3" t="s">
        <v>51</v>
      </c>
      <c r="M63" s="3" t="s">
        <v>127</v>
      </c>
      <c r="N63" s="3" t="s">
        <v>51</v>
      </c>
      <c r="O63" s="3">
        <v>1</v>
      </c>
      <c r="P63" t="s">
        <v>229</v>
      </c>
      <c r="Q63">
        <v>99.6</v>
      </c>
      <c r="R63">
        <v>1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3</v>
      </c>
      <c r="AC63">
        <v>23</v>
      </c>
      <c r="AD63">
        <v>12</v>
      </c>
      <c r="AE63">
        <v>150</v>
      </c>
      <c r="AF63">
        <v>137</v>
      </c>
      <c r="AG63">
        <v>0</v>
      </c>
      <c r="AH63">
        <v>0</v>
      </c>
      <c r="AI63">
        <v>6</v>
      </c>
      <c r="AJ63">
        <v>6</v>
      </c>
      <c r="AK63">
        <v>14</v>
      </c>
      <c r="AL63">
        <v>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5</v>
      </c>
      <c r="BB63">
        <v>0</v>
      </c>
      <c r="BC63">
        <v>0</v>
      </c>
      <c r="BD63">
        <v>0</v>
      </c>
      <c r="BE63">
        <v>0</v>
      </c>
      <c r="BF63">
        <v>0</v>
      </c>
    </row>
    <row r="64" spans="1:58" x14ac:dyDescent="0.35">
      <c r="A64" t="s">
        <v>230</v>
      </c>
      <c r="B64">
        <v>356</v>
      </c>
      <c r="C64" s="3" t="s">
        <v>48</v>
      </c>
      <c r="D64" s="3" t="s">
        <v>49</v>
      </c>
      <c r="E64" s="3" t="s">
        <v>50</v>
      </c>
      <c r="F64" s="3" t="s">
        <v>51</v>
      </c>
      <c r="G64" s="3" t="s">
        <v>52</v>
      </c>
      <c r="H64" s="3" t="s">
        <v>51</v>
      </c>
      <c r="I64" s="3" t="s">
        <v>53</v>
      </c>
      <c r="J64" s="3" t="s">
        <v>51</v>
      </c>
      <c r="K64" s="3" t="s">
        <v>54</v>
      </c>
      <c r="L64" s="3" t="s">
        <v>51</v>
      </c>
      <c r="M64" s="3" t="s">
        <v>55</v>
      </c>
      <c r="N64" s="3" t="s">
        <v>51</v>
      </c>
      <c r="O64" s="3">
        <v>1</v>
      </c>
      <c r="P64" t="s">
        <v>231</v>
      </c>
      <c r="Q64">
        <v>99.6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14</v>
      </c>
      <c r="AP64">
        <v>11</v>
      </c>
      <c r="AQ64">
        <v>0</v>
      </c>
      <c r="AR64">
        <v>0</v>
      </c>
      <c r="AS64">
        <v>0</v>
      </c>
      <c r="AT64">
        <v>0</v>
      </c>
      <c r="AU64">
        <v>19</v>
      </c>
      <c r="AV64">
        <v>10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148</v>
      </c>
      <c r="BD64">
        <v>154</v>
      </c>
      <c r="BE64">
        <v>0</v>
      </c>
      <c r="BF64">
        <v>0</v>
      </c>
    </row>
    <row r="65" spans="1:58" x14ac:dyDescent="0.35">
      <c r="A65" t="s">
        <v>232</v>
      </c>
      <c r="B65">
        <v>331</v>
      </c>
      <c r="C65" s="3" t="s">
        <v>48</v>
      </c>
      <c r="D65" s="3" t="s">
        <v>49</v>
      </c>
      <c r="E65" s="3" t="s">
        <v>50</v>
      </c>
      <c r="F65" s="3" t="s">
        <v>51</v>
      </c>
      <c r="G65" s="3" t="s">
        <v>52</v>
      </c>
      <c r="H65" s="3" t="s">
        <v>51</v>
      </c>
      <c r="I65" s="3" t="s">
        <v>53</v>
      </c>
      <c r="J65" s="3" t="s">
        <v>51</v>
      </c>
      <c r="K65" s="3" t="s">
        <v>65</v>
      </c>
      <c r="L65" s="3" t="s">
        <v>51</v>
      </c>
      <c r="M65" s="3" t="s">
        <v>66</v>
      </c>
      <c r="N65" s="3" t="s">
        <v>51</v>
      </c>
      <c r="O65" s="3">
        <v>1</v>
      </c>
      <c r="P65" t="s">
        <v>233</v>
      </c>
      <c r="Q65">
        <v>100</v>
      </c>
      <c r="R65">
        <v>1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40</v>
      </c>
      <c r="AF65">
        <v>43</v>
      </c>
      <c r="AG65">
        <v>0</v>
      </c>
      <c r="AH65">
        <v>0</v>
      </c>
      <c r="AI65">
        <v>54</v>
      </c>
      <c r="AJ65">
        <v>64</v>
      </c>
      <c r="AK65">
        <v>84</v>
      </c>
      <c r="AL65">
        <v>46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</row>
    <row r="66" spans="1:58" x14ac:dyDescent="0.35">
      <c r="A66" t="s">
        <v>234</v>
      </c>
      <c r="B66">
        <v>331</v>
      </c>
      <c r="C66" s="3" t="s">
        <v>48</v>
      </c>
      <c r="D66" s="3" t="s">
        <v>49</v>
      </c>
      <c r="E66" s="3" t="s">
        <v>58</v>
      </c>
      <c r="F66" s="3" t="s">
        <v>51</v>
      </c>
      <c r="G66" s="3" t="s">
        <v>59</v>
      </c>
      <c r="H66" s="3" t="s">
        <v>51</v>
      </c>
      <c r="I66" s="3" t="s">
        <v>60</v>
      </c>
      <c r="J66" s="3" t="s">
        <v>51</v>
      </c>
      <c r="K66" s="3" t="s">
        <v>61</v>
      </c>
      <c r="L66" s="3" t="s">
        <v>51</v>
      </c>
      <c r="M66" s="3" t="s">
        <v>185</v>
      </c>
      <c r="N66" s="3" t="s">
        <v>51</v>
      </c>
      <c r="O66" s="3">
        <v>0.6</v>
      </c>
      <c r="P66" t="s">
        <v>235</v>
      </c>
      <c r="Q66">
        <v>94.1</v>
      </c>
      <c r="R66">
        <v>1</v>
      </c>
      <c r="S66">
        <v>0</v>
      </c>
      <c r="T66">
        <v>0</v>
      </c>
      <c r="U66">
        <v>6</v>
      </c>
      <c r="V66">
        <v>8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17</v>
      </c>
      <c r="AF66">
        <v>15</v>
      </c>
      <c r="AG66">
        <v>0</v>
      </c>
      <c r="AH66">
        <v>0</v>
      </c>
      <c r="AI66">
        <v>11</v>
      </c>
      <c r="AJ66">
        <v>0</v>
      </c>
      <c r="AK66">
        <v>0</v>
      </c>
      <c r="AL66">
        <v>1</v>
      </c>
      <c r="AM66">
        <v>0</v>
      </c>
      <c r="AN66">
        <v>0</v>
      </c>
      <c r="AO66">
        <v>101</v>
      </c>
      <c r="AP66">
        <v>83</v>
      </c>
      <c r="AQ66">
        <v>0</v>
      </c>
      <c r="AR66">
        <v>0</v>
      </c>
      <c r="AS66">
        <v>0</v>
      </c>
      <c r="AT66">
        <v>0</v>
      </c>
      <c r="AU66">
        <v>32</v>
      </c>
      <c r="AV66">
        <v>37</v>
      </c>
      <c r="AW66">
        <v>0</v>
      </c>
      <c r="AX66">
        <v>0</v>
      </c>
      <c r="AY66">
        <v>0</v>
      </c>
      <c r="AZ66">
        <v>8</v>
      </c>
      <c r="BA66">
        <v>0</v>
      </c>
      <c r="BB66">
        <v>0</v>
      </c>
      <c r="BC66">
        <v>2</v>
      </c>
      <c r="BD66">
        <v>10</v>
      </c>
      <c r="BE66">
        <v>0</v>
      </c>
      <c r="BF66">
        <v>0</v>
      </c>
    </row>
    <row r="67" spans="1:58" x14ac:dyDescent="0.35">
      <c r="A67" t="s">
        <v>236</v>
      </c>
      <c r="B67">
        <v>324</v>
      </c>
      <c r="C67" s="3" t="s">
        <v>48</v>
      </c>
      <c r="D67" s="3" t="s">
        <v>49</v>
      </c>
      <c r="E67" s="3" t="s">
        <v>58</v>
      </c>
      <c r="F67" s="3" t="s">
        <v>51</v>
      </c>
      <c r="G67" s="3" t="s">
        <v>59</v>
      </c>
      <c r="H67" s="3" t="s">
        <v>51</v>
      </c>
      <c r="I67" s="3" t="s">
        <v>60</v>
      </c>
      <c r="J67" s="3" t="s">
        <v>51</v>
      </c>
      <c r="K67" s="3" t="s">
        <v>69</v>
      </c>
      <c r="L67" s="3" t="s">
        <v>51</v>
      </c>
      <c r="M67" s="3" t="s">
        <v>51</v>
      </c>
      <c r="N67" s="3" t="s">
        <v>51</v>
      </c>
      <c r="O67" s="3">
        <v>1</v>
      </c>
      <c r="P67" t="s">
        <v>237</v>
      </c>
      <c r="Q67">
        <v>95.7</v>
      </c>
      <c r="R67">
        <v>1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178</v>
      </c>
      <c r="AZ67">
        <v>146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</row>
    <row r="68" spans="1:58" x14ac:dyDescent="0.35">
      <c r="A68" t="s">
        <v>238</v>
      </c>
      <c r="B68">
        <v>323</v>
      </c>
      <c r="C68" s="3" t="s">
        <v>48</v>
      </c>
      <c r="D68" s="3" t="s">
        <v>49</v>
      </c>
      <c r="E68" t="s">
        <v>1975</v>
      </c>
      <c r="F68" s="3" t="s">
        <v>51</v>
      </c>
      <c r="G68" s="3" t="s">
        <v>133</v>
      </c>
      <c r="H68" s="3" t="s">
        <v>239</v>
      </c>
      <c r="I68" s="3" t="s">
        <v>240</v>
      </c>
      <c r="J68" s="3" t="s">
        <v>241</v>
      </c>
      <c r="K68" s="3" t="s">
        <v>242</v>
      </c>
      <c r="L68" s="3" t="s">
        <v>51</v>
      </c>
      <c r="M68" s="3" t="s">
        <v>243</v>
      </c>
      <c r="N68" s="3" t="s">
        <v>51</v>
      </c>
      <c r="O68" s="3">
        <v>1</v>
      </c>
      <c r="P68" t="s">
        <v>244</v>
      </c>
      <c r="Q68">
        <v>100</v>
      </c>
      <c r="R68">
        <v>1</v>
      </c>
      <c r="S68">
        <v>0</v>
      </c>
      <c r="T68">
        <v>5</v>
      </c>
      <c r="U68">
        <v>12</v>
      </c>
      <c r="V68">
        <v>10</v>
      </c>
      <c r="W68">
        <v>9</v>
      </c>
      <c r="X68">
        <v>0</v>
      </c>
      <c r="Y68">
        <v>49</v>
      </c>
      <c r="Z68">
        <v>54</v>
      </c>
      <c r="AA68">
        <v>7</v>
      </c>
      <c r="AB68">
        <v>0</v>
      </c>
      <c r="AC68">
        <v>12</v>
      </c>
      <c r="AD68">
        <v>11</v>
      </c>
      <c r="AE68">
        <v>11</v>
      </c>
      <c r="AF68">
        <v>0</v>
      </c>
      <c r="AG68">
        <v>5</v>
      </c>
      <c r="AH68">
        <v>0</v>
      </c>
      <c r="AI68">
        <v>17</v>
      </c>
      <c r="AJ68">
        <v>14</v>
      </c>
      <c r="AK68">
        <v>16</v>
      </c>
      <c r="AL68">
        <v>14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28</v>
      </c>
      <c r="AX68">
        <v>22</v>
      </c>
      <c r="AY68">
        <v>8</v>
      </c>
      <c r="AZ68">
        <v>0</v>
      </c>
      <c r="BA68">
        <v>13</v>
      </c>
      <c r="BB68">
        <v>6</v>
      </c>
      <c r="BC68">
        <v>0</v>
      </c>
      <c r="BD68">
        <v>0</v>
      </c>
      <c r="BE68">
        <v>0</v>
      </c>
      <c r="BF68">
        <v>0</v>
      </c>
    </row>
    <row r="69" spans="1:58" x14ac:dyDescent="0.35">
      <c r="A69" t="s">
        <v>245</v>
      </c>
      <c r="B69">
        <v>319</v>
      </c>
      <c r="C69" s="3" t="s">
        <v>48</v>
      </c>
      <c r="D69" s="3" t="s">
        <v>49</v>
      </c>
      <c r="E69" s="3" t="s">
        <v>73</v>
      </c>
      <c r="F69" s="3" t="s">
        <v>51</v>
      </c>
      <c r="G69" s="3" t="s">
        <v>95</v>
      </c>
      <c r="H69" s="3" t="s">
        <v>51</v>
      </c>
      <c r="I69" s="3" t="s">
        <v>96</v>
      </c>
      <c r="J69" s="3" t="s">
        <v>51</v>
      </c>
      <c r="K69" s="3" t="s">
        <v>51</v>
      </c>
      <c r="L69" s="3" t="s">
        <v>51</v>
      </c>
      <c r="M69" s="3" t="s">
        <v>51</v>
      </c>
      <c r="N69" s="3" t="s">
        <v>51</v>
      </c>
      <c r="O69" s="3">
        <v>0.69</v>
      </c>
      <c r="P69" t="s">
        <v>246</v>
      </c>
      <c r="Q69">
        <v>100</v>
      </c>
      <c r="R69">
        <v>1</v>
      </c>
      <c r="S69">
        <v>3</v>
      </c>
      <c r="T69">
        <v>6</v>
      </c>
      <c r="U69">
        <v>18</v>
      </c>
      <c r="V69">
        <v>28</v>
      </c>
      <c r="W69">
        <v>0</v>
      </c>
      <c r="X69">
        <v>0</v>
      </c>
      <c r="Y69">
        <v>0</v>
      </c>
      <c r="Z69">
        <v>0</v>
      </c>
      <c r="AA69">
        <v>19</v>
      </c>
      <c r="AB69">
        <v>17</v>
      </c>
      <c r="AC69">
        <v>16</v>
      </c>
      <c r="AD69">
        <v>21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8</v>
      </c>
      <c r="AX69">
        <v>6</v>
      </c>
      <c r="AY69">
        <v>36</v>
      </c>
      <c r="AZ69">
        <v>42</v>
      </c>
      <c r="BA69">
        <v>0</v>
      </c>
      <c r="BB69">
        <v>0</v>
      </c>
      <c r="BC69">
        <v>0</v>
      </c>
      <c r="BD69">
        <v>0</v>
      </c>
      <c r="BE69">
        <v>49</v>
      </c>
      <c r="BF69">
        <v>50</v>
      </c>
    </row>
    <row r="70" spans="1:58" x14ac:dyDescent="0.35">
      <c r="A70" t="s">
        <v>247</v>
      </c>
      <c r="B70">
        <v>318</v>
      </c>
      <c r="C70" s="3" t="s">
        <v>48</v>
      </c>
      <c r="D70" s="3" t="s">
        <v>49</v>
      </c>
      <c r="E70" s="3" t="s">
        <v>58</v>
      </c>
      <c r="F70" s="3" t="s">
        <v>51</v>
      </c>
      <c r="G70" s="3" t="s">
        <v>59</v>
      </c>
      <c r="H70" s="3" t="s">
        <v>51</v>
      </c>
      <c r="I70" s="3" t="s">
        <v>60</v>
      </c>
      <c r="J70" s="3" t="s">
        <v>51</v>
      </c>
      <c r="K70" s="3" t="s">
        <v>61</v>
      </c>
      <c r="L70" s="3" t="s">
        <v>51</v>
      </c>
      <c r="M70" s="3" t="s">
        <v>193</v>
      </c>
      <c r="N70" s="3" t="s">
        <v>51</v>
      </c>
      <c r="O70" s="3">
        <v>0.98</v>
      </c>
      <c r="P70" t="s">
        <v>248</v>
      </c>
      <c r="Q70">
        <v>92.9</v>
      </c>
      <c r="R70">
        <v>1</v>
      </c>
      <c r="S70">
        <v>17</v>
      </c>
      <c r="T70">
        <v>15</v>
      </c>
      <c r="U70">
        <v>0</v>
      </c>
      <c r="V70">
        <v>8</v>
      </c>
      <c r="W70">
        <v>16</v>
      </c>
      <c r="X70">
        <v>11</v>
      </c>
      <c r="Y70">
        <v>0</v>
      </c>
      <c r="Z70">
        <v>0</v>
      </c>
      <c r="AA70">
        <v>0</v>
      </c>
      <c r="AB70">
        <v>0</v>
      </c>
      <c r="AC70">
        <v>42</v>
      </c>
      <c r="AD70">
        <v>43</v>
      </c>
      <c r="AE70">
        <v>36</v>
      </c>
      <c r="AF70">
        <v>25</v>
      </c>
      <c r="AG70">
        <v>0</v>
      </c>
      <c r="AH70">
        <v>0</v>
      </c>
      <c r="AI70">
        <v>14</v>
      </c>
      <c r="AJ70">
        <v>11</v>
      </c>
      <c r="AK70">
        <v>26</v>
      </c>
      <c r="AL70">
        <v>21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5</v>
      </c>
      <c r="AY70">
        <v>7</v>
      </c>
      <c r="AZ70">
        <v>3</v>
      </c>
      <c r="BA70">
        <v>8</v>
      </c>
      <c r="BB70">
        <v>0</v>
      </c>
      <c r="BC70">
        <v>0</v>
      </c>
      <c r="BD70">
        <v>0</v>
      </c>
      <c r="BE70">
        <v>7</v>
      </c>
      <c r="BF70">
        <v>3</v>
      </c>
    </row>
    <row r="71" spans="1:58" x14ac:dyDescent="0.35">
      <c r="A71" t="s">
        <v>249</v>
      </c>
      <c r="B71">
        <v>316</v>
      </c>
      <c r="C71" s="3" t="s">
        <v>48</v>
      </c>
      <c r="D71" s="3" t="s">
        <v>49</v>
      </c>
      <c r="E71" s="3" t="s">
        <v>50</v>
      </c>
      <c r="F71" s="3" t="s">
        <v>51</v>
      </c>
      <c r="G71" s="3" t="s">
        <v>52</v>
      </c>
      <c r="H71" s="3" t="s">
        <v>51</v>
      </c>
      <c r="I71" s="3" t="s">
        <v>53</v>
      </c>
      <c r="J71" s="3" t="s">
        <v>51</v>
      </c>
      <c r="K71" s="3" t="s">
        <v>54</v>
      </c>
      <c r="L71" s="3" t="s">
        <v>51</v>
      </c>
      <c r="M71" s="3" t="s">
        <v>55</v>
      </c>
      <c r="N71" s="3" t="s">
        <v>51</v>
      </c>
      <c r="O71" s="3">
        <v>1</v>
      </c>
      <c r="P71" t="s">
        <v>250</v>
      </c>
      <c r="Q71">
        <v>100</v>
      </c>
      <c r="R71">
        <v>1</v>
      </c>
      <c r="S71">
        <v>35</v>
      </c>
      <c r="T71">
        <v>27</v>
      </c>
      <c r="U71">
        <v>76</v>
      </c>
      <c r="V71">
        <v>83</v>
      </c>
      <c r="W71">
        <v>24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6</v>
      </c>
      <c r="AH71">
        <v>14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31</v>
      </c>
      <c r="BB71">
        <v>20</v>
      </c>
      <c r="BC71">
        <v>0</v>
      </c>
      <c r="BD71">
        <v>0</v>
      </c>
      <c r="BE71">
        <v>0</v>
      </c>
      <c r="BF71">
        <v>0</v>
      </c>
    </row>
    <row r="72" spans="1:58" x14ac:dyDescent="0.35">
      <c r="A72" t="s">
        <v>251</v>
      </c>
      <c r="B72">
        <v>314</v>
      </c>
      <c r="C72" s="3" t="s">
        <v>48</v>
      </c>
      <c r="D72" s="3" t="s">
        <v>49</v>
      </c>
      <c r="E72" s="3" t="s">
        <v>58</v>
      </c>
      <c r="F72" s="3" t="s">
        <v>51</v>
      </c>
      <c r="G72" s="3" t="s">
        <v>59</v>
      </c>
      <c r="H72" s="3" t="s">
        <v>51</v>
      </c>
      <c r="I72" s="3" t="s">
        <v>60</v>
      </c>
      <c r="J72" s="3" t="s">
        <v>51</v>
      </c>
      <c r="K72" s="3" t="s">
        <v>69</v>
      </c>
      <c r="L72" s="3" t="s">
        <v>51</v>
      </c>
      <c r="M72" s="3" t="s">
        <v>82</v>
      </c>
      <c r="N72" s="3" t="s">
        <v>51</v>
      </c>
      <c r="O72" s="3">
        <v>0.68</v>
      </c>
      <c r="P72" t="s">
        <v>83</v>
      </c>
      <c r="Q72">
        <v>94.1</v>
      </c>
      <c r="R72">
        <v>1</v>
      </c>
      <c r="S72">
        <v>5</v>
      </c>
      <c r="T72">
        <v>11</v>
      </c>
      <c r="U72">
        <v>29</v>
      </c>
      <c r="V72">
        <v>6</v>
      </c>
      <c r="W72">
        <v>8</v>
      </c>
      <c r="X72">
        <v>6</v>
      </c>
      <c r="Y72">
        <v>31</v>
      </c>
      <c r="Z72">
        <v>21</v>
      </c>
      <c r="AA72">
        <v>2</v>
      </c>
      <c r="AB72">
        <v>0</v>
      </c>
      <c r="AC72">
        <v>17</v>
      </c>
      <c r="AD72">
        <v>9</v>
      </c>
      <c r="AE72">
        <v>9</v>
      </c>
      <c r="AF72">
        <v>7</v>
      </c>
      <c r="AG72">
        <v>10</v>
      </c>
      <c r="AH72">
        <v>8</v>
      </c>
      <c r="AI72">
        <v>19</v>
      </c>
      <c r="AJ72">
        <v>12</v>
      </c>
      <c r="AK72">
        <v>14</v>
      </c>
      <c r="AL72">
        <v>11</v>
      </c>
      <c r="AM72">
        <v>0</v>
      </c>
      <c r="AN72">
        <v>0</v>
      </c>
      <c r="AO72">
        <v>4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5</v>
      </c>
      <c r="AZ72">
        <v>6</v>
      </c>
      <c r="BA72">
        <v>14</v>
      </c>
      <c r="BB72">
        <v>19</v>
      </c>
      <c r="BC72">
        <v>11</v>
      </c>
      <c r="BD72">
        <v>11</v>
      </c>
      <c r="BE72">
        <v>2</v>
      </c>
      <c r="BF72">
        <v>7</v>
      </c>
    </row>
    <row r="73" spans="1:58" x14ac:dyDescent="0.35">
      <c r="A73" t="s">
        <v>252</v>
      </c>
      <c r="B73">
        <v>314</v>
      </c>
      <c r="C73" s="3" t="s">
        <v>48</v>
      </c>
      <c r="D73" s="3" t="s">
        <v>49</v>
      </c>
      <c r="E73" s="3" t="s">
        <v>58</v>
      </c>
      <c r="F73" s="3" t="s">
        <v>51</v>
      </c>
      <c r="G73" s="3" t="s">
        <v>59</v>
      </c>
      <c r="H73" s="3" t="s">
        <v>51</v>
      </c>
      <c r="I73" s="3" t="s">
        <v>60</v>
      </c>
      <c r="J73" s="3" t="s">
        <v>51</v>
      </c>
      <c r="K73" s="3" t="s">
        <v>61</v>
      </c>
      <c r="L73" s="3" t="s">
        <v>51</v>
      </c>
      <c r="M73" s="3" t="s">
        <v>51</v>
      </c>
      <c r="N73" s="3" t="s">
        <v>51</v>
      </c>
      <c r="O73" s="3">
        <v>0.63</v>
      </c>
      <c r="P73" t="s">
        <v>253</v>
      </c>
      <c r="Q73">
        <v>89.7</v>
      </c>
      <c r="R73">
        <v>4</v>
      </c>
      <c r="S73">
        <v>9</v>
      </c>
      <c r="T73">
        <v>2</v>
      </c>
      <c r="U73">
        <v>0</v>
      </c>
      <c r="V73">
        <v>6</v>
      </c>
      <c r="W73">
        <v>7</v>
      </c>
      <c r="X73">
        <v>13</v>
      </c>
      <c r="Y73">
        <v>14</v>
      </c>
      <c r="Z73">
        <v>24</v>
      </c>
      <c r="AA73">
        <v>19</v>
      </c>
      <c r="AB73">
        <v>16</v>
      </c>
      <c r="AC73">
        <v>7</v>
      </c>
      <c r="AD73">
        <v>3</v>
      </c>
      <c r="AE73">
        <v>7</v>
      </c>
      <c r="AF73">
        <v>7</v>
      </c>
      <c r="AG73">
        <v>0</v>
      </c>
      <c r="AH73">
        <v>7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17</v>
      </c>
      <c r="AX73">
        <v>11</v>
      </c>
      <c r="AY73">
        <v>23</v>
      </c>
      <c r="AZ73">
        <v>39</v>
      </c>
      <c r="BA73">
        <v>3</v>
      </c>
      <c r="BB73">
        <v>8</v>
      </c>
      <c r="BC73">
        <v>2</v>
      </c>
      <c r="BD73">
        <v>5</v>
      </c>
      <c r="BE73">
        <v>35</v>
      </c>
      <c r="BF73">
        <v>30</v>
      </c>
    </row>
    <row r="74" spans="1:58" x14ac:dyDescent="0.35">
      <c r="A74" t="s">
        <v>254</v>
      </c>
      <c r="B74">
        <v>307</v>
      </c>
      <c r="C74" s="3" t="s">
        <v>48</v>
      </c>
      <c r="D74" s="3" t="s">
        <v>49</v>
      </c>
      <c r="E74" s="3" t="s">
        <v>58</v>
      </c>
      <c r="F74" s="3" t="s">
        <v>51</v>
      </c>
      <c r="G74" s="3" t="s">
        <v>59</v>
      </c>
      <c r="H74" s="3" t="s">
        <v>51</v>
      </c>
      <c r="I74" s="3" t="s">
        <v>60</v>
      </c>
      <c r="J74" s="3" t="s">
        <v>51</v>
      </c>
      <c r="K74" s="3" t="s">
        <v>61</v>
      </c>
      <c r="L74" s="3" t="s">
        <v>51</v>
      </c>
      <c r="M74" s="3" t="s">
        <v>62</v>
      </c>
      <c r="N74" s="3" t="s">
        <v>51</v>
      </c>
      <c r="O74" s="3">
        <v>0.77</v>
      </c>
      <c r="P74" t="s">
        <v>63</v>
      </c>
      <c r="Q74">
        <v>95.7</v>
      </c>
      <c r="R74">
        <v>1</v>
      </c>
      <c r="S74">
        <v>14</v>
      </c>
      <c r="T74">
        <v>17</v>
      </c>
      <c r="U74">
        <v>0</v>
      </c>
      <c r="V74">
        <v>0</v>
      </c>
      <c r="W74">
        <v>12</v>
      </c>
      <c r="X74">
        <v>15</v>
      </c>
      <c r="Y74">
        <v>23</v>
      </c>
      <c r="Z74">
        <v>18</v>
      </c>
      <c r="AA74">
        <v>2</v>
      </c>
      <c r="AB74">
        <v>7</v>
      </c>
      <c r="AC74">
        <v>22</v>
      </c>
      <c r="AD74">
        <v>10</v>
      </c>
      <c r="AE74">
        <v>17</v>
      </c>
      <c r="AF74">
        <v>12</v>
      </c>
      <c r="AG74">
        <v>12</v>
      </c>
      <c r="AH74">
        <v>5</v>
      </c>
      <c r="AI74">
        <v>15</v>
      </c>
      <c r="AJ74">
        <v>0</v>
      </c>
      <c r="AK74">
        <v>2</v>
      </c>
      <c r="AL74">
        <v>14</v>
      </c>
      <c r="AM74">
        <v>0</v>
      </c>
      <c r="AN74">
        <v>0</v>
      </c>
      <c r="AO74">
        <v>5</v>
      </c>
      <c r="AP74">
        <v>3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35</v>
      </c>
      <c r="AX74">
        <v>18</v>
      </c>
      <c r="AY74">
        <v>0</v>
      </c>
      <c r="AZ74">
        <v>0</v>
      </c>
      <c r="BA74">
        <v>20</v>
      </c>
      <c r="BB74">
        <v>9</v>
      </c>
      <c r="BC74">
        <v>0</v>
      </c>
      <c r="BD74">
        <v>0</v>
      </c>
      <c r="BE74">
        <v>0</v>
      </c>
      <c r="BF74">
        <v>0</v>
      </c>
    </row>
    <row r="75" spans="1:58" x14ac:dyDescent="0.35">
      <c r="A75" t="s">
        <v>255</v>
      </c>
      <c r="B75">
        <v>301</v>
      </c>
      <c r="C75" s="3" t="s">
        <v>48</v>
      </c>
      <c r="D75" s="3" t="s">
        <v>49</v>
      </c>
      <c r="E75" s="3" t="s">
        <v>58</v>
      </c>
      <c r="F75" s="3" t="s">
        <v>51</v>
      </c>
      <c r="G75" s="3" t="s">
        <v>59</v>
      </c>
      <c r="H75" s="3" t="s">
        <v>51</v>
      </c>
      <c r="I75" s="3" t="s">
        <v>60</v>
      </c>
      <c r="J75" s="3" t="s">
        <v>51</v>
      </c>
      <c r="K75" s="3" t="s">
        <v>69</v>
      </c>
      <c r="L75" s="3" t="s">
        <v>51</v>
      </c>
      <c r="M75" s="3" t="s">
        <v>51</v>
      </c>
      <c r="N75" s="3" t="s">
        <v>51</v>
      </c>
      <c r="O75" s="3">
        <v>1</v>
      </c>
      <c r="P75" t="s">
        <v>256</v>
      </c>
      <c r="Q75">
        <v>96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85</v>
      </c>
      <c r="AP75">
        <v>86</v>
      </c>
      <c r="AQ75">
        <v>0</v>
      </c>
      <c r="AR75">
        <v>0</v>
      </c>
      <c r="AS75">
        <v>0</v>
      </c>
      <c r="AT75">
        <v>0</v>
      </c>
      <c r="AU75">
        <v>55</v>
      </c>
      <c r="AV75">
        <v>50</v>
      </c>
      <c r="AW75">
        <v>0</v>
      </c>
      <c r="AX75">
        <v>0</v>
      </c>
      <c r="AY75">
        <v>5</v>
      </c>
      <c r="AZ75">
        <v>0</v>
      </c>
      <c r="BA75">
        <v>0</v>
      </c>
      <c r="BB75">
        <v>0</v>
      </c>
      <c r="BC75">
        <v>13</v>
      </c>
      <c r="BD75">
        <v>7</v>
      </c>
      <c r="BE75">
        <v>0</v>
      </c>
      <c r="BF75">
        <v>0</v>
      </c>
    </row>
    <row r="76" spans="1:58" x14ac:dyDescent="0.35">
      <c r="A76" t="s">
        <v>257</v>
      </c>
      <c r="B76">
        <v>299</v>
      </c>
      <c r="C76" s="3" t="s">
        <v>48</v>
      </c>
      <c r="D76" s="3" t="s">
        <v>49</v>
      </c>
      <c r="E76" s="3" t="s">
        <v>58</v>
      </c>
      <c r="F76" s="3" t="s">
        <v>51</v>
      </c>
      <c r="G76" s="3" t="s">
        <v>258</v>
      </c>
      <c r="H76" s="3" t="s">
        <v>51</v>
      </c>
      <c r="I76" s="3" t="s">
        <v>259</v>
      </c>
      <c r="J76" s="3" t="s">
        <v>51</v>
      </c>
      <c r="K76" s="3" t="s">
        <v>260</v>
      </c>
      <c r="L76" s="3" t="s">
        <v>51</v>
      </c>
      <c r="M76" s="3" t="s">
        <v>261</v>
      </c>
      <c r="N76" s="3" t="s">
        <v>51</v>
      </c>
      <c r="O76" s="3">
        <v>1</v>
      </c>
      <c r="P76" t="s">
        <v>262</v>
      </c>
      <c r="Q76">
        <v>100</v>
      </c>
      <c r="R76">
        <v>3</v>
      </c>
      <c r="S76">
        <v>8</v>
      </c>
      <c r="T76">
        <v>12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3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6</v>
      </c>
      <c r="AH76">
        <v>11</v>
      </c>
      <c r="AI76">
        <v>15</v>
      </c>
      <c r="AJ76">
        <v>0</v>
      </c>
      <c r="AK76">
        <v>15</v>
      </c>
      <c r="AL76">
        <v>12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23</v>
      </c>
      <c r="AT76">
        <v>22</v>
      </c>
      <c r="AU76">
        <v>0</v>
      </c>
      <c r="AV76">
        <v>0</v>
      </c>
      <c r="AW76">
        <v>12</v>
      </c>
      <c r="AX76">
        <v>7</v>
      </c>
      <c r="AY76">
        <v>37</v>
      </c>
      <c r="AZ76">
        <v>47</v>
      </c>
      <c r="BA76">
        <v>12</v>
      </c>
      <c r="BB76">
        <v>13</v>
      </c>
      <c r="BC76">
        <v>5</v>
      </c>
      <c r="BD76">
        <v>8</v>
      </c>
      <c r="BE76">
        <v>11</v>
      </c>
      <c r="BF76">
        <v>20</v>
      </c>
    </row>
    <row r="77" spans="1:58" x14ac:dyDescent="0.35">
      <c r="A77" t="s">
        <v>263</v>
      </c>
      <c r="B77">
        <v>297</v>
      </c>
      <c r="C77" s="3" t="s">
        <v>48</v>
      </c>
      <c r="D77" s="3" t="s">
        <v>49</v>
      </c>
      <c r="E77" s="3" t="s">
        <v>58</v>
      </c>
      <c r="F77" s="3" t="s">
        <v>51</v>
      </c>
      <c r="G77" s="3" t="s">
        <v>59</v>
      </c>
      <c r="H77" s="3" t="s">
        <v>51</v>
      </c>
      <c r="I77" s="3" t="s">
        <v>60</v>
      </c>
      <c r="J77" s="3" t="s">
        <v>51</v>
      </c>
      <c r="K77" s="3" t="s">
        <v>69</v>
      </c>
      <c r="L77" s="3" t="s">
        <v>51</v>
      </c>
      <c r="M77" s="3" t="s">
        <v>51</v>
      </c>
      <c r="N77" s="3" t="s">
        <v>51</v>
      </c>
      <c r="O77" s="3">
        <v>1</v>
      </c>
      <c r="P77" t="s">
        <v>264</v>
      </c>
      <c r="Q77">
        <v>96.4</v>
      </c>
      <c r="R77">
        <v>1</v>
      </c>
      <c r="S77">
        <v>0</v>
      </c>
      <c r="T77">
        <v>6</v>
      </c>
      <c r="U77">
        <v>0</v>
      </c>
      <c r="V77">
        <v>0</v>
      </c>
      <c r="W77">
        <v>12</v>
      </c>
      <c r="X77">
        <v>20</v>
      </c>
      <c r="Y77">
        <v>43</v>
      </c>
      <c r="Z77">
        <v>59</v>
      </c>
      <c r="AA77">
        <v>0</v>
      </c>
      <c r="AB77">
        <v>0</v>
      </c>
      <c r="AC77">
        <v>0</v>
      </c>
      <c r="AD77">
        <v>0</v>
      </c>
      <c r="AE77">
        <v>3</v>
      </c>
      <c r="AF77">
        <v>4</v>
      </c>
      <c r="AG77">
        <v>10</v>
      </c>
      <c r="AH77">
        <v>24</v>
      </c>
      <c r="AI77">
        <v>8</v>
      </c>
      <c r="AJ77">
        <v>20</v>
      </c>
      <c r="AK77">
        <v>19</v>
      </c>
      <c r="AL77">
        <v>17</v>
      </c>
      <c r="AM77">
        <v>0</v>
      </c>
      <c r="AN77">
        <v>0</v>
      </c>
      <c r="AO77">
        <v>2</v>
      </c>
      <c r="AP77">
        <v>5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10</v>
      </c>
      <c r="AZ77">
        <v>0</v>
      </c>
      <c r="BA77">
        <v>9</v>
      </c>
      <c r="BB77">
        <v>14</v>
      </c>
      <c r="BC77">
        <v>0</v>
      </c>
      <c r="BD77">
        <v>0</v>
      </c>
      <c r="BE77">
        <v>10</v>
      </c>
      <c r="BF77">
        <v>2</v>
      </c>
    </row>
    <row r="78" spans="1:58" x14ac:dyDescent="0.35">
      <c r="A78" t="s">
        <v>265</v>
      </c>
      <c r="B78">
        <v>277</v>
      </c>
      <c r="C78" s="3" t="s">
        <v>48</v>
      </c>
      <c r="D78" s="3" t="s">
        <v>49</v>
      </c>
      <c r="E78" s="3" t="s">
        <v>58</v>
      </c>
      <c r="F78" s="3" t="s">
        <v>51</v>
      </c>
      <c r="G78" s="3" t="s">
        <v>59</v>
      </c>
      <c r="H78" s="3" t="s">
        <v>51</v>
      </c>
      <c r="I78" s="3" t="s">
        <v>60</v>
      </c>
      <c r="J78" s="3" t="s">
        <v>51</v>
      </c>
      <c r="K78" s="3" t="s">
        <v>69</v>
      </c>
      <c r="L78" s="3" t="s">
        <v>51</v>
      </c>
      <c r="M78" s="3" t="s">
        <v>82</v>
      </c>
      <c r="N78" s="3" t="s">
        <v>51</v>
      </c>
      <c r="O78" s="3">
        <v>0.98</v>
      </c>
      <c r="P78" t="s">
        <v>266</v>
      </c>
      <c r="Q78">
        <v>100</v>
      </c>
      <c r="R78">
        <v>1</v>
      </c>
      <c r="S78">
        <v>19</v>
      </c>
      <c r="T78">
        <v>18</v>
      </c>
      <c r="U78">
        <v>7</v>
      </c>
      <c r="V78">
        <v>9</v>
      </c>
      <c r="W78">
        <v>29</v>
      </c>
      <c r="X78">
        <v>24</v>
      </c>
      <c r="Y78">
        <v>37</v>
      </c>
      <c r="Z78">
        <v>39</v>
      </c>
      <c r="AA78">
        <v>10</v>
      </c>
      <c r="AB78">
        <v>10</v>
      </c>
      <c r="AC78">
        <v>6</v>
      </c>
      <c r="AD78">
        <v>9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3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10</v>
      </c>
      <c r="AX78">
        <v>12</v>
      </c>
      <c r="AY78">
        <v>9</v>
      </c>
      <c r="AZ78">
        <v>12</v>
      </c>
      <c r="BA78">
        <v>8</v>
      </c>
      <c r="BB78">
        <v>0</v>
      </c>
      <c r="BC78">
        <v>0</v>
      </c>
      <c r="BD78">
        <v>0</v>
      </c>
      <c r="BE78">
        <v>0</v>
      </c>
      <c r="BF78">
        <v>6</v>
      </c>
    </row>
    <row r="79" spans="1:58" x14ac:dyDescent="0.35">
      <c r="A79" t="s">
        <v>267</v>
      </c>
      <c r="B79">
        <v>276</v>
      </c>
      <c r="C79" s="3" t="s">
        <v>48</v>
      </c>
      <c r="D79" s="3" t="s">
        <v>49</v>
      </c>
      <c r="E79" s="3" t="s">
        <v>58</v>
      </c>
      <c r="F79" s="3" t="s">
        <v>51</v>
      </c>
      <c r="G79" s="3" t="s">
        <v>59</v>
      </c>
      <c r="H79" s="3" t="s">
        <v>51</v>
      </c>
      <c r="I79" s="3" t="s">
        <v>60</v>
      </c>
      <c r="J79" s="3" t="s">
        <v>51</v>
      </c>
      <c r="K79" s="3" t="s">
        <v>69</v>
      </c>
      <c r="L79" s="3" t="s">
        <v>51</v>
      </c>
      <c r="M79" s="3" t="s">
        <v>82</v>
      </c>
      <c r="N79" s="3" t="s">
        <v>51</v>
      </c>
      <c r="O79" s="3">
        <v>0.92</v>
      </c>
      <c r="P79" t="s">
        <v>268</v>
      </c>
      <c r="Q79">
        <v>100</v>
      </c>
      <c r="R79">
        <v>1</v>
      </c>
      <c r="S79">
        <v>3</v>
      </c>
      <c r="T79">
        <v>0</v>
      </c>
      <c r="U79">
        <v>8</v>
      </c>
      <c r="V79">
        <v>10</v>
      </c>
      <c r="W79">
        <v>0</v>
      </c>
      <c r="X79">
        <v>5</v>
      </c>
      <c r="Y79">
        <v>15</v>
      </c>
      <c r="Z79">
        <v>19</v>
      </c>
      <c r="AA79">
        <v>5</v>
      </c>
      <c r="AB79">
        <v>7</v>
      </c>
      <c r="AC79">
        <v>25</v>
      </c>
      <c r="AD79">
        <v>24</v>
      </c>
      <c r="AE79">
        <v>0</v>
      </c>
      <c r="AF79">
        <v>1</v>
      </c>
      <c r="AG79">
        <v>10</v>
      </c>
      <c r="AH79">
        <v>8</v>
      </c>
      <c r="AI79">
        <v>8</v>
      </c>
      <c r="AJ79">
        <v>9</v>
      </c>
      <c r="AK79">
        <v>22</v>
      </c>
      <c r="AL79">
        <v>17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11</v>
      </c>
      <c r="AX79">
        <v>9</v>
      </c>
      <c r="AY79">
        <v>28</v>
      </c>
      <c r="AZ79">
        <v>17</v>
      </c>
      <c r="BA79">
        <v>4</v>
      </c>
      <c r="BB79">
        <v>4</v>
      </c>
      <c r="BC79">
        <v>0</v>
      </c>
      <c r="BD79">
        <v>0</v>
      </c>
      <c r="BE79">
        <v>1</v>
      </c>
      <c r="BF79">
        <v>6</v>
      </c>
    </row>
    <row r="80" spans="1:58" x14ac:dyDescent="0.35">
      <c r="A80" t="s">
        <v>269</v>
      </c>
      <c r="B80">
        <v>272</v>
      </c>
      <c r="C80" s="3" t="s">
        <v>48</v>
      </c>
      <c r="D80" s="3" t="s">
        <v>49</v>
      </c>
      <c r="E80" s="3" t="s">
        <v>50</v>
      </c>
      <c r="F80" s="3" t="s">
        <v>51</v>
      </c>
      <c r="G80" s="3" t="s">
        <v>52</v>
      </c>
      <c r="H80" s="3" t="s">
        <v>51</v>
      </c>
      <c r="I80" s="3" t="s">
        <v>53</v>
      </c>
      <c r="J80" s="3" t="s">
        <v>51</v>
      </c>
      <c r="K80" s="3" t="s">
        <v>54</v>
      </c>
      <c r="L80" s="3" t="s">
        <v>51</v>
      </c>
      <c r="M80" s="3" t="s">
        <v>55</v>
      </c>
      <c r="N80" s="3" t="s">
        <v>51</v>
      </c>
      <c r="O80" s="3">
        <v>0.99</v>
      </c>
      <c r="P80" t="s">
        <v>270</v>
      </c>
      <c r="Q80">
        <v>97.6</v>
      </c>
      <c r="R80">
        <v>2</v>
      </c>
      <c r="S80">
        <v>0</v>
      </c>
      <c r="T80">
        <v>0</v>
      </c>
      <c r="U80">
        <v>0</v>
      </c>
      <c r="V80">
        <v>0</v>
      </c>
      <c r="W80">
        <v>0</v>
      </c>
      <c r="X80">
        <v>41</v>
      </c>
      <c r="Y80">
        <v>0</v>
      </c>
      <c r="Z80">
        <v>0</v>
      </c>
      <c r="AA80">
        <v>0</v>
      </c>
      <c r="AB80">
        <v>5</v>
      </c>
      <c r="AC80">
        <v>1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74</v>
      </c>
      <c r="AN80">
        <v>0</v>
      </c>
      <c r="AO80">
        <v>0</v>
      </c>
      <c r="AP80">
        <v>0</v>
      </c>
      <c r="AQ80">
        <v>0</v>
      </c>
      <c r="AR80">
        <v>76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75</v>
      </c>
    </row>
    <row r="81" spans="1:58" x14ac:dyDescent="0.35">
      <c r="A81" t="s">
        <v>271</v>
      </c>
      <c r="B81">
        <v>261</v>
      </c>
      <c r="C81" s="3" t="s">
        <v>48</v>
      </c>
      <c r="D81" s="3" t="s">
        <v>49</v>
      </c>
      <c r="E81" s="3" t="s">
        <v>58</v>
      </c>
      <c r="F81" s="3" t="s">
        <v>51</v>
      </c>
      <c r="G81" s="3" t="s">
        <v>59</v>
      </c>
      <c r="H81" s="3" t="s">
        <v>51</v>
      </c>
      <c r="I81" s="3" t="s">
        <v>60</v>
      </c>
      <c r="J81" s="3" t="s">
        <v>51</v>
      </c>
      <c r="K81" s="3" t="s">
        <v>69</v>
      </c>
      <c r="L81" s="3" t="s">
        <v>51</v>
      </c>
      <c r="M81" s="3" t="s">
        <v>127</v>
      </c>
      <c r="N81" s="3" t="s">
        <v>51</v>
      </c>
      <c r="O81" s="3">
        <v>1</v>
      </c>
      <c r="P81" t="s">
        <v>272</v>
      </c>
      <c r="Q81">
        <v>99.6</v>
      </c>
      <c r="R81">
        <v>1</v>
      </c>
      <c r="S81">
        <v>0</v>
      </c>
      <c r="T81">
        <v>0</v>
      </c>
      <c r="U81">
        <v>8</v>
      </c>
      <c r="V81">
        <v>6</v>
      </c>
      <c r="W81">
        <v>1</v>
      </c>
      <c r="X81">
        <v>2</v>
      </c>
      <c r="Y81">
        <v>25</v>
      </c>
      <c r="Z81">
        <v>28</v>
      </c>
      <c r="AA81">
        <v>4</v>
      </c>
      <c r="AB81">
        <v>0</v>
      </c>
      <c r="AC81">
        <v>14</v>
      </c>
      <c r="AD81">
        <v>1</v>
      </c>
      <c r="AE81">
        <v>0</v>
      </c>
      <c r="AF81">
        <v>0</v>
      </c>
      <c r="AG81">
        <v>0</v>
      </c>
      <c r="AH81">
        <v>0</v>
      </c>
      <c r="AI81">
        <v>9</v>
      </c>
      <c r="AJ81">
        <v>13</v>
      </c>
      <c r="AK81">
        <v>9</v>
      </c>
      <c r="AL81">
        <v>4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17</v>
      </c>
      <c r="AX81">
        <v>0</v>
      </c>
      <c r="AY81">
        <v>55</v>
      </c>
      <c r="AZ81">
        <v>58</v>
      </c>
      <c r="BA81">
        <v>0</v>
      </c>
      <c r="BB81">
        <v>0</v>
      </c>
      <c r="BC81">
        <v>0</v>
      </c>
      <c r="BD81">
        <v>0</v>
      </c>
      <c r="BE81">
        <v>7</v>
      </c>
      <c r="BF81">
        <v>0</v>
      </c>
    </row>
    <row r="82" spans="1:58" x14ac:dyDescent="0.35">
      <c r="A82" t="s">
        <v>273</v>
      </c>
      <c r="B82">
        <v>259</v>
      </c>
      <c r="C82" s="3" t="s">
        <v>48</v>
      </c>
      <c r="D82" s="3" t="s">
        <v>49</v>
      </c>
      <c r="E82" s="3" t="s">
        <v>58</v>
      </c>
      <c r="F82" s="3" t="s">
        <v>51</v>
      </c>
      <c r="G82" s="3" t="s">
        <v>59</v>
      </c>
      <c r="H82" s="3" t="s">
        <v>51</v>
      </c>
      <c r="I82" s="3" t="s">
        <v>60</v>
      </c>
      <c r="J82" s="3" t="s">
        <v>51</v>
      </c>
      <c r="K82" s="3" t="s">
        <v>69</v>
      </c>
      <c r="L82" s="3" t="s">
        <v>51</v>
      </c>
      <c r="M82" s="3" t="s">
        <v>51</v>
      </c>
      <c r="N82" s="3" t="s">
        <v>51</v>
      </c>
      <c r="O82" s="3">
        <v>0.99</v>
      </c>
      <c r="P82" t="s">
        <v>274</v>
      </c>
      <c r="Q82">
        <v>95.7</v>
      </c>
      <c r="R82">
        <v>7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5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127</v>
      </c>
      <c r="AT82">
        <v>127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</row>
    <row r="83" spans="1:58" x14ac:dyDescent="0.35">
      <c r="A83" t="s">
        <v>275</v>
      </c>
      <c r="B83">
        <v>257</v>
      </c>
      <c r="C83" s="3" t="s">
        <v>48</v>
      </c>
      <c r="D83" s="3" t="s">
        <v>49</v>
      </c>
      <c r="E83" s="3" t="s">
        <v>58</v>
      </c>
      <c r="F83" s="3" t="s">
        <v>51</v>
      </c>
      <c r="G83" s="3" t="s">
        <v>59</v>
      </c>
      <c r="H83" s="3" t="s">
        <v>51</v>
      </c>
      <c r="I83" s="3" t="s">
        <v>60</v>
      </c>
      <c r="J83" s="3" t="s">
        <v>51</v>
      </c>
      <c r="K83" s="3" t="s">
        <v>69</v>
      </c>
      <c r="L83" s="3" t="s">
        <v>51</v>
      </c>
      <c r="M83" s="3" t="s">
        <v>106</v>
      </c>
      <c r="N83" s="3" t="s">
        <v>51</v>
      </c>
      <c r="O83" s="3">
        <v>1</v>
      </c>
      <c r="P83" t="s">
        <v>276</v>
      </c>
      <c r="Q83">
        <v>100</v>
      </c>
      <c r="R83">
        <v>1</v>
      </c>
      <c r="S83">
        <v>11</v>
      </c>
      <c r="T83">
        <v>13</v>
      </c>
      <c r="U83">
        <v>32</v>
      </c>
      <c r="V83">
        <v>19</v>
      </c>
      <c r="W83">
        <v>18</v>
      </c>
      <c r="X83">
        <v>23</v>
      </c>
      <c r="Y83">
        <v>60</v>
      </c>
      <c r="Z83">
        <v>20</v>
      </c>
      <c r="AA83">
        <v>0</v>
      </c>
      <c r="AB83">
        <v>0</v>
      </c>
      <c r="AC83">
        <v>4</v>
      </c>
      <c r="AD83">
        <v>12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4</v>
      </c>
      <c r="AX83">
        <v>17</v>
      </c>
      <c r="AY83">
        <v>1</v>
      </c>
      <c r="AZ83">
        <v>5</v>
      </c>
      <c r="BA83">
        <v>0</v>
      </c>
      <c r="BB83">
        <v>8</v>
      </c>
      <c r="BC83">
        <v>0</v>
      </c>
      <c r="BD83">
        <v>5</v>
      </c>
      <c r="BE83">
        <v>5</v>
      </c>
      <c r="BF83">
        <v>0</v>
      </c>
    </row>
    <row r="84" spans="1:58" x14ac:dyDescent="0.35">
      <c r="A84" t="s">
        <v>277</v>
      </c>
      <c r="B84">
        <v>244</v>
      </c>
      <c r="C84" s="3" t="s">
        <v>48</v>
      </c>
      <c r="D84" s="3" t="s">
        <v>49</v>
      </c>
      <c r="E84" s="3" t="s">
        <v>58</v>
      </c>
      <c r="F84" s="3" t="s">
        <v>51</v>
      </c>
      <c r="G84" s="3" t="s">
        <v>59</v>
      </c>
      <c r="H84" s="3" t="s">
        <v>51</v>
      </c>
      <c r="I84" s="3" t="s">
        <v>60</v>
      </c>
      <c r="J84" s="3" t="s">
        <v>51</v>
      </c>
      <c r="K84" s="3" t="s">
        <v>69</v>
      </c>
      <c r="L84" s="3" t="s">
        <v>51</v>
      </c>
      <c r="M84" s="3" t="s">
        <v>124</v>
      </c>
      <c r="N84" s="3" t="s">
        <v>51</v>
      </c>
      <c r="O84" s="3">
        <v>0.78</v>
      </c>
      <c r="P84" t="s">
        <v>256</v>
      </c>
      <c r="Q84">
        <v>97.2</v>
      </c>
      <c r="R84">
        <v>1</v>
      </c>
      <c r="S84">
        <v>3</v>
      </c>
      <c r="T84">
        <v>1</v>
      </c>
      <c r="U84">
        <v>10</v>
      </c>
      <c r="V84">
        <v>11</v>
      </c>
      <c r="W84">
        <v>0</v>
      </c>
      <c r="X84">
        <v>0</v>
      </c>
      <c r="Y84">
        <v>43</v>
      </c>
      <c r="Z84">
        <v>34</v>
      </c>
      <c r="AA84">
        <v>1</v>
      </c>
      <c r="AB84">
        <v>5</v>
      </c>
      <c r="AC84">
        <v>8</v>
      </c>
      <c r="AD84">
        <v>1</v>
      </c>
      <c r="AE84">
        <v>3</v>
      </c>
      <c r="AF84">
        <v>6</v>
      </c>
      <c r="AG84">
        <v>3</v>
      </c>
      <c r="AH84">
        <v>3</v>
      </c>
      <c r="AI84">
        <v>0</v>
      </c>
      <c r="AJ84">
        <v>4</v>
      </c>
      <c r="AK84">
        <v>2</v>
      </c>
      <c r="AL84">
        <v>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4</v>
      </c>
      <c r="AX84">
        <v>0</v>
      </c>
      <c r="AY84">
        <v>33</v>
      </c>
      <c r="AZ84">
        <v>29</v>
      </c>
      <c r="BA84">
        <v>7</v>
      </c>
      <c r="BB84">
        <v>18</v>
      </c>
      <c r="BC84">
        <v>0</v>
      </c>
      <c r="BD84">
        <v>0</v>
      </c>
      <c r="BE84">
        <v>3</v>
      </c>
      <c r="BF84">
        <v>7</v>
      </c>
    </row>
    <row r="85" spans="1:58" x14ac:dyDescent="0.35">
      <c r="A85" t="s">
        <v>278</v>
      </c>
      <c r="B85">
        <v>236</v>
      </c>
      <c r="C85" s="3" t="s">
        <v>48</v>
      </c>
      <c r="D85" s="3" t="s">
        <v>49</v>
      </c>
      <c r="E85" s="3" t="s">
        <v>58</v>
      </c>
      <c r="F85" s="3" t="s">
        <v>51</v>
      </c>
      <c r="G85" s="3" t="s">
        <v>112</v>
      </c>
      <c r="H85" s="3" t="s">
        <v>51</v>
      </c>
      <c r="I85" s="3" t="s">
        <v>113</v>
      </c>
      <c r="J85" s="3" t="s">
        <v>51</v>
      </c>
      <c r="K85" s="3" t="s">
        <v>114</v>
      </c>
      <c r="L85" s="3" t="s">
        <v>51</v>
      </c>
      <c r="M85" s="3" t="s">
        <v>164</v>
      </c>
      <c r="N85" s="3" t="s">
        <v>51</v>
      </c>
      <c r="O85" s="3">
        <v>0.97</v>
      </c>
      <c r="P85" t="s">
        <v>279</v>
      </c>
      <c r="Q85">
        <v>96.4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37</v>
      </c>
      <c r="AH85">
        <v>37</v>
      </c>
      <c r="AI85">
        <v>3</v>
      </c>
      <c r="AJ85">
        <v>4</v>
      </c>
      <c r="AK85">
        <v>7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91</v>
      </c>
      <c r="BB85">
        <v>57</v>
      </c>
      <c r="BC85">
        <v>0</v>
      </c>
      <c r="BD85">
        <v>0</v>
      </c>
      <c r="BE85">
        <v>0</v>
      </c>
      <c r="BF85">
        <v>0</v>
      </c>
    </row>
    <row r="86" spans="1:58" x14ac:dyDescent="0.35">
      <c r="A86" t="s">
        <v>280</v>
      </c>
      <c r="B86">
        <v>227</v>
      </c>
      <c r="C86" s="3" t="s">
        <v>48</v>
      </c>
      <c r="D86" s="3" t="s">
        <v>49</v>
      </c>
      <c r="E86" s="3" t="s">
        <v>58</v>
      </c>
      <c r="F86" s="3" t="s">
        <v>51</v>
      </c>
      <c r="G86" s="3" t="s">
        <v>59</v>
      </c>
      <c r="H86" s="3" t="s">
        <v>51</v>
      </c>
      <c r="I86" s="3" t="s">
        <v>60</v>
      </c>
      <c r="J86" s="3" t="s">
        <v>51</v>
      </c>
      <c r="K86" s="3" t="s">
        <v>69</v>
      </c>
      <c r="L86" s="3" t="s">
        <v>51</v>
      </c>
      <c r="M86" s="3" t="s">
        <v>51</v>
      </c>
      <c r="N86" s="3" t="s">
        <v>51</v>
      </c>
      <c r="O86" s="3">
        <v>0.89</v>
      </c>
      <c r="P86" t="s">
        <v>281</v>
      </c>
      <c r="Q86">
        <v>96</v>
      </c>
      <c r="R86">
        <v>3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31</v>
      </c>
      <c r="AF86">
        <v>58</v>
      </c>
      <c r="AG86">
        <v>10</v>
      </c>
      <c r="AH86">
        <v>12</v>
      </c>
      <c r="AI86">
        <v>21</v>
      </c>
      <c r="AJ86">
        <v>16</v>
      </c>
      <c r="AK86">
        <v>27</v>
      </c>
      <c r="AL86">
        <v>15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17</v>
      </c>
      <c r="BB86">
        <v>20</v>
      </c>
      <c r="BC86">
        <v>0</v>
      </c>
      <c r="BD86">
        <v>0</v>
      </c>
      <c r="BE86">
        <v>0</v>
      </c>
      <c r="BF86">
        <v>0</v>
      </c>
    </row>
    <row r="87" spans="1:58" x14ac:dyDescent="0.35">
      <c r="A87" t="s">
        <v>282</v>
      </c>
      <c r="B87">
        <v>225</v>
      </c>
      <c r="C87" s="3" t="s">
        <v>48</v>
      </c>
      <c r="D87" s="3" t="s">
        <v>49</v>
      </c>
      <c r="E87" s="3" t="s">
        <v>73</v>
      </c>
      <c r="F87" s="3" t="s">
        <v>51</v>
      </c>
      <c r="G87" s="3" t="s">
        <v>95</v>
      </c>
      <c r="H87" s="3" t="s">
        <v>51</v>
      </c>
      <c r="I87" s="3" t="s">
        <v>96</v>
      </c>
      <c r="J87" s="3" t="s">
        <v>51</v>
      </c>
      <c r="K87" s="3" t="s">
        <v>97</v>
      </c>
      <c r="L87" s="3" t="s">
        <v>51</v>
      </c>
      <c r="M87" s="3" t="s">
        <v>98</v>
      </c>
      <c r="N87" s="3" t="s">
        <v>51</v>
      </c>
      <c r="O87" s="3">
        <v>1</v>
      </c>
      <c r="P87" t="s">
        <v>283</v>
      </c>
      <c r="Q87">
        <v>100</v>
      </c>
      <c r="R87">
        <v>2</v>
      </c>
      <c r="S87">
        <v>0</v>
      </c>
      <c r="T87">
        <v>0</v>
      </c>
      <c r="U87">
        <v>0</v>
      </c>
      <c r="V87">
        <v>2</v>
      </c>
      <c r="W87">
        <v>0</v>
      </c>
      <c r="X87">
        <v>0</v>
      </c>
      <c r="Y87">
        <v>122</v>
      </c>
      <c r="Z87">
        <v>101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</row>
    <row r="88" spans="1:58" x14ac:dyDescent="0.35">
      <c r="A88" t="s">
        <v>284</v>
      </c>
      <c r="B88">
        <v>213</v>
      </c>
      <c r="C88" s="3" t="s">
        <v>48</v>
      </c>
      <c r="D88" s="3" t="s">
        <v>49</v>
      </c>
      <c r="E88" s="3" t="s">
        <v>58</v>
      </c>
      <c r="F88" s="3" t="s">
        <v>51</v>
      </c>
      <c r="G88" s="3" t="s">
        <v>59</v>
      </c>
      <c r="H88" s="3" t="s">
        <v>51</v>
      </c>
      <c r="I88" s="3" t="s">
        <v>60</v>
      </c>
      <c r="J88" s="3" t="s">
        <v>51</v>
      </c>
      <c r="K88" s="3" t="s">
        <v>69</v>
      </c>
      <c r="L88" s="3" t="s">
        <v>51</v>
      </c>
      <c r="M88" s="3" t="s">
        <v>51</v>
      </c>
      <c r="N88" s="3" t="s">
        <v>51</v>
      </c>
      <c r="O88" s="3">
        <v>1</v>
      </c>
      <c r="P88" t="s">
        <v>204</v>
      </c>
      <c r="Q88">
        <v>96</v>
      </c>
      <c r="R88">
        <v>1</v>
      </c>
      <c r="S88">
        <v>51</v>
      </c>
      <c r="T88">
        <v>51</v>
      </c>
      <c r="U88">
        <v>0</v>
      </c>
      <c r="V88">
        <v>0</v>
      </c>
      <c r="W88">
        <v>60</v>
      </c>
      <c r="X88">
        <v>51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</row>
    <row r="89" spans="1:58" x14ac:dyDescent="0.35">
      <c r="A89" t="s">
        <v>285</v>
      </c>
      <c r="B89">
        <v>208</v>
      </c>
      <c r="C89" s="3" t="s">
        <v>48</v>
      </c>
      <c r="D89" s="3" t="s">
        <v>49</v>
      </c>
      <c r="E89" s="3" t="s">
        <v>58</v>
      </c>
      <c r="F89" s="3" t="s">
        <v>51</v>
      </c>
      <c r="G89" s="3" t="s">
        <v>112</v>
      </c>
      <c r="H89" s="3" t="s">
        <v>51</v>
      </c>
      <c r="I89" s="3" t="s">
        <v>113</v>
      </c>
      <c r="J89" s="3" t="s">
        <v>51</v>
      </c>
      <c r="K89" s="3" t="s">
        <v>114</v>
      </c>
      <c r="L89" s="3" t="s">
        <v>51</v>
      </c>
      <c r="M89" s="3" t="s">
        <v>286</v>
      </c>
      <c r="N89" s="3" t="s">
        <v>51</v>
      </c>
      <c r="O89" s="3">
        <v>1</v>
      </c>
      <c r="P89" t="s">
        <v>287</v>
      </c>
      <c r="Q89">
        <v>100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2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17</v>
      </c>
      <c r="BC89">
        <v>87</v>
      </c>
      <c r="BD89">
        <v>102</v>
      </c>
      <c r="BE89">
        <v>0</v>
      </c>
      <c r="BF89">
        <v>0</v>
      </c>
    </row>
    <row r="90" spans="1:58" x14ac:dyDescent="0.35">
      <c r="A90" t="s">
        <v>288</v>
      </c>
      <c r="B90">
        <v>199</v>
      </c>
      <c r="C90" s="3" t="s">
        <v>48</v>
      </c>
      <c r="D90" s="3" t="s">
        <v>49</v>
      </c>
      <c r="E90" s="3" t="s">
        <v>50</v>
      </c>
      <c r="F90" s="3" t="s">
        <v>51</v>
      </c>
      <c r="G90" s="3" t="s">
        <v>52</v>
      </c>
      <c r="H90" s="3" t="s">
        <v>51</v>
      </c>
      <c r="I90" s="3" t="s">
        <v>53</v>
      </c>
      <c r="J90" s="3" t="s">
        <v>51</v>
      </c>
      <c r="K90" s="3" t="s">
        <v>91</v>
      </c>
      <c r="L90" s="3" t="s">
        <v>51</v>
      </c>
      <c r="M90" s="3" t="s">
        <v>289</v>
      </c>
      <c r="N90" s="3" t="s">
        <v>51</v>
      </c>
      <c r="O90" s="3">
        <v>1</v>
      </c>
      <c r="P90" t="s">
        <v>290</v>
      </c>
      <c r="Q90">
        <v>98</v>
      </c>
      <c r="R90">
        <v>2</v>
      </c>
      <c r="S90">
        <v>0</v>
      </c>
      <c r="T90">
        <v>0</v>
      </c>
      <c r="U90">
        <v>0</v>
      </c>
      <c r="V90">
        <v>2</v>
      </c>
      <c r="W90">
        <v>0</v>
      </c>
      <c r="X90">
        <v>0</v>
      </c>
      <c r="Y90">
        <v>0</v>
      </c>
      <c r="Z90">
        <v>0</v>
      </c>
      <c r="AA90">
        <v>18</v>
      </c>
      <c r="AB90">
        <v>18</v>
      </c>
      <c r="AC90">
        <v>69</v>
      </c>
      <c r="AD90">
        <v>54</v>
      </c>
      <c r="AE90">
        <v>0</v>
      </c>
      <c r="AF90">
        <v>6</v>
      </c>
      <c r="AG90">
        <v>0</v>
      </c>
      <c r="AH90">
        <v>0</v>
      </c>
      <c r="AI90">
        <v>4</v>
      </c>
      <c r="AJ90">
        <v>7</v>
      </c>
      <c r="AK90">
        <v>8</v>
      </c>
      <c r="AL90">
        <v>7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3</v>
      </c>
      <c r="AW90">
        <v>0</v>
      </c>
      <c r="AX90">
        <v>3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</row>
    <row r="91" spans="1:58" x14ac:dyDescent="0.35">
      <c r="A91" t="s">
        <v>291</v>
      </c>
      <c r="B91">
        <v>187</v>
      </c>
      <c r="C91" s="3" t="s">
        <v>48</v>
      </c>
      <c r="D91" s="3" t="s">
        <v>49</v>
      </c>
      <c r="E91" s="3" t="s">
        <v>58</v>
      </c>
      <c r="F91" s="3" t="s">
        <v>51</v>
      </c>
      <c r="G91" s="3" t="s">
        <v>59</v>
      </c>
      <c r="H91" s="3" t="s">
        <v>51</v>
      </c>
      <c r="I91" s="3" t="s">
        <v>60</v>
      </c>
      <c r="J91" s="3" t="s">
        <v>51</v>
      </c>
      <c r="K91" s="3" t="s">
        <v>211</v>
      </c>
      <c r="L91" s="3" t="s">
        <v>51</v>
      </c>
      <c r="M91" s="3" t="s">
        <v>292</v>
      </c>
      <c r="N91" s="3" t="s">
        <v>51</v>
      </c>
      <c r="O91" s="3">
        <v>0.88</v>
      </c>
      <c r="P91" t="s">
        <v>293</v>
      </c>
      <c r="Q91">
        <v>100</v>
      </c>
      <c r="R91">
        <v>1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4</v>
      </c>
      <c r="AH91">
        <v>7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7</v>
      </c>
      <c r="AP91">
        <v>5</v>
      </c>
      <c r="AQ91">
        <v>0</v>
      </c>
      <c r="AR91">
        <v>0</v>
      </c>
      <c r="AS91">
        <v>57</v>
      </c>
      <c r="AT91">
        <v>42</v>
      </c>
      <c r="AU91">
        <v>0</v>
      </c>
      <c r="AV91">
        <v>0</v>
      </c>
      <c r="AW91">
        <v>6</v>
      </c>
      <c r="AX91">
        <v>10</v>
      </c>
      <c r="AY91">
        <v>17</v>
      </c>
      <c r="AZ91">
        <v>12</v>
      </c>
      <c r="BA91">
        <v>7</v>
      </c>
      <c r="BB91">
        <v>7</v>
      </c>
      <c r="BC91">
        <v>0</v>
      </c>
      <c r="BD91">
        <v>0</v>
      </c>
      <c r="BE91">
        <v>6</v>
      </c>
      <c r="BF91">
        <v>0</v>
      </c>
    </row>
    <row r="92" spans="1:58" x14ac:dyDescent="0.35">
      <c r="A92" t="s">
        <v>294</v>
      </c>
      <c r="B92">
        <v>184</v>
      </c>
      <c r="C92" s="3" t="s">
        <v>48</v>
      </c>
      <c r="D92" s="3" t="s">
        <v>49</v>
      </c>
      <c r="E92" s="3" t="s">
        <v>73</v>
      </c>
      <c r="F92" s="3" t="s">
        <v>51</v>
      </c>
      <c r="G92" s="3" t="s">
        <v>295</v>
      </c>
      <c r="H92" s="3" t="s">
        <v>51</v>
      </c>
      <c r="I92" s="3" t="s">
        <v>296</v>
      </c>
      <c r="J92" s="3" t="s">
        <v>51</v>
      </c>
      <c r="K92" s="3" t="s">
        <v>297</v>
      </c>
      <c r="L92" s="3" t="s">
        <v>51</v>
      </c>
      <c r="M92" s="3" t="s">
        <v>51</v>
      </c>
      <c r="N92" s="3" t="s">
        <v>51</v>
      </c>
      <c r="O92" s="3">
        <v>0.62</v>
      </c>
      <c r="P92" t="s">
        <v>298</v>
      </c>
      <c r="Q92">
        <v>85.8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40</v>
      </c>
      <c r="AB92">
        <v>37</v>
      </c>
      <c r="AC92">
        <v>30</v>
      </c>
      <c r="AD92">
        <v>27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19</v>
      </c>
      <c r="AP92">
        <v>10</v>
      </c>
      <c r="AQ92">
        <v>0</v>
      </c>
      <c r="AR92">
        <v>0</v>
      </c>
      <c r="AS92">
        <v>0</v>
      </c>
      <c r="AT92">
        <v>0</v>
      </c>
      <c r="AU92">
        <v>14</v>
      </c>
      <c r="AV92">
        <v>7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</row>
    <row r="93" spans="1:58" x14ac:dyDescent="0.35">
      <c r="A93" t="s">
        <v>299</v>
      </c>
      <c r="B93">
        <v>179</v>
      </c>
      <c r="C93" s="3" t="s">
        <v>48</v>
      </c>
      <c r="D93" s="3" t="s">
        <v>49</v>
      </c>
      <c r="E93" s="3" t="s">
        <v>58</v>
      </c>
      <c r="F93" s="3" t="s">
        <v>51</v>
      </c>
      <c r="G93" s="3" t="s">
        <v>173</v>
      </c>
      <c r="H93" s="3" t="s">
        <v>51</v>
      </c>
      <c r="I93" s="3" t="s">
        <v>174</v>
      </c>
      <c r="J93" s="3" t="s">
        <v>51</v>
      </c>
      <c r="K93" s="3" t="s">
        <v>175</v>
      </c>
      <c r="L93" s="3" t="s">
        <v>51</v>
      </c>
      <c r="M93" s="3" t="s">
        <v>300</v>
      </c>
      <c r="N93" s="3" t="s">
        <v>51</v>
      </c>
      <c r="O93" s="3">
        <v>0.84</v>
      </c>
      <c r="P93" t="s">
        <v>301</v>
      </c>
      <c r="Q93">
        <v>96.4</v>
      </c>
      <c r="R93">
        <v>1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17</v>
      </c>
      <c r="AX93">
        <v>20</v>
      </c>
      <c r="AY93">
        <v>23</v>
      </c>
      <c r="AZ93">
        <v>26</v>
      </c>
      <c r="BA93">
        <v>0</v>
      </c>
      <c r="BB93">
        <v>0</v>
      </c>
      <c r="BC93">
        <v>0</v>
      </c>
      <c r="BD93">
        <v>0</v>
      </c>
      <c r="BE93">
        <v>39</v>
      </c>
      <c r="BF93">
        <v>54</v>
      </c>
    </row>
    <row r="94" spans="1:58" x14ac:dyDescent="0.35">
      <c r="A94" t="s">
        <v>302</v>
      </c>
      <c r="B94">
        <v>175</v>
      </c>
      <c r="C94" s="3" t="s">
        <v>48</v>
      </c>
      <c r="D94" s="3" t="s">
        <v>49</v>
      </c>
      <c r="E94" s="3" t="s">
        <v>58</v>
      </c>
      <c r="F94" s="3" t="s">
        <v>51</v>
      </c>
      <c r="G94" s="3" t="s">
        <v>59</v>
      </c>
      <c r="H94" s="3" t="s">
        <v>51</v>
      </c>
      <c r="I94" s="3" t="s">
        <v>60</v>
      </c>
      <c r="J94" s="3" t="s">
        <v>51</v>
      </c>
      <c r="K94" s="3" t="s">
        <v>61</v>
      </c>
      <c r="L94" s="3" t="s">
        <v>51</v>
      </c>
      <c r="M94" s="3" t="s">
        <v>303</v>
      </c>
      <c r="N94" s="3" t="s">
        <v>51</v>
      </c>
      <c r="O94" s="3">
        <v>0.9</v>
      </c>
      <c r="P94" t="s">
        <v>304</v>
      </c>
      <c r="Q94">
        <v>99.6</v>
      </c>
      <c r="R94">
        <v>1</v>
      </c>
      <c r="S94">
        <v>0</v>
      </c>
      <c r="T94">
        <v>0</v>
      </c>
      <c r="U94">
        <v>0</v>
      </c>
      <c r="V94">
        <v>0</v>
      </c>
      <c r="W94">
        <v>3</v>
      </c>
      <c r="X94">
        <v>0</v>
      </c>
      <c r="Y94">
        <v>53</v>
      </c>
      <c r="Z94">
        <v>43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16</v>
      </c>
      <c r="AH94">
        <v>10</v>
      </c>
      <c r="AI94">
        <v>0</v>
      </c>
      <c r="AJ94">
        <v>5</v>
      </c>
      <c r="AK94">
        <v>5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18</v>
      </c>
      <c r="BB94">
        <v>22</v>
      </c>
      <c r="BC94">
        <v>0</v>
      </c>
      <c r="BD94">
        <v>0</v>
      </c>
      <c r="BE94">
        <v>0</v>
      </c>
      <c r="BF94">
        <v>0</v>
      </c>
    </row>
    <row r="95" spans="1:58" x14ac:dyDescent="0.35">
      <c r="A95" t="s">
        <v>305</v>
      </c>
      <c r="B95">
        <v>173</v>
      </c>
      <c r="C95" s="3" t="s">
        <v>48</v>
      </c>
      <c r="D95" s="3" t="s">
        <v>49</v>
      </c>
      <c r="E95" s="3" t="s">
        <v>58</v>
      </c>
      <c r="F95" s="3" t="s">
        <v>51</v>
      </c>
      <c r="G95" s="3" t="s">
        <v>59</v>
      </c>
      <c r="H95" s="3" t="s">
        <v>51</v>
      </c>
      <c r="I95" s="3" t="s">
        <v>60</v>
      </c>
      <c r="J95" s="3" t="s">
        <v>51</v>
      </c>
      <c r="K95" s="3" t="s">
        <v>69</v>
      </c>
      <c r="L95" s="3" t="s">
        <v>51</v>
      </c>
      <c r="M95" s="3" t="s">
        <v>106</v>
      </c>
      <c r="N95" s="3" t="s">
        <v>51</v>
      </c>
      <c r="O95" s="3">
        <v>1</v>
      </c>
      <c r="P95" t="s">
        <v>306</v>
      </c>
      <c r="Q95">
        <v>100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2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5</v>
      </c>
      <c r="AP95">
        <v>11</v>
      </c>
      <c r="AQ95">
        <v>3</v>
      </c>
      <c r="AR95">
        <v>0</v>
      </c>
      <c r="AS95">
        <v>27</v>
      </c>
      <c r="AT95">
        <v>27</v>
      </c>
      <c r="AU95">
        <v>0</v>
      </c>
      <c r="AV95">
        <v>0</v>
      </c>
      <c r="AW95">
        <v>0</v>
      </c>
      <c r="AX95">
        <v>0</v>
      </c>
      <c r="AY95">
        <v>30</v>
      </c>
      <c r="AZ95">
        <v>36</v>
      </c>
      <c r="BA95">
        <v>9</v>
      </c>
      <c r="BB95">
        <v>0</v>
      </c>
      <c r="BC95">
        <v>0</v>
      </c>
      <c r="BD95">
        <v>0</v>
      </c>
      <c r="BE95">
        <v>0</v>
      </c>
      <c r="BF95">
        <v>23</v>
      </c>
    </row>
    <row r="96" spans="1:58" x14ac:dyDescent="0.35">
      <c r="A96" t="s">
        <v>307</v>
      </c>
      <c r="B96">
        <v>170</v>
      </c>
      <c r="C96" s="3" t="s">
        <v>48</v>
      </c>
      <c r="D96" s="3" t="s">
        <v>49</v>
      </c>
      <c r="E96" s="3" t="s">
        <v>58</v>
      </c>
      <c r="F96" s="3" t="s">
        <v>51</v>
      </c>
      <c r="G96" s="3" t="s">
        <v>59</v>
      </c>
      <c r="H96" s="3" t="s">
        <v>51</v>
      </c>
      <c r="I96" s="3" t="s">
        <v>60</v>
      </c>
      <c r="J96" s="3" t="s">
        <v>51</v>
      </c>
      <c r="K96" s="3" t="s">
        <v>69</v>
      </c>
      <c r="L96" s="3" t="s">
        <v>51</v>
      </c>
      <c r="M96" s="3" t="s">
        <v>82</v>
      </c>
      <c r="N96" s="3" t="s">
        <v>51</v>
      </c>
      <c r="O96" s="3">
        <v>0.71</v>
      </c>
      <c r="P96" t="s">
        <v>308</v>
      </c>
      <c r="Q96">
        <v>98.4</v>
      </c>
      <c r="R96">
        <v>1</v>
      </c>
      <c r="S96">
        <v>12</v>
      </c>
      <c r="T96">
        <v>8</v>
      </c>
      <c r="U96">
        <v>32</v>
      </c>
      <c r="V96">
        <v>92</v>
      </c>
      <c r="W96">
        <v>5</v>
      </c>
      <c r="X96">
        <v>17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4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</row>
    <row r="97" spans="1:58" x14ac:dyDescent="0.35">
      <c r="A97" t="s">
        <v>309</v>
      </c>
      <c r="B97">
        <v>165</v>
      </c>
      <c r="C97" s="3" t="s">
        <v>48</v>
      </c>
      <c r="D97" s="3" t="s">
        <v>49</v>
      </c>
      <c r="E97" s="3" t="s">
        <v>58</v>
      </c>
      <c r="F97" s="3" t="s">
        <v>51</v>
      </c>
      <c r="G97" s="3" t="s">
        <v>59</v>
      </c>
      <c r="H97" s="3" t="s">
        <v>51</v>
      </c>
      <c r="I97" s="3" t="s">
        <v>60</v>
      </c>
      <c r="J97" s="3" t="s">
        <v>51</v>
      </c>
      <c r="K97" s="3" t="s">
        <v>69</v>
      </c>
      <c r="L97" s="3" t="s">
        <v>51</v>
      </c>
      <c r="M97" s="3" t="s">
        <v>82</v>
      </c>
      <c r="N97" s="3" t="s">
        <v>51</v>
      </c>
      <c r="O97" s="3">
        <v>0.81</v>
      </c>
      <c r="P97" t="s">
        <v>308</v>
      </c>
      <c r="Q97">
        <v>97.6</v>
      </c>
      <c r="R97">
        <v>1</v>
      </c>
      <c r="S97">
        <v>20</v>
      </c>
      <c r="T97">
        <v>19</v>
      </c>
      <c r="U97">
        <v>0</v>
      </c>
      <c r="V97">
        <v>0</v>
      </c>
      <c r="W97">
        <v>16</v>
      </c>
      <c r="X97">
        <v>17</v>
      </c>
      <c r="Y97">
        <v>0</v>
      </c>
      <c r="Z97">
        <v>0</v>
      </c>
      <c r="AA97">
        <v>15</v>
      </c>
      <c r="AB97">
        <v>15</v>
      </c>
      <c r="AC97">
        <v>19</v>
      </c>
      <c r="AD97">
        <v>20</v>
      </c>
      <c r="AE97">
        <v>12</v>
      </c>
      <c r="AF97">
        <v>12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</row>
    <row r="98" spans="1:58" x14ac:dyDescent="0.35">
      <c r="A98" t="s">
        <v>310</v>
      </c>
      <c r="B98">
        <v>163</v>
      </c>
      <c r="C98" s="3" t="s">
        <v>48</v>
      </c>
      <c r="D98" s="3" t="s">
        <v>49</v>
      </c>
      <c r="E98" s="3" t="s">
        <v>58</v>
      </c>
      <c r="F98" s="3" t="s">
        <v>51</v>
      </c>
      <c r="G98" s="3" t="s">
        <v>59</v>
      </c>
      <c r="H98" s="3" t="s">
        <v>51</v>
      </c>
      <c r="I98" s="3" t="s">
        <v>60</v>
      </c>
      <c r="J98" s="3" t="s">
        <v>51</v>
      </c>
      <c r="K98" s="3" t="s">
        <v>61</v>
      </c>
      <c r="L98" s="3" t="s">
        <v>51</v>
      </c>
      <c r="M98" s="3" t="s">
        <v>303</v>
      </c>
      <c r="N98" s="3" t="s">
        <v>51</v>
      </c>
      <c r="O98" s="3">
        <v>0.74</v>
      </c>
      <c r="P98" t="s">
        <v>304</v>
      </c>
      <c r="Q98">
        <v>97.2</v>
      </c>
      <c r="R98">
        <v>1</v>
      </c>
      <c r="S98">
        <v>0</v>
      </c>
      <c r="T98">
        <v>1</v>
      </c>
      <c r="U98">
        <v>0</v>
      </c>
      <c r="V98">
        <v>0</v>
      </c>
      <c r="W98">
        <v>2</v>
      </c>
      <c r="X98">
        <v>4</v>
      </c>
      <c r="Y98">
        <v>13</v>
      </c>
      <c r="Z98">
        <v>8</v>
      </c>
      <c r="AA98">
        <v>9</v>
      </c>
      <c r="AB98">
        <v>2</v>
      </c>
      <c r="AC98">
        <v>8</v>
      </c>
      <c r="AD98">
        <v>4</v>
      </c>
      <c r="AE98">
        <v>2</v>
      </c>
      <c r="AF98">
        <v>6</v>
      </c>
      <c r="AG98">
        <v>0</v>
      </c>
      <c r="AH98">
        <v>0</v>
      </c>
      <c r="AI98">
        <v>0</v>
      </c>
      <c r="AJ98">
        <v>0</v>
      </c>
      <c r="AK98">
        <v>2</v>
      </c>
      <c r="AL98">
        <v>5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8</v>
      </c>
      <c r="AX98">
        <v>8</v>
      </c>
      <c r="AY98">
        <v>16</v>
      </c>
      <c r="AZ98">
        <v>19</v>
      </c>
      <c r="BA98">
        <v>7</v>
      </c>
      <c r="BB98">
        <v>0</v>
      </c>
      <c r="BC98">
        <v>16</v>
      </c>
      <c r="BD98">
        <v>10</v>
      </c>
      <c r="BE98">
        <v>9</v>
      </c>
      <c r="BF98">
        <v>4</v>
      </c>
    </row>
    <row r="99" spans="1:58" x14ac:dyDescent="0.35">
      <c r="A99" t="s">
        <v>311</v>
      </c>
      <c r="B99">
        <v>162</v>
      </c>
      <c r="C99" s="3" t="s">
        <v>48</v>
      </c>
      <c r="D99" s="3" t="s">
        <v>49</v>
      </c>
      <c r="E99" s="3" t="s">
        <v>58</v>
      </c>
      <c r="F99" s="3" t="s">
        <v>51</v>
      </c>
      <c r="G99" s="3" t="s">
        <v>59</v>
      </c>
      <c r="H99" s="3" t="s">
        <v>51</v>
      </c>
      <c r="I99" s="3" t="s">
        <v>60</v>
      </c>
      <c r="J99" s="3" t="s">
        <v>51</v>
      </c>
      <c r="K99" s="3" t="s">
        <v>61</v>
      </c>
      <c r="L99" s="3" t="s">
        <v>51</v>
      </c>
      <c r="M99" s="3" t="s">
        <v>312</v>
      </c>
      <c r="N99" s="3" t="s">
        <v>51</v>
      </c>
      <c r="O99" s="3">
        <v>0.82</v>
      </c>
      <c r="P99" t="s">
        <v>313</v>
      </c>
      <c r="Q99">
        <v>96.8</v>
      </c>
      <c r="R99">
        <v>1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33</v>
      </c>
      <c r="AP99">
        <v>75</v>
      </c>
      <c r="AQ99">
        <v>0</v>
      </c>
      <c r="AR99">
        <v>0</v>
      </c>
      <c r="AS99">
        <v>0</v>
      </c>
      <c r="AT99">
        <v>0</v>
      </c>
      <c r="AU99">
        <v>22</v>
      </c>
      <c r="AV99">
        <v>28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4</v>
      </c>
      <c r="BE99">
        <v>0</v>
      </c>
      <c r="BF99">
        <v>0</v>
      </c>
    </row>
    <row r="100" spans="1:58" x14ac:dyDescent="0.35">
      <c r="A100" t="s">
        <v>314</v>
      </c>
      <c r="B100">
        <v>155</v>
      </c>
      <c r="C100" s="3" t="s">
        <v>48</v>
      </c>
      <c r="D100" s="3" t="s">
        <v>49</v>
      </c>
      <c r="E100" s="3" t="s">
        <v>58</v>
      </c>
      <c r="F100" s="3" t="s">
        <v>51</v>
      </c>
      <c r="G100" s="3" t="s">
        <v>59</v>
      </c>
      <c r="H100" s="3" t="s">
        <v>51</v>
      </c>
      <c r="I100" s="3" t="s">
        <v>60</v>
      </c>
      <c r="J100" s="3" t="s">
        <v>51</v>
      </c>
      <c r="K100" s="3" t="s">
        <v>69</v>
      </c>
      <c r="L100" s="3" t="s">
        <v>51</v>
      </c>
      <c r="M100" s="3" t="s">
        <v>82</v>
      </c>
      <c r="N100" s="3" t="s">
        <v>51</v>
      </c>
      <c r="O100" s="3">
        <v>0.57999999999999996</v>
      </c>
      <c r="P100" t="s">
        <v>315</v>
      </c>
      <c r="Q100">
        <v>96.8</v>
      </c>
      <c r="R100">
        <v>1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24</v>
      </c>
      <c r="AF100">
        <v>37</v>
      </c>
      <c r="AG100">
        <v>18</v>
      </c>
      <c r="AH100">
        <v>14</v>
      </c>
      <c r="AI100">
        <v>5</v>
      </c>
      <c r="AJ100">
        <v>0</v>
      </c>
      <c r="AK100">
        <v>0</v>
      </c>
      <c r="AL100">
        <v>8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30</v>
      </c>
      <c r="BB100">
        <v>19</v>
      </c>
      <c r="BC100">
        <v>0</v>
      </c>
      <c r="BD100">
        <v>0</v>
      </c>
      <c r="BE100">
        <v>0</v>
      </c>
      <c r="BF100">
        <v>0</v>
      </c>
    </row>
    <row r="101" spans="1:58" x14ac:dyDescent="0.35">
      <c r="A101" t="s">
        <v>316</v>
      </c>
      <c r="B101">
        <v>152</v>
      </c>
      <c r="C101" s="3" t="s">
        <v>48</v>
      </c>
      <c r="D101" s="3" t="s">
        <v>49</v>
      </c>
      <c r="E101" s="3" t="s">
        <v>58</v>
      </c>
      <c r="F101" s="3" t="s">
        <v>51</v>
      </c>
      <c r="G101" s="3" t="s">
        <v>59</v>
      </c>
      <c r="H101" s="3" t="s">
        <v>51</v>
      </c>
      <c r="I101" s="3" t="s">
        <v>60</v>
      </c>
      <c r="J101" s="3" t="s">
        <v>51</v>
      </c>
      <c r="K101" s="3" t="s">
        <v>69</v>
      </c>
      <c r="L101" s="3" t="s">
        <v>51</v>
      </c>
      <c r="M101" s="3" t="s">
        <v>51</v>
      </c>
      <c r="N101" s="3" t="s">
        <v>51</v>
      </c>
      <c r="O101" s="3">
        <v>1</v>
      </c>
      <c r="P101" t="s">
        <v>196</v>
      </c>
      <c r="Q101">
        <v>95.7</v>
      </c>
      <c r="R101">
        <v>1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51</v>
      </c>
      <c r="AP101">
        <v>48</v>
      </c>
      <c r="AQ101">
        <v>0</v>
      </c>
      <c r="AR101">
        <v>0</v>
      </c>
      <c r="AS101">
        <v>0</v>
      </c>
      <c r="AT101">
        <v>0</v>
      </c>
      <c r="AU101">
        <v>18</v>
      </c>
      <c r="AV101">
        <v>33</v>
      </c>
      <c r="AW101">
        <v>0</v>
      </c>
      <c r="AX101">
        <v>0</v>
      </c>
      <c r="AY101">
        <v>2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</row>
    <row r="102" spans="1:58" x14ac:dyDescent="0.35">
      <c r="A102" t="s">
        <v>317</v>
      </c>
      <c r="B102">
        <v>147</v>
      </c>
      <c r="C102" s="3" t="s">
        <v>48</v>
      </c>
      <c r="D102" s="3" t="s">
        <v>49</v>
      </c>
      <c r="E102" s="3" t="s">
        <v>73</v>
      </c>
      <c r="F102" s="3" t="s">
        <v>51</v>
      </c>
      <c r="G102" s="3" t="s">
        <v>318</v>
      </c>
      <c r="H102" s="3" t="s">
        <v>51</v>
      </c>
      <c r="I102" s="3" t="s">
        <v>319</v>
      </c>
      <c r="J102" s="3" t="s">
        <v>51</v>
      </c>
      <c r="K102" s="3" t="s">
        <v>320</v>
      </c>
      <c r="L102" s="3" t="s">
        <v>51</v>
      </c>
      <c r="M102" s="3" t="s">
        <v>321</v>
      </c>
      <c r="N102" s="3" t="s">
        <v>51</v>
      </c>
      <c r="O102" s="3">
        <v>1</v>
      </c>
      <c r="P102" t="s">
        <v>322</v>
      </c>
      <c r="Q102">
        <v>100</v>
      </c>
      <c r="R102">
        <v>1</v>
      </c>
      <c r="S102">
        <v>0</v>
      </c>
      <c r="T102">
        <v>11</v>
      </c>
      <c r="U102">
        <v>0</v>
      </c>
      <c r="V102">
        <v>6</v>
      </c>
      <c r="W102">
        <v>13</v>
      </c>
      <c r="X102">
        <v>10</v>
      </c>
      <c r="Y102">
        <v>30</v>
      </c>
      <c r="Z102">
        <v>14</v>
      </c>
      <c r="AA102">
        <v>0</v>
      </c>
      <c r="AB102">
        <v>0</v>
      </c>
      <c r="AC102">
        <v>11</v>
      </c>
      <c r="AD102">
        <v>15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4</v>
      </c>
      <c r="AP102">
        <v>7</v>
      </c>
      <c r="AQ102">
        <v>0</v>
      </c>
      <c r="AR102">
        <v>0</v>
      </c>
      <c r="AS102">
        <v>0</v>
      </c>
      <c r="AT102">
        <v>0</v>
      </c>
      <c r="AU102">
        <v>10</v>
      </c>
      <c r="AV102">
        <v>6</v>
      </c>
      <c r="AW102">
        <v>8</v>
      </c>
      <c r="AX102">
        <v>2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</row>
    <row r="103" spans="1:58" x14ac:dyDescent="0.35">
      <c r="A103" t="s">
        <v>323</v>
      </c>
      <c r="B103">
        <v>144</v>
      </c>
      <c r="C103" s="3" t="s">
        <v>48</v>
      </c>
      <c r="D103" s="3" t="s">
        <v>49</v>
      </c>
      <c r="E103" s="3" t="s">
        <v>58</v>
      </c>
      <c r="F103" s="3" t="s">
        <v>51</v>
      </c>
      <c r="G103" s="3" t="s">
        <v>59</v>
      </c>
      <c r="H103" s="3" t="s">
        <v>51</v>
      </c>
      <c r="I103" s="3" t="s">
        <v>60</v>
      </c>
      <c r="J103" s="3" t="s">
        <v>51</v>
      </c>
      <c r="K103" s="3" t="s">
        <v>69</v>
      </c>
      <c r="L103" s="3" t="s">
        <v>51</v>
      </c>
      <c r="M103" s="3" t="s">
        <v>124</v>
      </c>
      <c r="N103" s="3" t="s">
        <v>51</v>
      </c>
      <c r="O103" s="3">
        <v>0.67</v>
      </c>
      <c r="P103" t="s">
        <v>324</v>
      </c>
      <c r="Q103">
        <v>97.2</v>
      </c>
      <c r="R103">
        <v>2</v>
      </c>
      <c r="S103">
        <v>0</v>
      </c>
      <c r="T103">
        <v>2</v>
      </c>
      <c r="U103">
        <v>3</v>
      </c>
      <c r="V103">
        <v>7</v>
      </c>
      <c r="W103">
        <v>0</v>
      </c>
      <c r="X103">
        <v>2</v>
      </c>
      <c r="Y103">
        <v>7</v>
      </c>
      <c r="Z103">
        <v>2</v>
      </c>
      <c r="AA103">
        <v>0</v>
      </c>
      <c r="AB103">
        <v>3</v>
      </c>
      <c r="AC103">
        <v>5</v>
      </c>
      <c r="AD103">
        <v>4</v>
      </c>
      <c r="AE103">
        <v>8</v>
      </c>
      <c r="AF103">
        <v>6</v>
      </c>
      <c r="AG103">
        <v>5</v>
      </c>
      <c r="AH103">
        <v>8</v>
      </c>
      <c r="AI103">
        <v>0</v>
      </c>
      <c r="AJ103">
        <v>4</v>
      </c>
      <c r="AK103">
        <v>1</v>
      </c>
      <c r="AL103">
        <v>4</v>
      </c>
      <c r="AM103">
        <v>0</v>
      </c>
      <c r="AN103">
        <v>2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4</v>
      </c>
      <c r="AZ103">
        <v>23</v>
      </c>
      <c r="BA103">
        <v>26</v>
      </c>
      <c r="BB103">
        <v>14</v>
      </c>
      <c r="BC103">
        <v>0</v>
      </c>
      <c r="BD103">
        <v>0</v>
      </c>
      <c r="BE103">
        <v>3</v>
      </c>
      <c r="BF103">
        <v>1</v>
      </c>
    </row>
    <row r="104" spans="1:58" x14ac:dyDescent="0.35">
      <c r="A104" t="s">
        <v>325</v>
      </c>
      <c r="B104">
        <v>143</v>
      </c>
      <c r="C104" s="3" t="s">
        <v>48</v>
      </c>
      <c r="D104" s="3" t="s">
        <v>49</v>
      </c>
      <c r="E104" s="3" t="s">
        <v>58</v>
      </c>
      <c r="F104" s="3" t="s">
        <v>51</v>
      </c>
      <c r="G104" s="3" t="s">
        <v>59</v>
      </c>
      <c r="H104" s="3" t="s">
        <v>51</v>
      </c>
      <c r="I104" s="3" t="s">
        <v>60</v>
      </c>
      <c r="J104" s="3" t="s">
        <v>51</v>
      </c>
      <c r="K104" s="3" t="s">
        <v>61</v>
      </c>
      <c r="L104" s="3" t="s">
        <v>51</v>
      </c>
      <c r="M104" s="3" t="s">
        <v>190</v>
      </c>
      <c r="N104" s="3" t="s">
        <v>51</v>
      </c>
      <c r="O104" s="3">
        <v>0.78</v>
      </c>
      <c r="P104" t="s">
        <v>191</v>
      </c>
      <c r="Q104">
        <v>96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35</v>
      </c>
      <c r="AP104">
        <v>34</v>
      </c>
      <c r="AQ104">
        <v>0</v>
      </c>
      <c r="AR104">
        <v>0</v>
      </c>
      <c r="AS104">
        <v>0</v>
      </c>
      <c r="AT104">
        <v>0</v>
      </c>
      <c r="AU104">
        <v>31</v>
      </c>
      <c r="AV104">
        <v>34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7</v>
      </c>
      <c r="BD104">
        <v>2</v>
      </c>
      <c r="BE104">
        <v>0</v>
      </c>
      <c r="BF104">
        <v>0</v>
      </c>
    </row>
    <row r="105" spans="1:58" x14ac:dyDescent="0.35">
      <c r="A105" t="s">
        <v>326</v>
      </c>
      <c r="B105">
        <v>140</v>
      </c>
      <c r="C105" s="3" t="s">
        <v>48</v>
      </c>
      <c r="D105" s="3" t="s">
        <v>49</v>
      </c>
      <c r="E105" s="3" t="s">
        <v>58</v>
      </c>
      <c r="F105" s="3" t="s">
        <v>51</v>
      </c>
      <c r="G105" s="3" t="s">
        <v>59</v>
      </c>
      <c r="H105" s="3" t="s">
        <v>51</v>
      </c>
      <c r="I105" s="3" t="s">
        <v>60</v>
      </c>
      <c r="J105" s="3" t="s">
        <v>51</v>
      </c>
      <c r="K105" s="3" t="s">
        <v>69</v>
      </c>
      <c r="L105" s="3" t="s">
        <v>51</v>
      </c>
      <c r="M105" s="3" t="s">
        <v>170</v>
      </c>
      <c r="N105" s="3" t="s">
        <v>51</v>
      </c>
      <c r="O105" s="3">
        <v>0.87</v>
      </c>
      <c r="P105" t="s">
        <v>264</v>
      </c>
      <c r="Q105">
        <v>100</v>
      </c>
      <c r="R105">
        <v>1</v>
      </c>
      <c r="S105">
        <v>3</v>
      </c>
      <c r="T105">
        <v>5</v>
      </c>
      <c r="U105">
        <v>6</v>
      </c>
      <c r="V105">
        <v>9</v>
      </c>
      <c r="W105">
        <v>0</v>
      </c>
      <c r="X105">
        <v>0</v>
      </c>
      <c r="Y105">
        <v>0</v>
      </c>
      <c r="Z105">
        <v>0</v>
      </c>
      <c r="AA105">
        <v>12</v>
      </c>
      <c r="AB105">
        <v>7</v>
      </c>
      <c r="AC105">
        <v>22</v>
      </c>
      <c r="AD105">
        <v>15</v>
      </c>
      <c r="AE105">
        <v>5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8</v>
      </c>
      <c r="AL105">
        <v>0</v>
      </c>
      <c r="AM105">
        <v>0</v>
      </c>
      <c r="AN105">
        <v>0</v>
      </c>
      <c r="AO105">
        <v>6</v>
      </c>
      <c r="AP105">
        <v>1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20</v>
      </c>
      <c r="AZ105">
        <v>20</v>
      </c>
      <c r="BA105">
        <v>1</v>
      </c>
      <c r="BB105">
        <v>0</v>
      </c>
      <c r="BC105">
        <v>0</v>
      </c>
      <c r="BD105">
        <v>0</v>
      </c>
      <c r="BE105">
        <v>0</v>
      </c>
      <c r="BF105">
        <v>0</v>
      </c>
    </row>
    <row r="106" spans="1:58" x14ac:dyDescent="0.35">
      <c r="A106" t="s">
        <v>327</v>
      </c>
      <c r="B106">
        <v>133</v>
      </c>
      <c r="C106" s="3" t="s">
        <v>48</v>
      </c>
      <c r="D106" s="3" t="s">
        <v>49</v>
      </c>
      <c r="E106" s="3" t="s">
        <v>58</v>
      </c>
      <c r="F106" s="3" t="s">
        <v>51</v>
      </c>
      <c r="G106" s="3" t="s">
        <v>59</v>
      </c>
      <c r="H106" s="3" t="s">
        <v>51</v>
      </c>
      <c r="I106" s="3" t="s">
        <v>60</v>
      </c>
      <c r="J106" s="3" t="s">
        <v>51</v>
      </c>
      <c r="K106" s="3" t="s">
        <v>61</v>
      </c>
      <c r="L106" s="3" t="s">
        <v>51</v>
      </c>
      <c r="M106" s="3" t="s">
        <v>190</v>
      </c>
      <c r="N106" s="3" t="s">
        <v>51</v>
      </c>
      <c r="O106" s="3">
        <v>1</v>
      </c>
      <c r="P106" t="s">
        <v>191</v>
      </c>
      <c r="Q106">
        <v>98.8</v>
      </c>
      <c r="R106">
        <v>1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16</v>
      </c>
      <c r="AB106">
        <v>25</v>
      </c>
      <c r="AC106">
        <v>47</v>
      </c>
      <c r="AD106">
        <v>32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7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6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</row>
    <row r="107" spans="1:58" x14ac:dyDescent="0.35">
      <c r="A107" t="s">
        <v>328</v>
      </c>
      <c r="B107">
        <v>130</v>
      </c>
      <c r="C107" s="3" t="s">
        <v>48</v>
      </c>
      <c r="D107" s="3" t="s">
        <v>49</v>
      </c>
      <c r="E107" s="3" t="s">
        <v>58</v>
      </c>
      <c r="F107" s="3" t="s">
        <v>51</v>
      </c>
      <c r="G107" s="3" t="s">
        <v>59</v>
      </c>
      <c r="H107" s="3" t="s">
        <v>51</v>
      </c>
      <c r="I107" s="3" t="s">
        <v>60</v>
      </c>
      <c r="J107" s="3" t="s">
        <v>51</v>
      </c>
      <c r="K107" s="3" t="s">
        <v>61</v>
      </c>
      <c r="L107" s="3" t="s">
        <v>51</v>
      </c>
      <c r="M107" s="3" t="s">
        <v>51</v>
      </c>
      <c r="N107" s="3" t="s">
        <v>51</v>
      </c>
      <c r="O107" s="3">
        <v>0.89</v>
      </c>
      <c r="P107" t="s">
        <v>221</v>
      </c>
      <c r="Q107">
        <v>94.9</v>
      </c>
      <c r="R107">
        <v>1</v>
      </c>
      <c r="S107">
        <v>7</v>
      </c>
      <c r="T107">
        <v>0</v>
      </c>
      <c r="U107">
        <v>52</v>
      </c>
      <c r="V107">
        <v>38</v>
      </c>
      <c r="W107">
        <v>2</v>
      </c>
      <c r="X107">
        <v>5</v>
      </c>
      <c r="Y107">
        <v>0</v>
      </c>
      <c r="Z107">
        <v>0</v>
      </c>
      <c r="AA107">
        <v>0</v>
      </c>
      <c r="AB107">
        <v>10</v>
      </c>
      <c r="AC107">
        <v>10</v>
      </c>
      <c r="AD107">
        <v>6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</row>
    <row r="108" spans="1:58" x14ac:dyDescent="0.35">
      <c r="A108" t="s">
        <v>329</v>
      </c>
      <c r="B108">
        <v>128</v>
      </c>
      <c r="C108" s="3" t="s">
        <v>48</v>
      </c>
      <c r="D108" s="3" t="s">
        <v>49</v>
      </c>
      <c r="E108" s="3" t="s">
        <v>58</v>
      </c>
      <c r="F108" s="3" t="s">
        <v>51</v>
      </c>
      <c r="G108" s="3" t="s">
        <v>59</v>
      </c>
      <c r="H108" s="3" t="s">
        <v>51</v>
      </c>
      <c r="I108" s="3" t="s">
        <v>60</v>
      </c>
      <c r="J108" s="3" t="s">
        <v>51</v>
      </c>
      <c r="K108" s="3" t="s">
        <v>61</v>
      </c>
      <c r="L108" s="3" t="s">
        <v>51</v>
      </c>
      <c r="M108" s="3" t="s">
        <v>330</v>
      </c>
      <c r="N108" s="3" t="s">
        <v>51</v>
      </c>
      <c r="O108" s="3">
        <v>0.54</v>
      </c>
      <c r="P108" t="s">
        <v>331</v>
      </c>
      <c r="Q108">
        <v>92.5</v>
      </c>
      <c r="R108">
        <v>2</v>
      </c>
      <c r="S108">
        <v>18</v>
      </c>
      <c r="T108">
        <v>18</v>
      </c>
      <c r="U108">
        <v>6</v>
      </c>
      <c r="V108">
        <v>8</v>
      </c>
      <c r="W108">
        <v>0</v>
      </c>
      <c r="X108">
        <v>8</v>
      </c>
      <c r="Y108">
        <v>0</v>
      </c>
      <c r="Z108">
        <v>0</v>
      </c>
      <c r="AA108">
        <v>4</v>
      </c>
      <c r="AB108">
        <v>7</v>
      </c>
      <c r="AC108">
        <v>0</v>
      </c>
      <c r="AD108">
        <v>23</v>
      </c>
      <c r="AE108">
        <v>10</v>
      </c>
      <c r="AF108">
        <v>8</v>
      </c>
      <c r="AG108">
        <v>0</v>
      </c>
      <c r="AH108">
        <v>0</v>
      </c>
      <c r="AI108">
        <v>1</v>
      </c>
      <c r="AJ108">
        <v>0</v>
      </c>
      <c r="AK108">
        <v>0</v>
      </c>
      <c r="AL108">
        <v>15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2</v>
      </c>
      <c r="BC108">
        <v>0</v>
      </c>
      <c r="BD108">
        <v>0</v>
      </c>
      <c r="BE108">
        <v>0</v>
      </c>
      <c r="BF108">
        <v>0</v>
      </c>
    </row>
    <row r="109" spans="1:58" x14ac:dyDescent="0.35">
      <c r="A109" t="s">
        <v>332</v>
      </c>
      <c r="B109">
        <v>126</v>
      </c>
      <c r="C109" s="3" t="s">
        <v>48</v>
      </c>
      <c r="D109" s="3" t="s">
        <v>49</v>
      </c>
      <c r="E109" s="3" t="s">
        <v>58</v>
      </c>
      <c r="F109" s="3" t="s">
        <v>51</v>
      </c>
      <c r="G109" s="3" t="s">
        <v>112</v>
      </c>
      <c r="H109" s="3" t="s">
        <v>51</v>
      </c>
      <c r="I109" s="3" t="s">
        <v>113</v>
      </c>
      <c r="J109" s="3" t="s">
        <v>51</v>
      </c>
      <c r="K109" s="3" t="s">
        <v>114</v>
      </c>
      <c r="L109" s="3" t="s">
        <v>51</v>
      </c>
      <c r="M109" s="3" t="s">
        <v>333</v>
      </c>
      <c r="N109" s="3" t="s">
        <v>51</v>
      </c>
      <c r="O109" s="3">
        <v>1</v>
      </c>
      <c r="P109" t="s">
        <v>334</v>
      </c>
      <c r="Q109">
        <v>100</v>
      </c>
      <c r="R109">
        <v>3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27</v>
      </c>
      <c r="AN109">
        <v>34</v>
      </c>
      <c r="AO109">
        <v>0</v>
      </c>
      <c r="AP109">
        <v>0</v>
      </c>
      <c r="AQ109">
        <v>34</v>
      </c>
      <c r="AR109">
        <v>29</v>
      </c>
      <c r="AS109">
        <v>2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</row>
    <row r="110" spans="1:58" x14ac:dyDescent="0.35">
      <c r="A110" t="s">
        <v>335</v>
      </c>
      <c r="B110">
        <v>126</v>
      </c>
      <c r="C110" s="3" t="s">
        <v>48</v>
      </c>
      <c r="D110" s="3" t="s">
        <v>49</v>
      </c>
      <c r="E110" s="3" t="s">
        <v>58</v>
      </c>
      <c r="F110" s="3" t="s">
        <v>51</v>
      </c>
      <c r="G110" s="3" t="s">
        <v>59</v>
      </c>
      <c r="H110" s="3" t="s">
        <v>51</v>
      </c>
      <c r="I110" s="3" t="s">
        <v>60</v>
      </c>
      <c r="J110" s="3" t="s">
        <v>51</v>
      </c>
      <c r="K110" s="3" t="s">
        <v>51</v>
      </c>
      <c r="L110" s="3" t="s">
        <v>51</v>
      </c>
      <c r="M110" s="3" t="s">
        <v>51</v>
      </c>
      <c r="N110" s="3" t="s">
        <v>51</v>
      </c>
      <c r="O110" s="3">
        <v>0.92</v>
      </c>
      <c r="P110" t="s">
        <v>336</v>
      </c>
      <c r="Q110">
        <v>88.5</v>
      </c>
      <c r="R110">
        <v>1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39</v>
      </c>
      <c r="AP110">
        <v>49</v>
      </c>
      <c r="AQ110">
        <v>0</v>
      </c>
      <c r="AR110">
        <v>0</v>
      </c>
      <c r="AS110">
        <v>0</v>
      </c>
      <c r="AT110">
        <v>0</v>
      </c>
      <c r="AU110">
        <v>17</v>
      </c>
      <c r="AV110">
        <v>18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3</v>
      </c>
      <c r="BE110">
        <v>0</v>
      </c>
      <c r="BF110">
        <v>0</v>
      </c>
    </row>
    <row r="111" spans="1:58" x14ac:dyDescent="0.35">
      <c r="A111" t="s">
        <v>337</v>
      </c>
      <c r="B111">
        <v>126</v>
      </c>
      <c r="C111" s="3" t="s">
        <v>48</v>
      </c>
      <c r="D111" s="3" t="s">
        <v>49</v>
      </c>
      <c r="E111" s="3" t="s">
        <v>50</v>
      </c>
      <c r="F111" s="3" t="s">
        <v>51</v>
      </c>
      <c r="G111" s="3" t="s">
        <v>52</v>
      </c>
      <c r="H111" s="3" t="s">
        <v>51</v>
      </c>
      <c r="I111" s="3" t="s">
        <v>53</v>
      </c>
      <c r="J111" s="3" t="s">
        <v>51</v>
      </c>
      <c r="K111" s="3" t="s">
        <v>54</v>
      </c>
      <c r="L111" s="3" t="s">
        <v>51</v>
      </c>
      <c r="M111" s="3" t="s">
        <v>55</v>
      </c>
      <c r="N111" s="3" t="s">
        <v>51</v>
      </c>
      <c r="O111" s="3">
        <v>1</v>
      </c>
      <c r="P111" t="s">
        <v>338</v>
      </c>
      <c r="Q111">
        <v>99.2</v>
      </c>
      <c r="R111">
        <v>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63</v>
      </c>
      <c r="BB111">
        <v>63</v>
      </c>
      <c r="BC111">
        <v>0</v>
      </c>
      <c r="BD111">
        <v>0</v>
      </c>
      <c r="BE111">
        <v>0</v>
      </c>
      <c r="BF111">
        <v>0</v>
      </c>
    </row>
    <row r="112" spans="1:58" x14ac:dyDescent="0.35">
      <c r="A112" t="s">
        <v>339</v>
      </c>
      <c r="B112">
        <v>119</v>
      </c>
      <c r="C112" s="3" t="s">
        <v>48</v>
      </c>
      <c r="D112" s="3" t="s">
        <v>49</v>
      </c>
      <c r="E112" s="3" t="s">
        <v>73</v>
      </c>
      <c r="F112" s="3" t="s">
        <v>51</v>
      </c>
      <c r="G112" s="3" t="s">
        <v>95</v>
      </c>
      <c r="H112" s="3" t="s">
        <v>51</v>
      </c>
      <c r="I112" s="3" t="s">
        <v>96</v>
      </c>
      <c r="J112" s="3" t="s">
        <v>51</v>
      </c>
      <c r="K112" s="3" t="s">
        <v>97</v>
      </c>
      <c r="L112" s="3" t="s">
        <v>51</v>
      </c>
      <c r="M112" s="3" t="s">
        <v>340</v>
      </c>
      <c r="N112" s="3" t="s">
        <v>51</v>
      </c>
      <c r="O112" s="3">
        <v>1</v>
      </c>
      <c r="P112" t="s">
        <v>341</v>
      </c>
      <c r="Q112">
        <v>100</v>
      </c>
      <c r="R112">
        <v>1</v>
      </c>
      <c r="S112">
        <v>18</v>
      </c>
      <c r="T112">
        <v>19</v>
      </c>
      <c r="U112">
        <v>4</v>
      </c>
      <c r="V112">
        <v>6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5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15</v>
      </c>
      <c r="AZ112">
        <v>21</v>
      </c>
      <c r="BA112">
        <v>8</v>
      </c>
      <c r="BB112">
        <v>12</v>
      </c>
      <c r="BC112">
        <v>0</v>
      </c>
      <c r="BD112">
        <v>11</v>
      </c>
      <c r="BE112">
        <v>0</v>
      </c>
      <c r="BF112">
        <v>0</v>
      </c>
    </row>
    <row r="113" spans="1:58" x14ac:dyDescent="0.35">
      <c r="A113" t="s">
        <v>342</v>
      </c>
      <c r="B113">
        <v>117</v>
      </c>
      <c r="C113" s="3" t="s">
        <v>48</v>
      </c>
      <c r="D113" s="3" t="s">
        <v>49</v>
      </c>
      <c r="E113" s="3" t="s">
        <v>58</v>
      </c>
      <c r="F113" s="3" t="s">
        <v>51</v>
      </c>
      <c r="G113" s="3" t="s">
        <v>59</v>
      </c>
      <c r="H113" s="3" t="s">
        <v>51</v>
      </c>
      <c r="I113" s="3" t="s">
        <v>60</v>
      </c>
      <c r="J113" s="3" t="s">
        <v>51</v>
      </c>
      <c r="K113" s="3" t="s">
        <v>61</v>
      </c>
      <c r="L113" s="3" t="s">
        <v>51</v>
      </c>
      <c r="M113" s="3" t="s">
        <v>343</v>
      </c>
      <c r="N113" s="3" t="s">
        <v>51</v>
      </c>
      <c r="O113" s="3">
        <v>1</v>
      </c>
      <c r="P113" t="s">
        <v>344</v>
      </c>
      <c r="Q113">
        <v>100</v>
      </c>
      <c r="R113">
        <v>1</v>
      </c>
      <c r="S113">
        <v>0</v>
      </c>
      <c r="T113">
        <v>0</v>
      </c>
      <c r="U113">
        <v>0</v>
      </c>
      <c r="V113">
        <v>0</v>
      </c>
      <c r="W113">
        <v>6</v>
      </c>
      <c r="X113">
        <v>0</v>
      </c>
      <c r="Y113">
        <v>15</v>
      </c>
      <c r="Z113">
        <v>13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2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1</v>
      </c>
      <c r="AR113">
        <v>0</v>
      </c>
      <c r="AS113">
        <v>16</v>
      </c>
      <c r="AT113">
        <v>21</v>
      </c>
      <c r="AU113">
        <v>0</v>
      </c>
      <c r="AV113">
        <v>0</v>
      </c>
      <c r="AW113">
        <v>0</v>
      </c>
      <c r="AX113">
        <v>0</v>
      </c>
      <c r="AY113">
        <v>8</v>
      </c>
      <c r="AZ113">
        <v>1</v>
      </c>
      <c r="BA113">
        <v>0</v>
      </c>
      <c r="BB113">
        <v>5</v>
      </c>
      <c r="BC113">
        <v>7</v>
      </c>
      <c r="BD113">
        <v>9</v>
      </c>
      <c r="BE113">
        <v>5</v>
      </c>
      <c r="BF113">
        <v>8</v>
      </c>
    </row>
    <row r="114" spans="1:58" x14ac:dyDescent="0.35">
      <c r="A114" t="s">
        <v>345</v>
      </c>
      <c r="B114">
        <v>116</v>
      </c>
      <c r="C114" s="3" t="s">
        <v>48</v>
      </c>
      <c r="D114" s="3" t="s">
        <v>49</v>
      </c>
      <c r="E114" s="3" t="s">
        <v>58</v>
      </c>
      <c r="F114" s="3" t="s">
        <v>51</v>
      </c>
      <c r="G114" s="3" t="s">
        <v>59</v>
      </c>
      <c r="H114" s="3" t="s">
        <v>51</v>
      </c>
      <c r="I114" s="3" t="s">
        <v>60</v>
      </c>
      <c r="J114" s="3" t="s">
        <v>51</v>
      </c>
      <c r="K114" s="3" t="s">
        <v>69</v>
      </c>
      <c r="L114" s="3" t="s">
        <v>51</v>
      </c>
      <c r="M114" s="3" t="s">
        <v>346</v>
      </c>
      <c r="N114" s="3" t="s">
        <v>51</v>
      </c>
      <c r="O114" s="3">
        <v>0.98</v>
      </c>
      <c r="P114" t="s">
        <v>347</v>
      </c>
      <c r="Q114">
        <v>95.7</v>
      </c>
      <c r="R114">
        <v>1</v>
      </c>
      <c r="S114">
        <v>6</v>
      </c>
      <c r="T114">
        <v>10</v>
      </c>
      <c r="U114">
        <v>0</v>
      </c>
      <c r="V114">
        <v>7</v>
      </c>
      <c r="W114">
        <v>11</v>
      </c>
      <c r="X114">
        <v>9</v>
      </c>
      <c r="Y114">
        <v>0</v>
      </c>
      <c r="Z114">
        <v>0</v>
      </c>
      <c r="AA114">
        <v>0</v>
      </c>
      <c r="AB114">
        <v>3</v>
      </c>
      <c r="AC114">
        <v>3</v>
      </c>
      <c r="AD114">
        <v>6</v>
      </c>
      <c r="AE114">
        <v>0</v>
      </c>
      <c r="AF114">
        <v>0</v>
      </c>
      <c r="AG114">
        <v>6</v>
      </c>
      <c r="AH114">
        <v>0</v>
      </c>
      <c r="AI114">
        <v>2</v>
      </c>
      <c r="AJ114">
        <v>0</v>
      </c>
      <c r="AK114">
        <v>4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13</v>
      </c>
      <c r="AX114">
        <v>17</v>
      </c>
      <c r="AY114">
        <v>0</v>
      </c>
      <c r="AZ114">
        <v>2</v>
      </c>
      <c r="BA114">
        <v>10</v>
      </c>
      <c r="BB114">
        <v>7</v>
      </c>
      <c r="BC114">
        <v>0</v>
      </c>
      <c r="BD114">
        <v>0</v>
      </c>
      <c r="BE114">
        <v>0</v>
      </c>
      <c r="BF114">
        <v>0</v>
      </c>
    </row>
    <row r="115" spans="1:58" x14ac:dyDescent="0.35">
      <c r="A115" t="s">
        <v>348</v>
      </c>
      <c r="B115">
        <v>113</v>
      </c>
      <c r="C115" s="3" t="s">
        <v>48</v>
      </c>
      <c r="D115" s="3" t="s">
        <v>49</v>
      </c>
      <c r="E115" s="3" t="s">
        <v>58</v>
      </c>
      <c r="F115" s="3" t="s">
        <v>51</v>
      </c>
      <c r="G115" s="3" t="s">
        <v>59</v>
      </c>
      <c r="H115" s="3" t="s">
        <v>51</v>
      </c>
      <c r="I115" s="3" t="s">
        <v>60</v>
      </c>
      <c r="J115" s="3" t="s">
        <v>51</v>
      </c>
      <c r="K115" s="3" t="s">
        <v>69</v>
      </c>
      <c r="L115" s="3" t="s">
        <v>51</v>
      </c>
      <c r="M115" s="3" t="s">
        <v>124</v>
      </c>
      <c r="N115" s="3" t="s">
        <v>51</v>
      </c>
      <c r="O115" s="3">
        <v>0.96</v>
      </c>
      <c r="P115" t="s">
        <v>349</v>
      </c>
      <c r="Q115">
        <v>99.2</v>
      </c>
      <c r="R115">
        <v>2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52</v>
      </c>
      <c r="AP115">
        <v>23</v>
      </c>
      <c r="AQ115">
        <v>0</v>
      </c>
      <c r="AR115">
        <v>0</v>
      </c>
      <c r="AS115">
        <v>0</v>
      </c>
      <c r="AT115">
        <v>38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</row>
    <row r="116" spans="1:58" x14ac:dyDescent="0.35">
      <c r="A116" t="s">
        <v>350</v>
      </c>
      <c r="B116">
        <v>113</v>
      </c>
      <c r="C116" s="3" t="s">
        <v>48</v>
      </c>
      <c r="D116" s="3" t="s">
        <v>49</v>
      </c>
      <c r="E116" s="3" t="s">
        <v>58</v>
      </c>
      <c r="F116" s="3" t="s">
        <v>51</v>
      </c>
      <c r="G116" s="3" t="s">
        <v>59</v>
      </c>
      <c r="H116" s="3" t="s">
        <v>51</v>
      </c>
      <c r="I116" s="3" t="s">
        <v>60</v>
      </c>
      <c r="J116" s="3" t="s">
        <v>51</v>
      </c>
      <c r="K116" s="3" t="s">
        <v>69</v>
      </c>
      <c r="L116" s="3" t="s">
        <v>51</v>
      </c>
      <c r="M116" s="3" t="s">
        <v>106</v>
      </c>
      <c r="N116" s="3" t="s">
        <v>51</v>
      </c>
      <c r="O116" s="3">
        <v>1</v>
      </c>
      <c r="P116" t="s">
        <v>351</v>
      </c>
      <c r="Q116">
        <v>100</v>
      </c>
      <c r="R116">
        <v>1</v>
      </c>
      <c r="S116">
        <v>10</v>
      </c>
      <c r="T116">
        <v>8</v>
      </c>
      <c r="U116">
        <v>1</v>
      </c>
      <c r="V116">
        <v>3</v>
      </c>
      <c r="W116">
        <v>10</v>
      </c>
      <c r="X116">
        <v>11</v>
      </c>
      <c r="Y116">
        <v>0</v>
      </c>
      <c r="Z116">
        <v>2</v>
      </c>
      <c r="AA116">
        <v>6</v>
      </c>
      <c r="AB116">
        <v>5</v>
      </c>
      <c r="AC116">
        <v>10</v>
      </c>
      <c r="AD116">
        <v>10</v>
      </c>
      <c r="AE116">
        <v>10</v>
      </c>
      <c r="AF116">
        <v>4</v>
      </c>
      <c r="AG116">
        <v>0</v>
      </c>
      <c r="AH116">
        <v>9</v>
      </c>
      <c r="AI116">
        <v>0</v>
      </c>
      <c r="AJ116">
        <v>0</v>
      </c>
      <c r="AK116">
        <v>0</v>
      </c>
      <c r="AL116">
        <v>5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4</v>
      </c>
      <c r="AY116">
        <v>0</v>
      </c>
      <c r="AZ116">
        <v>2</v>
      </c>
      <c r="BA116">
        <v>3</v>
      </c>
      <c r="BB116">
        <v>0</v>
      </c>
      <c r="BC116">
        <v>0</v>
      </c>
      <c r="BD116">
        <v>0</v>
      </c>
      <c r="BE116">
        <v>0</v>
      </c>
      <c r="BF116">
        <v>0</v>
      </c>
    </row>
    <row r="117" spans="1:58" x14ac:dyDescent="0.35">
      <c r="A117" t="s">
        <v>352</v>
      </c>
      <c r="B117">
        <v>112</v>
      </c>
      <c r="C117" s="3" t="s">
        <v>48</v>
      </c>
      <c r="D117" s="3" t="s">
        <v>49</v>
      </c>
      <c r="E117" s="3" t="s">
        <v>353</v>
      </c>
      <c r="F117" s="3" t="s">
        <v>51</v>
      </c>
      <c r="G117" s="3" t="s">
        <v>354</v>
      </c>
      <c r="H117" s="3" t="s">
        <v>51</v>
      </c>
      <c r="I117" s="3" t="s">
        <v>355</v>
      </c>
      <c r="J117" s="3" t="s">
        <v>51</v>
      </c>
      <c r="K117" s="3" t="s">
        <v>356</v>
      </c>
      <c r="L117" s="3" t="s">
        <v>51</v>
      </c>
      <c r="M117" s="3" t="s">
        <v>357</v>
      </c>
      <c r="N117" s="3" t="s">
        <v>51</v>
      </c>
      <c r="O117" s="3">
        <v>1</v>
      </c>
      <c r="P117" t="s">
        <v>358</v>
      </c>
      <c r="Q117">
        <v>100</v>
      </c>
      <c r="R117">
        <v>1</v>
      </c>
      <c r="S117">
        <v>0</v>
      </c>
      <c r="T117">
        <v>0</v>
      </c>
      <c r="U117">
        <v>5</v>
      </c>
      <c r="V117">
        <v>7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49</v>
      </c>
      <c r="AP117">
        <v>26</v>
      </c>
      <c r="AQ117">
        <v>0</v>
      </c>
      <c r="AR117">
        <v>0</v>
      </c>
      <c r="AS117">
        <v>0</v>
      </c>
      <c r="AT117">
        <v>0</v>
      </c>
      <c r="AU117">
        <v>15</v>
      </c>
      <c r="AV117">
        <v>7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3</v>
      </c>
      <c r="BE117">
        <v>0</v>
      </c>
      <c r="BF117">
        <v>0</v>
      </c>
    </row>
    <row r="118" spans="1:58" x14ac:dyDescent="0.35">
      <c r="A118" t="s">
        <v>359</v>
      </c>
      <c r="B118">
        <v>108</v>
      </c>
      <c r="C118" s="3" t="s">
        <v>48</v>
      </c>
      <c r="D118" s="3" t="s">
        <v>49</v>
      </c>
      <c r="E118" s="3" t="s">
        <v>58</v>
      </c>
      <c r="F118" s="3" t="s">
        <v>51</v>
      </c>
      <c r="G118" s="3" t="s">
        <v>59</v>
      </c>
      <c r="H118" s="3" t="s">
        <v>51</v>
      </c>
      <c r="I118" s="3" t="s">
        <v>60</v>
      </c>
      <c r="J118" s="3" t="s">
        <v>51</v>
      </c>
      <c r="K118" s="3" t="s">
        <v>61</v>
      </c>
      <c r="L118" s="3" t="s">
        <v>51</v>
      </c>
      <c r="M118" s="3" t="s">
        <v>51</v>
      </c>
      <c r="N118" s="3" t="s">
        <v>51</v>
      </c>
      <c r="O118" s="3">
        <v>0.94</v>
      </c>
      <c r="P118" t="s">
        <v>206</v>
      </c>
      <c r="Q118">
        <v>91.3</v>
      </c>
      <c r="R118">
        <v>1</v>
      </c>
      <c r="S118">
        <v>3</v>
      </c>
      <c r="T118">
        <v>4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38</v>
      </c>
      <c r="AF118">
        <v>34</v>
      </c>
      <c r="AG118">
        <v>0</v>
      </c>
      <c r="AH118">
        <v>0</v>
      </c>
      <c r="AI118">
        <v>4</v>
      </c>
      <c r="AJ118">
        <v>4</v>
      </c>
      <c r="AK118">
        <v>3</v>
      </c>
      <c r="AL118">
        <v>8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2</v>
      </c>
      <c r="BB118">
        <v>8</v>
      </c>
      <c r="BC118">
        <v>0</v>
      </c>
      <c r="BD118">
        <v>0</v>
      </c>
      <c r="BE118">
        <v>0</v>
      </c>
      <c r="BF118">
        <v>0</v>
      </c>
    </row>
    <row r="119" spans="1:58" x14ac:dyDescent="0.35">
      <c r="A119" t="s">
        <v>360</v>
      </c>
      <c r="B119">
        <v>107</v>
      </c>
      <c r="C119" s="3" t="s">
        <v>48</v>
      </c>
      <c r="D119" s="3" t="s">
        <v>49</v>
      </c>
      <c r="E119" s="3" t="s">
        <v>58</v>
      </c>
      <c r="F119" s="3" t="s">
        <v>51</v>
      </c>
      <c r="G119" s="3" t="s">
        <v>59</v>
      </c>
      <c r="H119" s="3" t="s">
        <v>51</v>
      </c>
      <c r="I119" s="3" t="s">
        <v>60</v>
      </c>
      <c r="J119" s="3" t="s">
        <v>51</v>
      </c>
      <c r="K119" s="3" t="s">
        <v>69</v>
      </c>
      <c r="L119" s="3" t="s">
        <v>51</v>
      </c>
      <c r="M119" s="3" t="s">
        <v>51</v>
      </c>
      <c r="N119" s="3" t="s">
        <v>51</v>
      </c>
      <c r="O119" s="3">
        <v>1</v>
      </c>
      <c r="P119" t="s">
        <v>361</v>
      </c>
      <c r="Q119">
        <v>98.8</v>
      </c>
      <c r="R119">
        <v>1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11</v>
      </c>
      <c r="AN119">
        <v>0</v>
      </c>
      <c r="AO119">
        <v>0</v>
      </c>
      <c r="AP119">
        <v>0</v>
      </c>
      <c r="AQ119">
        <v>8</v>
      </c>
      <c r="AR119">
        <v>10</v>
      </c>
      <c r="AS119">
        <v>41</v>
      </c>
      <c r="AT119">
        <v>33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4</v>
      </c>
      <c r="BE119">
        <v>0</v>
      </c>
      <c r="BF119">
        <v>0</v>
      </c>
    </row>
    <row r="120" spans="1:58" x14ac:dyDescent="0.35">
      <c r="A120" t="s">
        <v>362</v>
      </c>
      <c r="B120">
        <v>106</v>
      </c>
      <c r="C120" s="3" t="s">
        <v>48</v>
      </c>
      <c r="D120" s="3" t="s">
        <v>49</v>
      </c>
      <c r="E120" s="3" t="s">
        <v>58</v>
      </c>
      <c r="F120" s="3" t="s">
        <v>51</v>
      </c>
      <c r="G120" s="3" t="s">
        <v>59</v>
      </c>
      <c r="H120" s="3" t="s">
        <v>51</v>
      </c>
      <c r="I120" s="3" t="s">
        <v>60</v>
      </c>
      <c r="J120" s="3" t="s">
        <v>51</v>
      </c>
      <c r="K120" s="3" t="s">
        <v>69</v>
      </c>
      <c r="L120" s="3" t="s">
        <v>51</v>
      </c>
      <c r="M120" s="3" t="s">
        <v>51</v>
      </c>
      <c r="N120" s="3" t="s">
        <v>51</v>
      </c>
      <c r="O120" s="3">
        <v>1</v>
      </c>
      <c r="P120" t="s">
        <v>363</v>
      </c>
      <c r="Q120">
        <v>96.8</v>
      </c>
      <c r="R120">
        <v>1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70</v>
      </c>
      <c r="AT120">
        <v>36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</row>
    <row r="121" spans="1:58" x14ac:dyDescent="0.35">
      <c r="A121" t="s">
        <v>364</v>
      </c>
      <c r="B121">
        <v>106</v>
      </c>
      <c r="C121" s="3" t="s">
        <v>48</v>
      </c>
      <c r="D121" s="3" t="s">
        <v>49</v>
      </c>
      <c r="E121" s="3" t="s">
        <v>58</v>
      </c>
      <c r="F121" s="3" t="s">
        <v>51</v>
      </c>
      <c r="G121" s="3" t="s">
        <v>59</v>
      </c>
      <c r="H121" s="3" t="s">
        <v>51</v>
      </c>
      <c r="I121" s="3" t="s">
        <v>60</v>
      </c>
      <c r="J121" s="3" t="s">
        <v>51</v>
      </c>
      <c r="K121" s="3" t="s">
        <v>61</v>
      </c>
      <c r="L121" s="3" t="s">
        <v>51</v>
      </c>
      <c r="M121" s="3" t="s">
        <v>185</v>
      </c>
      <c r="N121" s="3" t="s">
        <v>51</v>
      </c>
      <c r="O121" s="3">
        <v>0.84</v>
      </c>
      <c r="P121" t="s">
        <v>186</v>
      </c>
      <c r="Q121">
        <v>94.9</v>
      </c>
      <c r="R121">
        <v>1</v>
      </c>
      <c r="S121">
        <v>15</v>
      </c>
      <c r="T121">
        <v>11</v>
      </c>
      <c r="U121">
        <v>38</v>
      </c>
      <c r="V121">
        <v>32</v>
      </c>
      <c r="W121">
        <v>10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</row>
    <row r="122" spans="1:58" x14ac:dyDescent="0.35">
      <c r="A122" t="s">
        <v>365</v>
      </c>
      <c r="B122">
        <v>104</v>
      </c>
      <c r="C122" s="3" t="s">
        <v>48</v>
      </c>
      <c r="D122" s="3" t="s">
        <v>49</v>
      </c>
      <c r="E122" s="3" t="s">
        <v>58</v>
      </c>
      <c r="F122" s="3" t="s">
        <v>51</v>
      </c>
      <c r="G122" s="3" t="s">
        <v>59</v>
      </c>
      <c r="H122" s="3" t="s">
        <v>51</v>
      </c>
      <c r="I122" s="3" t="s">
        <v>60</v>
      </c>
      <c r="J122" s="3" t="s">
        <v>51</v>
      </c>
      <c r="K122" s="3" t="s">
        <v>69</v>
      </c>
      <c r="L122" s="3" t="s">
        <v>51</v>
      </c>
      <c r="M122" s="3" t="s">
        <v>51</v>
      </c>
      <c r="N122" s="3" t="s">
        <v>51</v>
      </c>
      <c r="O122" s="3">
        <v>0.98</v>
      </c>
      <c r="P122" t="s">
        <v>366</v>
      </c>
      <c r="Q122">
        <v>94.5</v>
      </c>
      <c r="R122">
        <v>3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19</v>
      </c>
      <c r="AP122">
        <v>17</v>
      </c>
      <c r="AQ122">
        <v>0</v>
      </c>
      <c r="AR122">
        <v>0</v>
      </c>
      <c r="AS122">
        <v>0</v>
      </c>
      <c r="AT122">
        <v>0</v>
      </c>
      <c r="AU122">
        <v>41</v>
      </c>
      <c r="AV122">
        <v>26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1</v>
      </c>
      <c r="BE122">
        <v>0</v>
      </c>
      <c r="BF122">
        <v>0</v>
      </c>
    </row>
    <row r="123" spans="1:58" x14ac:dyDescent="0.35">
      <c r="A123" t="s">
        <v>367</v>
      </c>
      <c r="B123">
        <v>103</v>
      </c>
      <c r="C123" s="3" t="s">
        <v>48</v>
      </c>
      <c r="D123" s="3" t="s">
        <v>49</v>
      </c>
      <c r="E123" s="3" t="s">
        <v>58</v>
      </c>
      <c r="F123" s="3" t="s">
        <v>51</v>
      </c>
      <c r="G123" s="3" t="s">
        <v>59</v>
      </c>
      <c r="H123" s="3" t="s">
        <v>51</v>
      </c>
      <c r="I123" s="3" t="s">
        <v>60</v>
      </c>
      <c r="J123" s="3" t="s">
        <v>51</v>
      </c>
      <c r="K123" s="3" t="s">
        <v>51</v>
      </c>
      <c r="L123" s="3" t="s">
        <v>51</v>
      </c>
      <c r="M123" s="3" t="s">
        <v>51</v>
      </c>
      <c r="N123" s="3" t="s">
        <v>51</v>
      </c>
      <c r="O123" s="3">
        <v>0.89</v>
      </c>
      <c r="P123" t="s">
        <v>368</v>
      </c>
      <c r="Q123">
        <v>90.1</v>
      </c>
      <c r="R123">
        <v>1</v>
      </c>
      <c r="S123">
        <v>6</v>
      </c>
      <c r="T123">
        <v>3</v>
      </c>
      <c r="U123">
        <v>34</v>
      </c>
      <c r="V123">
        <v>54</v>
      </c>
      <c r="W123">
        <v>3</v>
      </c>
      <c r="X123">
        <v>3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</row>
    <row r="124" spans="1:58" x14ac:dyDescent="0.35">
      <c r="A124" t="s">
        <v>369</v>
      </c>
      <c r="B124">
        <v>102</v>
      </c>
      <c r="C124" s="3" t="s">
        <v>48</v>
      </c>
      <c r="D124" s="3" t="s">
        <v>49</v>
      </c>
      <c r="E124" s="3" t="s">
        <v>58</v>
      </c>
      <c r="F124" s="3" t="s">
        <v>51</v>
      </c>
      <c r="G124" s="3" t="s">
        <v>59</v>
      </c>
      <c r="H124" s="3" t="s">
        <v>51</v>
      </c>
      <c r="I124" s="3" t="s">
        <v>60</v>
      </c>
      <c r="J124" s="3" t="s">
        <v>51</v>
      </c>
      <c r="K124" s="3" t="s">
        <v>61</v>
      </c>
      <c r="L124" s="3" t="s">
        <v>51</v>
      </c>
      <c r="M124" s="3" t="s">
        <v>51</v>
      </c>
      <c r="N124" s="3" t="s">
        <v>51</v>
      </c>
      <c r="O124" s="3">
        <v>0.86</v>
      </c>
      <c r="P124" t="s">
        <v>331</v>
      </c>
      <c r="Q124">
        <v>96.8</v>
      </c>
      <c r="R124">
        <v>1</v>
      </c>
      <c r="S124">
        <v>8</v>
      </c>
      <c r="T124">
        <v>5</v>
      </c>
      <c r="U124">
        <v>6</v>
      </c>
      <c r="V124">
        <v>0</v>
      </c>
      <c r="W124">
        <v>16</v>
      </c>
      <c r="X124">
        <v>3</v>
      </c>
      <c r="Y124">
        <v>0</v>
      </c>
      <c r="Z124">
        <v>0</v>
      </c>
      <c r="AA124">
        <v>0</v>
      </c>
      <c r="AB124">
        <v>0</v>
      </c>
      <c r="AC124">
        <v>20</v>
      </c>
      <c r="AD124">
        <v>3</v>
      </c>
      <c r="AE124">
        <v>7</v>
      </c>
      <c r="AF124">
        <v>0</v>
      </c>
      <c r="AG124">
        <v>0</v>
      </c>
      <c r="AH124">
        <v>0</v>
      </c>
      <c r="AI124">
        <v>5</v>
      </c>
      <c r="AJ124">
        <v>6</v>
      </c>
      <c r="AK124">
        <v>3</v>
      </c>
      <c r="AL124">
        <v>5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10</v>
      </c>
      <c r="AX124">
        <v>5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</row>
    <row r="125" spans="1:58" x14ac:dyDescent="0.35">
      <c r="A125" t="s">
        <v>370</v>
      </c>
      <c r="B125">
        <v>97</v>
      </c>
      <c r="C125" s="3" t="s">
        <v>48</v>
      </c>
      <c r="D125" s="3" t="s">
        <v>49</v>
      </c>
      <c r="E125" s="3" t="s">
        <v>58</v>
      </c>
      <c r="F125" s="3" t="s">
        <v>51</v>
      </c>
      <c r="G125" s="3" t="s">
        <v>173</v>
      </c>
      <c r="H125" s="3" t="s">
        <v>51</v>
      </c>
      <c r="I125" s="3" t="s">
        <v>174</v>
      </c>
      <c r="J125" s="3" t="s">
        <v>51</v>
      </c>
      <c r="K125" s="3" t="s">
        <v>175</v>
      </c>
      <c r="L125" s="3" t="s">
        <v>51</v>
      </c>
      <c r="M125" s="3" t="s">
        <v>371</v>
      </c>
      <c r="N125" s="3" t="s">
        <v>51</v>
      </c>
      <c r="O125" s="3">
        <v>1</v>
      </c>
      <c r="P125" t="s">
        <v>372</v>
      </c>
      <c r="Q125">
        <v>99.6</v>
      </c>
      <c r="R125">
        <v>1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19</v>
      </c>
      <c r="AH125">
        <v>19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9</v>
      </c>
      <c r="AX125">
        <v>7</v>
      </c>
      <c r="AY125">
        <v>0</v>
      </c>
      <c r="AZ125">
        <v>0</v>
      </c>
      <c r="BA125">
        <v>28</v>
      </c>
      <c r="BB125">
        <v>15</v>
      </c>
      <c r="BC125">
        <v>0</v>
      </c>
      <c r="BD125">
        <v>0</v>
      </c>
      <c r="BE125">
        <v>0</v>
      </c>
      <c r="BF125">
        <v>0</v>
      </c>
    </row>
    <row r="126" spans="1:58" x14ac:dyDescent="0.35">
      <c r="A126" t="s">
        <v>373</v>
      </c>
      <c r="B126">
        <v>95</v>
      </c>
      <c r="C126" s="3" t="s">
        <v>48</v>
      </c>
      <c r="D126" s="3" t="s">
        <v>49</v>
      </c>
      <c r="E126" s="3" t="s">
        <v>50</v>
      </c>
      <c r="F126" s="3" t="s">
        <v>51</v>
      </c>
      <c r="G126" s="3" t="s">
        <v>52</v>
      </c>
      <c r="H126" s="3" t="s">
        <v>51</v>
      </c>
      <c r="I126" s="3" t="s">
        <v>53</v>
      </c>
      <c r="J126" s="3" t="s">
        <v>51</v>
      </c>
      <c r="K126" s="3" t="s">
        <v>146</v>
      </c>
      <c r="L126" s="3" t="s">
        <v>51</v>
      </c>
      <c r="M126" s="3" t="s">
        <v>147</v>
      </c>
      <c r="N126" s="3" t="s">
        <v>51</v>
      </c>
      <c r="O126" s="3">
        <v>0.98</v>
      </c>
      <c r="P126" t="s">
        <v>374</v>
      </c>
      <c r="Q126">
        <v>100</v>
      </c>
      <c r="R126">
        <v>1</v>
      </c>
      <c r="S126">
        <v>7</v>
      </c>
      <c r="T126">
        <v>14</v>
      </c>
      <c r="U126">
        <v>6</v>
      </c>
      <c r="V126">
        <v>2</v>
      </c>
      <c r="W126">
        <v>0</v>
      </c>
      <c r="X126">
        <v>5</v>
      </c>
      <c r="Y126">
        <v>0</v>
      </c>
      <c r="Z126">
        <v>0</v>
      </c>
      <c r="AA126">
        <v>6</v>
      </c>
      <c r="AB126">
        <v>4</v>
      </c>
      <c r="AC126">
        <v>7</v>
      </c>
      <c r="AD126">
        <v>12</v>
      </c>
      <c r="AE126">
        <v>0</v>
      </c>
      <c r="AF126">
        <v>0</v>
      </c>
      <c r="AG126">
        <v>0</v>
      </c>
      <c r="AH126">
        <v>0</v>
      </c>
      <c r="AI126">
        <v>12</v>
      </c>
      <c r="AJ126">
        <v>3</v>
      </c>
      <c r="AK126">
        <v>5</v>
      </c>
      <c r="AL126">
        <v>7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5</v>
      </c>
      <c r="BC126">
        <v>0</v>
      </c>
      <c r="BD126">
        <v>0</v>
      </c>
      <c r="BE126">
        <v>0</v>
      </c>
      <c r="BF126">
        <v>0</v>
      </c>
    </row>
    <row r="127" spans="1:58" x14ac:dyDescent="0.35">
      <c r="A127" t="s">
        <v>375</v>
      </c>
      <c r="B127">
        <v>92</v>
      </c>
      <c r="C127" s="3" t="s">
        <v>48</v>
      </c>
      <c r="D127" s="3" t="s">
        <v>49</v>
      </c>
      <c r="E127" s="3" t="s">
        <v>58</v>
      </c>
      <c r="F127" s="3" t="s">
        <v>51</v>
      </c>
      <c r="G127" s="3" t="s">
        <v>59</v>
      </c>
      <c r="H127" s="3" t="s">
        <v>51</v>
      </c>
      <c r="I127" s="3" t="s">
        <v>60</v>
      </c>
      <c r="J127" s="3" t="s">
        <v>51</v>
      </c>
      <c r="K127" s="3" t="s">
        <v>69</v>
      </c>
      <c r="L127" s="3" t="s">
        <v>51</v>
      </c>
      <c r="M127" s="3" t="s">
        <v>124</v>
      </c>
      <c r="N127" s="3" t="s">
        <v>51</v>
      </c>
      <c r="O127" s="3">
        <v>0.75</v>
      </c>
      <c r="P127" t="s">
        <v>324</v>
      </c>
      <c r="Q127">
        <v>96.8</v>
      </c>
      <c r="R127">
        <v>2</v>
      </c>
      <c r="S127">
        <v>0</v>
      </c>
      <c r="T127">
        <v>1</v>
      </c>
      <c r="U127">
        <v>3</v>
      </c>
      <c r="V127">
        <v>0</v>
      </c>
      <c r="W127">
        <v>0</v>
      </c>
      <c r="X127">
        <v>5</v>
      </c>
      <c r="Y127">
        <v>21</v>
      </c>
      <c r="Z127">
        <v>30</v>
      </c>
      <c r="AA127">
        <v>4</v>
      </c>
      <c r="AB127">
        <v>2</v>
      </c>
      <c r="AC127">
        <v>0</v>
      </c>
      <c r="AD127">
        <v>0</v>
      </c>
      <c r="AE127">
        <v>3</v>
      </c>
      <c r="AF127">
        <v>0</v>
      </c>
      <c r="AG127">
        <v>0</v>
      </c>
      <c r="AH127">
        <v>0</v>
      </c>
      <c r="AI127">
        <v>12</v>
      </c>
      <c r="AJ127">
        <v>0</v>
      </c>
      <c r="AK127">
        <v>2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4</v>
      </c>
      <c r="AX127">
        <v>0</v>
      </c>
      <c r="AY127">
        <v>1</v>
      </c>
      <c r="AZ127">
        <v>0</v>
      </c>
      <c r="BA127">
        <v>1</v>
      </c>
      <c r="BB127">
        <v>3</v>
      </c>
      <c r="BC127">
        <v>0</v>
      </c>
      <c r="BD127">
        <v>0</v>
      </c>
      <c r="BE127">
        <v>0</v>
      </c>
      <c r="BF127">
        <v>0</v>
      </c>
    </row>
    <row r="128" spans="1:58" x14ac:dyDescent="0.35">
      <c r="A128" t="s">
        <v>376</v>
      </c>
      <c r="B128">
        <v>91</v>
      </c>
      <c r="C128" s="3" t="s">
        <v>48</v>
      </c>
      <c r="D128" s="3" t="s">
        <v>49</v>
      </c>
      <c r="E128" s="3" t="s">
        <v>58</v>
      </c>
      <c r="F128" s="3" t="s">
        <v>51</v>
      </c>
      <c r="G128" s="3" t="s">
        <v>59</v>
      </c>
      <c r="H128" s="3" t="s">
        <v>51</v>
      </c>
      <c r="I128" s="3" t="s">
        <v>60</v>
      </c>
      <c r="J128" s="3" t="s">
        <v>51</v>
      </c>
      <c r="K128" s="3" t="s">
        <v>51</v>
      </c>
      <c r="L128" s="3" t="s">
        <v>51</v>
      </c>
      <c r="M128" s="3" t="s">
        <v>51</v>
      </c>
      <c r="N128" s="3" t="s">
        <v>51</v>
      </c>
      <c r="O128" s="3">
        <v>0.9</v>
      </c>
      <c r="P128" t="s">
        <v>377</v>
      </c>
      <c r="Q128">
        <v>87.4</v>
      </c>
      <c r="R128">
        <v>1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5</v>
      </c>
      <c r="AB128">
        <v>0</v>
      </c>
      <c r="AC128">
        <v>6</v>
      </c>
      <c r="AD128">
        <v>5</v>
      </c>
      <c r="AE128">
        <v>0</v>
      </c>
      <c r="AF128">
        <v>0</v>
      </c>
      <c r="AG128">
        <v>9</v>
      </c>
      <c r="AH128">
        <v>19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25</v>
      </c>
      <c r="BB128">
        <v>21</v>
      </c>
      <c r="BC128">
        <v>0</v>
      </c>
      <c r="BD128">
        <v>1</v>
      </c>
      <c r="BE128">
        <v>0</v>
      </c>
      <c r="BF128">
        <v>0</v>
      </c>
    </row>
    <row r="129" spans="1:58" x14ac:dyDescent="0.35">
      <c r="A129" t="s">
        <v>378</v>
      </c>
      <c r="B129">
        <v>90</v>
      </c>
      <c r="C129" s="3" t="s">
        <v>48</v>
      </c>
      <c r="D129" s="3" t="s">
        <v>49</v>
      </c>
      <c r="E129" s="3" t="s">
        <v>58</v>
      </c>
      <c r="F129" s="3" t="s">
        <v>51</v>
      </c>
      <c r="G129" s="3" t="s">
        <v>59</v>
      </c>
      <c r="H129" s="3" t="s">
        <v>51</v>
      </c>
      <c r="I129" s="3" t="s">
        <v>60</v>
      </c>
      <c r="J129" s="3" t="s">
        <v>51</v>
      </c>
      <c r="K129" s="3" t="s">
        <v>69</v>
      </c>
      <c r="L129" s="3" t="s">
        <v>51</v>
      </c>
      <c r="M129" s="3" t="s">
        <v>124</v>
      </c>
      <c r="N129" s="3" t="s">
        <v>51</v>
      </c>
      <c r="O129" s="3">
        <v>0.63</v>
      </c>
      <c r="P129" t="s">
        <v>274</v>
      </c>
      <c r="Q129">
        <v>97.2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29</v>
      </c>
      <c r="AP129">
        <v>45</v>
      </c>
      <c r="AQ129">
        <v>0</v>
      </c>
      <c r="AR129">
        <v>0</v>
      </c>
      <c r="AS129">
        <v>0</v>
      </c>
      <c r="AT129">
        <v>0</v>
      </c>
      <c r="AU129">
        <v>10</v>
      </c>
      <c r="AV129">
        <v>6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</row>
    <row r="130" spans="1:58" x14ac:dyDescent="0.35">
      <c r="A130" t="s">
        <v>379</v>
      </c>
      <c r="B130">
        <v>89</v>
      </c>
      <c r="C130" s="3" t="s">
        <v>48</v>
      </c>
      <c r="D130" s="3" t="s">
        <v>49</v>
      </c>
      <c r="E130" s="3" t="s">
        <v>58</v>
      </c>
      <c r="F130" s="3" t="s">
        <v>51</v>
      </c>
      <c r="G130" s="3" t="s">
        <v>59</v>
      </c>
      <c r="H130" s="3" t="s">
        <v>51</v>
      </c>
      <c r="I130" s="3" t="s">
        <v>60</v>
      </c>
      <c r="J130" s="3" t="s">
        <v>51</v>
      </c>
      <c r="K130" s="3" t="s">
        <v>69</v>
      </c>
      <c r="L130" s="3" t="s">
        <v>51</v>
      </c>
      <c r="M130" s="3" t="s">
        <v>124</v>
      </c>
      <c r="N130" s="3" t="s">
        <v>51</v>
      </c>
      <c r="O130" s="3">
        <v>0.5</v>
      </c>
      <c r="P130" t="s">
        <v>380</v>
      </c>
      <c r="Q130">
        <v>96.8</v>
      </c>
      <c r="R130">
        <v>1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12</v>
      </c>
      <c r="Z130">
        <v>11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17</v>
      </c>
      <c r="AN130">
        <v>11</v>
      </c>
      <c r="AO130">
        <v>0</v>
      </c>
      <c r="AP130">
        <v>0</v>
      </c>
      <c r="AQ130">
        <v>11</v>
      </c>
      <c r="AR130">
        <v>16</v>
      </c>
      <c r="AS130">
        <v>0</v>
      </c>
      <c r="AT130">
        <v>4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3</v>
      </c>
      <c r="BD130">
        <v>4</v>
      </c>
      <c r="BE130">
        <v>0</v>
      </c>
      <c r="BF130">
        <v>0</v>
      </c>
    </row>
    <row r="131" spans="1:58" x14ac:dyDescent="0.35">
      <c r="A131" t="s">
        <v>381</v>
      </c>
      <c r="B131">
        <v>88</v>
      </c>
      <c r="C131" s="3" t="s">
        <v>48</v>
      </c>
      <c r="D131" s="3" t="s">
        <v>49</v>
      </c>
      <c r="E131" s="3" t="s">
        <v>58</v>
      </c>
      <c r="F131" s="3" t="s">
        <v>51</v>
      </c>
      <c r="G131" s="3" t="s">
        <v>59</v>
      </c>
      <c r="H131" s="3" t="s">
        <v>51</v>
      </c>
      <c r="I131" s="3" t="s">
        <v>60</v>
      </c>
      <c r="J131" s="3" t="s">
        <v>51</v>
      </c>
      <c r="K131" s="3" t="s">
        <v>61</v>
      </c>
      <c r="L131" s="3" t="s">
        <v>51</v>
      </c>
      <c r="M131" s="3" t="s">
        <v>185</v>
      </c>
      <c r="N131" s="3" t="s">
        <v>51</v>
      </c>
      <c r="O131" s="3">
        <v>0.54</v>
      </c>
      <c r="P131" t="s">
        <v>382</v>
      </c>
      <c r="Q131">
        <v>92.1</v>
      </c>
      <c r="R131">
        <v>9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43</v>
      </c>
      <c r="AP131">
        <v>27</v>
      </c>
      <c r="AQ131">
        <v>0</v>
      </c>
      <c r="AR131">
        <v>0</v>
      </c>
      <c r="AS131">
        <v>0</v>
      </c>
      <c r="AT131">
        <v>0</v>
      </c>
      <c r="AU131">
        <v>11</v>
      </c>
      <c r="AV131">
        <v>4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3</v>
      </c>
      <c r="BD131">
        <v>0</v>
      </c>
      <c r="BE131">
        <v>0</v>
      </c>
      <c r="BF131">
        <v>0</v>
      </c>
    </row>
    <row r="132" spans="1:58" x14ac:dyDescent="0.35">
      <c r="A132" t="s">
        <v>383</v>
      </c>
      <c r="B132">
        <v>88</v>
      </c>
      <c r="C132" s="3" t="s">
        <v>48</v>
      </c>
      <c r="D132" s="3" t="s">
        <v>49</v>
      </c>
      <c r="E132" s="3" t="s">
        <v>50</v>
      </c>
      <c r="F132" s="3" t="s">
        <v>51</v>
      </c>
      <c r="G132" s="3" t="s">
        <v>52</v>
      </c>
      <c r="H132" s="3" t="s">
        <v>51</v>
      </c>
      <c r="I132" s="3" t="s">
        <v>53</v>
      </c>
      <c r="J132" s="3" t="s">
        <v>51</v>
      </c>
      <c r="K132" s="3" t="s">
        <v>91</v>
      </c>
      <c r="L132" s="3" t="s">
        <v>51</v>
      </c>
      <c r="M132" s="3" t="s">
        <v>51</v>
      </c>
      <c r="N132" s="3" t="s">
        <v>51</v>
      </c>
      <c r="O132" s="3">
        <v>0.74</v>
      </c>
      <c r="P132" t="s">
        <v>384</v>
      </c>
      <c r="Q132">
        <v>87.3</v>
      </c>
      <c r="R132">
        <v>1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19</v>
      </c>
      <c r="AZ132">
        <v>18</v>
      </c>
      <c r="BA132">
        <v>0</v>
      </c>
      <c r="BB132">
        <v>0</v>
      </c>
      <c r="BC132">
        <v>0</v>
      </c>
      <c r="BD132">
        <v>0</v>
      </c>
      <c r="BE132">
        <v>26</v>
      </c>
      <c r="BF132">
        <v>25</v>
      </c>
    </row>
    <row r="133" spans="1:58" x14ac:dyDescent="0.35">
      <c r="A133" t="s">
        <v>385</v>
      </c>
      <c r="B133">
        <v>81</v>
      </c>
      <c r="C133" s="3" t="s">
        <v>48</v>
      </c>
      <c r="D133" s="3" t="s">
        <v>386</v>
      </c>
      <c r="E133" s="3" t="s">
        <v>387</v>
      </c>
      <c r="F133" s="3" t="s">
        <v>51</v>
      </c>
      <c r="G133" s="3" t="s">
        <v>388</v>
      </c>
      <c r="H133" s="3" t="s">
        <v>51</v>
      </c>
      <c r="I133" s="3" t="s">
        <v>389</v>
      </c>
      <c r="J133" s="3" t="s">
        <v>51</v>
      </c>
      <c r="K133" s="3" t="s">
        <v>390</v>
      </c>
      <c r="L133" s="3" t="s">
        <v>51</v>
      </c>
      <c r="M133" s="3" t="s">
        <v>391</v>
      </c>
      <c r="N133" s="3" t="s">
        <v>51</v>
      </c>
      <c r="O133" s="3">
        <v>1</v>
      </c>
      <c r="P133" t="s">
        <v>392</v>
      </c>
      <c r="Q133">
        <v>100</v>
      </c>
      <c r="R133">
        <v>2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16</v>
      </c>
      <c r="AP133">
        <v>9</v>
      </c>
      <c r="AQ133">
        <v>0</v>
      </c>
      <c r="AR133">
        <v>0</v>
      </c>
      <c r="AS133">
        <v>0</v>
      </c>
      <c r="AT133">
        <v>0</v>
      </c>
      <c r="AU133">
        <v>21</v>
      </c>
      <c r="AV133">
        <v>35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</row>
    <row r="134" spans="1:58" x14ac:dyDescent="0.35">
      <c r="A134" t="s">
        <v>393</v>
      </c>
      <c r="B134">
        <v>80</v>
      </c>
      <c r="C134" s="3" t="s">
        <v>48</v>
      </c>
      <c r="D134" s="3" t="s">
        <v>49</v>
      </c>
      <c r="E134" s="3" t="s">
        <v>58</v>
      </c>
      <c r="F134" s="3" t="s">
        <v>51</v>
      </c>
      <c r="G134" s="3" t="s">
        <v>59</v>
      </c>
      <c r="H134" s="3" t="s">
        <v>51</v>
      </c>
      <c r="I134" s="3" t="s">
        <v>60</v>
      </c>
      <c r="J134" s="3" t="s">
        <v>51</v>
      </c>
      <c r="K134" s="3" t="s">
        <v>61</v>
      </c>
      <c r="L134" s="3" t="s">
        <v>51</v>
      </c>
      <c r="M134" s="3" t="s">
        <v>51</v>
      </c>
      <c r="N134" s="3" t="s">
        <v>51</v>
      </c>
      <c r="O134" s="3">
        <v>0.66</v>
      </c>
      <c r="P134" t="s">
        <v>206</v>
      </c>
      <c r="Q134">
        <v>93.7</v>
      </c>
      <c r="R134">
        <v>1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12</v>
      </c>
      <c r="AF134">
        <v>6</v>
      </c>
      <c r="AG134">
        <v>0</v>
      </c>
      <c r="AH134">
        <v>0</v>
      </c>
      <c r="AI134">
        <v>8</v>
      </c>
      <c r="AJ134">
        <v>12</v>
      </c>
      <c r="AK134">
        <v>24</v>
      </c>
      <c r="AL134">
        <v>18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</row>
    <row r="135" spans="1:58" x14ac:dyDescent="0.35">
      <c r="A135" t="s">
        <v>394</v>
      </c>
      <c r="B135">
        <v>77</v>
      </c>
      <c r="C135" s="3" t="s">
        <v>48</v>
      </c>
      <c r="D135" s="3" t="s">
        <v>49</v>
      </c>
      <c r="E135" s="3" t="s">
        <v>50</v>
      </c>
      <c r="F135" s="3" t="s">
        <v>51</v>
      </c>
      <c r="G135" s="3" t="s">
        <v>52</v>
      </c>
      <c r="H135" s="3" t="s">
        <v>51</v>
      </c>
      <c r="I135" s="3" t="s">
        <v>53</v>
      </c>
      <c r="J135" s="3" t="s">
        <v>51</v>
      </c>
      <c r="K135" s="3" t="s">
        <v>65</v>
      </c>
      <c r="L135" s="3" t="s">
        <v>51</v>
      </c>
      <c r="M135" s="3" t="s">
        <v>154</v>
      </c>
      <c r="N135" s="3" t="s">
        <v>51</v>
      </c>
      <c r="O135" s="3">
        <v>0.72</v>
      </c>
      <c r="P135" t="s">
        <v>395</v>
      </c>
      <c r="Q135">
        <v>92.9</v>
      </c>
      <c r="R135">
        <v>1</v>
      </c>
      <c r="S135">
        <v>14</v>
      </c>
      <c r="T135">
        <v>8</v>
      </c>
      <c r="U135">
        <v>24</v>
      </c>
      <c r="V135">
        <v>25</v>
      </c>
      <c r="W135">
        <v>6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</row>
    <row r="136" spans="1:58" x14ac:dyDescent="0.35">
      <c r="A136" t="s">
        <v>396</v>
      </c>
      <c r="B136">
        <v>76</v>
      </c>
      <c r="C136" s="3" t="s">
        <v>48</v>
      </c>
      <c r="D136" s="3" t="s">
        <v>49</v>
      </c>
      <c r="E136" s="3" t="s">
        <v>58</v>
      </c>
      <c r="F136" s="3" t="s">
        <v>51</v>
      </c>
      <c r="G136" s="3" t="s">
        <v>59</v>
      </c>
      <c r="H136" s="3" t="s">
        <v>51</v>
      </c>
      <c r="I136" s="3" t="s">
        <v>60</v>
      </c>
      <c r="J136" s="3" t="s">
        <v>51</v>
      </c>
      <c r="K136" s="3" t="s">
        <v>61</v>
      </c>
      <c r="L136" s="3" t="s">
        <v>51</v>
      </c>
      <c r="M136" s="3" t="s">
        <v>397</v>
      </c>
      <c r="N136" s="3" t="s">
        <v>51</v>
      </c>
      <c r="O136" s="3">
        <v>0.53</v>
      </c>
      <c r="P136" t="s">
        <v>398</v>
      </c>
      <c r="Q136">
        <v>97.2</v>
      </c>
      <c r="R136">
        <v>1</v>
      </c>
      <c r="S136">
        <v>0</v>
      </c>
      <c r="T136">
        <v>7</v>
      </c>
      <c r="U136">
        <v>0</v>
      </c>
      <c r="V136">
        <v>0</v>
      </c>
      <c r="W136">
        <v>2</v>
      </c>
      <c r="X136">
        <v>3</v>
      </c>
      <c r="Y136">
        <v>6</v>
      </c>
      <c r="Z136">
        <v>3</v>
      </c>
      <c r="AA136">
        <v>0</v>
      </c>
      <c r="AB136">
        <v>0</v>
      </c>
      <c r="AC136">
        <v>1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22</v>
      </c>
      <c r="AP136">
        <v>23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1</v>
      </c>
      <c r="AW136">
        <v>0</v>
      </c>
      <c r="AX136">
        <v>0</v>
      </c>
      <c r="AY136">
        <v>2</v>
      </c>
      <c r="AZ136">
        <v>0</v>
      </c>
      <c r="BA136">
        <v>4</v>
      </c>
      <c r="BB136">
        <v>2</v>
      </c>
      <c r="BC136">
        <v>0</v>
      </c>
      <c r="BD136">
        <v>0</v>
      </c>
      <c r="BE136">
        <v>0</v>
      </c>
      <c r="BF136">
        <v>0</v>
      </c>
    </row>
    <row r="137" spans="1:58" x14ac:dyDescent="0.35">
      <c r="A137" t="s">
        <v>399</v>
      </c>
      <c r="B137">
        <v>73</v>
      </c>
      <c r="C137" s="3" t="s">
        <v>48</v>
      </c>
      <c r="D137" s="3" t="s">
        <v>49</v>
      </c>
      <c r="E137" s="3" t="s">
        <v>58</v>
      </c>
      <c r="F137" s="3" t="s">
        <v>51</v>
      </c>
      <c r="G137" s="3" t="s">
        <v>59</v>
      </c>
      <c r="H137" s="3" t="s">
        <v>51</v>
      </c>
      <c r="I137" s="3" t="s">
        <v>60</v>
      </c>
      <c r="J137" s="3" t="s">
        <v>51</v>
      </c>
      <c r="K137" s="3" t="s">
        <v>61</v>
      </c>
      <c r="L137" s="3" t="s">
        <v>51</v>
      </c>
      <c r="M137" s="3" t="s">
        <v>190</v>
      </c>
      <c r="N137" s="3" t="s">
        <v>51</v>
      </c>
      <c r="O137" s="3">
        <v>1</v>
      </c>
      <c r="P137" t="s">
        <v>400</v>
      </c>
      <c r="Q137">
        <v>100</v>
      </c>
      <c r="R137">
        <v>1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6</v>
      </c>
      <c r="AG137">
        <v>3</v>
      </c>
      <c r="AH137">
        <v>4</v>
      </c>
      <c r="AI137">
        <v>9</v>
      </c>
      <c r="AJ137">
        <v>3</v>
      </c>
      <c r="AK137">
        <v>17</v>
      </c>
      <c r="AL137">
        <v>8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6</v>
      </c>
      <c r="AZ137">
        <v>6</v>
      </c>
      <c r="BA137">
        <v>4</v>
      </c>
      <c r="BB137">
        <v>6</v>
      </c>
      <c r="BC137">
        <v>0</v>
      </c>
      <c r="BD137">
        <v>0</v>
      </c>
      <c r="BE137">
        <v>0</v>
      </c>
      <c r="BF137">
        <v>1</v>
      </c>
    </row>
    <row r="138" spans="1:58" x14ac:dyDescent="0.35">
      <c r="A138" t="s">
        <v>401</v>
      </c>
      <c r="B138">
        <v>73</v>
      </c>
      <c r="C138" s="3" t="s">
        <v>48</v>
      </c>
      <c r="D138" s="3" t="s">
        <v>49</v>
      </c>
      <c r="E138" s="3" t="s">
        <v>73</v>
      </c>
      <c r="F138" s="3" t="s">
        <v>51</v>
      </c>
      <c r="G138" s="3" t="s">
        <v>295</v>
      </c>
      <c r="H138" s="3" t="s">
        <v>51</v>
      </c>
      <c r="I138" s="3" t="s">
        <v>296</v>
      </c>
      <c r="J138" s="3" t="s">
        <v>51</v>
      </c>
      <c r="K138" s="3" t="s">
        <v>297</v>
      </c>
      <c r="L138" s="3" t="s">
        <v>51</v>
      </c>
      <c r="M138" s="3" t="s">
        <v>51</v>
      </c>
      <c r="N138" s="3" t="s">
        <v>51</v>
      </c>
      <c r="O138" s="3">
        <v>0.68</v>
      </c>
      <c r="P138" t="s">
        <v>215</v>
      </c>
      <c r="Q138">
        <v>0</v>
      </c>
      <c r="R138">
        <v>1</v>
      </c>
      <c r="S138">
        <v>12</v>
      </c>
      <c r="T138">
        <v>7</v>
      </c>
      <c r="U138">
        <v>22</v>
      </c>
      <c r="V138">
        <v>24</v>
      </c>
      <c r="W138">
        <v>0</v>
      </c>
      <c r="X138">
        <v>8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</row>
    <row r="139" spans="1:58" x14ac:dyDescent="0.35">
      <c r="A139" t="s">
        <v>402</v>
      </c>
      <c r="B139">
        <v>73</v>
      </c>
      <c r="C139" s="3" t="s">
        <v>48</v>
      </c>
      <c r="D139" s="3" t="s">
        <v>49</v>
      </c>
      <c r="E139" s="3" t="s">
        <v>58</v>
      </c>
      <c r="F139" s="3" t="s">
        <v>51</v>
      </c>
      <c r="G139" s="3" t="s">
        <v>51</v>
      </c>
      <c r="H139" s="3" t="s">
        <v>51</v>
      </c>
      <c r="I139" s="3" t="s">
        <v>51</v>
      </c>
      <c r="J139" s="3" t="s">
        <v>51</v>
      </c>
      <c r="K139" s="3" t="s">
        <v>51</v>
      </c>
      <c r="L139" s="3" t="s">
        <v>51</v>
      </c>
      <c r="M139" s="3" t="s">
        <v>51</v>
      </c>
      <c r="N139" s="3" t="s">
        <v>51</v>
      </c>
      <c r="O139" s="3">
        <v>0.83</v>
      </c>
      <c r="P139" t="s">
        <v>403</v>
      </c>
      <c r="Q139">
        <v>86.6</v>
      </c>
      <c r="R139">
        <v>1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13</v>
      </c>
      <c r="AP139">
        <v>13</v>
      </c>
      <c r="AQ139">
        <v>0</v>
      </c>
      <c r="AR139">
        <v>0</v>
      </c>
      <c r="AS139">
        <v>0</v>
      </c>
      <c r="AT139">
        <v>0</v>
      </c>
      <c r="AU139">
        <v>24</v>
      </c>
      <c r="AV139">
        <v>23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</row>
    <row r="140" spans="1:58" x14ac:dyDescent="0.35">
      <c r="A140" t="s">
        <v>404</v>
      </c>
      <c r="B140">
        <v>72</v>
      </c>
      <c r="C140" s="3" t="s">
        <v>48</v>
      </c>
      <c r="D140" s="3" t="s">
        <v>49</v>
      </c>
      <c r="E140" s="3" t="s">
        <v>58</v>
      </c>
      <c r="F140" s="3" t="s">
        <v>51</v>
      </c>
      <c r="G140" s="3" t="s">
        <v>59</v>
      </c>
      <c r="H140" s="3" t="s">
        <v>51</v>
      </c>
      <c r="I140" s="3" t="s">
        <v>60</v>
      </c>
      <c r="J140" s="3" t="s">
        <v>51</v>
      </c>
      <c r="K140" s="3" t="s">
        <v>69</v>
      </c>
      <c r="L140" s="3" t="s">
        <v>51</v>
      </c>
      <c r="M140" s="3" t="s">
        <v>103</v>
      </c>
      <c r="N140" s="3" t="s">
        <v>51</v>
      </c>
      <c r="O140" s="3">
        <v>1</v>
      </c>
      <c r="P140" t="s">
        <v>405</v>
      </c>
      <c r="Q140">
        <v>100</v>
      </c>
      <c r="R140">
        <v>1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45</v>
      </c>
      <c r="AT140">
        <v>27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</row>
    <row r="141" spans="1:58" x14ac:dyDescent="0.35">
      <c r="A141" t="s">
        <v>406</v>
      </c>
      <c r="B141">
        <v>71</v>
      </c>
      <c r="C141" s="3" t="s">
        <v>48</v>
      </c>
      <c r="D141" s="3" t="s">
        <v>49</v>
      </c>
      <c r="E141" s="3" t="s">
        <v>58</v>
      </c>
      <c r="F141" s="3" t="s">
        <v>51</v>
      </c>
      <c r="G141" s="3" t="s">
        <v>59</v>
      </c>
      <c r="H141" s="3" t="s">
        <v>51</v>
      </c>
      <c r="I141" s="3" t="s">
        <v>60</v>
      </c>
      <c r="J141" s="3" t="s">
        <v>51</v>
      </c>
      <c r="K141" s="3" t="s">
        <v>61</v>
      </c>
      <c r="L141" s="3" t="s">
        <v>51</v>
      </c>
      <c r="M141" s="3" t="s">
        <v>185</v>
      </c>
      <c r="N141" s="3" t="s">
        <v>51</v>
      </c>
      <c r="O141" s="3">
        <v>0.62</v>
      </c>
      <c r="P141" t="s">
        <v>407</v>
      </c>
      <c r="Q141">
        <v>89.7</v>
      </c>
      <c r="R141">
        <v>3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35</v>
      </c>
      <c r="AX141">
        <v>36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</row>
    <row r="142" spans="1:58" x14ac:dyDescent="0.35">
      <c r="A142" t="s">
        <v>408</v>
      </c>
      <c r="B142">
        <v>71</v>
      </c>
      <c r="C142" s="3" t="s">
        <v>48</v>
      </c>
      <c r="D142" s="3" t="s">
        <v>49</v>
      </c>
      <c r="E142" s="3" t="s">
        <v>58</v>
      </c>
      <c r="F142" s="3" t="s">
        <v>51</v>
      </c>
      <c r="G142" s="3" t="s">
        <v>112</v>
      </c>
      <c r="H142" s="3" t="s">
        <v>51</v>
      </c>
      <c r="I142" s="3" t="s">
        <v>113</v>
      </c>
      <c r="J142" s="3" t="s">
        <v>51</v>
      </c>
      <c r="K142" s="3" t="s">
        <v>140</v>
      </c>
      <c r="L142" s="3" t="s">
        <v>51</v>
      </c>
      <c r="M142" s="3" t="s">
        <v>141</v>
      </c>
      <c r="N142" s="3" t="s">
        <v>51</v>
      </c>
      <c r="O142" s="3">
        <v>0.61</v>
      </c>
      <c r="P142" t="s">
        <v>142</v>
      </c>
      <c r="Q142">
        <v>96</v>
      </c>
      <c r="R142">
        <v>1</v>
      </c>
      <c r="S142">
        <v>10</v>
      </c>
      <c r="T142">
        <v>9</v>
      </c>
      <c r="U142">
        <v>24</v>
      </c>
      <c r="V142">
        <v>23</v>
      </c>
      <c r="W142">
        <v>0</v>
      </c>
      <c r="X142">
        <v>5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</row>
    <row r="143" spans="1:58" x14ac:dyDescent="0.35">
      <c r="A143" t="s">
        <v>409</v>
      </c>
      <c r="B143">
        <v>70</v>
      </c>
      <c r="C143" s="3" t="s">
        <v>48</v>
      </c>
      <c r="D143" s="3" t="s">
        <v>49</v>
      </c>
      <c r="E143" s="3" t="s">
        <v>73</v>
      </c>
      <c r="F143" s="3" t="s">
        <v>51</v>
      </c>
      <c r="G143" s="3" t="s">
        <v>74</v>
      </c>
      <c r="H143" s="3" t="s">
        <v>51</v>
      </c>
      <c r="I143" s="3" t="s">
        <v>75</v>
      </c>
      <c r="J143" s="3" t="s">
        <v>51</v>
      </c>
      <c r="K143" s="3" t="s">
        <v>76</v>
      </c>
      <c r="L143" s="3" t="s">
        <v>51</v>
      </c>
      <c r="M143" s="3" t="s">
        <v>410</v>
      </c>
      <c r="N143" s="3" t="s">
        <v>51</v>
      </c>
      <c r="O143" s="3">
        <v>0.79</v>
      </c>
      <c r="P143" t="s">
        <v>411</v>
      </c>
      <c r="Q143">
        <v>100</v>
      </c>
      <c r="R143">
        <v>5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23</v>
      </c>
      <c r="AP143">
        <v>19</v>
      </c>
      <c r="AQ143">
        <v>0</v>
      </c>
      <c r="AR143">
        <v>0</v>
      </c>
      <c r="AS143">
        <v>0</v>
      </c>
      <c r="AT143">
        <v>0</v>
      </c>
      <c r="AU143">
        <v>9</v>
      </c>
      <c r="AV143">
        <v>11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8</v>
      </c>
      <c r="BE143">
        <v>0</v>
      </c>
      <c r="BF143">
        <v>0</v>
      </c>
    </row>
    <row r="144" spans="1:58" x14ac:dyDescent="0.35">
      <c r="A144" t="s">
        <v>412</v>
      </c>
      <c r="B144">
        <v>69</v>
      </c>
      <c r="C144" s="3" t="s">
        <v>48</v>
      </c>
      <c r="D144" s="3" t="s">
        <v>49</v>
      </c>
      <c r="E144" s="3" t="s">
        <v>58</v>
      </c>
      <c r="F144" s="3" t="s">
        <v>51</v>
      </c>
      <c r="G144" s="3" t="s">
        <v>59</v>
      </c>
      <c r="H144" s="3" t="s">
        <v>51</v>
      </c>
      <c r="I144" s="3" t="s">
        <v>60</v>
      </c>
      <c r="J144" s="3" t="s">
        <v>51</v>
      </c>
      <c r="K144" s="3" t="s">
        <v>413</v>
      </c>
      <c r="L144" s="3" t="s">
        <v>51</v>
      </c>
      <c r="M144" s="3" t="s">
        <v>414</v>
      </c>
      <c r="N144" s="3" t="s">
        <v>51</v>
      </c>
      <c r="O144" s="3">
        <v>0.96</v>
      </c>
      <c r="P144" t="s">
        <v>415</v>
      </c>
      <c r="Q144">
        <v>97.2</v>
      </c>
      <c r="R144">
        <v>2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15</v>
      </c>
      <c r="Z144">
        <v>17</v>
      </c>
      <c r="AA144">
        <v>0</v>
      </c>
      <c r="AB144">
        <v>4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13</v>
      </c>
      <c r="AZ144">
        <v>10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10</v>
      </c>
    </row>
    <row r="145" spans="1:58" x14ac:dyDescent="0.35">
      <c r="A145" t="s">
        <v>416</v>
      </c>
      <c r="B145">
        <v>69</v>
      </c>
      <c r="C145" s="3" t="s">
        <v>48</v>
      </c>
      <c r="D145" s="3" t="s">
        <v>49</v>
      </c>
      <c r="E145" s="3" t="s">
        <v>58</v>
      </c>
      <c r="F145" s="3" t="s">
        <v>51</v>
      </c>
      <c r="G145" s="3" t="s">
        <v>59</v>
      </c>
      <c r="H145" s="3" t="s">
        <v>51</v>
      </c>
      <c r="I145" s="3" t="s">
        <v>60</v>
      </c>
      <c r="J145" s="3" t="s">
        <v>51</v>
      </c>
      <c r="K145" s="3" t="s">
        <v>61</v>
      </c>
      <c r="L145" s="3" t="s">
        <v>51</v>
      </c>
      <c r="M145" s="3" t="s">
        <v>190</v>
      </c>
      <c r="N145" s="3" t="s">
        <v>51</v>
      </c>
      <c r="O145" s="3">
        <v>0.99</v>
      </c>
      <c r="P145" t="s">
        <v>191</v>
      </c>
      <c r="Q145">
        <v>94.1</v>
      </c>
      <c r="R145">
        <v>1</v>
      </c>
      <c r="S145">
        <v>5</v>
      </c>
      <c r="T145">
        <v>9</v>
      </c>
      <c r="U145">
        <v>29</v>
      </c>
      <c r="V145">
        <v>24</v>
      </c>
      <c r="W145">
        <v>2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</row>
    <row r="146" spans="1:58" x14ac:dyDescent="0.35">
      <c r="A146" t="s">
        <v>417</v>
      </c>
      <c r="B146">
        <v>68</v>
      </c>
      <c r="C146" s="3" t="s">
        <v>48</v>
      </c>
      <c r="D146" s="3" t="s">
        <v>49</v>
      </c>
      <c r="E146" s="3" t="s">
        <v>58</v>
      </c>
      <c r="F146" s="3" t="s">
        <v>51</v>
      </c>
      <c r="G146" s="3" t="s">
        <v>59</v>
      </c>
      <c r="H146" s="3" t="s">
        <v>51</v>
      </c>
      <c r="I146" s="3" t="s">
        <v>60</v>
      </c>
      <c r="J146" s="3" t="s">
        <v>51</v>
      </c>
      <c r="K146" s="3" t="s">
        <v>69</v>
      </c>
      <c r="L146" s="3" t="s">
        <v>51</v>
      </c>
      <c r="M146" s="3" t="s">
        <v>51</v>
      </c>
      <c r="N146" s="3" t="s">
        <v>51</v>
      </c>
      <c r="O146" s="3">
        <v>0.96</v>
      </c>
      <c r="P146" t="s">
        <v>256</v>
      </c>
      <c r="Q146">
        <v>95.7</v>
      </c>
      <c r="R146">
        <v>2</v>
      </c>
      <c r="S146">
        <v>2</v>
      </c>
      <c r="T146">
        <v>6</v>
      </c>
      <c r="U146">
        <v>0</v>
      </c>
      <c r="V146">
        <v>5</v>
      </c>
      <c r="W146">
        <v>10</v>
      </c>
      <c r="X146">
        <v>11</v>
      </c>
      <c r="Y146">
        <v>4</v>
      </c>
      <c r="Z146">
        <v>4</v>
      </c>
      <c r="AA146">
        <v>7</v>
      </c>
      <c r="AB146">
        <v>0</v>
      </c>
      <c r="AC146">
        <v>4</v>
      </c>
      <c r="AD146">
        <v>0</v>
      </c>
      <c r="AE146">
        <v>6</v>
      </c>
      <c r="AF146">
        <v>2</v>
      </c>
      <c r="AG146">
        <v>0</v>
      </c>
      <c r="AH146">
        <v>0</v>
      </c>
      <c r="AI146">
        <v>2</v>
      </c>
      <c r="AJ146">
        <v>2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3</v>
      </c>
      <c r="BC146">
        <v>0</v>
      </c>
      <c r="BD146">
        <v>0</v>
      </c>
      <c r="BE146">
        <v>0</v>
      </c>
      <c r="BF146">
        <v>0</v>
      </c>
    </row>
    <row r="147" spans="1:58" x14ac:dyDescent="0.35">
      <c r="A147" t="s">
        <v>418</v>
      </c>
      <c r="B147">
        <v>67</v>
      </c>
      <c r="C147" s="3" t="s">
        <v>48</v>
      </c>
      <c r="D147" s="3" t="s">
        <v>49</v>
      </c>
      <c r="E147" s="3" t="s">
        <v>58</v>
      </c>
      <c r="F147" s="3" t="s">
        <v>51</v>
      </c>
      <c r="G147" s="3" t="s">
        <v>59</v>
      </c>
      <c r="H147" s="3" t="s">
        <v>51</v>
      </c>
      <c r="I147" s="3" t="s">
        <v>60</v>
      </c>
      <c r="J147" s="3" t="s">
        <v>51</v>
      </c>
      <c r="K147" s="3" t="s">
        <v>69</v>
      </c>
      <c r="L147" s="3" t="s">
        <v>51</v>
      </c>
      <c r="M147" s="3" t="s">
        <v>124</v>
      </c>
      <c r="N147" s="3" t="s">
        <v>51</v>
      </c>
      <c r="O147" s="3">
        <v>0.84</v>
      </c>
      <c r="P147" t="s">
        <v>419</v>
      </c>
      <c r="Q147">
        <v>98.8</v>
      </c>
      <c r="R147">
        <v>1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14</v>
      </c>
      <c r="AN147">
        <v>13</v>
      </c>
      <c r="AO147">
        <v>0</v>
      </c>
      <c r="AP147">
        <v>0</v>
      </c>
      <c r="AQ147">
        <v>21</v>
      </c>
      <c r="AR147">
        <v>9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2</v>
      </c>
      <c r="BD147">
        <v>8</v>
      </c>
      <c r="BE147">
        <v>0</v>
      </c>
      <c r="BF147">
        <v>0</v>
      </c>
    </row>
    <row r="148" spans="1:58" x14ac:dyDescent="0.35">
      <c r="A148" t="s">
        <v>420</v>
      </c>
      <c r="B148">
        <v>65</v>
      </c>
      <c r="C148" s="3" t="s">
        <v>48</v>
      </c>
      <c r="D148" s="3" t="s">
        <v>49</v>
      </c>
      <c r="E148" s="3" t="s">
        <v>58</v>
      </c>
      <c r="F148" s="3" t="s">
        <v>51</v>
      </c>
      <c r="G148" s="3" t="s">
        <v>59</v>
      </c>
      <c r="H148" s="3" t="s">
        <v>51</v>
      </c>
      <c r="I148" s="3" t="s">
        <v>60</v>
      </c>
      <c r="J148" s="3" t="s">
        <v>51</v>
      </c>
      <c r="K148" s="3" t="s">
        <v>51</v>
      </c>
      <c r="L148" s="3" t="s">
        <v>51</v>
      </c>
      <c r="M148" s="3" t="s">
        <v>51</v>
      </c>
      <c r="N148" s="3" t="s">
        <v>51</v>
      </c>
      <c r="O148" s="3">
        <v>0.73</v>
      </c>
      <c r="P148" t="s">
        <v>421</v>
      </c>
      <c r="Q148">
        <v>87</v>
      </c>
      <c r="R148">
        <v>1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18</v>
      </c>
      <c r="AP148">
        <v>12</v>
      </c>
      <c r="AQ148">
        <v>0</v>
      </c>
      <c r="AR148">
        <v>0</v>
      </c>
      <c r="AS148">
        <v>0</v>
      </c>
      <c r="AT148">
        <v>0</v>
      </c>
      <c r="AU148">
        <v>15</v>
      </c>
      <c r="AV148">
        <v>20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</row>
    <row r="149" spans="1:58" x14ac:dyDescent="0.35">
      <c r="A149" t="s">
        <v>422</v>
      </c>
      <c r="B149">
        <v>64</v>
      </c>
      <c r="C149" s="3" t="s">
        <v>48</v>
      </c>
      <c r="D149" s="3" t="s">
        <v>49</v>
      </c>
      <c r="E149" s="3" t="s">
        <v>58</v>
      </c>
      <c r="F149" s="3" t="s">
        <v>51</v>
      </c>
      <c r="G149" s="3" t="s">
        <v>59</v>
      </c>
      <c r="H149" s="3" t="s">
        <v>51</v>
      </c>
      <c r="I149" s="3" t="s">
        <v>60</v>
      </c>
      <c r="J149" s="3" t="s">
        <v>51</v>
      </c>
      <c r="K149" s="3" t="s">
        <v>61</v>
      </c>
      <c r="L149" s="3" t="s">
        <v>51</v>
      </c>
      <c r="M149" s="3" t="s">
        <v>193</v>
      </c>
      <c r="N149" s="3" t="s">
        <v>51</v>
      </c>
      <c r="O149" s="3">
        <v>0.99</v>
      </c>
      <c r="P149" t="s">
        <v>248</v>
      </c>
      <c r="Q149">
        <v>92.9</v>
      </c>
      <c r="R149">
        <v>1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12</v>
      </c>
      <c r="AD149">
        <v>13</v>
      </c>
      <c r="AE149">
        <v>2</v>
      </c>
      <c r="AF149">
        <v>7</v>
      </c>
      <c r="AG149">
        <v>1</v>
      </c>
      <c r="AH149">
        <v>0</v>
      </c>
      <c r="AI149">
        <v>0</v>
      </c>
      <c r="AJ149">
        <v>0</v>
      </c>
      <c r="AK149">
        <v>0</v>
      </c>
      <c r="AL149">
        <v>2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8</v>
      </c>
      <c r="AZ149">
        <v>5</v>
      </c>
      <c r="BA149">
        <v>0</v>
      </c>
      <c r="BB149">
        <v>0</v>
      </c>
      <c r="BC149">
        <v>0</v>
      </c>
      <c r="BD149">
        <v>0</v>
      </c>
      <c r="BE149">
        <v>3</v>
      </c>
      <c r="BF149">
        <v>11</v>
      </c>
    </row>
    <row r="150" spans="1:58" x14ac:dyDescent="0.35">
      <c r="A150" t="s">
        <v>423</v>
      </c>
      <c r="B150">
        <v>62</v>
      </c>
      <c r="C150" s="3" t="s">
        <v>48</v>
      </c>
      <c r="D150" s="3" t="s">
        <v>49</v>
      </c>
      <c r="E150" s="3" t="s">
        <v>58</v>
      </c>
      <c r="F150" s="3" t="s">
        <v>51</v>
      </c>
      <c r="G150" s="3" t="s">
        <v>59</v>
      </c>
      <c r="H150" s="3" t="s">
        <v>51</v>
      </c>
      <c r="I150" s="3" t="s">
        <v>60</v>
      </c>
      <c r="J150" s="3" t="s">
        <v>51</v>
      </c>
      <c r="K150" s="3" t="s">
        <v>51</v>
      </c>
      <c r="L150" s="3" t="s">
        <v>51</v>
      </c>
      <c r="M150" s="3" t="s">
        <v>51</v>
      </c>
      <c r="N150" s="3" t="s">
        <v>51</v>
      </c>
      <c r="O150" s="3">
        <v>0.79</v>
      </c>
      <c r="P150" t="s">
        <v>424</v>
      </c>
      <c r="Q150">
        <v>86.2</v>
      </c>
      <c r="R150">
        <v>1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23</v>
      </c>
      <c r="AP150">
        <v>17</v>
      </c>
      <c r="AQ150">
        <v>0</v>
      </c>
      <c r="AR150">
        <v>0</v>
      </c>
      <c r="AS150">
        <v>0</v>
      </c>
      <c r="AT150">
        <v>0</v>
      </c>
      <c r="AU150">
        <v>13</v>
      </c>
      <c r="AV150">
        <v>9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</row>
    <row r="151" spans="1:58" x14ac:dyDescent="0.35">
      <c r="A151" t="s">
        <v>425</v>
      </c>
      <c r="B151">
        <v>61</v>
      </c>
      <c r="C151" s="3" t="s">
        <v>48</v>
      </c>
      <c r="D151" s="3" t="s">
        <v>49</v>
      </c>
      <c r="E151" s="3" t="s">
        <v>50</v>
      </c>
      <c r="F151" s="3" t="s">
        <v>51</v>
      </c>
      <c r="G151" s="3" t="s">
        <v>52</v>
      </c>
      <c r="H151" s="3" t="s">
        <v>51</v>
      </c>
      <c r="I151" s="3" t="s">
        <v>53</v>
      </c>
      <c r="J151" s="3" t="s">
        <v>51</v>
      </c>
      <c r="K151" s="3" t="s">
        <v>91</v>
      </c>
      <c r="L151" s="3" t="s">
        <v>51</v>
      </c>
      <c r="M151" s="3" t="s">
        <v>201</v>
      </c>
      <c r="N151" s="3" t="s">
        <v>51</v>
      </c>
      <c r="O151" s="3">
        <v>0.67</v>
      </c>
      <c r="P151" t="s">
        <v>384</v>
      </c>
      <c r="Q151">
        <v>88.1</v>
      </c>
      <c r="R151">
        <v>1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18</v>
      </c>
      <c r="AP151">
        <v>13</v>
      </c>
      <c r="AQ151">
        <v>0</v>
      </c>
      <c r="AR151">
        <v>0</v>
      </c>
      <c r="AS151">
        <v>0</v>
      </c>
      <c r="AT151">
        <v>0</v>
      </c>
      <c r="AU151">
        <v>13</v>
      </c>
      <c r="AV151">
        <v>17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</row>
    <row r="152" spans="1:58" x14ac:dyDescent="0.35">
      <c r="A152" t="s">
        <v>426</v>
      </c>
      <c r="B152">
        <v>58</v>
      </c>
      <c r="C152" s="3" t="s">
        <v>48</v>
      </c>
      <c r="D152" s="3" t="s">
        <v>49</v>
      </c>
      <c r="E152" s="3" t="s">
        <v>58</v>
      </c>
      <c r="F152" s="3" t="s">
        <v>51</v>
      </c>
      <c r="G152" s="3" t="s">
        <v>59</v>
      </c>
      <c r="H152" s="3" t="s">
        <v>51</v>
      </c>
      <c r="I152" s="3" t="s">
        <v>60</v>
      </c>
      <c r="J152" s="3" t="s">
        <v>51</v>
      </c>
      <c r="K152" s="3" t="s">
        <v>69</v>
      </c>
      <c r="L152" s="3" t="s">
        <v>51</v>
      </c>
      <c r="M152" s="3" t="s">
        <v>51</v>
      </c>
      <c r="N152" s="3" t="s">
        <v>51</v>
      </c>
      <c r="O152" s="3">
        <v>1</v>
      </c>
      <c r="P152" t="s">
        <v>427</v>
      </c>
      <c r="Q152">
        <v>95.7</v>
      </c>
      <c r="R152">
        <v>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23</v>
      </c>
      <c r="AP152">
        <v>22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13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</row>
    <row r="153" spans="1:58" x14ac:dyDescent="0.35">
      <c r="A153" t="s">
        <v>428</v>
      </c>
      <c r="B153">
        <v>58</v>
      </c>
      <c r="C153" s="3" t="s">
        <v>48</v>
      </c>
      <c r="D153" s="3" t="s">
        <v>49</v>
      </c>
      <c r="E153" s="3" t="s">
        <v>58</v>
      </c>
      <c r="F153" s="3" t="s">
        <v>51</v>
      </c>
      <c r="G153" s="3" t="s">
        <v>59</v>
      </c>
      <c r="H153" s="3" t="s">
        <v>51</v>
      </c>
      <c r="I153" s="3" t="s">
        <v>60</v>
      </c>
      <c r="J153" s="3" t="s">
        <v>51</v>
      </c>
      <c r="K153" s="3" t="s">
        <v>69</v>
      </c>
      <c r="L153" s="3" t="s">
        <v>51</v>
      </c>
      <c r="M153" s="3" t="s">
        <v>225</v>
      </c>
      <c r="N153" s="3" t="s">
        <v>51</v>
      </c>
      <c r="O153" s="3">
        <v>0.96</v>
      </c>
      <c r="P153" t="s">
        <v>429</v>
      </c>
      <c r="Q153">
        <v>100</v>
      </c>
      <c r="R153">
        <v>1</v>
      </c>
      <c r="S153">
        <v>0</v>
      </c>
      <c r="T153">
        <v>0</v>
      </c>
      <c r="U153">
        <v>3</v>
      </c>
      <c r="V153">
        <v>0</v>
      </c>
      <c r="W153">
        <v>0</v>
      </c>
      <c r="X153">
        <v>0</v>
      </c>
      <c r="Y153">
        <v>5</v>
      </c>
      <c r="Z153">
        <v>7</v>
      </c>
      <c r="AA153">
        <v>2</v>
      </c>
      <c r="AB153">
        <v>0</v>
      </c>
      <c r="AC153">
        <v>0</v>
      </c>
      <c r="AD153">
        <v>0</v>
      </c>
      <c r="AE153">
        <v>2</v>
      </c>
      <c r="AF153">
        <v>0</v>
      </c>
      <c r="AG153">
        <v>0</v>
      </c>
      <c r="AH153">
        <v>0</v>
      </c>
      <c r="AI153">
        <v>3</v>
      </c>
      <c r="AJ153">
        <v>16</v>
      </c>
      <c r="AK153">
        <v>3</v>
      </c>
      <c r="AL153">
        <v>5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2</v>
      </c>
      <c r="AX153">
        <v>0</v>
      </c>
      <c r="AY153">
        <v>2</v>
      </c>
      <c r="AZ153">
        <v>2</v>
      </c>
      <c r="BA153">
        <v>0</v>
      </c>
      <c r="BB153">
        <v>0</v>
      </c>
      <c r="BC153">
        <v>0</v>
      </c>
      <c r="BD153">
        <v>0</v>
      </c>
      <c r="BE153">
        <v>4</v>
      </c>
      <c r="BF153">
        <v>2</v>
      </c>
    </row>
    <row r="154" spans="1:58" x14ac:dyDescent="0.35">
      <c r="A154" t="s">
        <v>430</v>
      </c>
      <c r="B154">
        <v>58</v>
      </c>
      <c r="C154" s="3" t="s">
        <v>48</v>
      </c>
      <c r="D154" s="3" t="s">
        <v>49</v>
      </c>
      <c r="E154" s="3" t="s">
        <v>50</v>
      </c>
      <c r="F154" s="3" t="s">
        <v>51</v>
      </c>
      <c r="G154" s="3" t="s">
        <v>52</v>
      </c>
      <c r="H154" s="3" t="s">
        <v>51</v>
      </c>
      <c r="I154" s="3" t="s">
        <v>53</v>
      </c>
      <c r="J154" s="3" t="s">
        <v>51</v>
      </c>
      <c r="K154" s="3" t="s">
        <v>51</v>
      </c>
      <c r="L154" s="3" t="s">
        <v>51</v>
      </c>
      <c r="M154" s="3" t="s">
        <v>51</v>
      </c>
      <c r="N154" s="3" t="s">
        <v>51</v>
      </c>
      <c r="O154" s="3">
        <v>0.5</v>
      </c>
      <c r="P154" t="s">
        <v>215</v>
      </c>
      <c r="Q154">
        <v>0</v>
      </c>
      <c r="R154">
        <v>1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34</v>
      </c>
      <c r="AX154">
        <v>24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</row>
    <row r="155" spans="1:58" x14ac:dyDescent="0.35">
      <c r="A155" t="s">
        <v>431</v>
      </c>
      <c r="B155">
        <v>56</v>
      </c>
      <c r="C155" s="3" t="s">
        <v>48</v>
      </c>
      <c r="D155" s="3" t="s">
        <v>49</v>
      </c>
      <c r="E155" s="3" t="s">
        <v>73</v>
      </c>
      <c r="F155" s="3" t="s">
        <v>51</v>
      </c>
      <c r="G155" s="3" t="s">
        <v>318</v>
      </c>
      <c r="H155" s="3" t="s">
        <v>51</v>
      </c>
      <c r="I155" s="3" t="s">
        <v>51</v>
      </c>
      <c r="J155" s="3" t="s">
        <v>51</v>
      </c>
      <c r="K155" s="3" t="s">
        <v>51</v>
      </c>
      <c r="L155" s="3" t="s">
        <v>51</v>
      </c>
      <c r="M155" s="3" t="s">
        <v>51</v>
      </c>
      <c r="N155" s="3" t="s">
        <v>51</v>
      </c>
      <c r="O155" s="3">
        <v>0.51</v>
      </c>
      <c r="P155" t="s">
        <v>215</v>
      </c>
      <c r="Q155">
        <v>0</v>
      </c>
      <c r="R155">
        <v>1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19</v>
      </c>
      <c r="AP155">
        <v>14</v>
      </c>
      <c r="AQ155">
        <v>0</v>
      </c>
      <c r="AR155">
        <v>0</v>
      </c>
      <c r="AS155">
        <v>0</v>
      </c>
      <c r="AT155">
        <v>0</v>
      </c>
      <c r="AU155">
        <v>14</v>
      </c>
      <c r="AV155">
        <v>9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</row>
    <row r="156" spans="1:58" x14ac:dyDescent="0.35">
      <c r="A156" t="s">
        <v>432</v>
      </c>
      <c r="B156">
        <v>56</v>
      </c>
      <c r="C156" s="3" t="s">
        <v>48</v>
      </c>
      <c r="D156" s="3" t="s">
        <v>49</v>
      </c>
      <c r="E156" s="3" t="s">
        <v>58</v>
      </c>
      <c r="F156" s="3" t="s">
        <v>51</v>
      </c>
      <c r="G156" s="3" t="s">
        <v>59</v>
      </c>
      <c r="H156" s="3" t="s">
        <v>51</v>
      </c>
      <c r="I156" s="3" t="s">
        <v>51</v>
      </c>
      <c r="J156" s="3" t="s">
        <v>51</v>
      </c>
      <c r="K156" s="3" t="s">
        <v>51</v>
      </c>
      <c r="L156" s="3" t="s">
        <v>51</v>
      </c>
      <c r="M156" s="3" t="s">
        <v>51</v>
      </c>
      <c r="N156" s="3" t="s">
        <v>51</v>
      </c>
      <c r="O156" s="3">
        <v>0.53</v>
      </c>
      <c r="P156" t="s">
        <v>403</v>
      </c>
      <c r="Q156">
        <v>87.7</v>
      </c>
      <c r="R156">
        <v>2</v>
      </c>
      <c r="S156">
        <v>4</v>
      </c>
      <c r="T156">
        <v>4</v>
      </c>
      <c r="U156">
        <v>7</v>
      </c>
      <c r="V156">
        <v>9</v>
      </c>
      <c r="W156">
        <v>6</v>
      </c>
      <c r="X156">
        <v>6</v>
      </c>
      <c r="Y156">
        <v>0</v>
      </c>
      <c r="Z156">
        <v>0</v>
      </c>
      <c r="AA156">
        <v>0</v>
      </c>
      <c r="AB156">
        <v>0</v>
      </c>
      <c r="AC156">
        <v>5</v>
      </c>
      <c r="AD156">
        <v>0</v>
      </c>
      <c r="AE156">
        <v>3</v>
      </c>
      <c r="AF156">
        <v>0</v>
      </c>
      <c r="AG156">
        <v>0</v>
      </c>
      <c r="AH156">
        <v>0</v>
      </c>
      <c r="AI156">
        <v>0</v>
      </c>
      <c r="AJ156">
        <v>3</v>
      </c>
      <c r="AK156">
        <v>0</v>
      </c>
      <c r="AL156">
        <v>6</v>
      </c>
      <c r="AM156">
        <v>0</v>
      </c>
      <c r="AN156">
        <v>0</v>
      </c>
      <c r="AO156">
        <v>2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1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</row>
    <row r="157" spans="1:58" x14ac:dyDescent="0.35">
      <c r="A157" t="s">
        <v>433</v>
      </c>
      <c r="B157">
        <v>55</v>
      </c>
      <c r="C157" s="3" t="s">
        <v>48</v>
      </c>
      <c r="D157" s="3" t="s">
        <v>49</v>
      </c>
      <c r="E157" s="3" t="s">
        <v>58</v>
      </c>
      <c r="F157" s="3" t="s">
        <v>51</v>
      </c>
      <c r="G157" s="3" t="s">
        <v>59</v>
      </c>
      <c r="H157" s="3" t="s">
        <v>51</v>
      </c>
      <c r="I157" s="3" t="s">
        <v>60</v>
      </c>
      <c r="J157" s="3" t="s">
        <v>51</v>
      </c>
      <c r="K157" s="3" t="s">
        <v>69</v>
      </c>
      <c r="L157" s="3" t="s">
        <v>51</v>
      </c>
      <c r="M157" s="3" t="s">
        <v>127</v>
      </c>
      <c r="N157" s="3" t="s">
        <v>51</v>
      </c>
      <c r="O157" s="3">
        <v>1</v>
      </c>
      <c r="P157" t="s">
        <v>229</v>
      </c>
      <c r="Q157">
        <v>96.8</v>
      </c>
      <c r="R157">
        <v>1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14</v>
      </c>
      <c r="AH157">
        <v>7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17</v>
      </c>
      <c r="BB157">
        <v>17</v>
      </c>
      <c r="BC157">
        <v>0</v>
      </c>
      <c r="BD157">
        <v>0</v>
      </c>
      <c r="BE157">
        <v>0</v>
      </c>
      <c r="BF157">
        <v>0</v>
      </c>
    </row>
    <row r="158" spans="1:58" x14ac:dyDescent="0.35">
      <c r="A158" t="s">
        <v>434</v>
      </c>
      <c r="B158">
        <v>55</v>
      </c>
      <c r="C158" s="3" t="s">
        <v>48</v>
      </c>
      <c r="D158" s="3" t="s">
        <v>49</v>
      </c>
      <c r="E158" s="3" t="s">
        <v>58</v>
      </c>
      <c r="F158" s="3" t="s">
        <v>51</v>
      </c>
      <c r="G158" s="3" t="s">
        <v>59</v>
      </c>
      <c r="H158" s="3" t="s">
        <v>51</v>
      </c>
      <c r="I158" s="3" t="s">
        <v>60</v>
      </c>
      <c r="J158" s="3" t="s">
        <v>51</v>
      </c>
      <c r="K158" s="3" t="s">
        <v>51</v>
      </c>
      <c r="L158" s="3" t="s">
        <v>51</v>
      </c>
      <c r="M158" s="3" t="s">
        <v>51</v>
      </c>
      <c r="N158" s="3" t="s">
        <v>51</v>
      </c>
      <c r="O158" s="3">
        <v>0.98</v>
      </c>
      <c r="P158" t="s">
        <v>435</v>
      </c>
      <c r="Q158">
        <v>91.3</v>
      </c>
      <c r="R158">
        <v>1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23</v>
      </c>
      <c r="AF158">
        <v>16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9</v>
      </c>
      <c r="AP158">
        <v>7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</row>
    <row r="159" spans="1:58" x14ac:dyDescent="0.35">
      <c r="A159" t="s">
        <v>436</v>
      </c>
      <c r="B159">
        <v>52</v>
      </c>
      <c r="C159" s="3" t="s">
        <v>48</v>
      </c>
      <c r="D159" s="3" t="s">
        <v>49</v>
      </c>
      <c r="E159" s="3" t="s">
        <v>50</v>
      </c>
      <c r="F159" s="3" t="s">
        <v>51</v>
      </c>
      <c r="G159" s="3" t="s">
        <v>52</v>
      </c>
      <c r="H159" s="3" t="s">
        <v>51</v>
      </c>
      <c r="I159" s="3" t="s">
        <v>53</v>
      </c>
      <c r="J159" s="3" t="s">
        <v>51</v>
      </c>
      <c r="K159" s="3" t="s">
        <v>91</v>
      </c>
      <c r="L159" s="3" t="s">
        <v>51</v>
      </c>
      <c r="M159" s="3" t="s">
        <v>437</v>
      </c>
      <c r="N159" s="3" t="s">
        <v>51</v>
      </c>
      <c r="O159" s="3">
        <v>0.5</v>
      </c>
      <c r="P159" t="s">
        <v>384</v>
      </c>
      <c r="Q159">
        <v>92.1</v>
      </c>
      <c r="R159">
        <v>1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25</v>
      </c>
      <c r="AP159">
        <v>20</v>
      </c>
      <c r="AQ159">
        <v>0</v>
      </c>
      <c r="AR159">
        <v>0</v>
      </c>
      <c r="AS159">
        <v>0</v>
      </c>
      <c r="AT159">
        <v>0</v>
      </c>
      <c r="AU159">
        <v>7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</row>
    <row r="160" spans="1:58" x14ac:dyDescent="0.35">
      <c r="A160" t="s">
        <v>438</v>
      </c>
      <c r="B160">
        <v>52</v>
      </c>
      <c r="C160" s="3" t="s">
        <v>48</v>
      </c>
      <c r="D160" s="3" t="s">
        <v>49</v>
      </c>
      <c r="E160" s="3" t="s">
        <v>58</v>
      </c>
      <c r="F160" s="3" t="s">
        <v>51</v>
      </c>
      <c r="G160" s="3" t="s">
        <v>59</v>
      </c>
      <c r="H160" s="3" t="s">
        <v>51</v>
      </c>
      <c r="I160" s="3" t="s">
        <v>60</v>
      </c>
      <c r="J160" s="3" t="s">
        <v>51</v>
      </c>
      <c r="K160" s="3" t="s">
        <v>61</v>
      </c>
      <c r="L160" s="3" t="s">
        <v>51</v>
      </c>
      <c r="M160" s="3" t="s">
        <v>51</v>
      </c>
      <c r="N160" s="3" t="s">
        <v>51</v>
      </c>
      <c r="O160" s="3">
        <v>0.97</v>
      </c>
      <c r="P160" t="s">
        <v>331</v>
      </c>
      <c r="Q160">
        <v>93.3</v>
      </c>
      <c r="R160">
        <v>1</v>
      </c>
      <c r="S160">
        <v>0</v>
      </c>
      <c r="T160">
        <v>0</v>
      </c>
      <c r="U160">
        <v>0</v>
      </c>
      <c r="V160">
        <v>4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6</v>
      </c>
      <c r="AP160">
        <v>15</v>
      </c>
      <c r="AQ160">
        <v>0</v>
      </c>
      <c r="AR160">
        <v>0</v>
      </c>
      <c r="AS160">
        <v>0</v>
      </c>
      <c r="AT160">
        <v>0</v>
      </c>
      <c r="AU160">
        <v>5</v>
      </c>
      <c r="AV160">
        <v>6</v>
      </c>
      <c r="AW160">
        <v>3</v>
      </c>
      <c r="AX160">
        <v>10</v>
      </c>
      <c r="AY160">
        <v>0</v>
      </c>
      <c r="AZ160">
        <v>3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</row>
    <row r="161" spans="1:58" x14ac:dyDescent="0.35">
      <c r="A161" t="s">
        <v>439</v>
      </c>
      <c r="B161">
        <v>51</v>
      </c>
      <c r="C161" s="3" t="s">
        <v>48</v>
      </c>
      <c r="D161" s="3" t="s">
        <v>49</v>
      </c>
      <c r="E161" s="3" t="s">
        <v>58</v>
      </c>
      <c r="F161" s="3" t="s">
        <v>51</v>
      </c>
      <c r="G161" s="3" t="s">
        <v>59</v>
      </c>
      <c r="H161" s="3" t="s">
        <v>51</v>
      </c>
      <c r="I161" s="3" t="s">
        <v>60</v>
      </c>
      <c r="J161" s="3" t="s">
        <v>51</v>
      </c>
      <c r="K161" s="3" t="s">
        <v>61</v>
      </c>
      <c r="L161" s="3" t="s">
        <v>51</v>
      </c>
      <c r="M161" s="3" t="s">
        <v>51</v>
      </c>
      <c r="N161" s="3" t="s">
        <v>51</v>
      </c>
      <c r="O161" s="3">
        <v>0.81</v>
      </c>
      <c r="P161" t="s">
        <v>235</v>
      </c>
      <c r="Q161">
        <v>92.5</v>
      </c>
      <c r="R161">
        <v>1</v>
      </c>
      <c r="S161">
        <v>12</v>
      </c>
      <c r="T161">
        <v>5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2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5</v>
      </c>
      <c r="AJ161">
        <v>8</v>
      </c>
      <c r="AK161">
        <v>9</v>
      </c>
      <c r="AL161">
        <v>10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</row>
    <row r="162" spans="1:58" x14ac:dyDescent="0.35">
      <c r="A162" t="s">
        <v>440</v>
      </c>
      <c r="B162">
        <v>51</v>
      </c>
      <c r="C162" s="3" t="s">
        <v>48</v>
      </c>
      <c r="D162" s="3" t="s">
        <v>49</v>
      </c>
      <c r="E162" s="3" t="s">
        <v>58</v>
      </c>
      <c r="F162" s="3" t="s">
        <v>51</v>
      </c>
      <c r="G162" s="3" t="s">
        <v>173</v>
      </c>
      <c r="H162" s="3" t="s">
        <v>51</v>
      </c>
      <c r="I162" s="3" t="s">
        <v>174</v>
      </c>
      <c r="J162" s="3" t="s">
        <v>51</v>
      </c>
      <c r="K162" s="3" t="s">
        <v>175</v>
      </c>
      <c r="L162" s="3" t="s">
        <v>51</v>
      </c>
      <c r="M162" s="3" t="s">
        <v>441</v>
      </c>
      <c r="N162" s="3" t="s">
        <v>51</v>
      </c>
      <c r="O162" s="3">
        <v>0.57999999999999996</v>
      </c>
      <c r="P162" t="s">
        <v>442</v>
      </c>
      <c r="Q162">
        <v>100</v>
      </c>
      <c r="R162">
        <v>1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28</v>
      </c>
      <c r="AT162">
        <v>23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</row>
    <row r="163" spans="1:58" x14ac:dyDescent="0.35">
      <c r="A163" t="s">
        <v>443</v>
      </c>
      <c r="B163">
        <v>51</v>
      </c>
      <c r="C163" s="3" t="s">
        <v>48</v>
      </c>
      <c r="D163" s="3" t="s">
        <v>49</v>
      </c>
      <c r="E163" s="3" t="s">
        <v>58</v>
      </c>
      <c r="F163" s="3" t="s">
        <v>51</v>
      </c>
      <c r="G163" s="3" t="s">
        <v>59</v>
      </c>
      <c r="H163" s="3" t="s">
        <v>51</v>
      </c>
      <c r="I163" s="3" t="s">
        <v>60</v>
      </c>
      <c r="J163" s="3" t="s">
        <v>51</v>
      </c>
      <c r="K163" s="3" t="s">
        <v>69</v>
      </c>
      <c r="L163" s="3" t="s">
        <v>51</v>
      </c>
      <c r="M163" s="3" t="s">
        <v>51</v>
      </c>
      <c r="N163" s="3" t="s">
        <v>51</v>
      </c>
      <c r="O163" s="3">
        <v>1</v>
      </c>
      <c r="P163" t="s">
        <v>444</v>
      </c>
      <c r="Q163">
        <v>95.3</v>
      </c>
      <c r="R163">
        <v>2</v>
      </c>
      <c r="S163">
        <v>7</v>
      </c>
      <c r="T163">
        <v>4</v>
      </c>
      <c r="U163">
        <v>0</v>
      </c>
      <c r="V163">
        <v>4</v>
      </c>
      <c r="W163">
        <v>10</v>
      </c>
      <c r="X163">
        <v>10</v>
      </c>
      <c r="Y163">
        <v>0</v>
      </c>
      <c r="Z163">
        <v>0</v>
      </c>
      <c r="AA163">
        <v>0</v>
      </c>
      <c r="AB163">
        <v>0</v>
      </c>
      <c r="AC163">
        <v>3</v>
      </c>
      <c r="AD163">
        <v>0</v>
      </c>
      <c r="AE163">
        <v>6</v>
      </c>
      <c r="AF163">
        <v>2</v>
      </c>
      <c r="AG163">
        <v>0</v>
      </c>
      <c r="AH163">
        <v>0</v>
      </c>
      <c r="AI163">
        <v>1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3</v>
      </c>
      <c r="AZ163">
        <v>0</v>
      </c>
      <c r="BA163">
        <v>0</v>
      </c>
      <c r="BB163">
        <v>1</v>
      </c>
      <c r="BC163">
        <v>0</v>
      </c>
      <c r="BD163">
        <v>0</v>
      </c>
      <c r="BE163">
        <v>0</v>
      </c>
      <c r="BF163">
        <v>0</v>
      </c>
    </row>
    <row r="164" spans="1:58" x14ac:dyDescent="0.35">
      <c r="A164" t="s">
        <v>445</v>
      </c>
      <c r="B164">
        <v>50</v>
      </c>
      <c r="C164" s="3" t="s">
        <v>48</v>
      </c>
      <c r="D164" s="3" t="s">
        <v>49</v>
      </c>
      <c r="E164" s="3" t="s">
        <v>58</v>
      </c>
      <c r="F164" s="3" t="s">
        <v>51</v>
      </c>
      <c r="G164" s="3" t="s">
        <v>59</v>
      </c>
      <c r="H164" s="3" t="s">
        <v>51</v>
      </c>
      <c r="I164" s="3" t="s">
        <v>60</v>
      </c>
      <c r="J164" s="3" t="s">
        <v>51</v>
      </c>
      <c r="K164" s="3" t="s">
        <v>61</v>
      </c>
      <c r="L164" s="3" t="s">
        <v>51</v>
      </c>
      <c r="M164" s="3" t="s">
        <v>446</v>
      </c>
      <c r="N164" s="3" t="s">
        <v>51</v>
      </c>
      <c r="O164" s="3">
        <v>0.71</v>
      </c>
      <c r="P164" t="s">
        <v>447</v>
      </c>
      <c r="Q164">
        <v>94.4</v>
      </c>
      <c r="R164">
        <v>2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23</v>
      </c>
      <c r="AT164">
        <v>27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</row>
    <row r="165" spans="1:58" x14ac:dyDescent="0.35">
      <c r="A165" t="s">
        <v>448</v>
      </c>
      <c r="B165">
        <v>49</v>
      </c>
      <c r="C165" s="3" t="s">
        <v>48</v>
      </c>
      <c r="D165" s="3" t="s">
        <v>49</v>
      </c>
      <c r="E165" s="3" t="s">
        <v>73</v>
      </c>
      <c r="F165" s="3" t="s">
        <v>51</v>
      </c>
      <c r="G165" s="3" t="s">
        <v>318</v>
      </c>
      <c r="H165" s="3" t="s">
        <v>51</v>
      </c>
      <c r="I165" s="3" t="s">
        <v>449</v>
      </c>
      <c r="J165" s="3" t="s">
        <v>51</v>
      </c>
      <c r="K165" s="3" t="s">
        <v>450</v>
      </c>
      <c r="L165" s="3" t="s">
        <v>51</v>
      </c>
      <c r="M165" s="3" t="s">
        <v>451</v>
      </c>
      <c r="N165" s="3" t="s">
        <v>51</v>
      </c>
      <c r="O165" s="3">
        <v>0.57999999999999996</v>
      </c>
      <c r="P165" t="s">
        <v>215</v>
      </c>
      <c r="Q165">
        <v>0</v>
      </c>
      <c r="R165">
        <v>1</v>
      </c>
      <c r="S165">
        <v>3</v>
      </c>
      <c r="T165">
        <v>5</v>
      </c>
      <c r="U165">
        <v>15</v>
      </c>
      <c r="V165">
        <v>16</v>
      </c>
      <c r="W165">
        <v>4</v>
      </c>
      <c r="X165">
        <v>6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</row>
    <row r="166" spans="1:58" x14ac:dyDescent="0.35">
      <c r="A166" t="s">
        <v>452</v>
      </c>
      <c r="B166">
        <v>48</v>
      </c>
      <c r="C166" s="3" t="s">
        <v>48</v>
      </c>
      <c r="D166" s="3" t="s">
        <v>49</v>
      </c>
      <c r="E166" s="3" t="s">
        <v>58</v>
      </c>
      <c r="F166" s="3" t="s">
        <v>51</v>
      </c>
      <c r="G166" s="3" t="s">
        <v>59</v>
      </c>
      <c r="H166" s="3" t="s">
        <v>51</v>
      </c>
      <c r="I166" s="3" t="s">
        <v>60</v>
      </c>
      <c r="J166" s="3" t="s">
        <v>51</v>
      </c>
      <c r="K166" s="3" t="s">
        <v>69</v>
      </c>
      <c r="L166" s="3" t="s">
        <v>51</v>
      </c>
      <c r="M166" s="3" t="s">
        <v>225</v>
      </c>
      <c r="N166" s="3" t="s">
        <v>51</v>
      </c>
      <c r="O166" s="3">
        <v>0.61</v>
      </c>
      <c r="P166" t="s">
        <v>453</v>
      </c>
      <c r="Q166">
        <v>95.3</v>
      </c>
      <c r="R166">
        <v>1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10</v>
      </c>
      <c r="Z166">
        <v>10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3</v>
      </c>
      <c r="AH166">
        <v>1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14</v>
      </c>
      <c r="BB166">
        <v>10</v>
      </c>
      <c r="BC166">
        <v>0</v>
      </c>
      <c r="BD166">
        <v>0</v>
      </c>
      <c r="BE166">
        <v>0</v>
      </c>
      <c r="BF166">
        <v>0</v>
      </c>
    </row>
    <row r="167" spans="1:58" x14ac:dyDescent="0.35">
      <c r="A167" t="s">
        <v>454</v>
      </c>
      <c r="B167">
        <v>48</v>
      </c>
      <c r="C167" s="3" t="s">
        <v>48</v>
      </c>
      <c r="D167" s="3" t="s">
        <v>49</v>
      </c>
      <c r="E167" s="3" t="s">
        <v>58</v>
      </c>
      <c r="F167" s="3" t="s">
        <v>51</v>
      </c>
      <c r="G167" s="3" t="s">
        <v>59</v>
      </c>
      <c r="H167" s="3" t="s">
        <v>51</v>
      </c>
      <c r="I167" s="3" t="s">
        <v>60</v>
      </c>
      <c r="J167" s="3" t="s">
        <v>51</v>
      </c>
      <c r="K167" s="3" t="s">
        <v>69</v>
      </c>
      <c r="L167" s="3" t="s">
        <v>51</v>
      </c>
      <c r="M167" s="3" t="s">
        <v>82</v>
      </c>
      <c r="N167" s="3" t="s">
        <v>51</v>
      </c>
      <c r="O167" s="3">
        <v>0.75</v>
      </c>
      <c r="P167" t="s">
        <v>455</v>
      </c>
      <c r="Q167">
        <v>100</v>
      </c>
      <c r="R167">
        <v>1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7</v>
      </c>
      <c r="Z167">
        <v>2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4</v>
      </c>
      <c r="AO167">
        <v>0</v>
      </c>
      <c r="AP167">
        <v>0</v>
      </c>
      <c r="AQ167">
        <v>3</v>
      </c>
      <c r="AR167">
        <v>2</v>
      </c>
      <c r="AS167">
        <v>5</v>
      </c>
      <c r="AT167">
        <v>3</v>
      </c>
      <c r="AU167">
        <v>0</v>
      </c>
      <c r="AV167">
        <v>0</v>
      </c>
      <c r="AW167">
        <v>0</v>
      </c>
      <c r="AX167">
        <v>0</v>
      </c>
      <c r="AY167">
        <v>4</v>
      </c>
      <c r="AZ167">
        <v>4</v>
      </c>
      <c r="BA167">
        <v>0</v>
      </c>
      <c r="BB167">
        <v>0</v>
      </c>
      <c r="BC167">
        <v>4</v>
      </c>
      <c r="BD167">
        <v>10</v>
      </c>
      <c r="BE167">
        <v>0</v>
      </c>
      <c r="BF167">
        <v>0</v>
      </c>
    </row>
    <row r="168" spans="1:58" x14ac:dyDescent="0.35">
      <c r="A168" t="s">
        <v>456</v>
      </c>
      <c r="B168">
        <v>48</v>
      </c>
      <c r="C168" s="3" t="s">
        <v>48</v>
      </c>
      <c r="D168" s="3" t="s">
        <v>49</v>
      </c>
      <c r="E168" s="3" t="s">
        <v>50</v>
      </c>
      <c r="F168" s="3" t="s">
        <v>51</v>
      </c>
      <c r="G168" s="3" t="s">
        <v>52</v>
      </c>
      <c r="H168" s="3" t="s">
        <v>51</v>
      </c>
      <c r="I168" s="3" t="s">
        <v>53</v>
      </c>
      <c r="J168" s="3" t="s">
        <v>51</v>
      </c>
      <c r="K168" s="3" t="s">
        <v>91</v>
      </c>
      <c r="L168" s="3" t="s">
        <v>51</v>
      </c>
      <c r="M168" s="3" t="s">
        <v>51</v>
      </c>
      <c r="N168" s="3" t="s">
        <v>51</v>
      </c>
      <c r="O168" s="3">
        <v>0.92</v>
      </c>
      <c r="P168" t="s">
        <v>384</v>
      </c>
      <c r="Q168">
        <v>91.7</v>
      </c>
      <c r="R168">
        <v>1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18</v>
      </c>
      <c r="AP168">
        <v>11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19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</row>
    <row r="169" spans="1:58" x14ac:dyDescent="0.35">
      <c r="A169" t="s">
        <v>457</v>
      </c>
      <c r="B169">
        <v>45</v>
      </c>
      <c r="C169" s="3" t="s">
        <v>48</v>
      </c>
      <c r="D169" s="3" t="s">
        <v>49</v>
      </c>
      <c r="E169" s="3" t="s">
        <v>58</v>
      </c>
      <c r="F169" s="3" t="s">
        <v>51</v>
      </c>
      <c r="G169" s="3" t="s">
        <v>258</v>
      </c>
      <c r="H169" s="3" t="s">
        <v>51</v>
      </c>
      <c r="I169" s="3" t="s">
        <v>259</v>
      </c>
      <c r="J169" s="3" t="s">
        <v>51</v>
      </c>
      <c r="K169" s="3" t="s">
        <v>458</v>
      </c>
      <c r="L169" s="3" t="s">
        <v>51</v>
      </c>
      <c r="M169" s="3" t="s">
        <v>459</v>
      </c>
      <c r="N169" s="3" t="s">
        <v>51</v>
      </c>
      <c r="O169" s="3">
        <v>0.98</v>
      </c>
      <c r="P169" t="s">
        <v>460</v>
      </c>
      <c r="Q169">
        <v>100</v>
      </c>
      <c r="R169">
        <v>1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22</v>
      </c>
      <c r="AX169">
        <v>23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</row>
    <row r="170" spans="1:58" x14ac:dyDescent="0.35">
      <c r="A170" t="s">
        <v>461</v>
      </c>
      <c r="B170">
        <v>45</v>
      </c>
      <c r="C170" s="3" t="s">
        <v>48</v>
      </c>
      <c r="D170" s="3" t="s">
        <v>49</v>
      </c>
      <c r="E170" s="3" t="s">
        <v>58</v>
      </c>
      <c r="F170" s="3" t="s">
        <v>51</v>
      </c>
      <c r="G170" s="3" t="s">
        <v>59</v>
      </c>
      <c r="H170" s="3" t="s">
        <v>51</v>
      </c>
      <c r="I170" s="3" t="s">
        <v>60</v>
      </c>
      <c r="J170" s="3" t="s">
        <v>51</v>
      </c>
      <c r="K170" s="3" t="s">
        <v>69</v>
      </c>
      <c r="L170" s="3" t="s">
        <v>51</v>
      </c>
      <c r="M170" s="3" t="s">
        <v>103</v>
      </c>
      <c r="N170" s="3" t="s">
        <v>51</v>
      </c>
      <c r="O170" s="3">
        <v>0.99</v>
      </c>
      <c r="P170" t="s">
        <v>462</v>
      </c>
      <c r="Q170">
        <v>97.2</v>
      </c>
      <c r="R170">
        <v>1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28</v>
      </c>
      <c r="AX170">
        <v>14</v>
      </c>
      <c r="AY170">
        <v>2</v>
      </c>
      <c r="AZ170">
        <v>1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</row>
    <row r="171" spans="1:58" x14ac:dyDescent="0.35">
      <c r="A171" t="s">
        <v>463</v>
      </c>
      <c r="B171">
        <v>43</v>
      </c>
      <c r="C171" s="3" t="s">
        <v>48</v>
      </c>
      <c r="D171" s="3" t="s">
        <v>49</v>
      </c>
      <c r="E171" s="3" t="s">
        <v>58</v>
      </c>
      <c r="F171" s="3" t="s">
        <v>51</v>
      </c>
      <c r="G171" s="3" t="s">
        <v>59</v>
      </c>
      <c r="H171" s="3" t="s">
        <v>51</v>
      </c>
      <c r="I171" s="3" t="s">
        <v>60</v>
      </c>
      <c r="J171" s="3" t="s">
        <v>51</v>
      </c>
      <c r="K171" s="3" t="s">
        <v>69</v>
      </c>
      <c r="L171" s="3" t="s">
        <v>51</v>
      </c>
      <c r="M171" s="3" t="s">
        <v>51</v>
      </c>
      <c r="N171" s="3" t="s">
        <v>51</v>
      </c>
      <c r="O171" s="3">
        <v>1</v>
      </c>
      <c r="P171" t="s">
        <v>256</v>
      </c>
      <c r="Q171">
        <v>95.7</v>
      </c>
      <c r="R171">
        <v>1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17</v>
      </c>
      <c r="AP171">
        <v>11</v>
      </c>
      <c r="AQ171">
        <v>0</v>
      </c>
      <c r="AR171">
        <v>0</v>
      </c>
      <c r="AS171">
        <v>0</v>
      </c>
      <c r="AT171">
        <v>0</v>
      </c>
      <c r="AU171">
        <v>6</v>
      </c>
      <c r="AV171">
        <v>9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</row>
    <row r="172" spans="1:58" x14ac:dyDescent="0.35">
      <c r="A172" t="s">
        <v>464</v>
      </c>
      <c r="B172">
        <v>43</v>
      </c>
      <c r="C172" s="3" t="s">
        <v>48</v>
      </c>
      <c r="D172" s="3" t="s">
        <v>49</v>
      </c>
      <c r="E172" s="3" t="s">
        <v>73</v>
      </c>
      <c r="F172" s="3" t="s">
        <v>51</v>
      </c>
      <c r="G172" s="3" t="s">
        <v>74</v>
      </c>
      <c r="H172" s="3" t="s">
        <v>51</v>
      </c>
      <c r="I172" s="3" t="s">
        <v>465</v>
      </c>
      <c r="J172" s="3" t="s">
        <v>51</v>
      </c>
      <c r="K172" s="3" t="s">
        <v>466</v>
      </c>
      <c r="L172" s="3" t="s">
        <v>51</v>
      </c>
      <c r="M172" s="3" t="s">
        <v>467</v>
      </c>
      <c r="N172" s="3" t="s">
        <v>51</v>
      </c>
      <c r="O172" s="3">
        <v>0.69</v>
      </c>
      <c r="P172" t="s">
        <v>468</v>
      </c>
      <c r="Q172">
        <v>100</v>
      </c>
      <c r="R172">
        <v>1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7</v>
      </c>
      <c r="AN172">
        <v>0</v>
      </c>
      <c r="AO172">
        <v>0</v>
      </c>
      <c r="AP172">
        <v>0</v>
      </c>
      <c r="AQ172">
        <v>7</v>
      </c>
      <c r="AR172">
        <v>3</v>
      </c>
      <c r="AS172">
        <v>0</v>
      </c>
      <c r="AT172">
        <v>0</v>
      </c>
      <c r="AU172">
        <v>0</v>
      </c>
      <c r="AV172">
        <v>0</v>
      </c>
      <c r="AW172">
        <v>14</v>
      </c>
      <c r="AX172">
        <v>12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</row>
    <row r="173" spans="1:58" x14ac:dyDescent="0.35">
      <c r="A173" t="s">
        <v>469</v>
      </c>
      <c r="B173">
        <v>43</v>
      </c>
      <c r="C173" s="3" t="s">
        <v>48</v>
      </c>
      <c r="D173" s="3" t="s">
        <v>49</v>
      </c>
      <c r="E173" s="3" t="s">
        <v>58</v>
      </c>
      <c r="F173" s="3" t="s">
        <v>51</v>
      </c>
      <c r="G173" s="3" t="s">
        <v>112</v>
      </c>
      <c r="H173" s="3" t="s">
        <v>51</v>
      </c>
      <c r="I173" s="3" t="s">
        <v>113</v>
      </c>
      <c r="J173" s="3" t="s">
        <v>51</v>
      </c>
      <c r="K173" s="3" t="s">
        <v>114</v>
      </c>
      <c r="L173" s="3" t="s">
        <v>51</v>
      </c>
      <c r="M173" s="3" t="s">
        <v>286</v>
      </c>
      <c r="N173" s="3" t="s">
        <v>51</v>
      </c>
      <c r="O173" s="3">
        <v>1</v>
      </c>
      <c r="P173" t="s">
        <v>470</v>
      </c>
      <c r="Q173">
        <v>98</v>
      </c>
      <c r="R173">
        <v>1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8</v>
      </c>
      <c r="AC173">
        <v>18</v>
      </c>
      <c r="AD173">
        <v>17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</row>
    <row r="174" spans="1:58" x14ac:dyDescent="0.35">
      <c r="A174" t="s">
        <v>471</v>
      </c>
      <c r="B174">
        <v>42</v>
      </c>
      <c r="C174" s="3" t="s">
        <v>48</v>
      </c>
      <c r="D174" s="3" t="s">
        <v>49</v>
      </c>
      <c r="E174" s="3" t="s">
        <v>58</v>
      </c>
      <c r="F174" s="3" t="s">
        <v>51</v>
      </c>
      <c r="G174" s="3" t="s">
        <v>59</v>
      </c>
      <c r="H174" s="3" t="s">
        <v>51</v>
      </c>
      <c r="I174" s="3" t="s">
        <v>60</v>
      </c>
      <c r="J174" s="3" t="s">
        <v>51</v>
      </c>
      <c r="K174" s="3" t="s">
        <v>61</v>
      </c>
      <c r="L174" s="3" t="s">
        <v>51</v>
      </c>
      <c r="M174" s="3" t="s">
        <v>51</v>
      </c>
      <c r="N174" s="3" t="s">
        <v>51</v>
      </c>
      <c r="O174" s="3">
        <v>0.99</v>
      </c>
      <c r="P174" t="s">
        <v>179</v>
      </c>
      <c r="Q174">
        <v>95.7</v>
      </c>
      <c r="R174">
        <v>1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26</v>
      </c>
      <c r="AP174">
        <v>11</v>
      </c>
      <c r="AQ174">
        <v>0</v>
      </c>
      <c r="AR174">
        <v>0</v>
      </c>
      <c r="AS174">
        <v>0</v>
      </c>
      <c r="AT174">
        <v>0</v>
      </c>
      <c r="AU174">
        <v>5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</row>
    <row r="175" spans="1:58" x14ac:dyDescent="0.35">
      <c r="A175" t="s">
        <v>472</v>
      </c>
      <c r="B175">
        <v>40</v>
      </c>
      <c r="C175" s="3" t="s">
        <v>48</v>
      </c>
      <c r="D175" s="3" t="s">
        <v>49</v>
      </c>
      <c r="E175" s="3" t="s">
        <v>73</v>
      </c>
      <c r="F175" s="3" t="s">
        <v>51</v>
      </c>
      <c r="G175" s="3" t="s">
        <v>318</v>
      </c>
      <c r="H175" s="3" t="s">
        <v>51</v>
      </c>
      <c r="I175" s="3" t="s">
        <v>319</v>
      </c>
      <c r="J175" s="3" t="s">
        <v>51</v>
      </c>
      <c r="K175" s="3" t="s">
        <v>320</v>
      </c>
      <c r="L175" s="3" t="s">
        <v>51</v>
      </c>
      <c r="M175" s="3" t="s">
        <v>473</v>
      </c>
      <c r="N175" s="3" t="s">
        <v>51</v>
      </c>
      <c r="O175" s="3">
        <v>1</v>
      </c>
      <c r="P175" t="s">
        <v>474</v>
      </c>
      <c r="Q175">
        <v>99.2</v>
      </c>
      <c r="R175">
        <v>1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5</v>
      </c>
      <c r="AB175">
        <v>0</v>
      </c>
      <c r="AC175">
        <v>7</v>
      </c>
      <c r="AD175">
        <v>7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6</v>
      </c>
      <c r="AQ175">
        <v>0</v>
      </c>
      <c r="AR175">
        <v>0</v>
      </c>
      <c r="AS175">
        <v>0</v>
      </c>
      <c r="AT175">
        <v>0</v>
      </c>
      <c r="AU175">
        <v>12</v>
      </c>
      <c r="AV175">
        <v>3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</row>
    <row r="176" spans="1:58" x14ac:dyDescent="0.35">
      <c r="A176" t="s">
        <v>475</v>
      </c>
      <c r="B176">
        <v>37</v>
      </c>
      <c r="C176" s="3" t="s">
        <v>48</v>
      </c>
      <c r="D176" s="3" t="s">
        <v>49</v>
      </c>
      <c r="E176" s="3" t="s">
        <v>58</v>
      </c>
      <c r="F176" s="3" t="s">
        <v>51</v>
      </c>
      <c r="G176" s="3" t="s">
        <v>112</v>
      </c>
      <c r="H176" s="3" t="s">
        <v>51</v>
      </c>
      <c r="I176" s="3" t="s">
        <v>113</v>
      </c>
      <c r="J176" s="3" t="s">
        <v>51</v>
      </c>
      <c r="K176" s="3" t="s">
        <v>114</v>
      </c>
      <c r="L176" s="3" t="s">
        <v>51</v>
      </c>
      <c r="M176" s="3" t="s">
        <v>333</v>
      </c>
      <c r="N176" s="3" t="s">
        <v>51</v>
      </c>
      <c r="O176" s="3">
        <v>1</v>
      </c>
      <c r="P176" t="s">
        <v>476</v>
      </c>
      <c r="Q176">
        <v>100</v>
      </c>
      <c r="R176">
        <v>1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6</v>
      </c>
      <c r="AN176">
        <v>0</v>
      </c>
      <c r="AO176">
        <v>0</v>
      </c>
      <c r="AP176">
        <v>0</v>
      </c>
      <c r="AQ176">
        <v>2</v>
      </c>
      <c r="AR176">
        <v>1</v>
      </c>
      <c r="AS176">
        <v>13</v>
      </c>
      <c r="AT176">
        <v>12</v>
      </c>
      <c r="AU176">
        <v>0</v>
      </c>
      <c r="AV176">
        <v>0</v>
      </c>
      <c r="AW176">
        <v>0</v>
      </c>
      <c r="AX176">
        <v>3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</row>
    <row r="177" spans="1:58" x14ac:dyDescent="0.35">
      <c r="A177" t="s">
        <v>477</v>
      </c>
      <c r="B177">
        <v>35</v>
      </c>
      <c r="C177" s="3" t="s">
        <v>48</v>
      </c>
      <c r="D177" s="3" t="s">
        <v>49</v>
      </c>
      <c r="E177" s="3" t="s">
        <v>73</v>
      </c>
      <c r="F177" s="3" t="s">
        <v>51</v>
      </c>
      <c r="G177" s="3" t="s">
        <v>51</v>
      </c>
      <c r="H177" s="3" t="s">
        <v>51</v>
      </c>
      <c r="I177" s="3" t="s">
        <v>51</v>
      </c>
      <c r="J177" s="3" t="s">
        <v>51</v>
      </c>
      <c r="K177" s="3" t="s">
        <v>51</v>
      </c>
      <c r="L177" s="3" t="s">
        <v>51</v>
      </c>
      <c r="M177" s="3" t="s">
        <v>51</v>
      </c>
      <c r="N177" s="3" t="s">
        <v>51</v>
      </c>
      <c r="O177" s="3">
        <v>0.69</v>
      </c>
      <c r="P177" t="s">
        <v>478</v>
      </c>
      <c r="Q177">
        <v>85.4</v>
      </c>
      <c r="R177">
        <v>1</v>
      </c>
      <c r="S177">
        <v>0</v>
      </c>
      <c r="T177">
        <v>6</v>
      </c>
      <c r="U177">
        <v>15</v>
      </c>
      <c r="V177">
        <v>14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</row>
    <row r="178" spans="1:58" x14ac:dyDescent="0.35">
      <c r="A178" t="s">
        <v>479</v>
      </c>
      <c r="B178">
        <v>35</v>
      </c>
      <c r="C178" s="3" t="s">
        <v>48</v>
      </c>
      <c r="D178" s="3" t="s">
        <v>49</v>
      </c>
      <c r="E178" s="3" t="s">
        <v>58</v>
      </c>
      <c r="F178" s="3" t="s">
        <v>51</v>
      </c>
      <c r="G178" s="3" t="s">
        <v>59</v>
      </c>
      <c r="H178" s="3" t="s">
        <v>51</v>
      </c>
      <c r="I178" s="3" t="s">
        <v>60</v>
      </c>
      <c r="J178" s="3" t="s">
        <v>51</v>
      </c>
      <c r="K178" s="3" t="s">
        <v>61</v>
      </c>
      <c r="L178" s="3" t="s">
        <v>51</v>
      </c>
      <c r="M178" s="3" t="s">
        <v>51</v>
      </c>
      <c r="N178" s="3" t="s">
        <v>51</v>
      </c>
      <c r="O178" s="3">
        <v>0.69</v>
      </c>
      <c r="P178" t="s">
        <v>206</v>
      </c>
      <c r="Q178">
        <v>96.8</v>
      </c>
      <c r="R178">
        <v>1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8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7</v>
      </c>
      <c r="BB178">
        <v>13</v>
      </c>
      <c r="BC178">
        <v>0</v>
      </c>
      <c r="BD178">
        <v>0</v>
      </c>
      <c r="BE178">
        <v>0</v>
      </c>
      <c r="BF178">
        <v>7</v>
      </c>
    </row>
    <row r="179" spans="1:58" x14ac:dyDescent="0.35">
      <c r="A179" t="s">
        <v>480</v>
      </c>
      <c r="B179">
        <v>34</v>
      </c>
      <c r="C179" s="3" t="s">
        <v>48</v>
      </c>
      <c r="D179" s="3" t="s">
        <v>49</v>
      </c>
      <c r="E179" s="3" t="s">
        <v>58</v>
      </c>
      <c r="F179" s="3" t="s">
        <v>51</v>
      </c>
      <c r="G179" s="3" t="s">
        <v>51</v>
      </c>
      <c r="H179" s="3" t="s">
        <v>51</v>
      </c>
      <c r="I179" s="3" t="s">
        <v>51</v>
      </c>
      <c r="J179" s="3" t="s">
        <v>51</v>
      </c>
      <c r="K179" s="3" t="s">
        <v>51</v>
      </c>
      <c r="L179" s="3" t="s">
        <v>51</v>
      </c>
      <c r="M179" s="3" t="s">
        <v>51</v>
      </c>
      <c r="N179" s="3" t="s">
        <v>51</v>
      </c>
      <c r="O179" s="3">
        <v>0.98</v>
      </c>
      <c r="P179" t="s">
        <v>481</v>
      </c>
      <c r="Q179">
        <v>86.2</v>
      </c>
      <c r="R179">
        <v>1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12</v>
      </c>
      <c r="AP179">
        <v>7</v>
      </c>
      <c r="AQ179">
        <v>0</v>
      </c>
      <c r="AR179">
        <v>0</v>
      </c>
      <c r="AS179">
        <v>0</v>
      </c>
      <c r="AT179">
        <v>0</v>
      </c>
      <c r="AU179">
        <v>7</v>
      </c>
      <c r="AV179">
        <v>8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</row>
    <row r="180" spans="1:58" x14ac:dyDescent="0.35">
      <c r="A180" t="s">
        <v>482</v>
      </c>
      <c r="B180">
        <v>34</v>
      </c>
      <c r="C180" s="3" t="s">
        <v>48</v>
      </c>
      <c r="D180" s="3" t="s">
        <v>49</v>
      </c>
      <c r="E180" s="3" t="s">
        <v>51</v>
      </c>
      <c r="F180" s="3" t="s">
        <v>51</v>
      </c>
      <c r="G180" s="3" t="s">
        <v>51</v>
      </c>
      <c r="H180" s="3" t="s">
        <v>51</v>
      </c>
      <c r="I180" s="3" t="s">
        <v>51</v>
      </c>
      <c r="J180" s="3" t="s">
        <v>51</v>
      </c>
      <c r="K180" s="3" t="s">
        <v>51</v>
      </c>
      <c r="L180" s="3" t="s">
        <v>51</v>
      </c>
      <c r="M180" s="3" t="s">
        <v>51</v>
      </c>
      <c r="N180" s="3" t="s">
        <v>51</v>
      </c>
      <c r="O180" s="3">
        <v>1</v>
      </c>
      <c r="P180" t="s">
        <v>483</v>
      </c>
      <c r="Q180">
        <v>87</v>
      </c>
      <c r="R180">
        <v>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9</v>
      </c>
      <c r="AT180">
        <v>8</v>
      </c>
      <c r="AU180">
        <v>0</v>
      </c>
      <c r="AV180">
        <v>0</v>
      </c>
      <c r="AW180">
        <v>8</v>
      </c>
      <c r="AX180">
        <v>9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</row>
    <row r="181" spans="1:58" x14ac:dyDescent="0.35">
      <c r="A181" t="s">
        <v>484</v>
      </c>
      <c r="B181">
        <v>31</v>
      </c>
      <c r="C181" s="3" t="s">
        <v>48</v>
      </c>
      <c r="D181" s="3" t="s">
        <v>49</v>
      </c>
      <c r="E181" s="3" t="s">
        <v>58</v>
      </c>
      <c r="F181" s="3" t="s">
        <v>51</v>
      </c>
      <c r="G181" s="3" t="s">
        <v>59</v>
      </c>
      <c r="H181" s="3" t="s">
        <v>51</v>
      </c>
      <c r="I181" s="3" t="s">
        <v>60</v>
      </c>
      <c r="J181" s="3" t="s">
        <v>51</v>
      </c>
      <c r="K181" s="3" t="s">
        <v>413</v>
      </c>
      <c r="L181" s="3" t="s">
        <v>51</v>
      </c>
      <c r="M181" s="3" t="s">
        <v>414</v>
      </c>
      <c r="N181" s="3" t="s">
        <v>51</v>
      </c>
      <c r="O181" s="3">
        <v>1</v>
      </c>
      <c r="P181" t="s">
        <v>415</v>
      </c>
      <c r="Q181">
        <v>99.6</v>
      </c>
      <c r="R181">
        <v>2</v>
      </c>
      <c r="S181">
        <v>0</v>
      </c>
      <c r="T181">
        <v>0</v>
      </c>
      <c r="U181">
        <v>0</v>
      </c>
      <c r="V181">
        <v>0</v>
      </c>
      <c r="W181">
        <v>5</v>
      </c>
      <c r="X181">
        <v>11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6</v>
      </c>
      <c r="AP181">
        <v>9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</row>
    <row r="182" spans="1:58" x14ac:dyDescent="0.35">
      <c r="A182" t="s">
        <v>485</v>
      </c>
      <c r="B182">
        <v>30</v>
      </c>
      <c r="C182" s="3" t="s">
        <v>48</v>
      </c>
      <c r="D182" s="3" t="s">
        <v>49</v>
      </c>
      <c r="E182" s="3" t="s">
        <v>58</v>
      </c>
      <c r="F182" s="3" t="s">
        <v>51</v>
      </c>
      <c r="G182" s="3" t="s">
        <v>59</v>
      </c>
      <c r="H182" s="3" t="s">
        <v>51</v>
      </c>
      <c r="I182" s="3" t="s">
        <v>60</v>
      </c>
      <c r="J182" s="3" t="s">
        <v>51</v>
      </c>
      <c r="K182" s="3" t="s">
        <v>61</v>
      </c>
      <c r="L182" s="3" t="s">
        <v>51</v>
      </c>
      <c r="M182" s="3" t="s">
        <v>51</v>
      </c>
      <c r="N182" s="3" t="s">
        <v>51</v>
      </c>
      <c r="O182" s="3">
        <v>0.77</v>
      </c>
      <c r="P182" t="s">
        <v>159</v>
      </c>
      <c r="Q182">
        <v>89.3</v>
      </c>
      <c r="R182">
        <v>3</v>
      </c>
      <c r="S182">
        <v>0</v>
      </c>
      <c r="T182">
        <v>0</v>
      </c>
      <c r="U182">
        <v>10</v>
      </c>
      <c r="V182">
        <v>16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4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</row>
    <row r="183" spans="1:58" x14ac:dyDescent="0.35">
      <c r="A183" t="s">
        <v>486</v>
      </c>
      <c r="B183">
        <v>29</v>
      </c>
      <c r="C183" s="3" t="s">
        <v>48</v>
      </c>
      <c r="D183" s="3" t="s">
        <v>49</v>
      </c>
      <c r="E183" s="3" t="s">
        <v>58</v>
      </c>
      <c r="F183" s="3" t="s">
        <v>51</v>
      </c>
      <c r="G183" s="3" t="s">
        <v>59</v>
      </c>
      <c r="H183" s="3" t="s">
        <v>51</v>
      </c>
      <c r="I183" s="3" t="s">
        <v>60</v>
      </c>
      <c r="J183" s="3" t="s">
        <v>51</v>
      </c>
      <c r="K183" s="3" t="s">
        <v>413</v>
      </c>
      <c r="L183" s="3" t="s">
        <v>51</v>
      </c>
      <c r="M183" s="3" t="s">
        <v>414</v>
      </c>
      <c r="N183" s="3" t="s">
        <v>51</v>
      </c>
      <c r="O183" s="3">
        <v>0.86</v>
      </c>
      <c r="P183" t="s">
        <v>487</v>
      </c>
      <c r="Q183">
        <v>100</v>
      </c>
      <c r="R183">
        <v>1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18</v>
      </c>
      <c r="AT183">
        <v>11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</row>
    <row r="184" spans="1:58" x14ac:dyDescent="0.35">
      <c r="A184" t="s">
        <v>488</v>
      </c>
      <c r="B184">
        <v>29</v>
      </c>
      <c r="C184" s="3" t="s">
        <v>48</v>
      </c>
      <c r="D184" s="3" t="s">
        <v>49</v>
      </c>
      <c r="E184" s="3" t="s">
        <v>50</v>
      </c>
      <c r="F184" s="3" t="s">
        <v>51</v>
      </c>
      <c r="G184" s="3" t="s">
        <v>52</v>
      </c>
      <c r="H184" s="3" t="s">
        <v>51</v>
      </c>
      <c r="I184" s="3" t="s">
        <v>53</v>
      </c>
      <c r="J184" s="3" t="s">
        <v>51</v>
      </c>
      <c r="K184" s="3" t="s">
        <v>54</v>
      </c>
      <c r="L184" s="3" t="s">
        <v>51</v>
      </c>
      <c r="M184" s="3" t="s">
        <v>55</v>
      </c>
      <c r="N184" s="3" t="s">
        <v>51</v>
      </c>
      <c r="O184" s="3">
        <v>0.96</v>
      </c>
      <c r="P184" t="s">
        <v>122</v>
      </c>
      <c r="Q184">
        <v>94.9</v>
      </c>
      <c r="R184">
        <v>1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18</v>
      </c>
      <c r="BB184">
        <v>11</v>
      </c>
      <c r="BC184">
        <v>0</v>
      </c>
      <c r="BD184">
        <v>0</v>
      </c>
      <c r="BE184">
        <v>0</v>
      </c>
      <c r="BF184">
        <v>0</v>
      </c>
    </row>
    <row r="185" spans="1:58" x14ac:dyDescent="0.35">
      <c r="A185" t="s">
        <v>489</v>
      </c>
      <c r="B185">
        <v>29</v>
      </c>
      <c r="C185" s="3" t="s">
        <v>48</v>
      </c>
      <c r="D185" s="3" t="s">
        <v>49</v>
      </c>
      <c r="E185" s="3" t="s">
        <v>58</v>
      </c>
      <c r="F185" s="3" t="s">
        <v>51</v>
      </c>
      <c r="G185" s="3" t="s">
        <v>59</v>
      </c>
      <c r="H185" s="3" t="s">
        <v>51</v>
      </c>
      <c r="I185" s="3" t="s">
        <v>60</v>
      </c>
      <c r="J185" s="3" t="s">
        <v>51</v>
      </c>
      <c r="K185" s="3" t="s">
        <v>69</v>
      </c>
      <c r="L185" s="3" t="s">
        <v>51</v>
      </c>
      <c r="M185" s="3" t="s">
        <v>51</v>
      </c>
      <c r="N185" s="3" t="s">
        <v>51</v>
      </c>
      <c r="O185" s="3">
        <v>0.99</v>
      </c>
      <c r="P185" t="s">
        <v>490</v>
      </c>
      <c r="Q185">
        <v>94.5</v>
      </c>
      <c r="R185">
        <v>1</v>
      </c>
      <c r="S185">
        <v>4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5</v>
      </c>
      <c r="AF185">
        <v>18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2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</row>
    <row r="186" spans="1:58" x14ac:dyDescent="0.35">
      <c r="A186" t="s">
        <v>491</v>
      </c>
      <c r="B186">
        <v>28</v>
      </c>
      <c r="C186" s="3" t="s">
        <v>48</v>
      </c>
      <c r="D186" s="3" t="s">
        <v>49</v>
      </c>
      <c r="E186" s="3" t="s">
        <v>58</v>
      </c>
      <c r="F186" s="3" t="s">
        <v>51</v>
      </c>
      <c r="G186" s="3" t="s">
        <v>59</v>
      </c>
      <c r="H186" s="3" t="s">
        <v>51</v>
      </c>
      <c r="I186" s="3" t="s">
        <v>60</v>
      </c>
      <c r="J186" s="3" t="s">
        <v>51</v>
      </c>
      <c r="K186" s="3" t="s">
        <v>51</v>
      </c>
      <c r="L186" s="3" t="s">
        <v>51</v>
      </c>
      <c r="M186" s="3" t="s">
        <v>51</v>
      </c>
      <c r="N186" s="3" t="s">
        <v>51</v>
      </c>
      <c r="O186" s="3">
        <v>0.95</v>
      </c>
      <c r="P186" t="s">
        <v>336</v>
      </c>
      <c r="Q186">
        <v>88.9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12</v>
      </c>
      <c r="AF186">
        <v>16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</row>
    <row r="187" spans="1:58" x14ac:dyDescent="0.35">
      <c r="A187" t="s">
        <v>492</v>
      </c>
      <c r="B187">
        <v>28</v>
      </c>
      <c r="C187" s="3" t="s">
        <v>48</v>
      </c>
      <c r="D187" s="3" t="s">
        <v>49</v>
      </c>
      <c r="E187" s="3" t="s">
        <v>58</v>
      </c>
      <c r="F187" s="3" t="s">
        <v>51</v>
      </c>
      <c r="G187" s="3" t="s">
        <v>51</v>
      </c>
      <c r="H187" s="3" t="s">
        <v>51</v>
      </c>
      <c r="I187" s="3" t="s">
        <v>51</v>
      </c>
      <c r="J187" s="3" t="s">
        <v>51</v>
      </c>
      <c r="K187" s="3" t="s">
        <v>51</v>
      </c>
      <c r="L187" s="3" t="s">
        <v>51</v>
      </c>
      <c r="M187" s="3" t="s">
        <v>51</v>
      </c>
      <c r="N187" s="3" t="s">
        <v>51</v>
      </c>
      <c r="O187" s="3">
        <v>0.88</v>
      </c>
      <c r="P187" t="s">
        <v>179</v>
      </c>
      <c r="Q187">
        <v>89.7</v>
      </c>
      <c r="R187">
        <v>1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11</v>
      </c>
      <c r="AP187">
        <v>10</v>
      </c>
      <c r="AQ187">
        <v>0</v>
      </c>
      <c r="AR187">
        <v>0</v>
      </c>
      <c r="AS187">
        <v>0</v>
      </c>
      <c r="AT187">
        <v>0</v>
      </c>
      <c r="AU187">
        <v>5</v>
      </c>
      <c r="AV187">
        <v>2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</row>
    <row r="188" spans="1:58" x14ac:dyDescent="0.35">
      <c r="A188" t="s">
        <v>493</v>
      </c>
      <c r="B188">
        <v>28</v>
      </c>
      <c r="C188" s="3" t="s">
        <v>48</v>
      </c>
      <c r="D188" s="3" t="s">
        <v>49</v>
      </c>
      <c r="E188" s="3" t="s">
        <v>51</v>
      </c>
      <c r="F188" s="3" t="s">
        <v>51</v>
      </c>
      <c r="G188" s="3" t="s">
        <v>51</v>
      </c>
      <c r="H188" s="3" t="s">
        <v>51</v>
      </c>
      <c r="I188" s="3" t="s">
        <v>51</v>
      </c>
      <c r="J188" s="3" t="s">
        <v>51</v>
      </c>
      <c r="K188" s="3" t="s">
        <v>51</v>
      </c>
      <c r="L188" s="3" t="s">
        <v>51</v>
      </c>
      <c r="M188" s="3" t="s">
        <v>51</v>
      </c>
      <c r="N188" s="3" t="s">
        <v>51</v>
      </c>
      <c r="O188" s="3">
        <v>1</v>
      </c>
      <c r="P188" t="s">
        <v>494</v>
      </c>
      <c r="Q188">
        <v>86.9</v>
      </c>
      <c r="R188">
        <v>1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12</v>
      </c>
      <c r="AB188">
        <v>16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</row>
    <row r="189" spans="1:58" x14ac:dyDescent="0.35">
      <c r="A189" t="s">
        <v>495</v>
      </c>
      <c r="B189">
        <v>27</v>
      </c>
      <c r="C189" s="3" t="s">
        <v>48</v>
      </c>
      <c r="D189" s="3" t="s">
        <v>49</v>
      </c>
      <c r="E189" s="3" t="s">
        <v>58</v>
      </c>
      <c r="F189" s="3" t="s">
        <v>51</v>
      </c>
      <c r="G189" s="3" t="s">
        <v>59</v>
      </c>
      <c r="H189" s="3" t="s">
        <v>51</v>
      </c>
      <c r="I189" s="3" t="s">
        <v>60</v>
      </c>
      <c r="J189" s="3" t="s">
        <v>51</v>
      </c>
      <c r="K189" s="3" t="s">
        <v>61</v>
      </c>
      <c r="L189" s="3" t="s">
        <v>51</v>
      </c>
      <c r="M189" s="3" t="s">
        <v>51</v>
      </c>
      <c r="N189" s="3" t="s">
        <v>51</v>
      </c>
      <c r="O189" s="3">
        <v>1</v>
      </c>
      <c r="P189" t="s">
        <v>407</v>
      </c>
      <c r="Q189">
        <v>94.9</v>
      </c>
      <c r="R189">
        <v>1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9</v>
      </c>
      <c r="Z189">
        <v>9</v>
      </c>
      <c r="AA189">
        <v>0</v>
      </c>
      <c r="AB189">
        <v>0</v>
      </c>
      <c r="AC189">
        <v>5</v>
      </c>
      <c r="AD189">
        <v>4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</row>
    <row r="190" spans="1:58" x14ac:dyDescent="0.35">
      <c r="A190" t="s">
        <v>496</v>
      </c>
      <c r="B190">
        <v>27</v>
      </c>
      <c r="C190" s="3" t="s">
        <v>48</v>
      </c>
      <c r="D190" s="3" t="s">
        <v>49</v>
      </c>
      <c r="E190" s="3" t="s">
        <v>50</v>
      </c>
      <c r="F190" s="3" t="s">
        <v>51</v>
      </c>
      <c r="G190" s="3" t="s">
        <v>52</v>
      </c>
      <c r="H190" s="3" t="s">
        <v>51</v>
      </c>
      <c r="I190" s="3" t="s">
        <v>53</v>
      </c>
      <c r="J190" s="3" t="s">
        <v>51</v>
      </c>
      <c r="K190" s="3" t="s">
        <v>91</v>
      </c>
      <c r="L190" s="3" t="s">
        <v>51</v>
      </c>
      <c r="M190" s="3" t="s">
        <v>497</v>
      </c>
      <c r="N190" s="3" t="s">
        <v>51</v>
      </c>
      <c r="O190" s="3">
        <v>0.82</v>
      </c>
      <c r="P190" t="s">
        <v>498</v>
      </c>
      <c r="Q190">
        <v>90.9</v>
      </c>
      <c r="R190">
        <v>1</v>
      </c>
      <c r="S190">
        <v>0</v>
      </c>
      <c r="T190">
        <v>6</v>
      </c>
      <c r="U190">
        <v>7</v>
      </c>
      <c r="V190">
        <v>9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5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</row>
    <row r="191" spans="1:58" x14ac:dyDescent="0.35">
      <c r="A191" t="s">
        <v>499</v>
      </c>
      <c r="B191">
        <v>27</v>
      </c>
      <c r="C191" s="3" t="s">
        <v>48</v>
      </c>
      <c r="D191" s="3" t="s">
        <v>49</v>
      </c>
      <c r="E191" s="3" t="s">
        <v>58</v>
      </c>
      <c r="F191" s="3" t="s">
        <v>51</v>
      </c>
      <c r="G191" s="3" t="s">
        <v>59</v>
      </c>
      <c r="H191" s="3" t="s">
        <v>51</v>
      </c>
      <c r="I191" s="3" t="s">
        <v>60</v>
      </c>
      <c r="J191" s="3" t="s">
        <v>51</v>
      </c>
      <c r="K191" s="3" t="s">
        <v>61</v>
      </c>
      <c r="L191" s="3" t="s">
        <v>51</v>
      </c>
      <c r="M191" s="3" t="s">
        <v>51</v>
      </c>
      <c r="N191" s="3" t="s">
        <v>51</v>
      </c>
      <c r="O191" s="3">
        <v>0.73</v>
      </c>
      <c r="P191" t="s">
        <v>331</v>
      </c>
      <c r="Q191">
        <v>91.7</v>
      </c>
      <c r="R191">
        <v>1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10</v>
      </c>
      <c r="AP191">
        <v>10</v>
      </c>
      <c r="AQ191">
        <v>0</v>
      </c>
      <c r="AR191">
        <v>0</v>
      </c>
      <c r="AS191">
        <v>0</v>
      </c>
      <c r="AT191">
        <v>0</v>
      </c>
      <c r="AU191">
        <v>7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</row>
    <row r="192" spans="1:58" x14ac:dyDescent="0.35">
      <c r="A192" t="s">
        <v>500</v>
      </c>
      <c r="B192">
        <v>26</v>
      </c>
      <c r="C192" s="3" t="s">
        <v>48</v>
      </c>
      <c r="D192" s="3" t="s">
        <v>49</v>
      </c>
      <c r="E192" s="3" t="s">
        <v>58</v>
      </c>
      <c r="F192" s="3" t="s">
        <v>51</v>
      </c>
      <c r="G192" s="3" t="s">
        <v>59</v>
      </c>
      <c r="H192" s="3" t="s">
        <v>51</v>
      </c>
      <c r="I192" s="3" t="s">
        <v>60</v>
      </c>
      <c r="J192" s="3" t="s">
        <v>51</v>
      </c>
      <c r="K192" s="3" t="s">
        <v>61</v>
      </c>
      <c r="L192" s="3" t="s">
        <v>51</v>
      </c>
      <c r="M192" s="3" t="s">
        <v>193</v>
      </c>
      <c r="N192" s="3" t="s">
        <v>51</v>
      </c>
      <c r="O192" s="3">
        <v>0.99</v>
      </c>
      <c r="P192" t="s">
        <v>248</v>
      </c>
      <c r="Q192">
        <v>95.3</v>
      </c>
      <c r="R192">
        <v>1</v>
      </c>
      <c r="S192">
        <v>1</v>
      </c>
      <c r="T192">
        <v>0</v>
      </c>
      <c r="U192">
        <v>6</v>
      </c>
      <c r="V192">
        <v>3</v>
      </c>
      <c r="W192">
        <v>7</v>
      </c>
      <c r="X192">
        <v>0</v>
      </c>
      <c r="Y192">
        <v>0</v>
      </c>
      <c r="Z192">
        <v>5</v>
      </c>
      <c r="AA192">
        <v>0</v>
      </c>
      <c r="AB192">
        <v>0</v>
      </c>
      <c r="AC192">
        <v>0</v>
      </c>
      <c r="AD192">
        <v>0</v>
      </c>
      <c r="AE192">
        <v>3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</row>
    <row r="193" spans="1:58" x14ac:dyDescent="0.35">
      <c r="A193" t="s">
        <v>501</v>
      </c>
      <c r="B193">
        <v>26</v>
      </c>
      <c r="C193" s="3" t="s">
        <v>48</v>
      </c>
      <c r="D193" s="3" t="s">
        <v>49</v>
      </c>
      <c r="E193" s="3" t="s">
        <v>58</v>
      </c>
      <c r="F193" s="3" t="s">
        <v>51</v>
      </c>
      <c r="G193" s="3" t="s">
        <v>59</v>
      </c>
      <c r="H193" s="3" t="s">
        <v>51</v>
      </c>
      <c r="I193" s="3" t="s">
        <v>60</v>
      </c>
      <c r="J193" s="3" t="s">
        <v>51</v>
      </c>
      <c r="K193" s="3" t="s">
        <v>51</v>
      </c>
      <c r="L193" s="3" t="s">
        <v>51</v>
      </c>
      <c r="M193" s="3" t="s">
        <v>51</v>
      </c>
      <c r="N193" s="3" t="s">
        <v>51</v>
      </c>
      <c r="O193" s="3">
        <v>0.6</v>
      </c>
      <c r="P193" t="s">
        <v>502</v>
      </c>
      <c r="Q193">
        <v>85.4</v>
      </c>
      <c r="R193">
        <v>2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10</v>
      </c>
      <c r="AP193">
        <v>12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4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</row>
    <row r="194" spans="1:58" x14ac:dyDescent="0.35">
      <c r="A194" t="s">
        <v>503</v>
      </c>
      <c r="B194">
        <v>25</v>
      </c>
      <c r="C194" s="3" t="s">
        <v>48</v>
      </c>
      <c r="D194" s="3" t="s">
        <v>49</v>
      </c>
      <c r="E194" s="3" t="s">
        <v>58</v>
      </c>
      <c r="F194" s="3" t="s">
        <v>51</v>
      </c>
      <c r="G194" s="3" t="s">
        <v>59</v>
      </c>
      <c r="H194" s="3" t="s">
        <v>51</v>
      </c>
      <c r="I194" s="3" t="s">
        <v>60</v>
      </c>
      <c r="J194" s="3" t="s">
        <v>51</v>
      </c>
      <c r="K194" s="3" t="s">
        <v>61</v>
      </c>
      <c r="L194" s="3" t="s">
        <v>51</v>
      </c>
      <c r="M194" s="3" t="s">
        <v>51</v>
      </c>
      <c r="N194" s="3" t="s">
        <v>51</v>
      </c>
      <c r="O194" s="3">
        <v>1</v>
      </c>
      <c r="P194" t="s">
        <v>398</v>
      </c>
      <c r="Q194">
        <v>95.7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4</v>
      </c>
      <c r="AP194">
        <v>13</v>
      </c>
      <c r="AQ194">
        <v>0</v>
      </c>
      <c r="AR194">
        <v>0</v>
      </c>
      <c r="AS194">
        <v>0</v>
      </c>
      <c r="AT194">
        <v>0</v>
      </c>
      <c r="AU194">
        <v>5</v>
      </c>
      <c r="AV194">
        <v>3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</row>
    <row r="195" spans="1:58" x14ac:dyDescent="0.35">
      <c r="A195" t="s">
        <v>504</v>
      </c>
      <c r="B195">
        <v>25</v>
      </c>
      <c r="C195" s="3" t="s">
        <v>48</v>
      </c>
      <c r="D195" s="3" t="s">
        <v>49</v>
      </c>
      <c r="E195" s="3" t="s">
        <v>73</v>
      </c>
      <c r="F195" s="3" t="s">
        <v>51</v>
      </c>
      <c r="G195" s="3" t="s">
        <v>74</v>
      </c>
      <c r="H195" s="3" t="s">
        <v>51</v>
      </c>
      <c r="I195" s="3" t="s">
        <v>75</v>
      </c>
      <c r="J195" s="3" t="s">
        <v>51</v>
      </c>
      <c r="K195" s="3" t="s">
        <v>76</v>
      </c>
      <c r="L195" s="3" t="s">
        <v>51</v>
      </c>
      <c r="M195" s="3" t="s">
        <v>505</v>
      </c>
      <c r="N195" s="3" t="s">
        <v>51</v>
      </c>
      <c r="O195" s="3">
        <v>0.67</v>
      </c>
      <c r="P195" t="s">
        <v>506</v>
      </c>
      <c r="Q195">
        <v>100</v>
      </c>
      <c r="R195">
        <v>15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7</v>
      </c>
      <c r="AP195">
        <v>0</v>
      </c>
      <c r="AQ195">
        <v>0</v>
      </c>
      <c r="AR195">
        <v>0</v>
      </c>
      <c r="AS195">
        <v>12</v>
      </c>
      <c r="AT195">
        <v>6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</row>
    <row r="196" spans="1:58" x14ac:dyDescent="0.35">
      <c r="A196" t="s">
        <v>507</v>
      </c>
      <c r="B196">
        <v>25</v>
      </c>
      <c r="C196" s="3" t="s">
        <v>48</v>
      </c>
      <c r="D196" s="3" t="s">
        <v>49</v>
      </c>
      <c r="E196" s="3" t="s">
        <v>58</v>
      </c>
      <c r="F196" s="3" t="s">
        <v>51</v>
      </c>
      <c r="G196" s="3" t="s">
        <v>59</v>
      </c>
      <c r="H196" s="3" t="s">
        <v>51</v>
      </c>
      <c r="I196" s="3" t="s">
        <v>60</v>
      </c>
      <c r="J196" s="3" t="s">
        <v>51</v>
      </c>
      <c r="K196" s="3" t="s">
        <v>61</v>
      </c>
      <c r="L196" s="3" t="s">
        <v>51</v>
      </c>
      <c r="M196" s="3" t="s">
        <v>62</v>
      </c>
      <c r="N196" s="3" t="s">
        <v>51</v>
      </c>
      <c r="O196" s="3">
        <v>0.72</v>
      </c>
      <c r="P196" t="s">
        <v>63</v>
      </c>
      <c r="Q196">
        <v>94.5</v>
      </c>
      <c r="R196">
        <v>1</v>
      </c>
      <c r="S196">
        <v>7</v>
      </c>
      <c r="T196">
        <v>5</v>
      </c>
      <c r="U196">
        <v>0</v>
      </c>
      <c r="V196">
        <v>0</v>
      </c>
      <c r="W196">
        <v>9</v>
      </c>
      <c r="X196">
        <v>4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</row>
    <row r="197" spans="1:58" x14ac:dyDescent="0.35">
      <c r="A197" t="s">
        <v>508</v>
      </c>
      <c r="B197">
        <v>25</v>
      </c>
      <c r="C197" s="3" t="s">
        <v>48</v>
      </c>
      <c r="D197" s="3" t="s">
        <v>49</v>
      </c>
      <c r="E197" s="3" t="s">
        <v>58</v>
      </c>
      <c r="F197" s="3" t="s">
        <v>51</v>
      </c>
      <c r="G197" s="3" t="s">
        <v>59</v>
      </c>
      <c r="H197" s="3" t="s">
        <v>51</v>
      </c>
      <c r="I197" s="3" t="s">
        <v>60</v>
      </c>
      <c r="J197" s="3" t="s">
        <v>51</v>
      </c>
      <c r="K197" s="3" t="s">
        <v>61</v>
      </c>
      <c r="L197" s="3" t="s">
        <v>51</v>
      </c>
      <c r="M197" s="3" t="s">
        <v>193</v>
      </c>
      <c r="N197" s="3" t="s">
        <v>51</v>
      </c>
      <c r="O197" s="3">
        <v>0.96</v>
      </c>
      <c r="P197" t="s">
        <v>194</v>
      </c>
      <c r="Q197">
        <v>93.7</v>
      </c>
      <c r="R197">
        <v>1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5</v>
      </c>
      <c r="AB197">
        <v>0</v>
      </c>
      <c r="AC197">
        <v>13</v>
      </c>
      <c r="AD197">
        <v>7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</row>
    <row r="198" spans="1:58" x14ac:dyDescent="0.35">
      <c r="A198" t="s">
        <v>509</v>
      </c>
      <c r="B198">
        <v>24</v>
      </c>
      <c r="C198" s="3" t="s">
        <v>48</v>
      </c>
      <c r="D198" s="3" t="s">
        <v>49</v>
      </c>
      <c r="E198" s="3" t="s">
        <v>58</v>
      </c>
      <c r="F198" s="3" t="s">
        <v>51</v>
      </c>
      <c r="G198" s="3" t="s">
        <v>59</v>
      </c>
      <c r="H198" s="3" t="s">
        <v>51</v>
      </c>
      <c r="I198" s="3" t="s">
        <v>60</v>
      </c>
      <c r="J198" s="3" t="s">
        <v>51</v>
      </c>
      <c r="K198" s="3" t="s">
        <v>69</v>
      </c>
      <c r="L198" s="3" t="s">
        <v>51</v>
      </c>
      <c r="M198" s="3" t="s">
        <v>510</v>
      </c>
      <c r="N198" s="3" t="s">
        <v>51</v>
      </c>
      <c r="O198" s="3">
        <v>0.7</v>
      </c>
      <c r="P198" t="s">
        <v>490</v>
      </c>
      <c r="Q198">
        <v>95.7</v>
      </c>
      <c r="R198">
        <v>1</v>
      </c>
      <c r="S198">
        <v>0</v>
      </c>
      <c r="T198">
        <v>0</v>
      </c>
      <c r="U198">
        <v>1</v>
      </c>
      <c r="V198">
        <v>2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18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3</v>
      </c>
      <c r="BE198">
        <v>0</v>
      </c>
      <c r="BF198">
        <v>0</v>
      </c>
    </row>
    <row r="199" spans="1:58" x14ac:dyDescent="0.35">
      <c r="A199" t="s">
        <v>511</v>
      </c>
      <c r="B199">
        <v>24</v>
      </c>
      <c r="C199" s="3" t="s">
        <v>48</v>
      </c>
      <c r="D199" s="3" t="s">
        <v>49</v>
      </c>
      <c r="E199" s="3" t="s">
        <v>58</v>
      </c>
      <c r="F199" s="3" t="s">
        <v>51</v>
      </c>
      <c r="G199" s="3" t="s">
        <v>59</v>
      </c>
      <c r="H199" s="3" t="s">
        <v>51</v>
      </c>
      <c r="I199" s="3" t="s">
        <v>60</v>
      </c>
      <c r="J199" s="3" t="s">
        <v>51</v>
      </c>
      <c r="K199" s="3" t="s">
        <v>512</v>
      </c>
      <c r="L199" s="3" t="s">
        <v>51</v>
      </c>
      <c r="M199" s="3" t="s">
        <v>513</v>
      </c>
      <c r="N199" s="3" t="s">
        <v>51</v>
      </c>
      <c r="O199" s="3">
        <v>0.52</v>
      </c>
      <c r="P199" t="s">
        <v>514</v>
      </c>
      <c r="Q199">
        <v>94</v>
      </c>
      <c r="R199">
        <v>2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11</v>
      </c>
      <c r="AQ199">
        <v>0</v>
      </c>
      <c r="AR199">
        <v>0</v>
      </c>
      <c r="AS199">
        <v>0</v>
      </c>
      <c r="AT199">
        <v>0</v>
      </c>
      <c r="AU199">
        <v>7</v>
      </c>
      <c r="AV199">
        <v>6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</row>
    <row r="200" spans="1:58" x14ac:dyDescent="0.35">
      <c r="A200" t="s">
        <v>515</v>
      </c>
      <c r="B200">
        <v>24</v>
      </c>
      <c r="C200" s="3" t="s">
        <v>48</v>
      </c>
      <c r="D200" s="3" t="s">
        <v>49</v>
      </c>
      <c r="E200" s="3" t="s">
        <v>58</v>
      </c>
      <c r="F200" s="3" t="s">
        <v>51</v>
      </c>
      <c r="G200" s="3" t="s">
        <v>59</v>
      </c>
      <c r="H200" s="3" t="s">
        <v>51</v>
      </c>
      <c r="I200" s="3" t="s">
        <v>60</v>
      </c>
      <c r="J200" s="3" t="s">
        <v>51</v>
      </c>
      <c r="K200" s="3" t="s">
        <v>61</v>
      </c>
      <c r="L200" s="3" t="s">
        <v>51</v>
      </c>
      <c r="M200" s="3" t="s">
        <v>190</v>
      </c>
      <c r="N200" s="3" t="s">
        <v>51</v>
      </c>
      <c r="O200" s="3">
        <v>0.99</v>
      </c>
      <c r="P200" t="s">
        <v>400</v>
      </c>
      <c r="Q200">
        <v>96</v>
      </c>
      <c r="R200">
        <v>1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3</v>
      </c>
      <c r="AG200">
        <v>0</v>
      </c>
      <c r="AH200">
        <v>0</v>
      </c>
      <c r="AI200">
        <v>5</v>
      </c>
      <c r="AJ200">
        <v>5</v>
      </c>
      <c r="AK200">
        <v>7</v>
      </c>
      <c r="AL200">
        <v>4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</row>
    <row r="201" spans="1:58" x14ac:dyDescent="0.35">
      <c r="A201" t="s">
        <v>516</v>
      </c>
      <c r="B201">
        <v>22</v>
      </c>
      <c r="C201" s="3" t="s">
        <v>48</v>
      </c>
      <c r="D201" s="3" t="s">
        <v>49</v>
      </c>
      <c r="E201" s="3" t="s">
        <v>58</v>
      </c>
      <c r="F201" s="3" t="s">
        <v>51</v>
      </c>
      <c r="G201" s="3" t="s">
        <v>173</v>
      </c>
      <c r="H201" s="3" t="s">
        <v>51</v>
      </c>
      <c r="I201" s="3" t="s">
        <v>174</v>
      </c>
      <c r="J201" s="3" t="s">
        <v>51</v>
      </c>
      <c r="K201" s="3" t="s">
        <v>175</v>
      </c>
      <c r="L201" s="3" t="s">
        <v>51</v>
      </c>
      <c r="M201" s="3" t="s">
        <v>198</v>
      </c>
      <c r="N201" s="3" t="s">
        <v>51</v>
      </c>
      <c r="O201" s="3">
        <v>1</v>
      </c>
      <c r="P201" t="s">
        <v>517</v>
      </c>
      <c r="Q201">
        <v>100</v>
      </c>
      <c r="R201">
        <v>1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8</v>
      </c>
      <c r="AT201">
        <v>8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4</v>
      </c>
      <c r="BA201">
        <v>0</v>
      </c>
      <c r="BB201">
        <v>0</v>
      </c>
      <c r="BC201">
        <v>0</v>
      </c>
      <c r="BD201">
        <v>0</v>
      </c>
      <c r="BE201">
        <v>2</v>
      </c>
      <c r="BF201">
        <v>0</v>
      </c>
    </row>
    <row r="202" spans="1:58" x14ac:dyDescent="0.35">
      <c r="A202" t="s">
        <v>518</v>
      </c>
      <c r="B202">
        <v>22</v>
      </c>
      <c r="C202" s="3" t="s">
        <v>48</v>
      </c>
      <c r="D202" s="3" t="s">
        <v>49</v>
      </c>
      <c r="E202" s="3" t="s">
        <v>58</v>
      </c>
      <c r="F202" s="3" t="s">
        <v>51</v>
      </c>
      <c r="G202" s="3" t="s">
        <v>59</v>
      </c>
      <c r="H202" s="3" t="s">
        <v>51</v>
      </c>
      <c r="I202" s="3" t="s">
        <v>60</v>
      </c>
      <c r="J202" s="3" t="s">
        <v>51</v>
      </c>
      <c r="K202" s="3" t="s">
        <v>512</v>
      </c>
      <c r="L202" s="3" t="s">
        <v>51</v>
      </c>
      <c r="M202" s="3" t="s">
        <v>513</v>
      </c>
      <c r="N202" s="3" t="s">
        <v>51</v>
      </c>
      <c r="O202" s="3">
        <v>1</v>
      </c>
      <c r="P202" t="s">
        <v>519</v>
      </c>
      <c r="Q202">
        <v>100</v>
      </c>
      <c r="R202">
        <v>2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10</v>
      </c>
      <c r="AT202">
        <v>12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</row>
    <row r="203" spans="1:58" x14ac:dyDescent="0.35">
      <c r="A203" t="s">
        <v>520</v>
      </c>
      <c r="B203">
        <v>21</v>
      </c>
      <c r="C203" s="3" t="s">
        <v>48</v>
      </c>
      <c r="D203" s="3" t="s">
        <v>49</v>
      </c>
      <c r="E203" s="3" t="s">
        <v>58</v>
      </c>
      <c r="F203" s="3" t="s">
        <v>51</v>
      </c>
      <c r="G203" s="3" t="s">
        <v>51</v>
      </c>
      <c r="H203" s="3" t="s">
        <v>51</v>
      </c>
      <c r="I203" s="3" t="s">
        <v>51</v>
      </c>
      <c r="J203" s="3" t="s">
        <v>51</v>
      </c>
      <c r="K203" s="3" t="s">
        <v>51</v>
      </c>
      <c r="L203" s="3" t="s">
        <v>51</v>
      </c>
      <c r="M203" s="3" t="s">
        <v>51</v>
      </c>
      <c r="N203" s="3" t="s">
        <v>51</v>
      </c>
      <c r="O203" s="3">
        <v>0.5</v>
      </c>
      <c r="P203" t="s">
        <v>215</v>
      </c>
      <c r="Q203">
        <v>0</v>
      </c>
      <c r="R203">
        <v>1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15</v>
      </c>
      <c r="AP203">
        <v>6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</row>
    <row r="204" spans="1:58" x14ac:dyDescent="0.35">
      <c r="A204" t="s">
        <v>521</v>
      </c>
      <c r="B204">
        <v>21</v>
      </c>
      <c r="C204" s="3" t="s">
        <v>48</v>
      </c>
      <c r="D204" s="3" t="s">
        <v>49</v>
      </c>
      <c r="E204" s="3" t="s">
        <v>58</v>
      </c>
      <c r="F204" s="3" t="s">
        <v>51</v>
      </c>
      <c r="G204" s="3" t="s">
        <v>59</v>
      </c>
      <c r="H204" s="3" t="s">
        <v>51</v>
      </c>
      <c r="I204" s="3" t="s">
        <v>60</v>
      </c>
      <c r="J204" s="3" t="s">
        <v>51</v>
      </c>
      <c r="K204" s="3" t="s">
        <v>61</v>
      </c>
      <c r="L204" s="3" t="s">
        <v>51</v>
      </c>
      <c r="M204" s="3" t="s">
        <v>193</v>
      </c>
      <c r="N204" s="3" t="s">
        <v>51</v>
      </c>
      <c r="O204" s="3">
        <v>0.98</v>
      </c>
      <c r="P204" t="s">
        <v>248</v>
      </c>
      <c r="Q204">
        <v>97.6</v>
      </c>
      <c r="R204">
        <v>1</v>
      </c>
      <c r="S204">
        <v>0</v>
      </c>
      <c r="T204">
        <v>0</v>
      </c>
      <c r="U204">
        <v>0</v>
      </c>
      <c r="V204">
        <v>0</v>
      </c>
      <c r="W204">
        <v>5</v>
      </c>
      <c r="X204">
        <v>2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3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1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8</v>
      </c>
      <c r="AX204">
        <v>2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</row>
    <row r="205" spans="1:58" x14ac:dyDescent="0.35">
      <c r="A205" t="s">
        <v>522</v>
      </c>
      <c r="B205">
        <v>21</v>
      </c>
      <c r="C205" s="3" t="s">
        <v>48</v>
      </c>
      <c r="D205" s="3" t="s">
        <v>49</v>
      </c>
      <c r="E205" s="3" t="s">
        <v>73</v>
      </c>
      <c r="F205" s="3" t="s">
        <v>51</v>
      </c>
      <c r="G205" s="3" t="s">
        <v>295</v>
      </c>
      <c r="H205" s="3" t="s">
        <v>51</v>
      </c>
      <c r="I205" s="3" t="s">
        <v>296</v>
      </c>
      <c r="J205" s="3" t="s">
        <v>51</v>
      </c>
      <c r="K205" s="3" t="s">
        <v>297</v>
      </c>
      <c r="L205" s="3" t="s">
        <v>51</v>
      </c>
      <c r="M205" s="3" t="s">
        <v>523</v>
      </c>
      <c r="N205" s="3" t="s">
        <v>51</v>
      </c>
      <c r="O205" s="3">
        <v>0.6</v>
      </c>
      <c r="P205" t="s">
        <v>215</v>
      </c>
      <c r="Q205">
        <v>0</v>
      </c>
      <c r="R205">
        <v>1</v>
      </c>
      <c r="S205">
        <v>0</v>
      </c>
      <c r="T205">
        <v>4</v>
      </c>
      <c r="U205">
        <v>8</v>
      </c>
      <c r="V205">
        <v>9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</row>
    <row r="206" spans="1:58" x14ac:dyDescent="0.35">
      <c r="A206" t="s">
        <v>524</v>
      </c>
      <c r="B206">
        <v>20</v>
      </c>
      <c r="C206" s="3" t="s">
        <v>48</v>
      </c>
      <c r="D206" s="3" t="s">
        <v>49</v>
      </c>
      <c r="E206" s="3" t="s">
        <v>73</v>
      </c>
      <c r="F206" s="3" t="s">
        <v>51</v>
      </c>
      <c r="G206" s="3" t="s">
        <v>95</v>
      </c>
      <c r="H206" s="3" t="s">
        <v>51</v>
      </c>
      <c r="I206" s="3" t="s">
        <v>96</v>
      </c>
      <c r="J206" s="3" t="s">
        <v>51</v>
      </c>
      <c r="K206" s="3" t="s">
        <v>97</v>
      </c>
      <c r="L206" s="3" t="s">
        <v>51</v>
      </c>
      <c r="M206" s="3" t="s">
        <v>98</v>
      </c>
      <c r="N206" s="3" t="s">
        <v>51</v>
      </c>
      <c r="O206" s="3">
        <v>0.52</v>
      </c>
      <c r="P206" t="s">
        <v>99</v>
      </c>
      <c r="Q206">
        <v>94.1</v>
      </c>
      <c r="R206">
        <v>1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10</v>
      </c>
      <c r="BD206">
        <v>10</v>
      </c>
      <c r="BE206">
        <v>0</v>
      </c>
      <c r="BF206">
        <v>0</v>
      </c>
    </row>
    <row r="207" spans="1:58" x14ac:dyDescent="0.35">
      <c r="A207" t="s">
        <v>525</v>
      </c>
      <c r="B207">
        <v>19</v>
      </c>
      <c r="C207" s="3" t="s">
        <v>48</v>
      </c>
      <c r="D207" s="3" t="s">
        <v>49</v>
      </c>
      <c r="E207" s="3" t="s">
        <v>50</v>
      </c>
      <c r="F207" s="3" t="s">
        <v>51</v>
      </c>
      <c r="G207" s="3" t="s">
        <v>52</v>
      </c>
      <c r="H207" s="3" t="s">
        <v>51</v>
      </c>
      <c r="I207" s="3" t="s">
        <v>53</v>
      </c>
      <c r="J207" s="3" t="s">
        <v>51</v>
      </c>
      <c r="K207" s="3" t="s">
        <v>146</v>
      </c>
      <c r="L207" s="3" t="s">
        <v>51</v>
      </c>
      <c r="M207" s="3" t="s">
        <v>526</v>
      </c>
      <c r="N207" s="3" t="s">
        <v>51</v>
      </c>
      <c r="O207" s="3">
        <v>1</v>
      </c>
      <c r="P207" t="s">
        <v>527</v>
      </c>
      <c r="Q207">
        <v>100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4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2</v>
      </c>
      <c r="AV207">
        <v>13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</row>
    <row r="208" spans="1:58" x14ac:dyDescent="0.35">
      <c r="A208" t="s">
        <v>528</v>
      </c>
      <c r="B208">
        <v>18</v>
      </c>
      <c r="C208" s="3" t="s">
        <v>48</v>
      </c>
      <c r="D208" s="3" t="s">
        <v>49</v>
      </c>
      <c r="E208" t="s">
        <v>1975</v>
      </c>
      <c r="F208" s="3" t="s">
        <v>51</v>
      </c>
      <c r="G208" s="3" t="s">
        <v>133</v>
      </c>
      <c r="H208" s="3" t="s">
        <v>239</v>
      </c>
      <c r="I208" s="3" t="s">
        <v>240</v>
      </c>
      <c r="J208" s="3" t="s">
        <v>241</v>
      </c>
      <c r="K208" s="3" t="s">
        <v>242</v>
      </c>
      <c r="L208" s="3" t="s">
        <v>51</v>
      </c>
      <c r="M208" s="3" t="s">
        <v>243</v>
      </c>
      <c r="N208" s="3" t="s">
        <v>51</v>
      </c>
      <c r="O208" s="3">
        <v>1</v>
      </c>
      <c r="P208" t="s">
        <v>529</v>
      </c>
      <c r="Q208">
        <v>100</v>
      </c>
      <c r="R208">
        <v>1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9</v>
      </c>
      <c r="Z208">
        <v>9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</row>
    <row r="209" spans="1:58" x14ac:dyDescent="0.35">
      <c r="A209" t="s">
        <v>530</v>
      </c>
      <c r="B209">
        <v>18</v>
      </c>
      <c r="C209" s="3" t="s">
        <v>48</v>
      </c>
      <c r="D209" s="3" t="s">
        <v>49</v>
      </c>
      <c r="E209" s="3" t="s">
        <v>58</v>
      </c>
      <c r="F209" s="3" t="s">
        <v>51</v>
      </c>
      <c r="G209" s="3" t="s">
        <v>59</v>
      </c>
      <c r="H209" s="3" t="s">
        <v>51</v>
      </c>
      <c r="I209" s="3" t="s">
        <v>60</v>
      </c>
      <c r="J209" s="3" t="s">
        <v>51</v>
      </c>
      <c r="K209" s="3" t="s">
        <v>69</v>
      </c>
      <c r="L209" s="3" t="s">
        <v>51</v>
      </c>
      <c r="M209" s="3" t="s">
        <v>70</v>
      </c>
      <c r="N209" s="3" t="s">
        <v>51</v>
      </c>
      <c r="O209" s="3">
        <v>0.5</v>
      </c>
      <c r="P209" t="s">
        <v>531</v>
      </c>
      <c r="Q209">
        <v>96.8</v>
      </c>
      <c r="R209">
        <v>4</v>
      </c>
      <c r="S209">
        <v>0</v>
      </c>
      <c r="T209">
        <v>1</v>
      </c>
      <c r="U209">
        <v>1</v>
      </c>
      <c r="V209">
        <v>11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2</v>
      </c>
      <c r="AK209">
        <v>3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</row>
    <row r="210" spans="1:58" x14ac:dyDescent="0.35">
      <c r="A210" t="s">
        <v>532</v>
      </c>
      <c r="B210">
        <v>16</v>
      </c>
      <c r="C210" s="3" t="s">
        <v>48</v>
      </c>
      <c r="D210" s="3" t="s">
        <v>49</v>
      </c>
      <c r="E210" s="3" t="s">
        <v>58</v>
      </c>
      <c r="F210" s="3" t="s">
        <v>51</v>
      </c>
      <c r="G210" s="3" t="s">
        <v>59</v>
      </c>
      <c r="H210" s="3" t="s">
        <v>51</v>
      </c>
      <c r="I210" s="3" t="s">
        <v>60</v>
      </c>
      <c r="J210" s="3" t="s">
        <v>51</v>
      </c>
      <c r="K210" s="3" t="s">
        <v>51</v>
      </c>
      <c r="L210" s="3" t="s">
        <v>51</v>
      </c>
      <c r="M210" s="3" t="s">
        <v>51</v>
      </c>
      <c r="N210" s="3" t="s">
        <v>51</v>
      </c>
      <c r="O210" s="3">
        <v>0.82</v>
      </c>
      <c r="P210" t="s">
        <v>281</v>
      </c>
      <c r="Q210">
        <v>87</v>
      </c>
      <c r="R210">
        <v>2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8</v>
      </c>
      <c r="AP210">
        <v>4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4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</row>
    <row r="211" spans="1:58" x14ac:dyDescent="0.35">
      <c r="A211" t="s">
        <v>533</v>
      </c>
      <c r="B211">
        <v>15</v>
      </c>
      <c r="C211" s="3" t="s">
        <v>48</v>
      </c>
      <c r="D211" s="3" t="s">
        <v>49</v>
      </c>
      <c r="E211" s="3" t="s">
        <v>58</v>
      </c>
      <c r="F211" s="3" t="s">
        <v>51</v>
      </c>
      <c r="G211" s="3" t="s">
        <v>59</v>
      </c>
      <c r="H211" s="3" t="s">
        <v>51</v>
      </c>
      <c r="I211" s="3" t="s">
        <v>60</v>
      </c>
      <c r="J211" s="3" t="s">
        <v>51</v>
      </c>
      <c r="K211" s="3" t="s">
        <v>61</v>
      </c>
      <c r="L211" s="3" t="s">
        <v>51</v>
      </c>
      <c r="M211" s="3" t="s">
        <v>312</v>
      </c>
      <c r="N211" s="3" t="s">
        <v>51</v>
      </c>
      <c r="O211" s="3">
        <v>0.98</v>
      </c>
      <c r="P211" t="s">
        <v>313</v>
      </c>
      <c r="Q211">
        <v>98</v>
      </c>
      <c r="R211">
        <v>1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3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1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11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</row>
    <row r="212" spans="1:58" x14ac:dyDescent="0.35">
      <c r="A212" t="s">
        <v>534</v>
      </c>
      <c r="B212">
        <v>15</v>
      </c>
      <c r="C212" s="3" t="s">
        <v>48</v>
      </c>
      <c r="D212" s="3" t="s">
        <v>49</v>
      </c>
      <c r="E212" s="3" t="s">
        <v>58</v>
      </c>
      <c r="F212" s="3" t="s">
        <v>51</v>
      </c>
      <c r="G212" s="3" t="s">
        <v>59</v>
      </c>
      <c r="H212" s="3" t="s">
        <v>51</v>
      </c>
      <c r="I212" s="3" t="s">
        <v>60</v>
      </c>
      <c r="J212" s="3" t="s">
        <v>51</v>
      </c>
      <c r="K212" s="3" t="s">
        <v>61</v>
      </c>
      <c r="L212" s="3" t="s">
        <v>51</v>
      </c>
      <c r="M212" s="3" t="s">
        <v>343</v>
      </c>
      <c r="N212" s="3" t="s">
        <v>51</v>
      </c>
      <c r="O212" s="3">
        <v>0.78</v>
      </c>
      <c r="P212" t="s">
        <v>535</v>
      </c>
      <c r="Q212">
        <v>93.3</v>
      </c>
      <c r="R212">
        <v>2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11</v>
      </c>
      <c r="AP212">
        <v>4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</row>
    <row r="213" spans="1:58" x14ac:dyDescent="0.35">
      <c r="A213" t="s">
        <v>536</v>
      </c>
      <c r="B213">
        <v>14</v>
      </c>
      <c r="C213" s="3" t="s">
        <v>48</v>
      </c>
      <c r="D213" s="3" t="s">
        <v>49</v>
      </c>
      <c r="E213" s="3" t="s">
        <v>58</v>
      </c>
      <c r="F213" s="3" t="s">
        <v>51</v>
      </c>
      <c r="G213" s="3" t="s">
        <v>59</v>
      </c>
      <c r="H213" s="3" t="s">
        <v>51</v>
      </c>
      <c r="I213" s="3" t="s">
        <v>60</v>
      </c>
      <c r="J213" s="3" t="s">
        <v>51</v>
      </c>
      <c r="K213" s="3" t="s">
        <v>69</v>
      </c>
      <c r="L213" s="3" t="s">
        <v>51</v>
      </c>
      <c r="M213" s="3" t="s">
        <v>51</v>
      </c>
      <c r="N213" s="3" t="s">
        <v>51</v>
      </c>
      <c r="O213" s="3">
        <v>0.96</v>
      </c>
      <c r="P213" t="s">
        <v>453</v>
      </c>
      <c r="Q213">
        <v>97.2</v>
      </c>
      <c r="R213">
        <v>1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13</v>
      </c>
      <c r="AP213">
        <v>1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</row>
    <row r="214" spans="1:58" x14ac:dyDescent="0.35">
      <c r="A214" t="s">
        <v>537</v>
      </c>
      <c r="B214">
        <v>14</v>
      </c>
      <c r="C214" s="3" t="s">
        <v>48</v>
      </c>
      <c r="D214" s="3" t="s">
        <v>49</v>
      </c>
      <c r="E214" s="3" t="s">
        <v>58</v>
      </c>
      <c r="F214" s="3" t="s">
        <v>51</v>
      </c>
      <c r="G214" s="3" t="s">
        <v>59</v>
      </c>
      <c r="H214" s="3" t="s">
        <v>51</v>
      </c>
      <c r="I214" s="3" t="s">
        <v>60</v>
      </c>
      <c r="J214" s="3" t="s">
        <v>51</v>
      </c>
      <c r="K214" s="3" t="s">
        <v>61</v>
      </c>
      <c r="L214" s="3" t="s">
        <v>51</v>
      </c>
      <c r="M214" s="3" t="s">
        <v>193</v>
      </c>
      <c r="N214" s="3" t="s">
        <v>51</v>
      </c>
      <c r="O214" s="3">
        <v>1</v>
      </c>
      <c r="P214" t="s">
        <v>248</v>
      </c>
      <c r="Q214">
        <v>94.1</v>
      </c>
      <c r="R214">
        <v>1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4</v>
      </c>
      <c r="AD214">
        <v>5</v>
      </c>
      <c r="AE214">
        <v>0</v>
      </c>
      <c r="AF214">
        <v>5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</row>
    <row r="215" spans="1:58" x14ac:dyDescent="0.35">
      <c r="A215" t="s">
        <v>538</v>
      </c>
      <c r="B215">
        <v>14</v>
      </c>
      <c r="C215" s="3" t="s">
        <v>48</v>
      </c>
      <c r="D215" s="3" t="s">
        <v>49</v>
      </c>
      <c r="E215" s="3" t="s">
        <v>58</v>
      </c>
      <c r="F215" s="3" t="s">
        <v>51</v>
      </c>
      <c r="G215" s="3" t="s">
        <v>59</v>
      </c>
      <c r="H215" s="3" t="s">
        <v>51</v>
      </c>
      <c r="I215" s="3" t="s">
        <v>60</v>
      </c>
      <c r="J215" s="3" t="s">
        <v>51</v>
      </c>
      <c r="K215" s="3" t="s">
        <v>51</v>
      </c>
      <c r="L215" s="3" t="s">
        <v>51</v>
      </c>
      <c r="M215" s="3" t="s">
        <v>51</v>
      </c>
      <c r="N215" s="3" t="s">
        <v>51</v>
      </c>
      <c r="O215" s="3">
        <v>0.86</v>
      </c>
      <c r="P215" t="s">
        <v>539</v>
      </c>
      <c r="Q215">
        <v>88.1</v>
      </c>
      <c r="R215">
        <v>1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14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</row>
    <row r="216" spans="1:58" x14ac:dyDescent="0.35">
      <c r="A216" t="s">
        <v>540</v>
      </c>
      <c r="B216">
        <v>13</v>
      </c>
      <c r="C216" s="3" t="s">
        <v>48</v>
      </c>
      <c r="D216" s="3" t="s">
        <v>49</v>
      </c>
      <c r="E216" s="3" t="s">
        <v>58</v>
      </c>
      <c r="F216" s="3" t="s">
        <v>51</v>
      </c>
      <c r="G216" s="3" t="s">
        <v>59</v>
      </c>
      <c r="H216" s="3" t="s">
        <v>51</v>
      </c>
      <c r="I216" s="3" t="s">
        <v>60</v>
      </c>
      <c r="J216" s="3" t="s">
        <v>51</v>
      </c>
      <c r="K216" s="3" t="s">
        <v>61</v>
      </c>
      <c r="L216" s="3" t="s">
        <v>51</v>
      </c>
      <c r="M216" s="3" t="s">
        <v>51</v>
      </c>
      <c r="N216" s="3" t="s">
        <v>51</v>
      </c>
      <c r="O216" s="3">
        <v>0.95</v>
      </c>
      <c r="P216" t="s">
        <v>541</v>
      </c>
      <c r="Q216">
        <v>92.1</v>
      </c>
      <c r="R216">
        <v>1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10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3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</row>
    <row r="217" spans="1:58" x14ac:dyDescent="0.35">
      <c r="A217" t="s">
        <v>542</v>
      </c>
      <c r="B217">
        <v>13</v>
      </c>
      <c r="C217" s="3" t="s">
        <v>48</v>
      </c>
      <c r="D217" s="3" t="s">
        <v>49</v>
      </c>
      <c r="E217" s="3" t="s">
        <v>58</v>
      </c>
      <c r="F217" s="3" t="s">
        <v>51</v>
      </c>
      <c r="G217" s="3" t="s">
        <v>59</v>
      </c>
      <c r="H217" s="3" t="s">
        <v>51</v>
      </c>
      <c r="I217" s="3" t="s">
        <v>60</v>
      </c>
      <c r="J217" s="3" t="s">
        <v>51</v>
      </c>
      <c r="K217" s="3" t="s">
        <v>61</v>
      </c>
      <c r="L217" s="3" t="s">
        <v>51</v>
      </c>
      <c r="M217" s="3" t="s">
        <v>62</v>
      </c>
      <c r="N217" s="3" t="s">
        <v>51</v>
      </c>
      <c r="O217" s="3">
        <v>0.75</v>
      </c>
      <c r="P217" t="s">
        <v>63</v>
      </c>
      <c r="Q217">
        <v>93.7</v>
      </c>
      <c r="R217">
        <v>1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13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</row>
    <row r="218" spans="1:58" x14ac:dyDescent="0.35">
      <c r="A218" t="s">
        <v>543</v>
      </c>
      <c r="B218">
        <v>13</v>
      </c>
      <c r="C218" s="3" t="s">
        <v>48</v>
      </c>
      <c r="D218" s="3" t="s">
        <v>49</v>
      </c>
      <c r="E218" s="3" t="s">
        <v>58</v>
      </c>
      <c r="F218" s="3" t="s">
        <v>51</v>
      </c>
      <c r="G218" s="3" t="s">
        <v>59</v>
      </c>
      <c r="H218" s="3" t="s">
        <v>51</v>
      </c>
      <c r="I218" s="3" t="s">
        <v>60</v>
      </c>
      <c r="J218" s="3" t="s">
        <v>51</v>
      </c>
      <c r="K218" s="3" t="s">
        <v>69</v>
      </c>
      <c r="L218" s="3" t="s">
        <v>51</v>
      </c>
      <c r="M218" s="3" t="s">
        <v>346</v>
      </c>
      <c r="N218" s="3" t="s">
        <v>51</v>
      </c>
      <c r="O218" s="3">
        <v>0.8</v>
      </c>
      <c r="P218" t="s">
        <v>544</v>
      </c>
      <c r="Q218">
        <v>94.1</v>
      </c>
      <c r="R218">
        <v>1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5</v>
      </c>
      <c r="AB218">
        <v>3</v>
      </c>
      <c r="AC218">
        <v>0</v>
      </c>
      <c r="AD218">
        <v>3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2</v>
      </c>
      <c r="BE218">
        <v>0</v>
      </c>
      <c r="BF218">
        <v>0</v>
      </c>
    </row>
    <row r="219" spans="1:58" x14ac:dyDescent="0.35">
      <c r="A219" t="s">
        <v>545</v>
      </c>
      <c r="B219">
        <v>13</v>
      </c>
      <c r="C219" s="3" t="s">
        <v>48</v>
      </c>
      <c r="D219" s="3" t="s">
        <v>49</v>
      </c>
      <c r="E219" s="3" t="s">
        <v>58</v>
      </c>
      <c r="F219" s="3" t="s">
        <v>51</v>
      </c>
      <c r="G219" s="3" t="s">
        <v>59</v>
      </c>
      <c r="H219" s="3" t="s">
        <v>51</v>
      </c>
      <c r="I219" s="3" t="s">
        <v>60</v>
      </c>
      <c r="J219" s="3" t="s">
        <v>51</v>
      </c>
      <c r="K219" s="3" t="s">
        <v>61</v>
      </c>
      <c r="L219" s="3" t="s">
        <v>51</v>
      </c>
      <c r="M219" s="3" t="s">
        <v>62</v>
      </c>
      <c r="N219" s="3" t="s">
        <v>51</v>
      </c>
      <c r="O219" s="3">
        <v>0.74</v>
      </c>
      <c r="P219" t="s">
        <v>546</v>
      </c>
      <c r="Q219">
        <v>92.5</v>
      </c>
      <c r="R219">
        <v>1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6</v>
      </c>
      <c r="Z219">
        <v>1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6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</row>
    <row r="220" spans="1:58" x14ac:dyDescent="0.35">
      <c r="A220" t="s">
        <v>547</v>
      </c>
      <c r="B220">
        <v>12</v>
      </c>
      <c r="C220" s="3" t="s">
        <v>48</v>
      </c>
      <c r="D220" s="3" t="s">
        <v>49</v>
      </c>
      <c r="E220" s="3" t="s">
        <v>58</v>
      </c>
      <c r="F220" s="3" t="s">
        <v>51</v>
      </c>
      <c r="G220" s="3" t="s">
        <v>59</v>
      </c>
      <c r="H220" s="3" t="s">
        <v>51</v>
      </c>
      <c r="I220" s="3" t="s">
        <v>60</v>
      </c>
      <c r="J220" s="3" t="s">
        <v>51</v>
      </c>
      <c r="K220" s="3" t="s">
        <v>51</v>
      </c>
      <c r="L220" s="3" t="s">
        <v>51</v>
      </c>
      <c r="M220" s="3" t="s">
        <v>51</v>
      </c>
      <c r="N220" s="3" t="s">
        <v>51</v>
      </c>
      <c r="O220" s="3">
        <v>0.89</v>
      </c>
      <c r="P220" t="s">
        <v>548</v>
      </c>
      <c r="Q220">
        <v>90.1</v>
      </c>
      <c r="R220">
        <v>1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6</v>
      </c>
      <c r="AP220">
        <v>6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</row>
    <row r="221" spans="1:58" x14ac:dyDescent="0.35">
      <c r="A221" t="s">
        <v>549</v>
      </c>
      <c r="B221">
        <v>12</v>
      </c>
      <c r="C221" s="3" t="s">
        <v>48</v>
      </c>
      <c r="D221" s="3" t="s">
        <v>49</v>
      </c>
      <c r="E221" s="3" t="s">
        <v>50</v>
      </c>
      <c r="F221" s="3" t="s">
        <v>51</v>
      </c>
      <c r="G221" s="3" t="s">
        <v>52</v>
      </c>
      <c r="H221" s="3" t="s">
        <v>51</v>
      </c>
      <c r="I221" s="3" t="s">
        <v>53</v>
      </c>
      <c r="J221" s="3" t="s">
        <v>51</v>
      </c>
      <c r="K221" s="3" t="s">
        <v>54</v>
      </c>
      <c r="L221" s="3" t="s">
        <v>51</v>
      </c>
      <c r="M221" s="3" t="s">
        <v>55</v>
      </c>
      <c r="N221" s="3" t="s">
        <v>51</v>
      </c>
      <c r="O221" s="3">
        <v>1</v>
      </c>
      <c r="P221" t="s">
        <v>550</v>
      </c>
      <c r="Q221">
        <v>100</v>
      </c>
      <c r="R221">
        <v>1</v>
      </c>
      <c r="S221">
        <v>0</v>
      </c>
      <c r="T221">
        <v>3</v>
      </c>
      <c r="U221">
        <v>4</v>
      </c>
      <c r="V221">
        <v>2</v>
      </c>
      <c r="W221">
        <v>0</v>
      </c>
      <c r="X221">
        <v>0</v>
      </c>
      <c r="Y221">
        <v>0</v>
      </c>
      <c r="Z221">
        <v>0</v>
      </c>
      <c r="AA221">
        <v>1</v>
      </c>
      <c r="AB221">
        <v>0</v>
      </c>
      <c r="AC221">
        <v>0</v>
      </c>
      <c r="AD221">
        <v>2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</row>
    <row r="222" spans="1:58" x14ac:dyDescent="0.35">
      <c r="A222" t="s">
        <v>551</v>
      </c>
      <c r="B222">
        <v>12</v>
      </c>
      <c r="C222" s="3" t="s">
        <v>48</v>
      </c>
      <c r="D222" s="3" t="s">
        <v>49</v>
      </c>
      <c r="E222" s="3" t="s">
        <v>58</v>
      </c>
      <c r="F222" s="3" t="s">
        <v>51</v>
      </c>
      <c r="G222" s="3" t="s">
        <v>173</v>
      </c>
      <c r="H222" s="3" t="s">
        <v>51</v>
      </c>
      <c r="I222" s="3" t="s">
        <v>174</v>
      </c>
      <c r="J222" s="3" t="s">
        <v>51</v>
      </c>
      <c r="K222" s="3" t="s">
        <v>175</v>
      </c>
      <c r="L222" s="3" t="s">
        <v>51</v>
      </c>
      <c r="M222" s="3" t="s">
        <v>51</v>
      </c>
      <c r="N222" s="3" t="s">
        <v>51</v>
      </c>
      <c r="O222" s="3">
        <v>0.98</v>
      </c>
      <c r="P222" t="s">
        <v>442</v>
      </c>
      <c r="Q222">
        <v>96.4</v>
      </c>
      <c r="R222">
        <v>1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4</v>
      </c>
      <c r="AT222">
        <v>8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</row>
    <row r="223" spans="1:58" x14ac:dyDescent="0.35">
      <c r="A223" t="s">
        <v>552</v>
      </c>
      <c r="B223">
        <v>11</v>
      </c>
      <c r="C223" s="3" t="s">
        <v>48</v>
      </c>
      <c r="D223" s="3" t="s">
        <v>49</v>
      </c>
      <c r="E223" s="3" t="s">
        <v>51</v>
      </c>
      <c r="F223" s="3" t="s">
        <v>51</v>
      </c>
      <c r="G223" s="3" t="s">
        <v>51</v>
      </c>
      <c r="H223" s="3" t="s">
        <v>51</v>
      </c>
      <c r="I223" s="3" t="s">
        <v>51</v>
      </c>
      <c r="J223" s="3" t="s">
        <v>51</v>
      </c>
      <c r="K223" s="3" t="s">
        <v>51</v>
      </c>
      <c r="L223" s="3" t="s">
        <v>51</v>
      </c>
      <c r="M223" s="3" t="s">
        <v>51</v>
      </c>
      <c r="N223" s="3" t="s">
        <v>51</v>
      </c>
      <c r="O223" s="3">
        <v>0.98</v>
      </c>
      <c r="P223" t="s">
        <v>215</v>
      </c>
      <c r="Q223">
        <v>0</v>
      </c>
      <c r="R223">
        <v>1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3</v>
      </c>
      <c r="AQ223">
        <v>0</v>
      </c>
      <c r="AR223">
        <v>0</v>
      </c>
      <c r="AS223">
        <v>0</v>
      </c>
      <c r="AT223">
        <v>0</v>
      </c>
      <c r="AU223">
        <v>5</v>
      </c>
      <c r="AV223">
        <v>3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</row>
    <row r="224" spans="1:58" x14ac:dyDescent="0.35">
      <c r="A224" t="s">
        <v>553</v>
      </c>
      <c r="B224">
        <v>11</v>
      </c>
      <c r="C224" s="3" t="s">
        <v>48</v>
      </c>
      <c r="D224" s="3" t="s">
        <v>49</v>
      </c>
      <c r="E224" s="3" t="s">
        <v>51</v>
      </c>
      <c r="F224" s="3" t="s">
        <v>51</v>
      </c>
      <c r="G224" s="3" t="s">
        <v>51</v>
      </c>
      <c r="H224" s="3" t="s">
        <v>51</v>
      </c>
      <c r="I224" s="3" t="s">
        <v>51</v>
      </c>
      <c r="J224" s="3" t="s">
        <v>51</v>
      </c>
      <c r="K224" s="3" t="s">
        <v>51</v>
      </c>
      <c r="L224" s="3" t="s">
        <v>51</v>
      </c>
      <c r="M224" s="3" t="s">
        <v>51</v>
      </c>
      <c r="N224" s="3" t="s">
        <v>51</v>
      </c>
      <c r="O224" s="3">
        <v>0.98</v>
      </c>
      <c r="P224" t="s">
        <v>215</v>
      </c>
      <c r="Q224">
        <v>0</v>
      </c>
      <c r="R224">
        <v>1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6</v>
      </c>
      <c r="AF224">
        <v>5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</row>
    <row r="225" spans="1:58" x14ac:dyDescent="0.35">
      <c r="A225" t="s">
        <v>554</v>
      </c>
      <c r="B225">
        <v>11</v>
      </c>
      <c r="C225" s="3" t="s">
        <v>48</v>
      </c>
      <c r="D225" s="3" t="s">
        <v>49</v>
      </c>
      <c r="E225" s="3" t="s">
        <v>58</v>
      </c>
      <c r="F225" s="3" t="s">
        <v>51</v>
      </c>
      <c r="G225" s="3" t="s">
        <v>51</v>
      </c>
      <c r="H225" s="3" t="s">
        <v>51</v>
      </c>
      <c r="I225" s="3" t="s">
        <v>51</v>
      </c>
      <c r="J225" s="3" t="s">
        <v>51</v>
      </c>
      <c r="K225" s="3" t="s">
        <v>51</v>
      </c>
      <c r="L225" s="3" t="s">
        <v>51</v>
      </c>
      <c r="M225" s="3" t="s">
        <v>51</v>
      </c>
      <c r="N225" s="3" t="s">
        <v>51</v>
      </c>
      <c r="O225" s="3">
        <v>0.87</v>
      </c>
      <c r="P225" t="s">
        <v>555</v>
      </c>
      <c r="Q225">
        <v>87.8</v>
      </c>
      <c r="R225">
        <v>2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5</v>
      </c>
      <c r="AP225">
        <v>6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</row>
    <row r="226" spans="1:58" x14ac:dyDescent="0.35">
      <c r="A226" t="s">
        <v>556</v>
      </c>
      <c r="B226">
        <v>11</v>
      </c>
      <c r="C226" s="3" t="s">
        <v>48</v>
      </c>
      <c r="D226" s="3" t="s">
        <v>49</v>
      </c>
      <c r="E226" s="3" t="s">
        <v>58</v>
      </c>
      <c r="F226" s="3" t="s">
        <v>51</v>
      </c>
      <c r="G226" s="3" t="s">
        <v>59</v>
      </c>
      <c r="H226" s="3" t="s">
        <v>51</v>
      </c>
      <c r="I226" s="3" t="s">
        <v>60</v>
      </c>
      <c r="J226" s="3" t="s">
        <v>51</v>
      </c>
      <c r="K226" s="3" t="s">
        <v>69</v>
      </c>
      <c r="L226" s="3" t="s">
        <v>51</v>
      </c>
      <c r="M226" s="3" t="s">
        <v>103</v>
      </c>
      <c r="N226" s="3" t="s">
        <v>51</v>
      </c>
      <c r="O226" s="3">
        <v>0.73</v>
      </c>
      <c r="P226" t="s">
        <v>104</v>
      </c>
      <c r="Q226">
        <v>95.3</v>
      </c>
      <c r="R226">
        <v>3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5</v>
      </c>
      <c r="AP226">
        <v>6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</row>
    <row r="227" spans="1:58" x14ac:dyDescent="0.35">
      <c r="A227" t="s">
        <v>557</v>
      </c>
      <c r="B227">
        <v>11</v>
      </c>
      <c r="C227" s="3" t="s">
        <v>48</v>
      </c>
      <c r="D227" s="3" t="s">
        <v>49</v>
      </c>
      <c r="E227" s="3" t="s">
        <v>58</v>
      </c>
      <c r="F227" s="3" t="s">
        <v>51</v>
      </c>
      <c r="G227" s="3" t="s">
        <v>59</v>
      </c>
      <c r="H227" s="3" t="s">
        <v>51</v>
      </c>
      <c r="I227" s="3" t="s">
        <v>60</v>
      </c>
      <c r="J227" s="3" t="s">
        <v>51</v>
      </c>
      <c r="K227" s="3" t="s">
        <v>51</v>
      </c>
      <c r="L227" s="3" t="s">
        <v>51</v>
      </c>
      <c r="M227" s="3" t="s">
        <v>51</v>
      </c>
      <c r="N227" s="3" t="s">
        <v>51</v>
      </c>
      <c r="O227" s="3">
        <v>0.98</v>
      </c>
      <c r="P227" t="s">
        <v>558</v>
      </c>
      <c r="Q227">
        <v>92.5</v>
      </c>
      <c r="R227">
        <v>2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5</v>
      </c>
      <c r="AX227">
        <v>6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</row>
    <row r="228" spans="1:58" x14ac:dyDescent="0.35">
      <c r="A228" t="s">
        <v>559</v>
      </c>
      <c r="B228">
        <v>11</v>
      </c>
      <c r="C228" s="3" t="s">
        <v>48</v>
      </c>
      <c r="D228" s="3" t="s">
        <v>49</v>
      </c>
      <c r="E228" s="3" t="s">
        <v>58</v>
      </c>
      <c r="F228" s="3" t="s">
        <v>51</v>
      </c>
      <c r="G228" s="3" t="s">
        <v>59</v>
      </c>
      <c r="H228" s="3" t="s">
        <v>51</v>
      </c>
      <c r="I228" s="3" t="s">
        <v>60</v>
      </c>
      <c r="J228" s="3" t="s">
        <v>51</v>
      </c>
      <c r="K228" s="3" t="s">
        <v>61</v>
      </c>
      <c r="L228" s="3" t="s">
        <v>51</v>
      </c>
      <c r="M228" s="3" t="s">
        <v>193</v>
      </c>
      <c r="N228" s="3" t="s">
        <v>51</v>
      </c>
      <c r="O228" s="3">
        <v>0.96</v>
      </c>
      <c r="P228" t="s">
        <v>248</v>
      </c>
      <c r="Q228">
        <v>95.3</v>
      </c>
      <c r="R228">
        <v>1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3</v>
      </c>
      <c r="AP228">
        <v>8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</row>
    <row r="229" spans="1:58" x14ac:dyDescent="0.35">
      <c r="A229" t="s">
        <v>560</v>
      </c>
      <c r="B229">
        <v>10</v>
      </c>
      <c r="C229" s="3" t="s">
        <v>48</v>
      </c>
      <c r="D229" s="3" t="s">
        <v>49</v>
      </c>
      <c r="E229" s="3" t="s">
        <v>58</v>
      </c>
      <c r="F229" s="3" t="s">
        <v>51</v>
      </c>
      <c r="G229" s="3" t="s">
        <v>51</v>
      </c>
      <c r="H229" s="3" t="s">
        <v>51</v>
      </c>
      <c r="I229" s="3" t="s">
        <v>51</v>
      </c>
      <c r="J229" s="3" t="s">
        <v>51</v>
      </c>
      <c r="K229" s="3" t="s">
        <v>51</v>
      </c>
      <c r="L229" s="3" t="s">
        <v>51</v>
      </c>
      <c r="M229" s="3" t="s">
        <v>51</v>
      </c>
      <c r="N229" s="3" t="s">
        <v>51</v>
      </c>
      <c r="O229" s="3">
        <v>0.51</v>
      </c>
      <c r="P229" t="s">
        <v>561</v>
      </c>
      <c r="Q229">
        <v>86.9</v>
      </c>
      <c r="R229">
        <v>1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10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</row>
    <row r="230" spans="1:58" x14ac:dyDescent="0.35">
      <c r="A230" t="s">
        <v>562</v>
      </c>
      <c r="B230">
        <v>10</v>
      </c>
      <c r="C230" s="3" t="s">
        <v>48</v>
      </c>
      <c r="D230" s="3" t="s">
        <v>49</v>
      </c>
      <c r="E230" t="s">
        <v>1975</v>
      </c>
      <c r="F230" s="3" t="s">
        <v>51</v>
      </c>
      <c r="G230" s="3" t="s">
        <v>133</v>
      </c>
      <c r="H230" s="3" t="s">
        <v>239</v>
      </c>
      <c r="I230" s="3" t="s">
        <v>240</v>
      </c>
      <c r="J230" s="3" t="s">
        <v>241</v>
      </c>
      <c r="K230" s="3" t="s">
        <v>242</v>
      </c>
      <c r="L230" s="3" t="s">
        <v>51</v>
      </c>
      <c r="M230" s="3" t="s">
        <v>51</v>
      </c>
      <c r="N230" s="3" t="s">
        <v>51</v>
      </c>
      <c r="O230" s="3">
        <v>0.77</v>
      </c>
      <c r="P230" t="s">
        <v>563</v>
      </c>
      <c r="Q230">
        <v>88.5</v>
      </c>
      <c r="R230">
        <v>1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5</v>
      </c>
      <c r="AD230">
        <v>5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</row>
    <row r="231" spans="1:58" x14ac:dyDescent="0.35">
      <c r="A231" t="s">
        <v>564</v>
      </c>
      <c r="B231">
        <v>10</v>
      </c>
      <c r="C231" s="3" t="s">
        <v>48</v>
      </c>
      <c r="D231" s="3" t="s">
        <v>49</v>
      </c>
      <c r="E231" s="3" t="s">
        <v>58</v>
      </c>
      <c r="F231" s="3" t="s">
        <v>51</v>
      </c>
      <c r="G231" s="3" t="s">
        <v>59</v>
      </c>
      <c r="H231" s="3" t="s">
        <v>51</v>
      </c>
      <c r="I231" s="3" t="s">
        <v>60</v>
      </c>
      <c r="J231" s="3" t="s">
        <v>51</v>
      </c>
      <c r="K231" s="3" t="s">
        <v>61</v>
      </c>
      <c r="L231" s="3" t="s">
        <v>51</v>
      </c>
      <c r="M231" s="3" t="s">
        <v>185</v>
      </c>
      <c r="N231" s="3" t="s">
        <v>51</v>
      </c>
      <c r="O231" s="3">
        <v>0.64</v>
      </c>
      <c r="P231" t="s">
        <v>407</v>
      </c>
      <c r="Q231">
        <v>97.2</v>
      </c>
      <c r="R231">
        <v>1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6</v>
      </c>
      <c r="AT231">
        <v>4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</row>
    <row r="232" spans="1:58" x14ac:dyDescent="0.35">
      <c r="A232" t="s">
        <v>565</v>
      </c>
      <c r="B232">
        <v>9</v>
      </c>
      <c r="C232" s="3" t="s">
        <v>48</v>
      </c>
      <c r="D232" s="3" t="s">
        <v>49</v>
      </c>
      <c r="E232" s="3" t="s">
        <v>58</v>
      </c>
      <c r="F232" s="3" t="s">
        <v>51</v>
      </c>
      <c r="G232" s="3" t="s">
        <v>173</v>
      </c>
      <c r="H232" s="3" t="s">
        <v>51</v>
      </c>
      <c r="I232" s="3" t="s">
        <v>174</v>
      </c>
      <c r="J232" s="3" t="s">
        <v>51</v>
      </c>
      <c r="K232" s="3" t="s">
        <v>175</v>
      </c>
      <c r="L232" s="3" t="s">
        <v>51</v>
      </c>
      <c r="M232" s="3" t="s">
        <v>566</v>
      </c>
      <c r="N232" s="3" t="s">
        <v>51</v>
      </c>
      <c r="O232" s="3">
        <v>0.98</v>
      </c>
      <c r="P232" t="s">
        <v>567</v>
      </c>
      <c r="Q232">
        <v>96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4</v>
      </c>
      <c r="AT232">
        <v>5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</row>
    <row r="233" spans="1:58" x14ac:dyDescent="0.35">
      <c r="A233" t="s">
        <v>568</v>
      </c>
      <c r="B233">
        <v>9</v>
      </c>
      <c r="C233" s="3" t="s">
        <v>48</v>
      </c>
      <c r="D233" s="3" t="s">
        <v>49</v>
      </c>
      <c r="E233" s="3" t="s">
        <v>50</v>
      </c>
      <c r="F233" s="3" t="s">
        <v>51</v>
      </c>
      <c r="G233" s="3" t="s">
        <v>52</v>
      </c>
      <c r="H233" s="3" t="s">
        <v>51</v>
      </c>
      <c r="I233" s="3" t="s">
        <v>53</v>
      </c>
      <c r="J233" s="3" t="s">
        <v>51</v>
      </c>
      <c r="K233" s="3" t="s">
        <v>146</v>
      </c>
      <c r="L233" s="3" t="s">
        <v>51</v>
      </c>
      <c r="M233" s="3" t="s">
        <v>147</v>
      </c>
      <c r="N233" s="3" t="s">
        <v>51</v>
      </c>
      <c r="O233" s="3">
        <v>1</v>
      </c>
      <c r="P233" t="s">
        <v>569</v>
      </c>
      <c r="Q233">
        <v>98.8</v>
      </c>
      <c r="R233">
        <v>1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9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</row>
    <row r="234" spans="1:58" x14ac:dyDescent="0.35">
      <c r="A234" t="s">
        <v>570</v>
      </c>
      <c r="B234">
        <v>9</v>
      </c>
      <c r="C234" s="3" t="s">
        <v>48</v>
      </c>
      <c r="D234" s="3" t="s">
        <v>49</v>
      </c>
      <c r="E234" s="3" t="s">
        <v>58</v>
      </c>
      <c r="F234" s="3" t="s">
        <v>51</v>
      </c>
      <c r="G234" s="3" t="s">
        <v>59</v>
      </c>
      <c r="H234" s="3" t="s">
        <v>51</v>
      </c>
      <c r="I234" s="3" t="s">
        <v>60</v>
      </c>
      <c r="J234" s="3" t="s">
        <v>51</v>
      </c>
      <c r="K234" s="3" t="s">
        <v>61</v>
      </c>
      <c r="L234" s="3" t="s">
        <v>51</v>
      </c>
      <c r="M234" s="3" t="s">
        <v>51</v>
      </c>
      <c r="N234" s="3" t="s">
        <v>51</v>
      </c>
      <c r="O234" s="3">
        <v>0.74</v>
      </c>
      <c r="P234" t="s">
        <v>571</v>
      </c>
      <c r="Q234">
        <v>90.9</v>
      </c>
      <c r="R234">
        <v>2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8</v>
      </c>
      <c r="AJ234">
        <v>0</v>
      </c>
      <c r="AK234">
        <v>1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</row>
    <row r="235" spans="1:58" x14ac:dyDescent="0.35">
      <c r="A235" t="s">
        <v>572</v>
      </c>
      <c r="B235">
        <v>8</v>
      </c>
      <c r="C235" s="3" t="s">
        <v>48</v>
      </c>
      <c r="D235" s="3" t="s">
        <v>49</v>
      </c>
      <c r="E235" t="s">
        <v>1975</v>
      </c>
      <c r="F235" s="3" t="s">
        <v>51</v>
      </c>
      <c r="G235" s="3" t="s">
        <v>133</v>
      </c>
      <c r="H235" s="3" t="s">
        <v>239</v>
      </c>
      <c r="I235" s="3" t="s">
        <v>240</v>
      </c>
      <c r="J235" s="3" t="s">
        <v>241</v>
      </c>
      <c r="K235" s="3" t="s">
        <v>242</v>
      </c>
      <c r="L235" s="3" t="s">
        <v>51</v>
      </c>
      <c r="M235" s="3" t="s">
        <v>573</v>
      </c>
      <c r="N235" s="3" t="s">
        <v>51</v>
      </c>
      <c r="O235" s="3">
        <v>1</v>
      </c>
      <c r="P235" t="s">
        <v>574</v>
      </c>
      <c r="Q235">
        <v>100</v>
      </c>
      <c r="R235">
        <v>1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7</v>
      </c>
      <c r="AY235">
        <v>1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</row>
    <row r="236" spans="1:58" x14ac:dyDescent="0.35">
      <c r="A236" t="s">
        <v>575</v>
      </c>
      <c r="B236">
        <v>8</v>
      </c>
      <c r="C236" s="3" t="s">
        <v>48</v>
      </c>
      <c r="D236" s="3" t="s">
        <v>49</v>
      </c>
      <c r="E236" s="3" t="s">
        <v>58</v>
      </c>
      <c r="F236" s="3" t="s">
        <v>51</v>
      </c>
      <c r="G236" s="3" t="s">
        <v>59</v>
      </c>
      <c r="H236" s="3" t="s">
        <v>51</v>
      </c>
      <c r="I236" s="3" t="s">
        <v>60</v>
      </c>
      <c r="J236" s="3" t="s">
        <v>51</v>
      </c>
      <c r="K236" s="3" t="s">
        <v>51</v>
      </c>
      <c r="L236" s="3" t="s">
        <v>51</v>
      </c>
      <c r="M236" s="3" t="s">
        <v>51</v>
      </c>
      <c r="N236" s="3" t="s">
        <v>51</v>
      </c>
      <c r="O236" s="3">
        <v>0.95</v>
      </c>
      <c r="P236" t="s">
        <v>306</v>
      </c>
      <c r="Q236">
        <v>87.7</v>
      </c>
      <c r="R236">
        <v>2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8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</row>
    <row r="237" spans="1:58" x14ac:dyDescent="0.35">
      <c r="A237" t="s">
        <v>576</v>
      </c>
      <c r="B237">
        <v>8</v>
      </c>
      <c r="C237" s="3" t="s">
        <v>48</v>
      </c>
      <c r="D237" s="3" t="s">
        <v>49</v>
      </c>
      <c r="E237" s="3" t="s">
        <v>50</v>
      </c>
      <c r="F237" s="3" t="s">
        <v>51</v>
      </c>
      <c r="G237" s="3" t="s">
        <v>52</v>
      </c>
      <c r="H237" s="3" t="s">
        <v>51</v>
      </c>
      <c r="I237" s="3" t="s">
        <v>53</v>
      </c>
      <c r="J237" s="3" t="s">
        <v>51</v>
      </c>
      <c r="K237" s="3" t="s">
        <v>51</v>
      </c>
      <c r="L237" s="3" t="s">
        <v>51</v>
      </c>
      <c r="M237" s="3" t="s">
        <v>51</v>
      </c>
      <c r="N237" s="3" t="s">
        <v>51</v>
      </c>
      <c r="O237" s="3">
        <v>0.71</v>
      </c>
      <c r="P237" t="s">
        <v>577</v>
      </c>
      <c r="Q237">
        <v>100</v>
      </c>
      <c r="R237">
        <v>2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4</v>
      </c>
      <c r="AQ237">
        <v>0</v>
      </c>
      <c r="AR237">
        <v>0</v>
      </c>
      <c r="AS237">
        <v>0</v>
      </c>
      <c r="AT237">
        <v>0</v>
      </c>
      <c r="AU237">
        <v>4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</row>
    <row r="238" spans="1:58" x14ac:dyDescent="0.35">
      <c r="A238" t="s">
        <v>578</v>
      </c>
      <c r="B238">
        <v>7</v>
      </c>
      <c r="C238" s="3" t="s">
        <v>48</v>
      </c>
      <c r="D238" s="3" t="s">
        <v>49</v>
      </c>
      <c r="E238" s="3" t="s">
        <v>58</v>
      </c>
      <c r="F238" s="3" t="s">
        <v>51</v>
      </c>
      <c r="G238" s="3" t="s">
        <v>59</v>
      </c>
      <c r="H238" s="3" t="s">
        <v>51</v>
      </c>
      <c r="I238" s="3" t="s">
        <v>60</v>
      </c>
      <c r="J238" s="3" t="s">
        <v>51</v>
      </c>
      <c r="K238" s="3" t="s">
        <v>61</v>
      </c>
      <c r="L238" s="3" t="s">
        <v>51</v>
      </c>
      <c r="M238" s="3" t="s">
        <v>330</v>
      </c>
      <c r="N238" s="3" t="s">
        <v>51</v>
      </c>
      <c r="O238" s="3">
        <v>0.79</v>
      </c>
      <c r="P238" t="s">
        <v>235</v>
      </c>
      <c r="Q238">
        <v>94.1</v>
      </c>
      <c r="R238">
        <v>1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1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6</v>
      </c>
      <c r="BB238">
        <v>0</v>
      </c>
      <c r="BC238">
        <v>0</v>
      </c>
      <c r="BD238">
        <v>0</v>
      </c>
      <c r="BE238">
        <v>0</v>
      </c>
      <c r="BF238">
        <v>0</v>
      </c>
    </row>
    <row r="239" spans="1:58" x14ac:dyDescent="0.35">
      <c r="A239" t="s">
        <v>579</v>
      </c>
      <c r="B239">
        <v>7</v>
      </c>
      <c r="C239" s="3" t="s">
        <v>48</v>
      </c>
      <c r="D239" s="3" t="s">
        <v>49</v>
      </c>
      <c r="E239" s="3" t="s">
        <v>58</v>
      </c>
      <c r="F239" s="3" t="s">
        <v>51</v>
      </c>
      <c r="G239" s="3" t="s">
        <v>59</v>
      </c>
      <c r="H239" s="3" t="s">
        <v>51</v>
      </c>
      <c r="I239" s="3" t="s">
        <v>60</v>
      </c>
      <c r="J239" s="3" t="s">
        <v>51</v>
      </c>
      <c r="K239" s="3" t="s">
        <v>512</v>
      </c>
      <c r="L239" s="3" t="s">
        <v>51</v>
      </c>
      <c r="M239" s="3" t="s">
        <v>51</v>
      </c>
      <c r="N239" s="3" t="s">
        <v>51</v>
      </c>
      <c r="O239" s="3">
        <v>0.65</v>
      </c>
      <c r="P239" t="s">
        <v>514</v>
      </c>
      <c r="Q239">
        <v>93.3</v>
      </c>
      <c r="R239">
        <v>1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2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2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3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</row>
    <row r="240" spans="1:58" x14ac:dyDescent="0.35">
      <c r="A240" t="s">
        <v>580</v>
      </c>
      <c r="B240">
        <v>7</v>
      </c>
      <c r="C240" s="3" t="s">
        <v>48</v>
      </c>
      <c r="D240" s="3" t="s">
        <v>49</v>
      </c>
      <c r="E240" s="3" t="s">
        <v>58</v>
      </c>
      <c r="F240" s="3" t="s">
        <v>51</v>
      </c>
      <c r="G240" s="3" t="s">
        <v>59</v>
      </c>
      <c r="H240" s="3" t="s">
        <v>51</v>
      </c>
      <c r="I240" s="3" t="s">
        <v>60</v>
      </c>
      <c r="J240" s="3" t="s">
        <v>51</v>
      </c>
      <c r="K240" s="3" t="s">
        <v>51</v>
      </c>
      <c r="L240" s="3" t="s">
        <v>51</v>
      </c>
      <c r="M240" s="3" t="s">
        <v>51</v>
      </c>
      <c r="N240" s="3" t="s">
        <v>51</v>
      </c>
      <c r="O240" s="3">
        <v>0.75</v>
      </c>
      <c r="P240" t="s">
        <v>581</v>
      </c>
      <c r="Q240">
        <v>88.9</v>
      </c>
      <c r="R240">
        <v>3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7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</row>
    <row r="241" spans="1:58" x14ac:dyDescent="0.35">
      <c r="A241" t="s">
        <v>582</v>
      </c>
      <c r="B241">
        <v>6</v>
      </c>
      <c r="C241" s="3" t="s">
        <v>48</v>
      </c>
      <c r="D241" s="3" t="s">
        <v>49</v>
      </c>
      <c r="E241" s="3" t="s">
        <v>58</v>
      </c>
      <c r="F241" s="3" t="s">
        <v>51</v>
      </c>
      <c r="G241" s="3" t="s">
        <v>59</v>
      </c>
      <c r="H241" s="3" t="s">
        <v>51</v>
      </c>
      <c r="I241" s="3" t="s">
        <v>60</v>
      </c>
      <c r="J241" s="3" t="s">
        <v>51</v>
      </c>
      <c r="K241" s="3" t="s">
        <v>69</v>
      </c>
      <c r="L241" s="3" t="s">
        <v>51</v>
      </c>
      <c r="M241" s="3" t="s">
        <v>51</v>
      </c>
      <c r="N241" s="3" t="s">
        <v>51</v>
      </c>
      <c r="O241" s="3">
        <v>0.99</v>
      </c>
      <c r="P241" t="s">
        <v>583</v>
      </c>
      <c r="Q241">
        <v>95.7</v>
      </c>
      <c r="R241">
        <v>1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6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</row>
    <row r="242" spans="1:58" x14ac:dyDescent="0.35">
      <c r="A242" t="s">
        <v>584</v>
      </c>
      <c r="B242">
        <v>6</v>
      </c>
      <c r="C242" s="3" t="s">
        <v>48</v>
      </c>
      <c r="D242" s="3" t="s">
        <v>49</v>
      </c>
      <c r="E242" s="3" t="s">
        <v>58</v>
      </c>
      <c r="F242" s="3" t="s">
        <v>51</v>
      </c>
      <c r="G242" s="3" t="s">
        <v>173</v>
      </c>
      <c r="H242" s="3" t="s">
        <v>51</v>
      </c>
      <c r="I242" s="3" t="s">
        <v>174</v>
      </c>
      <c r="J242" s="3" t="s">
        <v>51</v>
      </c>
      <c r="K242" s="3" t="s">
        <v>175</v>
      </c>
      <c r="L242" s="3" t="s">
        <v>51</v>
      </c>
      <c r="M242" s="3" t="s">
        <v>51</v>
      </c>
      <c r="N242" s="3" t="s">
        <v>51</v>
      </c>
      <c r="O242" s="3">
        <v>0.87</v>
      </c>
      <c r="P242" t="s">
        <v>585</v>
      </c>
      <c r="Q242">
        <v>92.1</v>
      </c>
      <c r="R242">
        <v>1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6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</row>
    <row r="243" spans="1:58" x14ac:dyDescent="0.35">
      <c r="A243" t="s">
        <v>586</v>
      </c>
      <c r="B243">
        <v>6</v>
      </c>
      <c r="C243" s="3" t="s">
        <v>48</v>
      </c>
      <c r="D243" s="3" t="s">
        <v>49</v>
      </c>
      <c r="E243" s="3" t="s">
        <v>58</v>
      </c>
      <c r="F243" s="3" t="s">
        <v>51</v>
      </c>
      <c r="G243" s="3" t="s">
        <v>59</v>
      </c>
      <c r="H243" s="3" t="s">
        <v>51</v>
      </c>
      <c r="I243" s="3" t="s">
        <v>60</v>
      </c>
      <c r="J243" s="3" t="s">
        <v>51</v>
      </c>
      <c r="K243" s="3" t="s">
        <v>61</v>
      </c>
      <c r="L243" s="3" t="s">
        <v>51</v>
      </c>
      <c r="M243" s="3" t="s">
        <v>587</v>
      </c>
      <c r="N243" s="3" t="s">
        <v>51</v>
      </c>
      <c r="O243" s="3">
        <v>0.68</v>
      </c>
      <c r="P243" t="s">
        <v>588</v>
      </c>
      <c r="Q243">
        <v>94</v>
      </c>
      <c r="R243">
        <v>1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6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</row>
    <row r="244" spans="1:58" x14ac:dyDescent="0.35">
      <c r="A244" t="s">
        <v>589</v>
      </c>
      <c r="B244">
        <v>6</v>
      </c>
      <c r="C244" s="3" t="s">
        <v>48</v>
      </c>
      <c r="D244" s="3" t="s">
        <v>49</v>
      </c>
      <c r="E244" s="3" t="s">
        <v>58</v>
      </c>
      <c r="F244" s="3" t="s">
        <v>51</v>
      </c>
      <c r="G244" s="3" t="s">
        <v>59</v>
      </c>
      <c r="H244" s="3" t="s">
        <v>51</v>
      </c>
      <c r="I244" s="3" t="s">
        <v>60</v>
      </c>
      <c r="J244" s="3" t="s">
        <v>51</v>
      </c>
      <c r="K244" s="3" t="s">
        <v>61</v>
      </c>
      <c r="L244" s="3" t="s">
        <v>51</v>
      </c>
      <c r="M244" s="3" t="s">
        <v>397</v>
      </c>
      <c r="N244" s="3" t="s">
        <v>51</v>
      </c>
      <c r="O244" s="3">
        <v>0.86</v>
      </c>
      <c r="P244" t="s">
        <v>535</v>
      </c>
      <c r="Q244">
        <v>98</v>
      </c>
      <c r="R244">
        <v>1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3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3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</row>
    <row r="245" spans="1:58" x14ac:dyDescent="0.35">
      <c r="A245" t="s">
        <v>590</v>
      </c>
      <c r="B245">
        <v>6</v>
      </c>
      <c r="C245" s="3" t="s">
        <v>48</v>
      </c>
      <c r="D245" s="3" t="s">
        <v>49</v>
      </c>
      <c r="E245" s="3" t="s">
        <v>58</v>
      </c>
      <c r="F245" s="3" t="s">
        <v>51</v>
      </c>
      <c r="G245" s="3" t="s">
        <v>59</v>
      </c>
      <c r="H245" s="3" t="s">
        <v>51</v>
      </c>
      <c r="I245" s="3" t="s">
        <v>60</v>
      </c>
      <c r="J245" s="3" t="s">
        <v>51</v>
      </c>
      <c r="K245" s="3" t="s">
        <v>51</v>
      </c>
      <c r="L245" s="3" t="s">
        <v>51</v>
      </c>
      <c r="M245" s="3" t="s">
        <v>51</v>
      </c>
      <c r="N245" s="3" t="s">
        <v>51</v>
      </c>
      <c r="O245" s="3">
        <v>0.63</v>
      </c>
      <c r="P245" t="s">
        <v>215</v>
      </c>
      <c r="Q245">
        <v>0</v>
      </c>
      <c r="R245">
        <v>1</v>
      </c>
      <c r="S245">
        <v>0</v>
      </c>
      <c r="T245">
        <v>0</v>
      </c>
      <c r="U245">
        <v>6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</row>
    <row r="246" spans="1:58" x14ac:dyDescent="0.35">
      <c r="A246" t="s">
        <v>591</v>
      </c>
      <c r="B246">
        <v>6</v>
      </c>
      <c r="C246" s="3" t="s">
        <v>48</v>
      </c>
      <c r="D246" s="3" t="s">
        <v>49</v>
      </c>
      <c r="E246" t="s">
        <v>1975</v>
      </c>
      <c r="F246" s="3" t="s">
        <v>51</v>
      </c>
      <c r="G246" s="3" t="s">
        <v>133</v>
      </c>
      <c r="H246" s="3" t="s">
        <v>239</v>
      </c>
      <c r="I246" s="3" t="s">
        <v>240</v>
      </c>
      <c r="J246" s="3" t="s">
        <v>241</v>
      </c>
      <c r="K246" s="3" t="s">
        <v>242</v>
      </c>
      <c r="L246" s="3" t="s">
        <v>51</v>
      </c>
      <c r="M246" s="3" t="s">
        <v>592</v>
      </c>
      <c r="N246" s="3" t="s">
        <v>51</v>
      </c>
      <c r="O246" s="3">
        <v>1</v>
      </c>
      <c r="P246" t="s">
        <v>593</v>
      </c>
      <c r="Q246">
        <v>100</v>
      </c>
      <c r="R246">
        <v>2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6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</row>
    <row r="247" spans="1:58" x14ac:dyDescent="0.35">
      <c r="A247" t="s">
        <v>594</v>
      </c>
      <c r="B247">
        <v>6</v>
      </c>
      <c r="C247" s="3" t="s">
        <v>48</v>
      </c>
      <c r="D247" s="3" t="s">
        <v>49</v>
      </c>
      <c r="E247" s="3" t="s">
        <v>50</v>
      </c>
      <c r="F247" s="3" t="s">
        <v>51</v>
      </c>
      <c r="G247" s="3" t="s">
        <v>52</v>
      </c>
      <c r="H247" s="3" t="s">
        <v>51</v>
      </c>
      <c r="I247" s="3" t="s">
        <v>53</v>
      </c>
      <c r="J247" s="3" t="s">
        <v>51</v>
      </c>
      <c r="K247" s="3" t="s">
        <v>146</v>
      </c>
      <c r="L247" s="3" t="s">
        <v>51</v>
      </c>
      <c r="M247" s="3" t="s">
        <v>147</v>
      </c>
      <c r="N247" s="3" t="s">
        <v>51</v>
      </c>
      <c r="O247" s="3">
        <v>0.96</v>
      </c>
      <c r="P247" t="s">
        <v>569</v>
      </c>
      <c r="Q247">
        <v>92.1</v>
      </c>
      <c r="R247">
        <v>1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2</v>
      </c>
      <c r="AF247">
        <v>4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</row>
    <row r="248" spans="1:58" x14ac:dyDescent="0.35">
      <c r="A248" t="s">
        <v>595</v>
      </c>
      <c r="B248">
        <v>5</v>
      </c>
      <c r="C248" s="3" t="s">
        <v>48</v>
      </c>
      <c r="D248" s="3" t="s">
        <v>49</v>
      </c>
      <c r="E248" s="3" t="s">
        <v>58</v>
      </c>
      <c r="F248" s="3" t="s">
        <v>51</v>
      </c>
      <c r="G248" s="3" t="s">
        <v>173</v>
      </c>
      <c r="H248" s="3" t="s">
        <v>51</v>
      </c>
      <c r="I248" s="3" t="s">
        <v>174</v>
      </c>
      <c r="J248" s="3" t="s">
        <v>51</v>
      </c>
      <c r="K248" s="3" t="s">
        <v>175</v>
      </c>
      <c r="L248" s="3" t="s">
        <v>51</v>
      </c>
      <c r="M248" s="3" t="s">
        <v>198</v>
      </c>
      <c r="N248" s="3" t="s">
        <v>51</v>
      </c>
      <c r="O248" s="3">
        <v>0.98</v>
      </c>
      <c r="P248" t="s">
        <v>596</v>
      </c>
      <c r="Q248">
        <v>98.4</v>
      </c>
      <c r="R248">
        <v>1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5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</row>
    <row r="249" spans="1:58" x14ac:dyDescent="0.35">
      <c r="A249" t="s">
        <v>597</v>
      </c>
      <c r="B249">
        <v>5</v>
      </c>
      <c r="C249" s="3" t="s">
        <v>48</v>
      </c>
      <c r="D249" s="3" t="s">
        <v>49</v>
      </c>
      <c r="E249" s="3" t="s">
        <v>58</v>
      </c>
      <c r="F249" s="3" t="s">
        <v>51</v>
      </c>
      <c r="G249" s="3" t="s">
        <v>59</v>
      </c>
      <c r="H249" s="3" t="s">
        <v>51</v>
      </c>
      <c r="I249" s="3" t="s">
        <v>60</v>
      </c>
      <c r="J249" s="3" t="s">
        <v>51</v>
      </c>
      <c r="K249" s="3" t="s">
        <v>61</v>
      </c>
      <c r="L249" s="3" t="s">
        <v>51</v>
      </c>
      <c r="M249" s="3" t="s">
        <v>330</v>
      </c>
      <c r="N249" s="3" t="s">
        <v>51</v>
      </c>
      <c r="O249" s="3">
        <v>0.51</v>
      </c>
      <c r="P249" t="s">
        <v>235</v>
      </c>
      <c r="Q249">
        <v>93.3</v>
      </c>
      <c r="R249">
        <v>1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5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</row>
    <row r="250" spans="1:58" x14ac:dyDescent="0.35">
      <c r="A250" t="s">
        <v>598</v>
      </c>
      <c r="B250">
        <v>5</v>
      </c>
      <c r="C250" s="3" t="s">
        <v>48</v>
      </c>
      <c r="D250" s="3" t="s">
        <v>49</v>
      </c>
      <c r="E250" s="3" t="s">
        <v>73</v>
      </c>
      <c r="F250" s="3" t="s">
        <v>51</v>
      </c>
      <c r="G250" s="3" t="s">
        <v>295</v>
      </c>
      <c r="H250" s="3" t="s">
        <v>51</v>
      </c>
      <c r="I250" s="3" t="s">
        <v>296</v>
      </c>
      <c r="J250" s="3" t="s">
        <v>51</v>
      </c>
      <c r="K250" s="3" t="s">
        <v>297</v>
      </c>
      <c r="L250" s="3" t="s">
        <v>51</v>
      </c>
      <c r="M250" s="3" t="s">
        <v>523</v>
      </c>
      <c r="N250" s="3" t="s">
        <v>51</v>
      </c>
      <c r="O250" s="3">
        <v>0.54</v>
      </c>
      <c r="P250" t="s">
        <v>215</v>
      </c>
      <c r="Q250">
        <v>0</v>
      </c>
      <c r="R250">
        <v>1</v>
      </c>
      <c r="S250">
        <v>0</v>
      </c>
      <c r="T250">
        <v>5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</row>
    <row r="251" spans="1:58" x14ac:dyDescent="0.35">
      <c r="A251" t="s">
        <v>599</v>
      </c>
      <c r="B251">
        <v>5</v>
      </c>
      <c r="C251" s="3" t="s">
        <v>48</v>
      </c>
      <c r="D251" s="3" t="s">
        <v>49</v>
      </c>
      <c r="E251" s="3" t="s">
        <v>58</v>
      </c>
      <c r="F251" s="3" t="s">
        <v>51</v>
      </c>
      <c r="G251" s="3" t="s">
        <v>59</v>
      </c>
      <c r="H251" s="3" t="s">
        <v>51</v>
      </c>
      <c r="I251" s="3" t="s">
        <v>60</v>
      </c>
      <c r="J251" s="3" t="s">
        <v>51</v>
      </c>
      <c r="K251" s="3" t="s">
        <v>61</v>
      </c>
      <c r="L251" s="3" t="s">
        <v>51</v>
      </c>
      <c r="M251" s="3" t="s">
        <v>51</v>
      </c>
      <c r="N251" s="3" t="s">
        <v>51</v>
      </c>
      <c r="O251" s="3">
        <v>1</v>
      </c>
      <c r="P251" t="s">
        <v>588</v>
      </c>
      <c r="Q251">
        <v>96.8</v>
      </c>
      <c r="R251">
        <v>1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5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</row>
    <row r="252" spans="1:58" x14ac:dyDescent="0.35">
      <c r="A252" t="s">
        <v>600</v>
      </c>
      <c r="B252">
        <v>5</v>
      </c>
      <c r="C252" s="3" t="s">
        <v>48</v>
      </c>
      <c r="D252" s="3" t="s">
        <v>49</v>
      </c>
      <c r="E252" s="3" t="s">
        <v>58</v>
      </c>
      <c r="F252" s="3" t="s">
        <v>51</v>
      </c>
      <c r="G252" s="3" t="s">
        <v>59</v>
      </c>
      <c r="H252" s="3" t="s">
        <v>51</v>
      </c>
      <c r="I252" s="3" t="s">
        <v>60</v>
      </c>
      <c r="J252" s="3" t="s">
        <v>51</v>
      </c>
      <c r="K252" s="3" t="s">
        <v>69</v>
      </c>
      <c r="L252" s="3" t="s">
        <v>51</v>
      </c>
      <c r="M252" s="3" t="s">
        <v>51</v>
      </c>
      <c r="N252" s="3" t="s">
        <v>51</v>
      </c>
      <c r="O252" s="3">
        <v>0.97</v>
      </c>
      <c r="P252" t="s">
        <v>601</v>
      </c>
      <c r="Q252">
        <v>95.3</v>
      </c>
      <c r="R252">
        <v>1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5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</row>
    <row r="253" spans="1:58" x14ac:dyDescent="0.35">
      <c r="A253" t="s">
        <v>602</v>
      </c>
      <c r="B253">
        <v>5</v>
      </c>
      <c r="C253" s="3" t="s">
        <v>48</v>
      </c>
      <c r="D253" s="3" t="s">
        <v>49</v>
      </c>
      <c r="E253" s="3" t="s">
        <v>58</v>
      </c>
      <c r="F253" s="3" t="s">
        <v>51</v>
      </c>
      <c r="G253" s="3" t="s">
        <v>59</v>
      </c>
      <c r="H253" s="3" t="s">
        <v>51</v>
      </c>
      <c r="I253" s="3" t="s">
        <v>60</v>
      </c>
      <c r="J253" s="3" t="s">
        <v>51</v>
      </c>
      <c r="K253" s="3" t="s">
        <v>51</v>
      </c>
      <c r="L253" s="3" t="s">
        <v>51</v>
      </c>
      <c r="M253" s="3" t="s">
        <v>51</v>
      </c>
      <c r="N253" s="3" t="s">
        <v>51</v>
      </c>
      <c r="O253" s="3">
        <v>0.89</v>
      </c>
      <c r="P253" t="s">
        <v>539</v>
      </c>
      <c r="Q253">
        <v>88.5</v>
      </c>
      <c r="R253">
        <v>1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5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</row>
    <row r="254" spans="1:58" x14ac:dyDescent="0.35">
      <c r="A254" t="s">
        <v>603</v>
      </c>
      <c r="B254">
        <v>5</v>
      </c>
      <c r="C254" s="3" t="s">
        <v>48</v>
      </c>
      <c r="D254" s="3" t="s">
        <v>49</v>
      </c>
      <c r="E254" s="3" t="s">
        <v>58</v>
      </c>
      <c r="F254" s="3" t="s">
        <v>51</v>
      </c>
      <c r="G254" s="3" t="s">
        <v>173</v>
      </c>
      <c r="H254" s="3" t="s">
        <v>51</v>
      </c>
      <c r="I254" s="3" t="s">
        <v>174</v>
      </c>
      <c r="J254" s="3" t="s">
        <v>51</v>
      </c>
      <c r="K254" s="3" t="s">
        <v>175</v>
      </c>
      <c r="L254" s="3" t="s">
        <v>51</v>
      </c>
      <c r="M254" s="3" t="s">
        <v>51</v>
      </c>
      <c r="N254" s="3" t="s">
        <v>51</v>
      </c>
      <c r="O254" s="3">
        <v>1</v>
      </c>
      <c r="P254" t="s">
        <v>604</v>
      </c>
      <c r="Q254">
        <v>100</v>
      </c>
      <c r="R254">
        <v>1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5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</row>
    <row r="255" spans="1:58" x14ac:dyDescent="0.35">
      <c r="A255" t="s">
        <v>605</v>
      </c>
      <c r="B255">
        <v>5</v>
      </c>
      <c r="C255" s="3" t="s">
        <v>48</v>
      </c>
      <c r="D255" s="3" t="s">
        <v>49</v>
      </c>
      <c r="E255" s="3" t="s">
        <v>58</v>
      </c>
      <c r="F255" s="3" t="s">
        <v>51</v>
      </c>
      <c r="G255" s="3" t="s">
        <v>59</v>
      </c>
      <c r="H255" s="3" t="s">
        <v>51</v>
      </c>
      <c r="I255" s="3" t="s">
        <v>60</v>
      </c>
      <c r="J255" s="3" t="s">
        <v>51</v>
      </c>
      <c r="K255" s="3" t="s">
        <v>51</v>
      </c>
      <c r="L255" s="3" t="s">
        <v>51</v>
      </c>
      <c r="M255" s="3" t="s">
        <v>51</v>
      </c>
      <c r="N255" s="3" t="s">
        <v>51</v>
      </c>
      <c r="O255" s="3">
        <v>0.56000000000000005</v>
      </c>
      <c r="P255" t="s">
        <v>601</v>
      </c>
      <c r="Q255">
        <v>86.6</v>
      </c>
      <c r="R255">
        <v>1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3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2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</row>
    <row r="256" spans="1:58" x14ac:dyDescent="0.35">
      <c r="A256" t="s">
        <v>606</v>
      </c>
      <c r="B256">
        <v>4</v>
      </c>
      <c r="C256" s="3" t="s">
        <v>48</v>
      </c>
      <c r="D256" s="3" t="s">
        <v>49</v>
      </c>
      <c r="E256" s="3" t="s">
        <v>51</v>
      </c>
      <c r="F256" s="3" t="s">
        <v>51</v>
      </c>
      <c r="G256" s="3" t="s">
        <v>51</v>
      </c>
      <c r="H256" s="3" t="s">
        <v>51</v>
      </c>
      <c r="I256" s="3" t="s">
        <v>51</v>
      </c>
      <c r="J256" s="3" t="s">
        <v>51</v>
      </c>
      <c r="K256" s="3" t="s">
        <v>51</v>
      </c>
      <c r="L256" s="3" t="s">
        <v>51</v>
      </c>
      <c r="M256" s="3" t="s">
        <v>51</v>
      </c>
      <c r="N256" s="3" t="s">
        <v>51</v>
      </c>
      <c r="O256" s="3">
        <v>1</v>
      </c>
      <c r="P256" t="s">
        <v>607</v>
      </c>
      <c r="Q256">
        <v>86.1</v>
      </c>
      <c r="R256">
        <v>2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4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</row>
    <row r="257" spans="1:58" x14ac:dyDescent="0.35">
      <c r="A257" t="s">
        <v>608</v>
      </c>
      <c r="B257">
        <v>4</v>
      </c>
      <c r="C257" s="3" t="s">
        <v>48</v>
      </c>
      <c r="D257" s="3" t="s">
        <v>49</v>
      </c>
      <c r="E257" s="3" t="s">
        <v>58</v>
      </c>
      <c r="F257" s="3" t="s">
        <v>51</v>
      </c>
      <c r="G257" s="3" t="s">
        <v>59</v>
      </c>
      <c r="H257" s="3" t="s">
        <v>51</v>
      </c>
      <c r="I257" s="3" t="s">
        <v>60</v>
      </c>
      <c r="J257" s="3" t="s">
        <v>51</v>
      </c>
      <c r="K257" s="3" t="s">
        <v>69</v>
      </c>
      <c r="L257" s="3" t="s">
        <v>51</v>
      </c>
      <c r="M257" s="3" t="s">
        <v>51</v>
      </c>
      <c r="N257" s="3" t="s">
        <v>51</v>
      </c>
      <c r="O257" s="3">
        <v>0.99</v>
      </c>
      <c r="P257" t="s">
        <v>188</v>
      </c>
      <c r="Q257">
        <v>96.4</v>
      </c>
      <c r="R257">
        <v>1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4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</row>
    <row r="258" spans="1:58" x14ac:dyDescent="0.35">
      <c r="A258" t="s">
        <v>609</v>
      </c>
      <c r="B258">
        <v>4</v>
      </c>
      <c r="C258" s="3" t="s">
        <v>48</v>
      </c>
      <c r="D258" s="3" t="s">
        <v>49</v>
      </c>
      <c r="E258" s="3" t="s">
        <v>58</v>
      </c>
      <c r="F258" s="3" t="s">
        <v>51</v>
      </c>
      <c r="G258" s="3" t="s">
        <v>51</v>
      </c>
      <c r="H258" s="3" t="s">
        <v>51</v>
      </c>
      <c r="I258" s="3" t="s">
        <v>51</v>
      </c>
      <c r="J258" s="3" t="s">
        <v>51</v>
      </c>
      <c r="K258" s="3" t="s">
        <v>51</v>
      </c>
      <c r="L258" s="3" t="s">
        <v>51</v>
      </c>
      <c r="M258" s="3" t="s">
        <v>51</v>
      </c>
      <c r="N258" s="3" t="s">
        <v>51</v>
      </c>
      <c r="O258" s="3">
        <v>0.67</v>
      </c>
      <c r="P258" t="s">
        <v>610</v>
      </c>
      <c r="Q258">
        <v>86.6</v>
      </c>
      <c r="R258">
        <v>1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4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</row>
    <row r="259" spans="1:58" x14ac:dyDescent="0.35">
      <c r="A259" t="s">
        <v>611</v>
      </c>
      <c r="B259">
        <v>4</v>
      </c>
      <c r="C259" s="3" t="s">
        <v>48</v>
      </c>
      <c r="D259" s="3" t="s">
        <v>49</v>
      </c>
      <c r="E259" t="s">
        <v>1975</v>
      </c>
      <c r="F259" s="3" t="s">
        <v>51</v>
      </c>
      <c r="G259" s="3" t="s">
        <v>133</v>
      </c>
      <c r="H259" s="3" t="s">
        <v>239</v>
      </c>
      <c r="I259" s="3" t="s">
        <v>240</v>
      </c>
      <c r="J259" s="3" t="s">
        <v>241</v>
      </c>
      <c r="K259" s="3" t="s">
        <v>242</v>
      </c>
      <c r="L259" s="3" t="s">
        <v>51</v>
      </c>
      <c r="M259" s="3" t="s">
        <v>612</v>
      </c>
      <c r="N259" s="3" t="s">
        <v>51</v>
      </c>
      <c r="O259" s="3">
        <v>0.67</v>
      </c>
      <c r="P259" t="s">
        <v>613</v>
      </c>
      <c r="Q259">
        <v>94</v>
      </c>
      <c r="R259">
        <v>1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4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</row>
    <row r="260" spans="1:58" x14ac:dyDescent="0.35">
      <c r="A260" t="s">
        <v>614</v>
      </c>
      <c r="B260">
        <v>3</v>
      </c>
      <c r="C260" s="3" t="s">
        <v>48</v>
      </c>
      <c r="D260" s="3" t="s">
        <v>49</v>
      </c>
      <c r="E260" s="3" t="s">
        <v>58</v>
      </c>
      <c r="F260" s="3" t="s">
        <v>51</v>
      </c>
      <c r="G260" s="3" t="s">
        <v>59</v>
      </c>
      <c r="H260" s="3" t="s">
        <v>51</v>
      </c>
      <c r="I260" s="3" t="s">
        <v>60</v>
      </c>
      <c r="J260" s="3" t="s">
        <v>51</v>
      </c>
      <c r="K260" s="3" t="s">
        <v>69</v>
      </c>
      <c r="L260" s="3" t="s">
        <v>51</v>
      </c>
      <c r="M260" s="3" t="s">
        <v>51</v>
      </c>
      <c r="N260" s="3" t="s">
        <v>51</v>
      </c>
      <c r="O260" s="3">
        <v>0.99</v>
      </c>
      <c r="P260" t="s">
        <v>615</v>
      </c>
      <c r="Q260">
        <v>91.7</v>
      </c>
      <c r="R260">
        <v>1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3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</row>
    <row r="261" spans="1:58" x14ac:dyDescent="0.35">
      <c r="A261" t="s">
        <v>616</v>
      </c>
      <c r="B261">
        <v>3</v>
      </c>
      <c r="C261" s="3" t="s">
        <v>48</v>
      </c>
      <c r="D261" s="3" t="s">
        <v>49</v>
      </c>
      <c r="E261" s="3" t="s">
        <v>133</v>
      </c>
      <c r="F261" s="3" t="s">
        <v>51</v>
      </c>
      <c r="G261" s="3" t="s">
        <v>133</v>
      </c>
      <c r="H261" s="3" t="s">
        <v>134</v>
      </c>
      <c r="I261" s="3" t="s">
        <v>617</v>
      </c>
      <c r="J261" s="3" t="s">
        <v>618</v>
      </c>
      <c r="K261" s="3" t="s">
        <v>619</v>
      </c>
      <c r="L261" s="3" t="s">
        <v>51</v>
      </c>
      <c r="M261" s="3" t="s">
        <v>620</v>
      </c>
      <c r="N261" s="3" t="s">
        <v>51</v>
      </c>
      <c r="O261" s="3">
        <v>1</v>
      </c>
      <c r="P261" t="s">
        <v>621</v>
      </c>
      <c r="Q261">
        <v>100</v>
      </c>
      <c r="R261">
        <v>3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3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</row>
    <row r="262" spans="1:58" x14ac:dyDescent="0.35">
      <c r="A262" t="s">
        <v>622</v>
      </c>
      <c r="B262">
        <v>3</v>
      </c>
      <c r="C262" s="3" t="s">
        <v>48</v>
      </c>
      <c r="D262" s="3" t="s">
        <v>49</v>
      </c>
      <c r="E262" s="3" t="s">
        <v>58</v>
      </c>
      <c r="F262" s="3" t="s">
        <v>51</v>
      </c>
      <c r="G262" s="3" t="s">
        <v>59</v>
      </c>
      <c r="H262" s="3" t="s">
        <v>51</v>
      </c>
      <c r="I262" s="3" t="s">
        <v>60</v>
      </c>
      <c r="J262" s="3" t="s">
        <v>51</v>
      </c>
      <c r="K262" s="3" t="s">
        <v>51</v>
      </c>
      <c r="L262" s="3" t="s">
        <v>51</v>
      </c>
      <c r="M262" s="3" t="s">
        <v>51</v>
      </c>
      <c r="N262" s="3" t="s">
        <v>51</v>
      </c>
      <c r="O262" s="3">
        <v>0.98</v>
      </c>
      <c r="P262" t="s">
        <v>623</v>
      </c>
      <c r="Q262">
        <v>92.5</v>
      </c>
      <c r="R262">
        <v>1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3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</row>
    <row r="263" spans="1:58" x14ac:dyDescent="0.35">
      <c r="A263" t="s">
        <v>624</v>
      </c>
      <c r="B263">
        <v>3</v>
      </c>
      <c r="C263" s="3" t="s">
        <v>48</v>
      </c>
      <c r="D263" s="3" t="s">
        <v>49</v>
      </c>
      <c r="E263" s="3" t="s">
        <v>58</v>
      </c>
      <c r="F263" s="3" t="s">
        <v>51</v>
      </c>
      <c r="G263" s="3" t="s">
        <v>59</v>
      </c>
      <c r="H263" s="3" t="s">
        <v>51</v>
      </c>
      <c r="I263" s="3" t="s">
        <v>60</v>
      </c>
      <c r="J263" s="3" t="s">
        <v>51</v>
      </c>
      <c r="K263" s="3" t="s">
        <v>51</v>
      </c>
      <c r="L263" s="3" t="s">
        <v>51</v>
      </c>
      <c r="M263" s="3" t="s">
        <v>51</v>
      </c>
      <c r="N263" s="3" t="s">
        <v>51</v>
      </c>
      <c r="O263" s="3">
        <v>0.74</v>
      </c>
      <c r="P263" t="s">
        <v>625</v>
      </c>
      <c r="Q263">
        <v>90.6</v>
      </c>
      <c r="R263">
        <v>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3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</row>
    <row r="264" spans="1:58" x14ac:dyDescent="0.35">
      <c r="A264" t="s">
        <v>626</v>
      </c>
      <c r="B264">
        <v>3</v>
      </c>
      <c r="C264" s="3" t="s">
        <v>48</v>
      </c>
      <c r="D264" s="3" t="s">
        <v>49</v>
      </c>
      <c r="E264" s="3" t="s">
        <v>58</v>
      </c>
      <c r="F264" s="3" t="s">
        <v>51</v>
      </c>
      <c r="G264" s="3" t="s">
        <v>173</v>
      </c>
      <c r="H264" s="3" t="s">
        <v>51</v>
      </c>
      <c r="I264" s="3" t="s">
        <v>174</v>
      </c>
      <c r="J264" s="3" t="s">
        <v>51</v>
      </c>
      <c r="K264" s="3" t="s">
        <v>175</v>
      </c>
      <c r="L264" s="3" t="s">
        <v>51</v>
      </c>
      <c r="M264" s="3" t="s">
        <v>566</v>
      </c>
      <c r="N264" s="3" t="s">
        <v>51</v>
      </c>
      <c r="O264" s="3">
        <v>0.84</v>
      </c>
      <c r="P264" t="s">
        <v>567</v>
      </c>
      <c r="Q264">
        <v>96.4</v>
      </c>
      <c r="R264">
        <v>1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3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</row>
    <row r="265" spans="1:58" x14ac:dyDescent="0.35">
      <c r="A265" t="s">
        <v>627</v>
      </c>
      <c r="B265">
        <v>3</v>
      </c>
      <c r="C265" s="3" t="s">
        <v>48</v>
      </c>
      <c r="D265" s="3" t="s">
        <v>49</v>
      </c>
      <c r="E265" s="3" t="s">
        <v>58</v>
      </c>
      <c r="F265" s="3" t="s">
        <v>51</v>
      </c>
      <c r="G265" s="3" t="s">
        <v>59</v>
      </c>
      <c r="H265" s="3" t="s">
        <v>51</v>
      </c>
      <c r="I265" s="3" t="s">
        <v>60</v>
      </c>
      <c r="J265" s="3" t="s">
        <v>51</v>
      </c>
      <c r="K265" s="3" t="s">
        <v>51</v>
      </c>
      <c r="L265" s="3" t="s">
        <v>51</v>
      </c>
      <c r="M265" s="3" t="s">
        <v>51</v>
      </c>
      <c r="N265" s="3" t="s">
        <v>51</v>
      </c>
      <c r="O265" s="3">
        <v>0.75</v>
      </c>
      <c r="P265" t="s">
        <v>628</v>
      </c>
      <c r="Q265">
        <v>92.9</v>
      </c>
      <c r="R265">
        <v>1</v>
      </c>
      <c r="S265">
        <v>0</v>
      </c>
      <c r="T265">
        <v>0</v>
      </c>
      <c r="U265">
        <v>0</v>
      </c>
      <c r="V265">
        <v>3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</row>
    <row r="266" spans="1:58" x14ac:dyDescent="0.35">
      <c r="A266" t="s">
        <v>629</v>
      </c>
      <c r="B266">
        <v>2</v>
      </c>
      <c r="C266" s="3" t="s">
        <v>48</v>
      </c>
      <c r="D266" s="3" t="s">
        <v>49</v>
      </c>
      <c r="E266" s="3" t="s">
        <v>73</v>
      </c>
      <c r="F266" s="3" t="s">
        <v>51</v>
      </c>
      <c r="G266" s="3" t="s">
        <v>74</v>
      </c>
      <c r="H266" s="3" t="s">
        <v>51</v>
      </c>
      <c r="I266" s="3" t="s">
        <v>630</v>
      </c>
      <c r="J266" s="3" t="s">
        <v>51</v>
      </c>
      <c r="K266" s="3" t="s">
        <v>51</v>
      </c>
      <c r="L266" s="3" t="s">
        <v>51</v>
      </c>
      <c r="M266" s="3" t="s">
        <v>631</v>
      </c>
      <c r="N266" s="3" t="s">
        <v>51</v>
      </c>
      <c r="O266" s="3">
        <v>0.55000000000000004</v>
      </c>
      <c r="P266" t="s">
        <v>215</v>
      </c>
      <c r="Q266">
        <v>0</v>
      </c>
      <c r="R266">
        <v>1</v>
      </c>
      <c r="S266">
        <v>0</v>
      </c>
      <c r="T266">
        <v>0</v>
      </c>
      <c r="U266">
        <v>0</v>
      </c>
      <c r="V266">
        <v>2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</row>
    <row r="267" spans="1:58" x14ac:dyDescent="0.35">
      <c r="A267" t="s">
        <v>632</v>
      </c>
      <c r="B267">
        <v>2</v>
      </c>
      <c r="C267" s="3" t="s">
        <v>48</v>
      </c>
      <c r="D267" s="3" t="s">
        <v>49</v>
      </c>
      <c r="E267" s="3" t="s">
        <v>58</v>
      </c>
      <c r="F267" s="3" t="s">
        <v>51</v>
      </c>
      <c r="G267" s="3" t="s">
        <v>59</v>
      </c>
      <c r="H267" s="3" t="s">
        <v>51</v>
      </c>
      <c r="I267" s="3" t="s">
        <v>60</v>
      </c>
      <c r="J267" s="3" t="s">
        <v>51</v>
      </c>
      <c r="K267" s="3" t="s">
        <v>61</v>
      </c>
      <c r="L267" s="3" t="s">
        <v>51</v>
      </c>
      <c r="M267" s="3" t="s">
        <v>51</v>
      </c>
      <c r="N267" s="3" t="s">
        <v>51</v>
      </c>
      <c r="O267" s="3">
        <v>0.95</v>
      </c>
      <c r="P267" t="s">
        <v>633</v>
      </c>
      <c r="Q267">
        <v>93.3</v>
      </c>
      <c r="R267">
        <v>1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2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</row>
    <row r="268" spans="1:58" x14ac:dyDescent="0.35">
      <c r="A268" t="s">
        <v>634</v>
      </c>
      <c r="B268">
        <v>2</v>
      </c>
      <c r="C268" s="3" t="s">
        <v>48</v>
      </c>
      <c r="D268" s="3" t="s">
        <v>49</v>
      </c>
      <c r="E268" s="3" t="s">
        <v>58</v>
      </c>
      <c r="F268" s="3" t="s">
        <v>51</v>
      </c>
      <c r="G268" s="3" t="s">
        <v>258</v>
      </c>
      <c r="H268" s="3" t="s">
        <v>51</v>
      </c>
      <c r="I268" s="3" t="s">
        <v>259</v>
      </c>
      <c r="J268" s="3" t="s">
        <v>51</v>
      </c>
      <c r="K268" s="3" t="s">
        <v>635</v>
      </c>
      <c r="L268" s="3" t="s">
        <v>51</v>
      </c>
      <c r="M268" s="3" t="s">
        <v>51</v>
      </c>
      <c r="N268" s="3" t="s">
        <v>51</v>
      </c>
      <c r="O268" s="3">
        <v>0.59</v>
      </c>
      <c r="P268" t="s">
        <v>636</v>
      </c>
      <c r="Q268">
        <v>95.7</v>
      </c>
      <c r="R268">
        <v>2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2</v>
      </c>
      <c r="BC268">
        <v>0</v>
      </c>
      <c r="BD268">
        <v>0</v>
      </c>
      <c r="BE268">
        <v>0</v>
      </c>
      <c r="BF268">
        <v>0</v>
      </c>
    </row>
    <row r="269" spans="1:58" x14ac:dyDescent="0.35">
      <c r="A269" t="s">
        <v>637</v>
      </c>
      <c r="B269">
        <v>2</v>
      </c>
      <c r="C269" s="3" t="s">
        <v>48</v>
      </c>
      <c r="D269" s="3" t="s">
        <v>49</v>
      </c>
      <c r="E269" s="3" t="s">
        <v>58</v>
      </c>
      <c r="F269" s="3" t="s">
        <v>51</v>
      </c>
      <c r="G269" s="3" t="s">
        <v>59</v>
      </c>
      <c r="H269" s="3" t="s">
        <v>51</v>
      </c>
      <c r="I269" s="3" t="s">
        <v>60</v>
      </c>
      <c r="J269" s="3" t="s">
        <v>51</v>
      </c>
      <c r="K269" s="3" t="s">
        <v>61</v>
      </c>
      <c r="L269" s="3" t="s">
        <v>51</v>
      </c>
      <c r="M269" s="3" t="s">
        <v>330</v>
      </c>
      <c r="N269" s="3" t="s">
        <v>51</v>
      </c>
      <c r="O269" s="3">
        <v>0.51</v>
      </c>
      <c r="P269" t="s">
        <v>235</v>
      </c>
      <c r="Q269">
        <v>94.1</v>
      </c>
      <c r="R269">
        <v>1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2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</row>
    <row r="270" spans="1:58" x14ac:dyDescent="0.35">
      <c r="A270" t="s">
        <v>638</v>
      </c>
      <c r="B270">
        <v>2</v>
      </c>
      <c r="C270" s="3" t="s">
        <v>48</v>
      </c>
      <c r="D270" s="3" t="s">
        <v>49</v>
      </c>
      <c r="E270" s="3" t="s">
        <v>58</v>
      </c>
      <c r="F270" s="3" t="s">
        <v>51</v>
      </c>
      <c r="G270" s="3" t="s">
        <v>59</v>
      </c>
      <c r="H270" s="3" t="s">
        <v>51</v>
      </c>
      <c r="I270" s="3" t="s">
        <v>60</v>
      </c>
      <c r="J270" s="3" t="s">
        <v>51</v>
      </c>
      <c r="K270" s="3" t="s">
        <v>69</v>
      </c>
      <c r="L270" s="3" t="s">
        <v>51</v>
      </c>
      <c r="M270" s="3" t="s">
        <v>106</v>
      </c>
      <c r="N270" s="3" t="s">
        <v>51</v>
      </c>
      <c r="O270" s="3">
        <v>0.6</v>
      </c>
      <c r="P270" t="s">
        <v>276</v>
      </c>
      <c r="Q270">
        <v>96.4</v>
      </c>
      <c r="R270">
        <v>2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2</v>
      </c>
    </row>
    <row r="271" spans="1:58" x14ac:dyDescent="0.35">
      <c r="A271" t="s">
        <v>639</v>
      </c>
      <c r="B271">
        <v>2</v>
      </c>
      <c r="C271" s="3" t="s">
        <v>48</v>
      </c>
      <c r="D271" s="3" t="s">
        <v>49</v>
      </c>
      <c r="E271" s="3" t="s">
        <v>58</v>
      </c>
      <c r="F271" s="3" t="s">
        <v>51</v>
      </c>
      <c r="G271" s="3" t="s">
        <v>59</v>
      </c>
      <c r="H271" s="3" t="s">
        <v>51</v>
      </c>
      <c r="I271" s="3" t="s">
        <v>60</v>
      </c>
      <c r="J271" s="3" t="s">
        <v>51</v>
      </c>
      <c r="K271" s="3" t="s">
        <v>512</v>
      </c>
      <c r="L271" s="3" t="s">
        <v>51</v>
      </c>
      <c r="M271" s="3" t="s">
        <v>640</v>
      </c>
      <c r="N271" s="3" t="s">
        <v>51</v>
      </c>
      <c r="O271" s="3">
        <v>0.51</v>
      </c>
      <c r="P271" t="s">
        <v>623</v>
      </c>
      <c r="Q271">
        <v>93.3</v>
      </c>
      <c r="R271">
        <v>1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2</v>
      </c>
      <c r="BB271">
        <v>0</v>
      </c>
      <c r="BC271">
        <v>0</v>
      </c>
      <c r="BD271">
        <v>0</v>
      </c>
      <c r="BE271">
        <v>0</v>
      </c>
      <c r="BF271">
        <v>0</v>
      </c>
    </row>
    <row r="272" spans="1:58" x14ac:dyDescent="0.35">
      <c r="A272" t="s">
        <v>641</v>
      </c>
      <c r="B272">
        <v>2</v>
      </c>
      <c r="C272" s="3" t="s">
        <v>48</v>
      </c>
      <c r="D272" s="3" t="s">
        <v>49</v>
      </c>
      <c r="E272" s="3" t="s">
        <v>73</v>
      </c>
      <c r="F272" s="3" t="s">
        <v>51</v>
      </c>
      <c r="G272" s="3" t="s">
        <v>318</v>
      </c>
      <c r="H272" s="3" t="s">
        <v>51</v>
      </c>
      <c r="I272" s="3" t="s">
        <v>319</v>
      </c>
      <c r="J272" s="3" t="s">
        <v>51</v>
      </c>
      <c r="K272" s="3" t="s">
        <v>320</v>
      </c>
      <c r="L272" s="3" t="s">
        <v>51</v>
      </c>
      <c r="M272" s="3" t="s">
        <v>473</v>
      </c>
      <c r="N272" s="3" t="s">
        <v>51</v>
      </c>
      <c r="O272" s="3">
        <v>0.99</v>
      </c>
      <c r="P272" t="s">
        <v>474</v>
      </c>
      <c r="Q272">
        <v>95.7</v>
      </c>
      <c r="R272">
        <v>1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2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</row>
    <row r="273" spans="1:58" x14ac:dyDescent="0.35">
      <c r="A273" t="s">
        <v>642</v>
      </c>
      <c r="B273">
        <v>2</v>
      </c>
      <c r="C273" s="3" t="s">
        <v>48</v>
      </c>
      <c r="D273" s="3" t="s">
        <v>49</v>
      </c>
      <c r="E273" s="3" t="s">
        <v>73</v>
      </c>
      <c r="F273" s="3" t="s">
        <v>51</v>
      </c>
      <c r="G273" s="3" t="s">
        <v>74</v>
      </c>
      <c r="H273" s="3" t="s">
        <v>51</v>
      </c>
      <c r="I273" s="3" t="s">
        <v>75</v>
      </c>
      <c r="J273" s="3" t="s">
        <v>51</v>
      </c>
      <c r="K273" s="3" t="s">
        <v>76</v>
      </c>
      <c r="L273" s="3" t="s">
        <v>51</v>
      </c>
      <c r="M273" s="3" t="s">
        <v>410</v>
      </c>
      <c r="N273" s="3" t="s">
        <v>51</v>
      </c>
      <c r="O273" s="3">
        <v>0.76</v>
      </c>
      <c r="P273" t="s">
        <v>411</v>
      </c>
      <c r="Q273">
        <v>96.4</v>
      </c>
      <c r="R273">
        <v>5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2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</row>
    <row r="274" spans="1:58" x14ac:dyDescent="0.35">
      <c r="A274" t="s">
        <v>643</v>
      </c>
      <c r="B274">
        <v>2</v>
      </c>
      <c r="C274" s="3" t="s">
        <v>48</v>
      </c>
      <c r="D274" s="3" t="s">
        <v>49</v>
      </c>
      <c r="E274" s="3" t="s">
        <v>58</v>
      </c>
      <c r="F274" s="3" t="s">
        <v>51</v>
      </c>
      <c r="G274" s="3" t="s">
        <v>59</v>
      </c>
      <c r="H274" s="3" t="s">
        <v>51</v>
      </c>
      <c r="I274" s="3" t="s">
        <v>60</v>
      </c>
      <c r="J274" s="3" t="s">
        <v>51</v>
      </c>
      <c r="K274" s="3" t="s">
        <v>61</v>
      </c>
      <c r="L274" s="3" t="s">
        <v>51</v>
      </c>
      <c r="M274" s="3" t="s">
        <v>51</v>
      </c>
      <c r="N274" s="3" t="s">
        <v>51</v>
      </c>
      <c r="O274" s="3">
        <v>0.99</v>
      </c>
      <c r="P274" t="s">
        <v>191</v>
      </c>
      <c r="Q274">
        <v>93.7</v>
      </c>
      <c r="R274">
        <v>1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2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</row>
    <row r="275" spans="1:58" x14ac:dyDescent="0.35">
      <c r="A275" s="3" t="s">
        <v>644</v>
      </c>
      <c r="B275" s="3">
        <v>2</v>
      </c>
      <c r="C275" s="3" t="s">
        <v>48</v>
      </c>
      <c r="D275" s="3" t="s">
        <v>49</v>
      </c>
      <c r="E275" s="3" t="s">
        <v>58</v>
      </c>
      <c r="F275" s="3" t="s">
        <v>51</v>
      </c>
      <c r="G275" s="3" t="s">
        <v>59</v>
      </c>
      <c r="H275" s="3" t="s">
        <v>51</v>
      </c>
      <c r="I275" s="3" t="s">
        <v>60</v>
      </c>
      <c r="J275" s="3" t="s">
        <v>51</v>
      </c>
      <c r="K275" s="3" t="s">
        <v>69</v>
      </c>
      <c r="L275" s="3" t="s">
        <v>51</v>
      </c>
      <c r="M275" s="3" t="s">
        <v>51</v>
      </c>
      <c r="N275" s="3" t="s">
        <v>51</v>
      </c>
      <c r="O275" s="3">
        <v>0.99</v>
      </c>
      <c r="P275" t="s">
        <v>645</v>
      </c>
      <c r="Q275">
        <v>98</v>
      </c>
      <c r="R275">
        <v>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2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</row>
    <row r="276" spans="1:58" x14ac:dyDescent="0.35">
      <c r="A276" s="3" t="s">
        <v>646</v>
      </c>
      <c r="B276" s="3">
        <v>2</v>
      </c>
      <c r="C276" s="3" t="s">
        <v>48</v>
      </c>
      <c r="D276" s="3" t="s">
        <v>49</v>
      </c>
      <c r="E276" s="3" t="s">
        <v>58</v>
      </c>
      <c r="F276" s="3" t="s">
        <v>51</v>
      </c>
      <c r="G276" s="3" t="s">
        <v>59</v>
      </c>
      <c r="H276" s="3" t="s">
        <v>51</v>
      </c>
      <c r="I276" s="3" t="s">
        <v>60</v>
      </c>
      <c r="J276" s="3" t="s">
        <v>51</v>
      </c>
      <c r="K276" s="3" t="s">
        <v>69</v>
      </c>
      <c r="L276" s="3" t="s">
        <v>51</v>
      </c>
      <c r="M276" s="3" t="s">
        <v>51</v>
      </c>
      <c r="N276" s="3" t="s">
        <v>51</v>
      </c>
      <c r="O276" s="3">
        <v>0.85</v>
      </c>
      <c r="P276" t="s">
        <v>647</v>
      </c>
      <c r="Q276">
        <v>92.9</v>
      </c>
      <c r="R276">
        <v>1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2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</row>
    <row r="277" spans="1:58" x14ac:dyDescent="0.35">
      <c r="S277"/>
    </row>
    <row r="278" spans="1:58" x14ac:dyDescent="0.35">
      <c r="S278"/>
    </row>
    <row r="279" spans="1:58" x14ac:dyDescent="0.35">
      <c r="S279"/>
    </row>
    <row r="280" spans="1:58" x14ac:dyDescent="0.35">
      <c r="S280"/>
    </row>
    <row r="281" spans="1:58" x14ac:dyDescent="0.35">
      <c r="S281"/>
    </row>
    <row r="282" spans="1:58" x14ac:dyDescent="0.35">
      <c r="S282"/>
    </row>
    <row r="283" spans="1:58" x14ac:dyDescent="0.35">
      <c r="S283"/>
    </row>
    <row r="284" spans="1:58" x14ac:dyDescent="0.35">
      <c r="S284"/>
    </row>
    <row r="285" spans="1:58" x14ac:dyDescent="0.35">
      <c r="S285"/>
    </row>
    <row r="286" spans="1:58" x14ac:dyDescent="0.35">
      <c r="S286"/>
    </row>
    <row r="287" spans="1:58" x14ac:dyDescent="0.35">
      <c r="S287"/>
    </row>
    <row r="288" spans="1:58" x14ac:dyDescent="0.35">
      <c r="S288"/>
    </row>
    <row r="289" spans="19:19" x14ac:dyDescent="0.35">
      <c r="S289"/>
    </row>
    <row r="290" spans="19:19" x14ac:dyDescent="0.35">
      <c r="S290"/>
    </row>
    <row r="291" spans="19:19" x14ac:dyDescent="0.35">
      <c r="S291"/>
    </row>
    <row r="292" spans="19:19" x14ac:dyDescent="0.35">
      <c r="S292"/>
    </row>
    <row r="293" spans="19:19" x14ac:dyDescent="0.35">
      <c r="S293"/>
    </row>
    <row r="294" spans="19:19" x14ac:dyDescent="0.35">
      <c r="S294"/>
    </row>
    <row r="295" spans="19:19" x14ac:dyDescent="0.35">
      <c r="S295"/>
    </row>
    <row r="296" spans="19:19" x14ac:dyDescent="0.35">
      <c r="S296"/>
    </row>
    <row r="297" spans="19:19" x14ac:dyDescent="0.35">
      <c r="S297"/>
    </row>
    <row r="298" spans="19:19" x14ac:dyDescent="0.35">
      <c r="S298"/>
    </row>
    <row r="299" spans="19:19" x14ac:dyDescent="0.35">
      <c r="S299"/>
    </row>
    <row r="300" spans="19:19" x14ac:dyDescent="0.35">
      <c r="S300"/>
    </row>
    <row r="301" spans="19:19" x14ac:dyDescent="0.35">
      <c r="S301"/>
    </row>
    <row r="302" spans="19:19" x14ac:dyDescent="0.35">
      <c r="S302"/>
    </row>
    <row r="303" spans="19:19" x14ac:dyDescent="0.35">
      <c r="S303"/>
    </row>
    <row r="304" spans="19:19" x14ac:dyDescent="0.35">
      <c r="S304"/>
    </row>
    <row r="305" spans="19:19" x14ac:dyDescent="0.35">
      <c r="S305"/>
    </row>
    <row r="306" spans="19:19" x14ac:dyDescent="0.35">
      <c r="S306"/>
    </row>
    <row r="307" spans="19:19" x14ac:dyDescent="0.35">
      <c r="S307"/>
    </row>
    <row r="308" spans="19:19" x14ac:dyDescent="0.35">
      <c r="S308"/>
    </row>
    <row r="309" spans="19:19" x14ac:dyDescent="0.35">
      <c r="S309"/>
    </row>
    <row r="310" spans="19:19" x14ac:dyDescent="0.35">
      <c r="S310"/>
    </row>
    <row r="311" spans="19:19" x14ac:dyDescent="0.35">
      <c r="S311"/>
    </row>
    <row r="312" spans="19:19" x14ac:dyDescent="0.35">
      <c r="S312"/>
    </row>
    <row r="313" spans="19:19" x14ac:dyDescent="0.35">
      <c r="S313"/>
    </row>
    <row r="314" spans="19:19" x14ac:dyDescent="0.35">
      <c r="S314"/>
    </row>
    <row r="315" spans="19:19" x14ac:dyDescent="0.35">
      <c r="S315"/>
    </row>
    <row r="316" spans="19:19" x14ac:dyDescent="0.35">
      <c r="S316"/>
    </row>
    <row r="317" spans="19:19" x14ac:dyDescent="0.35">
      <c r="S317"/>
    </row>
    <row r="318" spans="19:19" x14ac:dyDescent="0.35">
      <c r="S318"/>
    </row>
    <row r="319" spans="19:19" x14ac:dyDescent="0.35">
      <c r="S319"/>
    </row>
    <row r="320" spans="19:19" x14ac:dyDescent="0.35">
      <c r="S320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F320"/>
  <sheetViews>
    <sheetView topLeftCell="H1" workbookViewId="0">
      <selection activeCell="Q8" sqref="Q8:R8"/>
    </sheetView>
  </sheetViews>
  <sheetFormatPr defaultRowHeight="14.5" x14ac:dyDescent="0.35"/>
  <cols>
    <col min="5" max="5" width="14.54296875" customWidth="1"/>
    <col min="6" max="6" width="2.81640625" customWidth="1"/>
    <col min="7" max="7" width="12.81640625" customWidth="1"/>
    <col min="9" max="9" width="14.1796875" customWidth="1"/>
    <col min="11" max="11" width="20.453125" customWidth="1"/>
    <col min="12" max="12" width="2.81640625" customWidth="1"/>
    <col min="13" max="13" width="15.81640625" customWidth="1"/>
    <col min="14" max="14" width="2.81640625" customWidth="1"/>
    <col min="16" max="16" width="34.54296875" customWidth="1"/>
    <col min="19" max="58" width="9.81640625" customWidth="1"/>
  </cols>
  <sheetData>
    <row r="1" spans="1:58" x14ac:dyDescent="0.35">
      <c r="S1">
        <f>'Kelpie OTU counts'!S1</f>
        <v>2052</v>
      </c>
      <c r="T1">
        <f>'Kelpie OTU counts'!T1</f>
        <v>2344</v>
      </c>
      <c r="U1">
        <f>'Kelpie OTU counts'!U1</f>
        <v>2607</v>
      </c>
      <c r="V1">
        <f>'Kelpie OTU counts'!V1</f>
        <v>3005</v>
      </c>
      <c r="W1">
        <f>'Kelpie OTU counts'!W1</f>
        <v>2592</v>
      </c>
      <c r="X1">
        <f>'Kelpie OTU counts'!X1</f>
        <v>2413</v>
      </c>
      <c r="Y1">
        <f>'Kelpie OTU counts'!Y1</f>
        <v>4203</v>
      </c>
      <c r="Z1">
        <f>'Kelpie OTU counts'!Z1</f>
        <v>3853</v>
      </c>
      <c r="AA1">
        <f>'Kelpie OTU counts'!AA1</f>
        <v>2052</v>
      </c>
      <c r="AB1">
        <f>'Kelpie OTU counts'!AB1</f>
        <v>1750</v>
      </c>
      <c r="AC1">
        <f>'Kelpie OTU counts'!AC1</f>
        <v>4482</v>
      </c>
      <c r="AD1">
        <f>'Kelpie OTU counts'!AD1</f>
        <v>4155</v>
      </c>
      <c r="AE1">
        <f>'Kelpie OTU counts'!AE1</f>
        <v>2727</v>
      </c>
      <c r="AF1">
        <f>'Kelpie OTU counts'!AF1</f>
        <v>2533</v>
      </c>
      <c r="AG1">
        <f>'Kelpie OTU counts'!AG1</f>
        <v>785</v>
      </c>
      <c r="AH1">
        <f>'Kelpie OTU counts'!AH1</f>
        <v>674</v>
      </c>
      <c r="AI1">
        <f>'Kelpie OTU counts'!AI1</f>
        <v>2041</v>
      </c>
      <c r="AJ1">
        <f>'Kelpie OTU counts'!AJ1</f>
        <v>1681</v>
      </c>
      <c r="AK1">
        <f>'Kelpie OTU counts'!AK1</f>
        <v>2638</v>
      </c>
      <c r="AL1">
        <f>'Kelpie OTU counts'!AL1</f>
        <v>2352</v>
      </c>
      <c r="AM1">
        <f>'Kelpie OTU counts'!AM1</f>
        <v>2806</v>
      </c>
      <c r="AN1">
        <f>'Kelpie OTU counts'!AN1</f>
        <v>2576</v>
      </c>
      <c r="AO1">
        <f>'Kelpie OTU counts'!AO1</f>
        <v>2503</v>
      </c>
      <c r="AP1">
        <f>'Kelpie OTU counts'!AP1</f>
        <v>2292</v>
      </c>
      <c r="AQ1">
        <f>'Kelpie OTU counts'!AQ1</f>
        <v>3100</v>
      </c>
      <c r="AR1">
        <f>'Kelpie OTU counts'!AR1</f>
        <v>2813</v>
      </c>
      <c r="AS1">
        <f>'Kelpie OTU counts'!AS1</f>
        <v>6976</v>
      </c>
      <c r="AT1">
        <f>'Kelpie OTU counts'!AT1</f>
        <v>6255</v>
      </c>
      <c r="AU1">
        <f>'Kelpie OTU counts'!AU1</f>
        <v>1185</v>
      </c>
      <c r="AV1">
        <f>'Kelpie OTU counts'!AV1</f>
        <v>1135</v>
      </c>
      <c r="AW1">
        <f>'Kelpie OTU counts'!AW1</f>
        <v>1924</v>
      </c>
      <c r="AX1">
        <f>'Kelpie OTU counts'!AX1</f>
        <v>2030</v>
      </c>
      <c r="AY1">
        <f>'Kelpie OTU counts'!AY1</f>
        <v>4598</v>
      </c>
      <c r="AZ1">
        <f>'Kelpie OTU counts'!AZ1</f>
        <v>4564</v>
      </c>
      <c r="BA1">
        <f>'Kelpie OTU counts'!BA1</f>
        <v>2098</v>
      </c>
      <c r="BB1">
        <f>'Kelpie OTU counts'!BB1</f>
        <v>1970</v>
      </c>
      <c r="BC1">
        <f>'Kelpie OTU counts'!BC1</f>
        <v>1562</v>
      </c>
      <c r="BD1">
        <f>'Kelpie OTU counts'!BD1</f>
        <v>1615</v>
      </c>
      <c r="BE1">
        <f>'Kelpie OTU counts'!BE1</f>
        <v>2915</v>
      </c>
      <c r="BF1">
        <f>'Kelpie OTU counts'!BF1</f>
        <v>3387</v>
      </c>
    </row>
    <row r="3" spans="1:58" x14ac:dyDescent="0.35">
      <c r="A3" t="str">
        <f>'Kelpie OTU counts'!A3</f>
        <v>OTU</v>
      </c>
      <c r="B3" t="str">
        <f>'Kelpie OTU counts'!B3</f>
        <v>Size</v>
      </c>
      <c r="C3" t="str">
        <f>'Kelpie OTU counts'!C3</f>
        <v>RDP classification</v>
      </c>
      <c r="O3" t="str">
        <f>'Kelpie OTU counts'!O3</f>
        <v>Confidence</v>
      </c>
      <c r="P3" t="e">
        <f>'Kelpie OTU counts'!#REF!</f>
        <v>#REF!</v>
      </c>
      <c r="Q3" t="str">
        <f>'Kelpie OTU counts'!Q3</f>
        <v>Match%</v>
      </c>
      <c r="R3" t="str">
        <f>'Kelpie OTU counts'!R3</f>
        <v>Match#</v>
      </c>
      <c r="S3" t="str">
        <f>'Kelpie OTU counts'!S3</f>
        <v>ERR695598</v>
      </c>
      <c r="T3" t="str">
        <f>'Kelpie OTU counts'!T3</f>
        <v>ERR695599</v>
      </c>
      <c r="U3" t="str">
        <f>'Kelpie OTU counts'!U3</f>
        <v>ERR695600</v>
      </c>
      <c r="V3" t="str">
        <f>'Kelpie OTU counts'!V3</f>
        <v>ERR695601</v>
      </c>
      <c r="W3" t="str">
        <f>'Kelpie OTU counts'!W3</f>
        <v>ERR695602</v>
      </c>
      <c r="X3" t="str">
        <f>'Kelpie OTU counts'!X3</f>
        <v>ERR695603</v>
      </c>
      <c r="Y3" t="str">
        <f>'Kelpie OTU counts'!Y3</f>
        <v>ERR695604</v>
      </c>
      <c r="Z3" t="str">
        <f>'Kelpie OTU counts'!Z3</f>
        <v>ERR695605</v>
      </c>
      <c r="AA3" t="str">
        <f>'Kelpie OTU counts'!AA3</f>
        <v>ERR695606</v>
      </c>
      <c r="AB3" t="str">
        <f>'Kelpie OTU counts'!AB3</f>
        <v>ERR695607</v>
      </c>
      <c r="AC3" t="str">
        <f>'Kelpie OTU counts'!AC3</f>
        <v>ERR695608</v>
      </c>
      <c r="AD3" t="str">
        <f>'Kelpie OTU counts'!AD3</f>
        <v>ERR695609</v>
      </c>
      <c r="AE3" t="str">
        <f>'Kelpie OTU counts'!AE3</f>
        <v>ERR695610</v>
      </c>
      <c r="AF3" t="str">
        <f>'Kelpie OTU counts'!AF3</f>
        <v>ERR695611</v>
      </c>
      <c r="AG3" t="str">
        <f>'Kelpie OTU counts'!AG3</f>
        <v>ERR695612</v>
      </c>
      <c r="AH3" t="str">
        <f>'Kelpie OTU counts'!AH3</f>
        <v>ERR695613</v>
      </c>
      <c r="AI3" t="str">
        <f>'Kelpie OTU counts'!AI3</f>
        <v>ERR695614</v>
      </c>
      <c r="AJ3" t="str">
        <f>'Kelpie OTU counts'!AJ3</f>
        <v>ERR695615</v>
      </c>
      <c r="AK3" t="str">
        <f>'Kelpie OTU counts'!AK3</f>
        <v>ERR695616</v>
      </c>
      <c r="AL3" t="str">
        <f>'Kelpie OTU counts'!AL3</f>
        <v>ERR695617</v>
      </c>
      <c r="AM3" t="str">
        <f>'Kelpie OTU counts'!AM3</f>
        <v>ERR695618</v>
      </c>
      <c r="AN3" t="str">
        <f>'Kelpie OTU counts'!AN3</f>
        <v>ERR695619</v>
      </c>
      <c r="AO3" t="str">
        <f>'Kelpie OTU counts'!AO3</f>
        <v>ERR695620</v>
      </c>
      <c r="AP3" t="str">
        <f>'Kelpie OTU counts'!AP3</f>
        <v>ERR695621</v>
      </c>
      <c r="AQ3" t="str">
        <f>'Kelpie OTU counts'!AQ3</f>
        <v>ERR695622</v>
      </c>
      <c r="AR3" t="str">
        <f>'Kelpie OTU counts'!AR3</f>
        <v>ERR695623</v>
      </c>
      <c r="AS3" t="str">
        <f>'Kelpie OTU counts'!AS3</f>
        <v>ERR695624</v>
      </c>
      <c r="AT3" t="str">
        <f>'Kelpie OTU counts'!AT3</f>
        <v>ERR695625</v>
      </c>
      <c r="AU3" t="str">
        <f>'Kelpie OTU counts'!AU3</f>
        <v>ERR695626</v>
      </c>
      <c r="AV3" t="str">
        <f>'Kelpie OTU counts'!AV3</f>
        <v>ERR695627</v>
      </c>
      <c r="AW3" t="str">
        <f>'Kelpie OTU counts'!AW3</f>
        <v>ERR695628</v>
      </c>
      <c r="AX3" t="str">
        <f>'Kelpie OTU counts'!AX3</f>
        <v>ERR695629</v>
      </c>
      <c r="AY3" t="str">
        <f>'Kelpie OTU counts'!AY3</f>
        <v>ERR695630</v>
      </c>
      <c r="AZ3" t="str">
        <f>'Kelpie OTU counts'!AZ3</f>
        <v>ERR695631</v>
      </c>
      <c r="BA3" t="str">
        <f>'Kelpie OTU counts'!BA3</f>
        <v>ERR695632</v>
      </c>
      <c r="BB3" t="str">
        <f>'Kelpie OTU counts'!BB3</f>
        <v>ERR695633</v>
      </c>
      <c r="BC3" t="str">
        <f>'Kelpie OTU counts'!BC3</f>
        <v>ERR695634</v>
      </c>
      <c r="BD3" t="str">
        <f>'Kelpie OTU counts'!BD3</f>
        <v>ERR695635</v>
      </c>
      <c r="BE3" t="str">
        <f>'Kelpie OTU counts'!BE3</f>
        <v>ERR695636</v>
      </c>
      <c r="BF3" t="str">
        <f>'Kelpie OTU counts'!BF3</f>
        <v>ERR695637</v>
      </c>
    </row>
    <row r="4" spans="1:58" x14ac:dyDescent="0.35">
      <c r="A4" t="str">
        <f>'Kelpie OTU counts'!A4</f>
        <v>OTU_1</v>
      </c>
      <c r="B4">
        <f>'Kelpie OTU counts'!B4</f>
        <v>19769</v>
      </c>
      <c r="C4" t="str">
        <f>'Kelpie OTU counts'!C4</f>
        <v>Root</v>
      </c>
      <c r="D4" t="str">
        <f>'Kelpie OTU counts'!D4</f>
        <v>Bacteria</v>
      </c>
      <c r="E4" t="str">
        <f>'Kelpie OTU counts'!E4</f>
        <v>Bacteroidetes</v>
      </c>
      <c r="F4" t="str">
        <f>'Kelpie OTU counts'!F4</f>
        <v>.</v>
      </c>
      <c r="G4" t="str">
        <f>'Kelpie OTU counts'!G4</f>
        <v>Bacteroidia</v>
      </c>
      <c r="H4" t="str">
        <f>'Kelpie OTU counts'!H4</f>
        <v>.</v>
      </c>
      <c r="I4" t="str">
        <f>'Kelpie OTU counts'!I4</f>
        <v>Bacteroidales</v>
      </c>
      <c r="J4" t="str">
        <f>'Kelpie OTU counts'!J4</f>
        <v>.</v>
      </c>
      <c r="K4" t="str">
        <f>'Kelpie OTU counts'!K4</f>
        <v>Bacteroidaceae</v>
      </c>
      <c r="L4" t="str">
        <f>'Kelpie OTU counts'!L4</f>
        <v>.</v>
      </c>
      <c r="M4" t="str">
        <f>'Kelpie OTU counts'!M4</f>
        <v>Bacteroides</v>
      </c>
      <c r="N4" t="str">
        <f>'Kelpie OTU counts'!N4</f>
        <v>.</v>
      </c>
      <c r="O4">
        <f>'Kelpie OTU counts'!O4</f>
        <v>1</v>
      </c>
      <c r="P4" t="str">
        <f>'Kelpie OTU counts'!P4</f>
        <v>Bacteroides_dorei_(T)_JCM_13471;_175_(AB242142)</v>
      </c>
      <c r="Q4">
        <f>'Kelpie OTU counts'!Q4</f>
        <v>99.6</v>
      </c>
      <c r="R4">
        <f>'Kelpie OTU counts'!R4</f>
        <v>2</v>
      </c>
      <c r="S4" s="4">
        <f>'Kelpie OTU counts'!S4/'Kelpie OTU counts'!S$1</f>
        <v>0.12573099415204678</v>
      </c>
      <c r="T4" s="4">
        <f>'Kelpie OTU counts'!T4/'Kelpie OTU counts'!T$1</f>
        <v>0.13139931740614336</v>
      </c>
      <c r="U4" s="4">
        <f>'Kelpie OTU counts'!U4/'Kelpie OTU counts'!U$1</f>
        <v>7.7867280398925973E-2</v>
      </c>
      <c r="V4" s="4">
        <f>'Kelpie OTU counts'!V4/'Kelpie OTU counts'!V$1</f>
        <v>9.2179700499168057E-2</v>
      </c>
      <c r="W4" s="4">
        <f>'Kelpie OTU counts'!W4/'Kelpie OTU counts'!W$1</f>
        <v>0.1396604938271605</v>
      </c>
      <c r="X4" s="4">
        <f>'Kelpie OTU counts'!X4/'Kelpie OTU counts'!X$1</f>
        <v>0.12308329879817655</v>
      </c>
      <c r="Y4" s="4">
        <f>'Kelpie OTU counts'!Y4/'Kelpie OTU counts'!Y$1</f>
        <v>9.5408041874851302E-2</v>
      </c>
      <c r="Z4" s="4">
        <f>'Kelpie OTU counts'!Z4/'Kelpie OTU counts'!Z$1</f>
        <v>0.11964702828964444</v>
      </c>
      <c r="AA4" s="4">
        <f>'Kelpie OTU counts'!AA4/'Kelpie OTU counts'!AA$1</f>
        <v>0.17738791423001948</v>
      </c>
      <c r="AB4" s="4">
        <f>'Kelpie OTU counts'!AB4/'Kelpie OTU counts'!AB$1</f>
        <v>0.14114285714285715</v>
      </c>
      <c r="AC4" s="4">
        <f>'Kelpie OTU counts'!AC4/'Kelpie OTU counts'!AC$1</f>
        <v>0.29562695225345825</v>
      </c>
      <c r="AD4" s="4">
        <f>'Kelpie OTU counts'!AD4/'Kelpie OTU counts'!AD$1</f>
        <v>0.23706377858002406</v>
      </c>
      <c r="AE4" s="4">
        <f>'Kelpie OTU counts'!AE4/'Kelpie OTU counts'!AE$1</f>
        <v>8.0308030803080313E-2</v>
      </c>
      <c r="AF4" s="4">
        <f>'Kelpie OTU counts'!AF4/'Kelpie OTU counts'!AF$1</f>
        <v>6.9877615475720495E-2</v>
      </c>
      <c r="AG4" s="4">
        <f>'Kelpie OTU counts'!AG4/'Kelpie OTU counts'!AG$1</f>
        <v>1.2738853503184714E-2</v>
      </c>
      <c r="AH4" s="4">
        <f>'Kelpie OTU counts'!AH4/'Kelpie OTU counts'!AH$1</f>
        <v>2.6706231454005934E-2</v>
      </c>
      <c r="AI4" s="4">
        <f>'Kelpie OTU counts'!AI4/'Kelpie OTU counts'!AI$1</f>
        <v>8.2802547770700632E-2</v>
      </c>
      <c r="AJ4" s="4">
        <f>'Kelpie OTU counts'!AJ4/'Kelpie OTU counts'!AJ$1</f>
        <v>2.7959547888161809E-2</v>
      </c>
      <c r="AK4" s="4">
        <f>'Kelpie OTU counts'!AK4/'Kelpie OTU counts'!AK$1</f>
        <v>9.4389689158453374E-2</v>
      </c>
      <c r="AL4" s="4">
        <f>'Kelpie OTU counts'!AL4/'Kelpie OTU counts'!AL$1</f>
        <v>0.11011904761904762</v>
      </c>
      <c r="AM4" s="4">
        <f>'Kelpie OTU counts'!AM4/'Kelpie OTU counts'!AM$1</f>
        <v>0.67462580185317178</v>
      </c>
      <c r="AN4" s="4">
        <f>'Kelpie OTU counts'!AN4/'Kelpie OTU counts'!AN$1</f>
        <v>0.70458074534161486</v>
      </c>
      <c r="AO4" s="4">
        <f>'Kelpie OTU counts'!AO4/'Kelpie OTU counts'!AO$1</f>
        <v>7.3112265281662009E-2</v>
      </c>
      <c r="AP4" s="4">
        <f>'Kelpie OTU counts'!AP4/'Kelpie OTU counts'!AP$1</f>
        <v>6.413612565445026E-2</v>
      </c>
      <c r="AQ4" s="4">
        <f>'Kelpie OTU counts'!AQ4/'Kelpie OTU counts'!AQ$1</f>
        <v>0.70096774193548383</v>
      </c>
      <c r="AR4" s="4">
        <f>'Kelpie OTU counts'!AR4/'Kelpie OTU counts'!AR$1</f>
        <v>0.70209740490579453</v>
      </c>
      <c r="AS4" s="4">
        <f>'Kelpie OTU counts'!AS4/'Kelpie OTU counts'!AS$1</f>
        <v>0.18076261467889909</v>
      </c>
      <c r="AT4" s="4">
        <f>'Kelpie OTU counts'!AT4/'Kelpie OTU counts'!AT$1</f>
        <v>0.19536370903277378</v>
      </c>
      <c r="AU4" s="4">
        <f>'Kelpie OTU counts'!AU4/'Kelpie OTU counts'!AU$1</f>
        <v>4.7257383966244723E-2</v>
      </c>
      <c r="AV4" s="4">
        <f>'Kelpie OTU counts'!AV4/'Kelpie OTU counts'!AV$1</f>
        <v>1.4096916299559472E-2</v>
      </c>
      <c r="AW4" s="4">
        <f>'Kelpie OTU counts'!AW4/'Kelpie OTU counts'!AW$1</f>
        <v>0.12629937629937629</v>
      </c>
      <c r="AX4" s="4">
        <f>'Kelpie OTU counts'!AX4/'Kelpie OTU counts'!AX$1</f>
        <v>0.13743842364532019</v>
      </c>
      <c r="AY4" s="4">
        <f>'Kelpie OTU counts'!AY4/'Kelpie OTU counts'!AY$1</f>
        <v>0.10874293170943888</v>
      </c>
      <c r="AZ4" s="4">
        <f>'Kelpie OTU counts'!AZ4/'Kelpie OTU counts'!AZ$1</f>
        <v>0.11327782646801052</v>
      </c>
      <c r="BA4" s="4">
        <f>'Kelpie OTU counts'!BA4/'Kelpie OTU counts'!BA$1</f>
        <v>4.1468064823641564E-2</v>
      </c>
      <c r="BB4" s="4">
        <f>'Kelpie OTU counts'!BB4/'Kelpie OTU counts'!BB$1</f>
        <v>2.4873096446700507E-2</v>
      </c>
      <c r="BC4" s="4">
        <f>'Kelpie OTU counts'!BC4/'Kelpie OTU counts'!BC$1</f>
        <v>7.0422535211267607E-3</v>
      </c>
      <c r="BD4" s="4">
        <f>'Kelpie OTU counts'!BD4/'Kelpie OTU counts'!BD$1</f>
        <v>8.0495356037151699E-3</v>
      </c>
      <c r="BE4" s="4">
        <f>'Kelpie OTU counts'!BE4/'Kelpie OTU counts'!BE$1</f>
        <v>9.2967409948542024E-2</v>
      </c>
      <c r="BF4" s="4">
        <f>'Kelpie OTU counts'!BF4/'Kelpie OTU counts'!BF$1</f>
        <v>0.12459403602007676</v>
      </c>
    </row>
    <row r="5" spans="1:58" x14ac:dyDescent="0.35">
      <c r="A5" t="str">
        <f>'Kelpie OTU counts'!A5</f>
        <v>OTU_4</v>
      </c>
      <c r="B5">
        <f>'Kelpie OTU counts'!B5</f>
        <v>7177</v>
      </c>
      <c r="C5" t="str">
        <f>'Kelpie OTU counts'!C5</f>
        <v>Root</v>
      </c>
      <c r="D5" t="str">
        <f>'Kelpie OTU counts'!D5</f>
        <v>Bacteria</v>
      </c>
      <c r="E5" t="str">
        <f>'Kelpie OTU counts'!E5</f>
        <v>Firmicutes</v>
      </c>
      <c r="F5" t="str">
        <f>'Kelpie OTU counts'!F5</f>
        <v>.</v>
      </c>
      <c r="G5" t="str">
        <f>'Kelpie OTU counts'!G5</f>
        <v>Clostridia</v>
      </c>
      <c r="H5" t="str">
        <f>'Kelpie OTU counts'!H5</f>
        <v>.</v>
      </c>
      <c r="I5" t="str">
        <f>'Kelpie OTU counts'!I5</f>
        <v>Clostridiales</v>
      </c>
      <c r="J5" t="str">
        <f>'Kelpie OTU counts'!J5</f>
        <v>.</v>
      </c>
      <c r="K5" t="str">
        <f>'Kelpie OTU counts'!K5</f>
        <v>Ruminococcaceae</v>
      </c>
      <c r="L5" t="str">
        <f>'Kelpie OTU counts'!L5</f>
        <v>.</v>
      </c>
      <c r="M5" t="str">
        <f>'Kelpie OTU counts'!M5</f>
        <v>Faecalibacterium</v>
      </c>
      <c r="N5" t="str">
        <f>'Kelpie OTU counts'!N5</f>
        <v>.</v>
      </c>
      <c r="O5">
        <f>'Kelpie OTU counts'!O5</f>
        <v>1</v>
      </c>
      <c r="P5" t="str">
        <f>'Kelpie OTU counts'!P5</f>
        <v>Faecalibacterium_prausnitzii_(T)_ATCC_27768_(AJ413954)</v>
      </c>
      <c r="Q5">
        <f>'Kelpie OTU counts'!Q5</f>
        <v>98.8</v>
      </c>
      <c r="R5">
        <f>'Kelpie OTU counts'!R5</f>
        <v>1</v>
      </c>
      <c r="S5" s="4">
        <f>'Kelpie OTU counts'!S5/'Kelpie OTU counts'!S$1</f>
        <v>8.5282651072124752E-2</v>
      </c>
      <c r="T5" s="4">
        <f>'Kelpie OTU counts'!T5/'Kelpie OTU counts'!T$1</f>
        <v>8.5750853242320818E-2</v>
      </c>
      <c r="U5" s="4">
        <f>'Kelpie OTU counts'!U5/'Kelpie OTU counts'!U$1</f>
        <v>7.0579209819716146E-2</v>
      </c>
      <c r="V5" s="4">
        <f>'Kelpie OTU counts'!V5/'Kelpie OTU counts'!V$1</f>
        <v>8.153078202995008E-2</v>
      </c>
      <c r="W5" s="4">
        <f>'Kelpie OTU counts'!W5/'Kelpie OTU counts'!W$1</f>
        <v>0.11496913580246913</v>
      </c>
      <c r="X5" s="4">
        <f>'Kelpie OTU counts'!X5/'Kelpie OTU counts'!X$1</f>
        <v>0.11023622047244094</v>
      </c>
      <c r="Y5" s="4">
        <f>'Kelpie OTU counts'!Y5/'Kelpie OTU counts'!Y$1</f>
        <v>0.10920770877944326</v>
      </c>
      <c r="Z5" s="4">
        <f>'Kelpie OTU counts'!Z5/'Kelpie OTU counts'!Z$1</f>
        <v>0.10070075266026472</v>
      </c>
      <c r="AA5" s="4">
        <f>'Kelpie OTU counts'!AA5/'Kelpie OTU counts'!AA$1</f>
        <v>6.4327485380116955E-2</v>
      </c>
      <c r="AB5" s="4">
        <f>'Kelpie OTU counts'!AB5/'Kelpie OTU counts'!AB$1</f>
        <v>5.9428571428571428E-2</v>
      </c>
      <c r="AC5" s="4">
        <f>'Kelpie OTU counts'!AC5/'Kelpie OTU counts'!AC$1</f>
        <v>4.9531459170013385E-2</v>
      </c>
      <c r="AD5" s="4">
        <f>'Kelpie OTU counts'!AD5/'Kelpie OTU counts'!AD$1</f>
        <v>3.9229843561973524E-2</v>
      </c>
      <c r="AE5" s="4">
        <f>'Kelpie OTU counts'!AE5/'Kelpie OTU counts'!AE$1</f>
        <v>5.9772643931059771E-2</v>
      </c>
      <c r="AF5" s="4">
        <f>'Kelpie OTU counts'!AF5/'Kelpie OTU counts'!AF$1</f>
        <v>5.8823529411764705E-2</v>
      </c>
      <c r="AG5" s="4">
        <f>'Kelpie OTU counts'!AG5/'Kelpie OTU counts'!AG$1</f>
        <v>9.5541401273885357E-2</v>
      </c>
      <c r="AH5" s="4">
        <f>'Kelpie OTU counts'!AH5/'Kelpie OTU counts'!AH$1</f>
        <v>6.9732937685459948E-2</v>
      </c>
      <c r="AI5" s="4">
        <f>'Kelpie OTU counts'!AI5/'Kelpie OTU counts'!AI$1</f>
        <v>0.11073003429691328</v>
      </c>
      <c r="AJ5" s="4">
        <f>'Kelpie OTU counts'!AJ5/'Kelpie OTU counts'!AJ$1</f>
        <v>0.10707911957168352</v>
      </c>
      <c r="AK5" s="4">
        <f>'Kelpie OTU counts'!AK5/'Kelpie OTU counts'!AK$1</f>
        <v>0.11448066717210008</v>
      </c>
      <c r="AL5" s="4">
        <f>'Kelpie OTU counts'!AL5/'Kelpie OTU counts'!AL$1</f>
        <v>0.10671768707482993</v>
      </c>
      <c r="AM5" s="4">
        <f>'Kelpie OTU counts'!AM5/'Kelpie OTU counts'!AM$1</f>
        <v>0</v>
      </c>
      <c r="AN5" s="4">
        <f>'Kelpie OTU counts'!AN5/'Kelpie OTU counts'!AN$1</f>
        <v>0</v>
      </c>
      <c r="AO5" s="4">
        <f>'Kelpie OTU counts'!AO5/'Kelpie OTU counts'!AO$1</f>
        <v>4.794246903715541E-3</v>
      </c>
      <c r="AP5" s="4">
        <f>'Kelpie OTU counts'!AP5/'Kelpie OTU counts'!AP$1</f>
        <v>3.9267015706806281E-3</v>
      </c>
      <c r="AQ5" s="4">
        <f>'Kelpie OTU counts'!AQ5/'Kelpie OTU counts'!AQ$1</f>
        <v>0</v>
      </c>
      <c r="AR5" s="4">
        <f>'Kelpie OTU counts'!AR5/'Kelpie OTU counts'!AR$1</f>
        <v>0</v>
      </c>
      <c r="AS5" s="4">
        <f>'Kelpie OTU counts'!AS5/'Kelpie OTU counts'!AS$1</f>
        <v>0.10106077981651376</v>
      </c>
      <c r="AT5" s="4">
        <f>'Kelpie OTU counts'!AT5/'Kelpie OTU counts'!AT$1</f>
        <v>9.6562749800159872E-2</v>
      </c>
      <c r="AU5" s="4">
        <f>'Kelpie OTU counts'!AU5/'Kelpie OTU counts'!AU$1</f>
        <v>4.2194092827004216E-3</v>
      </c>
      <c r="AV5" s="4">
        <f>'Kelpie OTU counts'!AV5/'Kelpie OTU counts'!AV$1</f>
        <v>5.2863436123348016E-3</v>
      </c>
      <c r="AW5" s="4">
        <f>'Kelpie OTU counts'!AW5/'Kelpie OTU counts'!AW$1</f>
        <v>9.3035343035343041E-2</v>
      </c>
      <c r="AX5" s="4">
        <f>'Kelpie OTU counts'!AX5/'Kelpie OTU counts'!AX$1</f>
        <v>0.12610837438423644</v>
      </c>
      <c r="AY5" s="4">
        <f>'Kelpie OTU counts'!AY5/'Kelpie OTU counts'!AY$1</f>
        <v>5.4371465854719442E-2</v>
      </c>
      <c r="AZ5" s="4">
        <f>'Kelpie OTU counts'!AZ5/'Kelpie OTU counts'!AZ$1</f>
        <v>5.8501314636283962E-2</v>
      </c>
      <c r="BA5" s="4">
        <f>'Kelpie OTU counts'!BA5/'Kelpie OTU counts'!BA$1</f>
        <v>4.242135367016206E-2</v>
      </c>
      <c r="BB5" s="4">
        <f>'Kelpie OTU counts'!BB5/'Kelpie OTU counts'!BB$1</f>
        <v>5.0761421319796954E-2</v>
      </c>
      <c r="BC5" s="4">
        <f>'Kelpie OTU counts'!BC5/'Kelpie OTU counts'!BC$1</f>
        <v>5.6978233034571064E-2</v>
      </c>
      <c r="BD5" s="4">
        <f>'Kelpie OTU counts'!BD5/'Kelpie OTU counts'!BD$1</f>
        <v>5.448916408668731E-2</v>
      </c>
      <c r="BE5" s="4">
        <f>'Kelpie OTU counts'!BE5/'Kelpie OTU counts'!BE$1</f>
        <v>4.9056603773584909E-2</v>
      </c>
      <c r="BF5" s="4">
        <f>'Kelpie OTU counts'!BF5/'Kelpie OTU counts'!BF$1</f>
        <v>4.2810746973723057E-2</v>
      </c>
    </row>
    <row r="6" spans="1:58" x14ac:dyDescent="0.35">
      <c r="A6" t="str">
        <f>'Kelpie OTU counts'!A6</f>
        <v>OTU_2</v>
      </c>
      <c r="B6">
        <f>'Kelpie OTU counts'!B6</f>
        <v>6589</v>
      </c>
      <c r="C6" t="str">
        <f>'Kelpie OTU counts'!C6</f>
        <v>Root</v>
      </c>
      <c r="D6" t="str">
        <f>'Kelpie OTU counts'!D6</f>
        <v>Bacteria</v>
      </c>
      <c r="E6" t="str">
        <f>'Kelpie OTU counts'!E6</f>
        <v>Bacteroidetes</v>
      </c>
      <c r="F6" t="str">
        <f>'Kelpie OTU counts'!F6</f>
        <v>.</v>
      </c>
      <c r="G6" t="str">
        <f>'Kelpie OTU counts'!G6</f>
        <v>Bacteroidia</v>
      </c>
      <c r="H6" t="str">
        <f>'Kelpie OTU counts'!H6</f>
        <v>.</v>
      </c>
      <c r="I6" t="str">
        <f>'Kelpie OTU counts'!I6</f>
        <v>Bacteroidales</v>
      </c>
      <c r="J6" t="str">
        <f>'Kelpie OTU counts'!J6</f>
        <v>.</v>
      </c>
      <c r="K6" t="str">
        <f>'Kelpie OTU counts'!K6</f>
        <v>Prevotellaceae</v>
      </c>
      <c r="L6" t="str">
        <f>'Kelpie OTU counts'!L6</f>
        <v>.</v>
      </c>
      <c r="M6" t="str">
        <f>'Kelpie OTU counts'!M6</f>
        <v>Prevotella</v>
      </c>
      <c r="N6" t="str">
        <f>'Kelpie OTU counts'!N6</f>
        <v>.</v>
      </c>
      <c r="O6">
        <f>'Kelpie OTU counts'!O6</f>
        <v>1</v>
      </c>
      <c r="P6" t="str">
        <f>'Kelpie OTU counts'!P6</f>
        <v>Prevotella_copri_(T)_CB7_(AB064923)</v>
      </c>
      <c r="Q6">
        <f>'Kelpie OTU counts'!Q6</f>
        <v>100</v>
      </c>
      <c r="R6">
        <f>'Kelpie OTU counts'!R6</f>
        <v>1</v>
      </c>
      <c r="S6" s="4">
        <f>'Kelpie OTU counts'!S6/'Kelpie OTU counts'!S$1</f>
        <v>0</v>
      </c>
      <c r="T6" s="4">
        <f>'Kelpie OTU counts'!T6/'Kelpie OTU counts'!T$1</f>
        <v>0</v>
      </c>
      <c r="U6" s="4">
        <f>'Kelpie OTU counts'!U6/'Kelpie OTU counts'!U$1</f>
        <v>0</v>
      </c>
      <c r="V6" s="4">
        <f>'Kelpie OTU counts'!V6/'Kelpie OTU counts'!V$1</f>
        <v>0</v>
      </c>
      <c r="W6" s="4">
        <f>'Kelpie OTU counts'!W6/'Kelpie OTU counts'!W$1</f>
        <v>0</v>
      </c>
      <c r="X6" s="4">
        <f>'Kelpie OTU counts'!X6/'Kelpie OTU counts'!X$1</f>
        <v>0</v>
      </c>
      <c r="Y6" s="4">
        <f>'Kelpie OTU counts'!Y6/'Kelpie OTU counts'!Y$1</f>
        <v>0</v>
      </c>
      <c r="Z6" s="4">
        <f>'Kelpie OTU counts'!Z6/'Kelpie OTU counts'!Z$1</f>
        <v>0</v>
      </c>
      <c r="AA6" s="4">
        <f>'Kelpie OTU counts'!AA6/'Kelpie OTU counts'!AA$1</f>
        <v>3.8011695906432746E-2</v>
      </c>
      <c r="AB6" s="4">
        <f>'Kelpie OTU counts'!AB6/'Kelpie OTU counts'!AB$1</f>
        <v>3.2571428571428571E-2</v>
      </c>
      <c r="AC6" s="4">
        <f>'Kelpie OTU counts'!AC6/'Kelpie OTU counts'!AC$1</f>
        <v>4.4622936189201252E-3</v>
      </c>
      <c r="AD6" s="4">
        <f>'Kelpie OTU counts'!AD6/'Kelpie OTU counts'!AD$1</f>
        <v>2.1660649819494585E-3</v>
      </c>
      <c r="AE6" s="4">
        <f>'Kelpie OTU counts'!AE6/'Kelpie OTU counts'!AE$1</f>
        <v>0.13384671800513384</v>
      </c>
      <c r="AF6" s="4">
        <f>'Kelpie OTU counts'!AF6/'Kelpie OTU counts'!AF$1</f>
        <v>0.13185945519147257</v>
      </c>
      <c r="AG6" s="4">
        <f>'Kelpie OTU counts'!AG6/'Kelpie OTU counts'!AG$1</f>
        <v>0.10191082802547771</v>
      </c>
      <c r="AH6" s="4">
        <f>'Kelpie OTU counts'!AH6/'Kelpie OTU counts'!AH$1</f>
        <v>9.9406528189910984E-2</v>
      </c>
      <c r="AI6" s="4">
        <f>'Kelpie OTU counts'!AI6/'Kelpie OTU counts'!AI$1</f>
        <v>0.17197452229299362</v>
      </c>
      <c r="AJ6" s="4">
        <f>'Kelpie OTU counts'!AJ6/'Kelpie OTU counts'!AJ$1</f>
        <v>0.19393218322427128</v>
      </c>
      <c r="AK6" s="4">
        <f>'Kelpie OTU counts'!AK6/'Kelpie OTU counts'!AK$1</f>
        <v>0.17323730098559514</v>
      </c>
      <c r="AL6" s="4">
        <f>'Kelpie OTU counts'!AL6/'Kelpie OTU counts'!AL$1</f>
        <v>0.20323129251700681</v>
      </c>
      <c r="AM6" s="4">
        <f>'Kelpie OTU counts'!AM6/'Kelpie OTU counts'!AM$1</f>
        <v>0</v>
      </c>
      <c r="AN6" s="4">
        <f>'Kelpie OTU counts'!AN6/'Kelpie OTU counts'!AN$1</f>
        <v>0</v>
      </c>
      <c r="AO6" s="4">
        <f>'Kelpie OTU counts'!AO6/'Kelpie OTU counts'!AO$1</f>
        <v>0</v>
      </c>
      <c r="AP6" s="4">
        <f>'Kelpie OTU counts'!AP6/'Kelpie OTU counts'!AP$1</f>
        <v>0</v>
      </c>
      <c r="AQ6" s="4">
        <f>'Kelpie OTU counts'!AQ6/'Kelpie OTU counts'!AQ$1</f>
        <v>0</v>
      </c>
      <c r="AR6" s="4">
        <f>'Kelpie OTU counts'!AR6/'Kelpie OTU counts'!AR$1</f>
        <v>0</v>
      </c>
      <c r="AS6" s="4">
        <f>'Kelpie OTU counts'!AS6/'Kelpie OTU counts'!AS$1</f>
        <v>0</v>
      </c>
      <c r="AT6" s="4">
        <f>'Kelpie OTU counts'!AT6/'Kelpie OTU counts'!AT$1</f>
        <v>0</v>
      </c>
      <c r="AU6" s="4">
        <f>'Kelpie OTU counts'!AU6/'Kelpie OTU counts'!AU$1</f>
        <v>5.0632911392405064E-3</v>
      </c>
      <c r="AV6" s="4">
        <f>'Kelpie OTU counts'!AV6/'Kelpie OTU counts'!AV$1</f>
        <v>3.524229074889868E-3</v>
      </c>
      <c r="AW6" s="4">
        <f>'Kelpie OTU counts'!AW6/'Kelpie OTU counts'!AW$1</f>
        <v>0</v>
      </c>
      <c r="AX6" s="4">
        <f>'Kelpie OTU counts'!AX6/'Kelpie OTU counts'!AX$1</f>
        <v>0</v>
      </c>
      <c r="AY6" s="4">
        <f>'Kelpie OTU counts'!AY6/'Kelpie OTU counts'!AY$1</f>
        <v>0.16093953892996954</v>
      </c>
      <c r="AZ6" s="4">
        <f>'Kelpie OTU counts'!AZ6/'Kelpie OTU counts'!AZ$1</f>
        <v>0.12532865907099036</v>
      </c>
      <c r="BA6" s="4">
        <f>'Kelpie OTU counts'!BA6/'Kelpie OTU counts'!BA$1</f>
        <v>0.24976167778836988</v>
      </c>
      <c r="BB6" s="4">
        <f>'Kelpie OTU counts'!BB6/'Kelpie OTU counts'!BB$1</f>
        <v>0.27106598984771574</v>
      </c>
      <c r="BC6" s="4">
        <f>'Kelpie OTU counts'!BC6/'Kelpie OTU counts'!BC$1</f>
        <v>1.0243277848911651E-2</v>
      </c>
      <c r="BD6" s="4">
        <f>'Kelpie OTU counts'!BD6/'Kelpie OTU counts'!BD$1</f>
        <v>1.0526315789473684E-2</v>
      </c>
      <c r="BE6" s="4">
        <f>'Kelpie OTU counts'!BE6/'Kelpie OTU counts'!BE$1</f>
        <v>0.2586620926243568</v>
      </c>
      <c r="BF6" s="4">
        <f>'Kelpie OTU counts'!BF6/'Kelpie OTU counts'!BF$1</f>
        <v>0.23619722468260998</v>
      </c>
    </row>
    <row r="7" spans="1:58" x14ac:dyDescent="0.35">
      <c r="A7" t="str">
        <f>'Kelpie OTU counts'!A7</f>
        <v>OTU_5</v>
      </c>
      <c r="B7">
        <f>'Kelpie OTU counts'!B7</f>
        <v>4891</v>
      </c>
      <c r="C7" t="str">
        <f>'Kelpie OTU counts'!C7</f>
        <v>Root</v>
      </c>
      <c r="D7" t="str">
        <f>'Kelpie OTU counts'!D7</f>
        <v>Bacteria</v>
      </c>
      <c r="E7" t="str">
        <f>'Kelpie OTU counts'!E7</f>
        <v>Firmicutes</v>
      </c>
      <c r="F7" t="str">
        <f>'Kelpie OTU counts'!F7</f>
        <v>.</v>
      </c>
      <c r="G7" t="str">
        <f>'Kelpie OTU counts'!G7</f>
        <v>Clostridia</v>
      </c>
      <c r="H7" t="str">
        <f>'Kelpie OTU counts'!H7</f>
        <v>.</v>
      </c>
      <c r="I7" t="str">
        <f>'Kelpie OTU counts'!I7</f>
        <v>Clostridiales</v>
      </c>
      <c r="J7" t="str">
        <f>'Kelpie OTU counts'!J7</f>
        <v>.</v>
      </c>
      <c r="K7" t="str">
        <f>'Kelpie OTU counts'!K7</f>
        <v>Lachnospiraceae</v>
      </c>
      <c r="L7" t="str">
        <f>'Kelpie OTU counts'!L7</f>
        <v>.</v>
      </c>
      <c r="M7" t="str">
        <f>'Kelpie OTU counts'!M7</f>
        <v>Roseburia</v>
      </c>
      <c r="N7" t="str">
        <f>'Kelpie OTU counts'!N7</f>
        <v>.</v>
      </c>
      <c r="O7">
        <f>'Kelpie OTU counts'!O7</f>
        <v>0.99</v>
      </c>
      <c r="P7" t="str">
        <f>'Kelpie OTU counts'!P7</f>
        <v>Eubacterium_rectale_(T)_(L34627)</v>
      </c>
      <c r="Q7">
        <f>'Kelpie OTU counts'!Q7</f>
        <v>100</v>
      </c>
      <c r="R7">
        <f>'Kelpie OTU counts'!R7</f>
        <v>1</v>
      </c>
      <c r="S7" s="4">
        <f>'Kelpie OTU counts'!S7/'Kelpie OTU counts'!S$1</f>
        <v>5.5068226120857697E-2</v>
      </c>
      <c r="T7" s="4">
        <f>'Kelpie OTU counts'!T7/'Kelpie OTU counts'!T$1</f>
        <v>7.252559726962457E-2</v>
      </c>
      <c r="U7" s="4">
        <f>'Kelpie OTU counts'!U7/'Kelpie OTU counts'!U$1</f>
        <v>0.16417337936325277</v>
      </c>
      <c r="V7" s="4">
        <f>'Kelpie OTU counts'!V7/'Kelpie OTU counts'!V$1</f>
        <v>0.16339434276206322</v>
      </c>
      <c r="W7" s="4">
        <f>'Kelpie OTU counts'!W7/'Kelpie OTU counts'!W$1</f>
        <v>2.5077160493827161E-2</v>
      </c>
      <c r="X7" s="4">
        <f>'Kelpie OTU counts'!X7/'Kelpie OTU counts'!X$1</f>
        <v>3.3153750518027353E-2</v>
      </c>
      <c r="Y7" s="4">
        <f>'Kelpie OTU counts'!Y7/'Kelpie OTU counts'!Y$1</f>
        <v>6.4239828693790149E-2</v>
      </c>
      <c r="Z7" s="4">
        <f>'Kelpie OTU counts'!Z7/'Kelpie OTU counts'!Z$1</f>
        <v>5.9693745133662081E-2</v>
      </c>
      <c r="AA7" s="4">
        <f>'Kelpie OTU counts'!AA7/'Kelpie OTU counts'!AA$1</f>
        <v>7.6023391812865493E-2</v>
      </c>
      <c r="AB7" s="4">
        <f>'Kelpie OTU counts'!AB7/'Kelpie OTU counts'!AB$1</f>
        <v>6.6285714285714281E-2</v>
      </c>
      <c r="AC7" s="4">
        <f>'Kelpie OTU counts'!AC7/'Kelpie OTU counts'!AC$1</f>
        <v>3.3690316822846941E-2</v>
      </c>
      <c r="AD7" s="4">
        <f>'Kelpie OTU counts'!AD7/'Kelpie OTU counts'!AD$1</f>
        <v>2.6474127557160047E-2</v>
      </c>
      <c r="AE7" s="4">
        <f>'Kelpie OTU counts'!AE7/'Kelpie OTU counts'!AE$1</f>
        <v>3.006967363403007E-2</v>
      </c>
      <c r="AF7" s="4">
        <f>'Kelpie OTU counts'!AF7/'Kelpie OTU counts'!AF$1</f>
        <v>2.7240426371891037E-2</v>
      </c>
      <c r="AG7" s="4">
        <f>'Kelpie OTU counts'!AG7/'Kelpie OTU counts'!AG$1</f>
        <v>3.4394904458598725E-2</v>
      </c>
      <c r="AH7" s="4">
        <f>'Kelpie OTU counts'!AH7/'Kelpie OTU counts'!AH$1</f>
        <v>3.857566765578635E-2</v>
      </c>
      <c r="AI7" s="4">
        <f>'Kelpie OTU counts'!AI7/'Kelpie OTU counts'!AI$1</f>
        <v>1.6658500734933857E-2</v>
      </c>
      <c r="AJ7" s="4">
        <f>'Kelpie OTU counts'!AJ7/'Kelpie OTU counts'!AJ$1</f>
        <v>1.784651992861392E-2</v>
      </c>
      <c r="AK7" s="4">
        <f>'Kelpie OTU counts'!AK7/'Kelpie OTU counts'!AK$1</f>
        <v>1.7058377558756634E-2</v>
      </c>
      <c r="AL7" s="4">
        <f>'Kelpie OTU counts'!AL7/'Kelpie OTU counts'!AL$1</f>
        <v>1.7857142857142856E-2</v>
      </c>
      <c r="AM7" s="4">
        <f>'Kelpie OTU counts'!AM7/'Kelpie OTU counts'!AM$1</f>
        <v>9.9786172487526734E-3</v>
      </c>
      <c r="AN7" s="4">
        <f>'Kelpie OTU counts'!AN7/'Kelpie OTU counts'!AN$1</f>
        <v>7.763975155279503E-3</v>
      </c>
      <c r="AO7" s="4">
        <f>'Kelpie OTU counts'!AO7/'Kelpie OTU counts'!AO$1</f>
        <v>0</v>
      </c>
      <c r="AP7" s="4">
        <f>'Kelpie OTU counts'!AP7/'Kelpie OTU counts'!AP$1</f>
        <v>8.7260034904013963E-4</v>
      </c>
      <c r="AQ7" s="4">
        <f>'Kelpie OTU counts'!AQ7/'Kelpie OTU counts'!AQ$1</f>
        <v>7.7419354838709677E-3</v>
      </c>
      <c r="AR7" s="4">
        <f>'Kelpie OTU counts'!AR7/'Kelpie OTU counts'!AR$1</f>
        <v>5.6878777106292213E-3</v>
      </c>
      <c r="AS7" s="4">
        <f>'Kelpie OTU counts'!AS7/'Kelpie OTU counts'!AS$1</f>
        <v>4.988532110091743E-2</v>
      </c>
      <c r="AT7" s="4">
        <f>'Kelpie OTU counts'!AT7/'Kelpie OTU counts'!AT$1</f>
        <v>5.4996003197442044E-2</v>
      </c>
      <c r="AU7" s="4">
        <f>'Kelpie OTU counts'!AU7/'Kelpie OTU counts'!AU$1</f>
        <v>0</v>
      </c>
      <c r="AV7" s="4">
        <f>'Kelpie OTU counts'!AV7/'Kelpie OTU counts'!AV$1</f>
        <v>0</v>
      </c>
      <c r="AW7" s="4">
        <f>'Kelpie OTU counts'!AW7/'Kelpie OTU counts'!AW$1</f>
        <v>9.9792099792099798E-2</v>
      </c>
      <c r="AX7" s="4">
        <f>'Kelpie OTU counts'!AX7/'Kelpie OTU counts'!AX$1</f>
        <v>0.10147783251231528</v>
      </c>
      <c r="AY7" s="4">
        <f>'Kelpie OTU counts'!AY7/'Kelpie OTU counts'!AY$1</f>
        <v>5.4806437581557198E-2</v>
      </c>
      <c r="AZ7" s="4">
        <f>'Kelpie OTU counts'!AZ7/'Kelpie OTU counts'!AZ$1</f>
        <v>5.5433829973707271E-2</v>
      </c>
      <c r="BA7" s="4">
        <f>'Kelpie OTU counts'!BA7/'Kelpie OTU counts'!BA$1</f>
        <v>3.3841754051477595E-2</v>
      </c>
      <c r="BB7" s="4">
        <f>'Kelpie OTU counts'!BB7/'Kelpie OTU counts'!BB$1</f>
        <v>3.0964467005076143E-2</v>
      </c>
      <c r="BC7" s="4">
        <f>'Kelpie OTU counts'!BC7/'Kelpie OTU counts'!BC$1</f>
        <v>5.2496798975672214E-2</v>
      </c>
      <c r="BD7" s="4">
        <f>'Kelpie OTU counts'!BD7/'Kelpie OTU counts'!BD$1</f>
        <v>5.5727554179566562E-2</v>
      </c>
      <c r="BE7" s="4">
        <f>'Kelpie OTU counts'!BE7/'Kelpie OTU counts'!BE$1</f>
        <v>2.9502572898799314E-2</v>
      </c>
      <c r="BF7" s="4">
        <f>'Kelpie OTU counts'!BF7/'Kelpie OTU counts'!BF$1</f>
        <v>2.3914968999114262E-2</v>
      </c>
    </row>
    <row r="8" spans="1:58" x14ac:dyDescent="0.35">
      <c r="A8" t="str">
        <f>'Kelpie OTU counts'!A8</f>
        <v>OTU_3</v>
      </c>
      <c r="B8">
        <f>'Kelpie OTU counts'!B8</f>
        <v>4706</v>
      </c>
      <c r="C8" t="str">
        <f>'Kelpie OTU counts'!C8</f>
        <v>Root</v>
      </c>
      <c r="D8" t="str">
        <f>'Kelpie OTU counts'!D8</f>
        <v>Bacteria</v>
      </c>
      <c r="E8" t="str">
        <f>'Kelpie OTU counts'!E8</f>
        <v>Proteobacteria</v>
      </c>
      <c r="F8" t="str">
        <f>'Kelpie OTU counts'!F8</f>
        <v>.</v>
      </c>
      <c r="G8" t="str">
        <f>'Kelpie OTU counts'!G8</f>
        <v>Gammaproteobacteria</v>
      </c>
      <c r="H8" t="str">
        <f>'Kelpie OTU counts'!H8</f>
        <v>.</v>
      </c>
      <c r="I8" t="str">
        <f>'Kelpie OTU counts'!I8</f>
        <v>Enterobacteriales</v>
      </c>
      <c r="J8" t="str">
        <f>'Kelpie OTU counts'!J8</f>
        <v>.</v>
      </c>
      <c r="K8" t="str">
        <f>'Kelpie OTU counts'!K8</f>
        <v>Enterobacteriaceae</v>
      </c>
      <c r="L8" t="str">
        <f>'Kelpie OTU counts'!L8</f>
        <v>.</v>
      </c>
      <c r="M8" t="str">
        <f>'Kelpie OTU counts'!M8</f>
        <v>Enterobacter</v>
      </c>
      <c r="N8" t="str">
        <f>'Kelpie OTU counts'!N8</f>
        <v>.</v>
      </c>
      <c r="O8">
        <f>'Kelpie OTU counts'!O8</f>
        <v>0.51</v>
      </c>
      <c r="P8" t="str">
        <f>'Kelpie OTU counts'!P8</f>
        <v>Enterobacter_cancerogenus_(T)_LMG_2693_(Z96078)</v>
      </c>
      <c r="Q8" s="5">
        <f>'Kelpie OTU counts'!Q8</f>
        <v>100</v>
      </c>
      <c r="R8" s="5">
        <f>'Kelpie OTU counts'!R8</f>
        <v>33</v>
      </c>
      <c r="S8" s="4">
        <f>'Kelpie OTU counts'!S8/'Kelpie OTU counts'!S$1</f>
        <v>0</v>
      </c>
      <c r="T8" s="4">
        <f>'Kelpie OTU counts'!T8/'Kelpie OTU counts'!T$1</f>
        <v>0</v>
      </c>
      <c r="U8" s="4">
        <f>'Kelpie OTU counts'!U8/'Kelpie OTU counts'!U$1</f>
        <v>0</v>
      </c>
      <c r="V8" s="4">
        <f>'Kelpie OTU counts'!V8/'Kelpie OTU counts'!V$1</f>
        <v>0</v>
      </c>
      <c r="W8" s="4">
        <f>'Kelpie OTU counts'!W8/'Kelpie OTU counts'!W$1</f>
        <v>0</v>
      </c>
      <c r="X8" s="4">
        <f>'Kelpie OTU counts'!X8/'Kelpie OTU counts'!X$1</f>
        <v>0</v>
      </c>
      <c r="Y8" s="4">
        <f>'Kelpie OTU counts'!Y8/'Kelpie OTU counts'!Y$1</f>
        <v>0</v>
      </c>
      <c r="Z8" s="4">
        <f>'Kelpie OTU counts'!Z8/'Kelpie OTU counts'!Z$1</f>
        <v>0</v>
      </c>
      <c r="AA8" s="4">
        <f>'Kelpie OTU counts'!AA8/'Kelpie OTU counts'!AA$1</f>
        <v>0</v>
      </c>
      <c r="AB8" s="4">
        <f>'Kelpie OTU counts'!AB8/'Kelpie OTU counts'!AB$1</f>
        <v>0</v>
      </c>
      <c r="AC8" s="4">
        <f>'Kelpie OTU counts'!AC8/'Kelpie OTU counts'!AC$1</f>
        <v>0</v>
      </c>
      <c r="AD8" s="4">
        <f>'Kelpie OTU counts'!AD8/'Kelpie OTU counts'!AD$1</f>
        <v>0</v>
      </c>
      <c r="AE8" s="4">
        <f>'Kelpie OTU counts'!AE8/'Kelpie OTU counts'!AE$1</f>
        <v>0</v>
      </c>
      <c r="AF8" s="4">
        <f>'Kelpie OTU counts'!AF8/'Kelpie OTU counts'!AF$1</f>
        <v>0</v>
      </c>
      <c r="AG8" s="4">
        <f>'Kelpie OTU counts'!AG8/'Kelpie OTU counts'!AG$1</f>
        <v>0</v>
      </c>
      <c r="AH8" s="4">
        <f>'Kelpie OTU counts'!AH8/'Kelpie OTU counts'!AH$1</f>
        <v>0</v>
      </c>
      <c r="AI8" s="4">
        <f>'Kelpie OTU counts'!AI8/'Kelpie OTU counts'!AI$1</f>
        <v>0</v>
      </c>
      <c r="AJ8" s="4">
        <f>'Kelpie OTU counts'!AJ8/'Kelpie OTU counts'!AJ$1</f>
        <v>0</v>
      </c>
      <c r="AK8" s="4">
        <f>'Kelpie OTU counts'!AK8/'Kelpie OTU counts'!AK$1</f>
        <v>0</v>
      </c>
      <c r="AL8" s="4">
        <f>'Kelpie OTU counts'!AL8/'Kelpie OTU counts'!AL$1</f>
        <v>0</v>
      </c>
      <c r="AM8" s="4">
        <f>'Kelpie OTU counts'!AM8/'Kelpie OTU counts'!AM$1</f>
        <v>0</v>
      </c>
      <c r="AN8" s="4">
        <f>'Kelpie OTU counts'!AN8/'Kelpie OTU counts'!AN$1</f>
        <v>0</v>
      </c>
      <c r="AO8" s="4">
        <f>'Kelpie OTU counts'!AO8/'Kelpie OTU counts'!AO$1</f>
        <v>0</v>
      </c>
      <c r="AP8" s="4">
        <f>'Kelpie OTU counts'!AP8/'Kelpie OTU counts'!AP$1</f>
        <v>0</v>
      </c>
      <c r="AQ8" s="4">
        <f>'Kelpie OTU counts'!AQ8/'Kelpie OTU counts'!AQ$1</f>
        <v>0</v>
      </c>
      <c r="AR8" s="4">
        <f>'Kelpie OTU counts'!AR8/'Kelpie OTU counts'!AR$1</f>
        <v>0</v>
      </c>
      <c r="AS8" s="4">
        <f>'Kelpie OTU counts'!AS8/'Kelpie OTU counts'!AS$1</f>
        <v>0.3569380733944954</v>
      </c>
      <c r="AT8" s="4">
        <f>'Kelpie OTU counts'!AT8/'Kelpie OTU counts'!AT$1</f>
        <v>0.35395683453237409</v>
      </c>
      <c r="AU8" s="4">
        <f>'Kelpie OTU counts'!AU8/'Kelpie OTU counts'!AU$1</f>
        <v>1.6877637130801688E-3</v>
      </c>
      <c r="AV8" s="4">
        <f>'Kelpie OTU counts'!AV8/'Kelpie OTU counts'!AV$1</f>
        <v>0</v>
      </c>
      <c r="AW8" s="4">
        <f>'Kelpie OTU counts'!AW8/'Kelpie OTU counts'!AW$1</f>
        <v>0</v>
      </c>
      <c r="AX8" s="4">
        <f>'Kelpie OTU counts'!AX8/'Kelpie OTU counts'!AX$1</f>
        <v>0</v>
      </c>
      <c r="AY8" s="4">
        <f>'Kelpie OTU counts'!AY8/'Kelpie OTU counts'!AY$1</f>
        <v>0</v>
      </c>
      <c r="AZ8" s="4">
        <f>'Kelpie OTU counts'!AZ8/'Kelpie OTU counts'!AZ$1</f>
        <v>0</v>
      </c>
      <c r="BA8" s="4">
        <f>'Kelpie OTU counts'!BA8/'Kelpie OTU counts'!BA$1</f>
        <v>0</v>
      </c>
      <c r="BB8" s="4">
        <f>'Kelpie OTU counts'!BB8/'Kelpie OTU counts'!BB$1</f>
        <v>0</v>
      </c>
      <c r="BC8" s="4">
        <f>'Kelpie OTU counts'!BC8/'Kelpie OTU counts'!BC$1</f>
        <v>0</v>
      </c>
      <c r="BD8" s="4">
        <f>'Kelpie OTU counts'!BD8/'Kelpie OTU counts'!BD$1</f>
        <v>0</v>
      </c>
      <c r="BE8" s="4">
        <f>'Kelpie OTU counts'!BE8/'Kelpie OTU counts'!BE$1</f>
        <v>0</v>
      </c>
      <c r="BF8" s="4">
        <f>'Kelpie OTU counts'!BF8/'Kelpie OTU counts'!BF$1</f>
        <v>0</v>
      </c>
    </row>
    <row r="9" spans="1:58" x14ac:dyDescent="0.35">
      <c r="A9" t="str">
        <f>'Kelpie OTU counts'!A9</f>
        <v>OTU_9</v>
      </c>
      <c r="B9">
        <f>'Kelpie OTU counts'!B9</f>
        <v>3719</v>
      </c>
      <c r="C9" t="str">
        <f>'Kelpie OTU counts'!C9</f>
        <v>Root</v>
      </c>
      <c r="D9" t="str">
        <f>'Kelpie OTU counts'!D9</f>
        <v>Bacteria</v>
      </c>
      <c r="E9" t="str">
        <f>'Kelpie OTU counts'!E9</f>
        <v>Bacteroidetes</v>
      </c>
      <c r="F9" t="str">
        <f>'Kelpie OTU counts'!F9</f>
        <v>.</v>
      </c>
      <c r="G9" t="str">
        <f>'Kelpie OTU counts'!G9</f>
        <v>Bacteroidia</v>
      </c>
      <c r="H9" t="str">
        <f>'Kelpie OTU counts'!H9</f>
        <v>.</v>
      </c>
      <c r="I9" t="str">
        <f>'Kelpie OTU counts'!I9</f>
        <v>Bacteroidales</v>
      </c>
      <c r="J9" t="str">
        <f>'Kelpie OTU counts'!J9</f>
        <v>.</v>
      </c>
      <c r="K9" t="str">
        <f>'Kelpie OTU counts'!K9</f>
        <v>Bacteroidaceae</v>
      </c>
      <c r="L9" t="str">
        <f>'Kelpie OTU counts'!L9</f>
        <v>.</v>
      </c>
      <c r="M9" t="str">
        <f>'Kelpie OTU counts'!M9</f>
        <v>Bacteroides</v>
      </c>
      <c r="N9" t="str">
        <f>'Kelpie OTU counts'!N9</f>
        <v>.</v>
      </c>
      <c r="O9">
        <f>'Kelpie OTU counts'!O9</f>
        <v>1</v>
      </c>
      <c r="P9" t="str">
        <f>'Kelpie OTU counts'!P9</f>
        <v>Bacteroides_finegoldii_(T)_JCM_13345;_199T_(AB222699)</v>
      </c>
      <c r="Q9">
        <f>'Kelpie OTU counts'!Q9</f>
        <v>100</v>
      </c>
      <c r="R9">
        <f>'Kelpie OTU counts'!R9</f>
        <v>1</v>
      </c>
      <c r="S9" s="4">
        <f>'Kelpie OTU counts'!S9/'Kelpie OTU counts'!S$1</f>
        <v>8.8206627680311886E-2</v>
      </c>
      <c r="T9" s="4">
        <f>'Kelpie OTU counts'!T9/'Kelpie OTU counts'!T$1</f>
        <v>7.6365187713310578E-2</v>
      </c>
      <c r="U9" s="4">
        <f>'Kelpie OTU counts'!U9/'Kelpie OTU counts'!U$1</f>
        <v>2.1097046413502109E-2</v>
      </c>
      <c r="V9" s="4">
        <f>'Kelpie OTU counts'!V9/'Kelpie OTU counts'!V$1</f>
        <v>2.4625623960066557E-2</v>
      </c>
      <c r="W9" s="4">
        <f>'Kelpie OTU counts'!W9/'Kelpie OTU counts'!W$1</f>
        <v>0.10532407407407407</v>
      </c>
      <c r="X9" s="4">
        <f>'Kelpie OTU counts'!X9/'Kelpie OTU counts'!X$1</f>
        <v>9.5317032739328636E-2</v>
      </c>
      <c r="Y9" s="4">
        <f>'Kelpie OTU counts'!Y9/'Kelpie OTU counts'!Y$1</f>
        <v>3.8305971924815607E-2</v>
      </c>
      <c r="Z9" s="4">
        <f>'Kelpie OTU counts'!Z9/'Kelpie OTU counts'!Z$1</f>
        <v>1.8167661562418894E-2</v>
      </c>
      <c r="AA9" s="4">
        <f>'Kelpie OTU counts'!AA9/'Kelpie OTU counts'!AA$1</f>
        <v>4.1423001949317736E-2</v>
      </c>
      <c r="AB9" s="4">
        <f>'Kelpie OTU counts'!AB9/'Kelpie OTU counts'!AB$1</f>
        <v>4.2857142857142858E-2</v>
      </c>
      <c r="AC9" s="4">
        <f>'Kelpie OTU counts'!AC9/'Kelpie OTU counts'!AC$1</f>
        <v>4.1053101294065149E-2</v>
      </c>
      <c r="AD9" s="4">
        <f>'Kelpie OTU counts'!AD9/'Kelpie OTU counts'!AD$1</f>
        <v>4.9578820697954273E-2</v>
      </c>
      <c r="AE9" s="4">
        <f>'Kelpie OTU counts'!AE9/'Kelpie OTU counts'!AE$1</f>
        <v>1.0634396773010634E-2</v>
      </c>
      <c r="AF9" s="4">
        <f>'Kelpie OTU counts'!AF9/'Kelpie OTU counts'!AF$1</f>
        <v>1.7370706671930518E-2</v>
      </c>
      <c r="AG9" s="4">
        <f>'Kelpie OTU counts'!AG9/'Kelpie OTU counts'!AG$1</f>
        <v>0</v>
      </c>
      <c r="AH9" s="4">
        <f>'Kelpie OTU counts'!AH9/'Kelpie OTU counts'!AH$1</f>
        <v>0</v>
      </c>
      <c r="AI9" s="4">
        <f>'Kelpie OTU counts'!AI9/'Kelpie OTU counts'!AI$1</f>
        <v>1.9598236158745713E-2</v>
      </c>
      <c r="AJ9" s="4">
        <f>'Kelpie OTU counts'!AJ9/'Kelpie OTU counts'!AJ$1</f>
        <v>2.2605591909577633E-2</v>
      </c>
      <c r="AK9" s="4">
        <f>'Kelpie OTU counts'!AK9/'Kelpie OTU counts'!AK$1</f>
        <v>2.3123578468536771E-2</v>
      </c>
      <c r="AL9" s="4">
        <f>'Kelpie OTU counts'!AL9/'Kelpie OTU counts'!AL$1</f>
        <v>1.8707482993197279E-2</v>
      </c>
      <c r="AM9" s="4">
        <f>'Kelpie OTU counts'!AM9/'Kelpie OTU counts'!AM$1</f>
        <v>2.5659301496792589E-2</v>
      </c>
      <c r="AN9" s="4">
        <f>'Kelpie OTU counts'!AN9/'Kelpie OTU counts'!AN$1</f>
        <v>2.562111801242236E-2</v>
      </c>
      <c r="AO9" s="4">
        <f>'Kelpie OTU counts'!AO9/'Kelpie OTU counts'!AO$1</f>
        <v>9.9880143827407106E-3</v>
      </c>
      <c r="AP9" s="4">
        <f>'Kelpie OTU counts'!AP9/'Kelpie OTU counts'!AP$1</f>
        <v>9.1623036649214652E-3</v>
      </c>
      <c r="AQ9" s="4">
        <f>'Kelpie OTU counts'!AQ9/'Kelpie OTU counts'!AQ$1</f>
        <v>3.3225806451612903E-2</v>
      </c>
      <c r="AR9" s="4">
        <f>'Kelpie OTU counts'!AR9/'Kelpie OTU counts'!AR$1</f>
        <v>3.1283327408460716E-2</v>
      </c>
      <c r="AS9" s="4">
        <f>'Kelpie OTU counts'!AS9/'Kelpie OTU counts'!AS$1</f>
        <v>5.9346330275229356E-2</v>
      </c>
      <c r="AT9" s="4">
        <f>'Kelpie OTU counts'!AT9/'Kelpie OTU counts'!AT$1</f>
        <v>4.1726618705035974E-2</v>
      </c>
      <c r="AU9" s="4">
        <f>'Kelpie OTU counts'!AU9/'Kelpie OTU counts'!AU$1</f>
        <v>8.4388185654008432E-3</v>
      </c>
      <c r="AV9" s="4">
        <f>'Kelpie OTU counts'!AV9/'Kelpie OTU counts'!AV$1</f>
        <v>9.6916299559471359E-3</v>
      </c>
      <c r="AW9" s="4">
        <f>'Kelpie OTU counts'!AW9/'Kelpie OTU counts'!AW$1</f>
        <v>8.1600831600831605E-2</v>
      </c>
      <c r="AX9" s="4">
        <f>'Kelpie OTU counts'!AX9/'Kelpie OTU counts'!AX$1</f>
        <v>6.3054187192118222E-2</v>
      </c>
      <c r="AY9" s="4">
        <f>'Kelpie OTU counts'!AY9/'Kelpie OTU counts'!AY$1</f>
        <v>1.17442366246194E-2</v>
      </c>
      <c r="AZ9" s="4">
        <f>'Kelpie OTU counts'!AZ9/'Kelpie OTU counts'!AZ$1</f>
        <v>1.4680105170902716E-2</v>
      </c>
      <c r="BA9" s="4">
        <f>'Kelpie OTU counts'!BA9/'Kelpie OTU counts'!BA$1</f>
        <v>1.1439466158245948E-2</v>
      </c>
      <c r="BB9" s="4">
        <f>'Kelpie OTU counts'!BB9/'Kelpie OTU counts'!BB$1</f>
        <v>9.1370558375634525E-3</v>
      </c>
      <c r="BC9" s="4">
        <f>'Kelpie OTU counts'!BC9/'Kelpie OTU counts'!BC$1</f>
        <v>1.9206145966709346E-3</v>
      </c>
      <c r="BD9" s="4">
        <f>'Kelpie OTU counts'!BD9/'Kelpie OTU counts'!BD$1</f>
        <v>0</v>
      </c>
      <c r="BE9" s="4">
        <f>'Kelpie OTU counts'!BE9/'Kelpie OTU counts'!BE$1</f>
        <v>1.1663807890222984E-2</v>
      </c>
      <c r="BF9" s="4">
        <f>'Kelpie OTU counts'!BF9/'Kelpie OTU counts'!BF$1</f>
        <v>3.956303513433717E-2</v>
      </c>
    </row>
    <row r="10" spans="1:58" x14ac:dyDescent="0.35">
      <c r="A10" t="str">
        <f>'Kelpie OTU counts'!A10</f>
        <v>OTU_12</v>
      </c>
      <c r="B10">
        <f>'Kelpie OTU counts'!B10</f>
        <v>2561</v>
      </c>
      <c r="C10" t="str">
        <f>'Kelpie OTU counts'!C10</f>
        <v>Root</v>
      </c>
      <c r="D10" t="str">
        <f>'Kelpie OTU counts'!D10</f>
        <v>Bacteria</v>
      </c>
      <c r="E10" t="str">
        <f>'Kelpie OTU counts'!E10</f>
        <v>Firmicutes</v>
      </c>
      <c r="F10" t="str">
        <f>'Kelpie OTU counts'!F10</f>
        <v>.</v>
      </c>
      <c r="G10" t="str">
        <f>'Kelpie OTU counts'!G10</f>
        <v>Clostridia</v>
      </c>
      <c r="H10" t="str">
        <f>'Kelpie OTU counts'!H10</f>
        <v>.</v>
      </c>
      <c r="I10" t="str">
        <f>'Kelpie OTU counts'!I10</f>
        <v>Clostridiales</v>
      </c>
      <c r="J10" t="str">
        <f>'Kelpie OTU counts'!J10</f>
        <v>.</v>
      </c>
      <c r="K10" t="str">
        <f>'Kelpie OTU counts'!K10</f>
        <v>Lachnospiraceae</v>
      </c>
      <c r="L10" t="str">
        <f>'Kelpie OTU counts'!L10</f>
        <v>.</v>
      </c>
      <c r="M10" t="str">
        <f>'Kelpie OTU counts'!M10</f>
        <v>Lachnospiracea_incertae_sedis</v>
      </c>
      <c r="N10" t="str">
        <f>'Kelpie OTU counts'!N10</f>
        <v>.</v>
      </c>
      <c r="O10">
        <f>'Kelpie OTU counts'!O10</f>
        <v>0.85</v>
      </c>
      <c r="P10" t="str">
        <f>'Kelpie OTU counts'!P10</f>
        <v>Eubacterium_eligens_(T)_(L34420)</v>
      </c>
      <c r="Q10">
        <f>'Kelpie OTU counts'!Q10</f>
        <v>99.6</v>
      </c>
      <c r="R10">
        <f>'Kelpie OTU counts'!R10</f>
        <v>1</v>
      </c>
      <c r="S10" s="4">
        <f>'Kelpie OTU counts'!S10/'Kelpie OTU counts'!S$1</f>
        <v>5.5068226120857697E-2</v>
      </c>
      <c r="T10" s="4">
        <f>'Kelpie OTU counts'!T10/'Kelpie OTU counts'!T$1</f>
        <v>4.8208191126279866E-2</v>
      </c>
      <c r="U10" s="4">
        <f>'Kelpie OTU counts'!U10/'Kelpie OTU counts'!U$1</f>
        <v>1.7261219792865361E-2</v>
      </c>
      <c r="V10" s="4">
        <f>'Kelpie OTU counts'!V10/'Kelpie OTU counts'!V$1</f>
        <v>1.3311148086522463E-2</v>
      </c>
      <c r="W10" s="4">
        <f>'Kelpie OTU counts'!W10/'Kelpie OTU counts'!W$1</f>
        <v>6.3657407407407413E-2</v>
      </c>
      <c r="X10" s="4">
        <f>'Kelpie OTU counts'!X10/'Kelpie OTU counts'!X$1</f>
        <v>5.7604641525072525E-2</v>
      </c>
      <c r="Y10" s="4">
        <f>'Kelpie OTU counts'!Y10/'Kelpie OTU counts'!Y$1</f>
        <v>4.8060908874613374E-2</v>
      </c>
      <c r="Z10" s="4">
        <f>'Kelpie OTU counts'!Z10/'Kelpie OTU counts'!Z$1</f>
        <v>4.4121463794445884E-2</v>
      </c>
      <c r="AA10" s="4">
        <f>'Kelpie OTU counts'!AA10/'Kelpie OTU counts'!AA$1</f>
        <v>1.3157894736842105E-2</v>
      </c>
      <c r="AB10" s="4">
        <f>'Kelpie OTU counts'!AB10/'Kelpie OTU counts'!AB$1</f>
        <v>2.1714285714285714E-2</v>
      </c>
      <c r="AC10" s="4">
        <f>'Kelpie OTU counts'!AC10/'Kelpie OTU counts'!AC$1</f>
        <v>2.2980812137438644E-2</v>
      </c>
      <c r="AD10" s="4">
        <f>'Kelpie OTU counts'!AD10/'Kelpie OTU counts'!AD$1</f>
        <v>2.1660649819494584E-2</v>
      </c>
      <c r="AE10" s="4">
        <f>'Kelpie OTU counts'!AE10/'Kelpie OTU counts'!AE$1</f>
        <v>2.8236156949028236E-2</v>
      </c>
      <c r="AF10" s="4">
        <f>'Kelpie OTU counts'!AF10/'Kelpie OTU counts'!AF$1</f>
        <v>3.0398736675878404E-2</v>
      </c>
      <c r="AG10" s="4">
        <f>'Kelpie OTU counts'!AG10/'Kelpie OTU counts'!AG$1</f>
        <v>3.0573248407643312E-2</v>
      </c>
      <c r="AH10" s="4">
        <f>'Kelpie OTU counts'!AH10/'Kelpie OTU counts'!AH$1</f>
        <v>3.4124629080118693E-2</v>
      </c>
      <c r="AI10" s="4">
        <f>'Kelpie OTU counts'!AI10/'Kelpie OTU counts'!AI$1</f>
        <v>1.1268985791278784E-2</v>
      </c>
      <c r="AJ10" s="4">
        <f>'Kelpie OTU counts'!AJ10/'Kelpie OTU counts'!AJ$1</f>
        <v>1.9631171921475312E-2</v>
      </c>
      <c r="AK10" s="4">
        <f>'Kelpie OTU counts'!AK10/'Kelpie OTU counts'!AK$1</f>
        <v>2.1607278241091737E-2</v>
      </c>
      <c r="AL10" s="4">
        <f>'Kelpie OTU counts'!AL10/'Kelpie OTU counts'!AL$1</f>
        <v>1.7857142857142856E-2</v>
      </c>
      <c r="AM10" s="4">
        <f>'Kelpie OTU counts'!AM10/'Kelpie OTU counts'!AM$1</f>
        <v>0</v>
      </c>
      <c r="AN10" s="4">
        <f>'Kelpie OTU counts'!AN10/'Kelpie OTU counts'!AN$1</f>
        <v>0</v>
      </c>
      <c r="AO10" s="4">
        <f>'Kelpie OTU counts'!AO10/'Kelpie OTU counts'!AO$1</f>
        <v>0</v>
      </c>
      <c r="AP10" s="4">
        <f>'Kelpie OTU counts'!AP10/'Kelpie OTU counts'!AP$1</f>
        <v>0</v>
      </c>
      <c r="AQ10" s="4">
        <f>'Kelpie OTU counts'!AQ10/'Kelpie OTU counts'!AQ$1</f>
        <v>0</v>
      </c>
      <c r="AR10" s="4">
        <f>'Kelpie OTU counts'!AR10/'Kelpie OTU counts'!AR$1</f>
        <v>0</v>
      </c>
      <c r="AS10" s="4">
        <f>'Kelpie OTU counts'!AS10/'Kelpie OTU counts'!AS$1</f>
        <v>2.0212155963302753E-2</v>
      </c>
      <c r="AT10" s="4">
        <f>'Kelpie OTU counts'!AT10/'Kelpie OTU counts'!AT$1</f>
        <v>1.4388489208633094E-2</v>
      </c>
      <c r="AU10" s="4">
        <f>'Kelpie OTU counts'!AU10/'Kelpie OTU counts'!AU$1</f>
        <v>2.5316455696202532E-3</v>
      </c>
      <c r="AV10" s="4">
        <f>'Kelpie OTU counts'!AV10/'Kelpie OTU counts'!AV$1</f>
        <v>0</v>
      </c>
      <c r="AW10" s="4">
        <f>'Kelpie OTU counts'!AW10/'Kelpie OTU counts'!AW$1</f>
        <v>0</v>
      </c>
      <c r="AX10" s="4">
        <f>'Kelpie OTU counts'!AX10/'Kelpie OTU counts'!AX$1</f>
        <v>0</v>
      </c>
      <c r="AY10" s="4">
        <f>'Kelpie OTU counts'!AY10/'Kelpie OTU counts'!AY$1</f>
        <v>3.2622879512831666E-2</v>
      </c>
      <c r="AZ10" s="4">
        <f>'Kelpie OTU counts'!AZ10/'Kelpie OTU counts'!AZ$1</f>
        <v>3.9439088518843118E-2</v>
      </c>
      <c r="BA10" s="4">
        <f>'Kelpie OTU counts'!BA10/'Kelpie OTU counts'!BA$1</f>
        <v>2.0495710200190656E-2</v>
      </c>
      <c r="BB10" s="4">
        <f>'Kelpie OTU counts'!BB10/'Kelpie OTU counts'!BB$1</f>
        <v>2.8426395939086295E-2</v>
      </c>
      <c r="BC10" s="4">
        <f>'Kelpie OTU counts'!BC10/'Kelpie OTU counts'!BC$1</f>
        <v>0</v>
      </c>
      <c r="BD10" s="4">
        <f>'Kelpie OTU counts'!BD10/'Kelpie OTU counts'!BD$1</f>
        <v>0</v>
      </c>
      <c r="BE10" s="4">
        <f>'Kelpie OTU counts'!BE10/'Kelpie OTU counts'!BE$1</f>
        <v>5.2830188679245285E-2</v>
      </c>
      <c r="BF10" s="4">
        <f>'Kelpie OTU counts'!BF10/'Kelpie OTU counts'!BF$1</f>
        <v>4.2220253912016531E-2</v>
      </c>
    </row>
    <row r="11" spans="1:58" x14ac:dyDescent="0.35">
      <c r="A11" t="str">
        <f>'Kelpie OTU counts'!A11</f>
        <v>OTU_7</v>
      </c>
      <c r="B11">
        <f>'Kelpie OTU counts'!B11</f>
        <v>2480</v>
      </c>
      <c r="C11" t="str">
        <f>'Kelpie OTU counts'!C11</f>
        <v>Root</v>
      </c>
      <c r="D11" t="str">
        <f>'Kelpie OTU counts'!D11</f>
        <v>Bacteria</v>
      </c>
      <c r="E11" t="str">
        <f>'Kelpie OTU counts'!E11</f>
        <v>Bacteroidetes</v>
      </c>
      <c r="F11" t="str">
        <f>'Kelpie OTU counts'!F11</f>
        <v>.</v>
      </c>
      <c r="G11" t="str">
        <f>'Kelpie OTU counts'!G11</f>
        <v>Bacteroidia</v>
      </c>
      <c r="H11" t="str">
        <f>'Kelpie OTU counts'!H11</f>
        <v>.</v>
      </c>
      <c r="I11" t="str">
        <f>'Kelpie OTU counts'!I11</f>
        <v>Bacteroidales</v>
      </c>
      <c r="J11" t="str">
        <f>'Kelpie OTU counts'!J11</f>
        <v>.</v>
      </c>
      <c r="K11" t="str">
        <f>'Kelpie OTU counts'!K11</f>
        <v>Bacteroidaceae</v>
      </c>
      <c r="L11" t="str">
        <f>'Kelpie OTU counts'!L11</f>
        <v>.</v>
      </c>
      <c r="M11" t="str">
        <f>'Kelpie OTU counts'!M11</f>
        <v>Bacteroides</v>
      </c>
      <c r="N11" t="str">
        <f>'Kelpie OTU counts'!N11</f>
        <v>.</v>
      </c>
      <c r="O11">
        <f>'Kelpie OTU counts'!O11</f>
        <v>1</v>
      </c>
      <c r="P11" t="str">
        <f>'Kelpie OTU counts'!P11</f>
        <v>Bacteroides_coprocola_(T)_M16_(AB200224)</v>
      </c>
      <c r="Q11">
        <f>'Kelpie OTU counts'!Q11</f>
        <v>100</v>
      </c>
      <c r="R11">
        <f>'Kelpie OTU counts'!R11</f>
        <v>1</v>
      </c>
      <c r="S11" s="4">
        <f>'Kelpie OTU counts'!S11/'Kelpie OTU counts'!S$1</f>
        <v>1.6569200779727095E-2</v>
      </c>
      <c r="T11" s="4">
        <f>'Kelpie OTU counts'!T11/'Kelpie OTU counts'!T$1</f>
        <v>1.9624573378839591E-2</v>
      </c>
      <c r="U11" s="4">
        <f>'Kelpie OTU counts'!U11/'Kelpie OTU counts'!U$1</f>
        <v>5.7153816647487532E-2</v>
      </c>
      <c r="V11" s="4">
        <f>'Kelpie OTU counts'!V11/'Kelpie OTU counts'!V$1</f>
        <v>4.026622296173045E-2</v>
      </c>
      <c r="W11" s="4">
        <f>'Kelpie OTU counts'!W11/'Kelpie OTU counts'!W$1</f>
        <v>6.9444444444444441E-3</v>
      </c>
      <c r="X11" s="4">
        <f>'Kelpie OTU counts'!X11/'Kelpie OTU counts'!X$1</f>
        <v>1.6162453377538334E-2</v>
      </c>
      <c r="Y11" s="4">
        <f>'Kelpie OTU counts'!Y11/'Kelpie OTU counts'!Y$1</f>
        <v>3.0930287889602663E-3</v>
      </c>
      <c r="Z11" s="4">
        <f>'Kelpie OTU counts'!Z11/'Kelpie OTU counts'!Z$1</f>
        <v>0</v>
      </c>
      <c r="AA11" s="4">
        <f>'Kelpie OTU counts'!AA11/'Kelpie OTU counts'!AA$1</f>
        <v>7.748538011695906E-2</v>
      </c>
      <c r="AB11" s="4">
        <f>'Kelpie OTU counts'!AB11/'Kelpie OTU counts'!AB$1</f>
        <v>0.10685714285714286</v>
      </c>
      <c r="AC11" s="4">
        <f>'Kelpie OTU counts'!AC11/'Kelpie OTU counts'!AC$1</f>
        <v>0.10218652387327086</v>
      </c>
      <c r="AD11" s="4">
        <f>'Kelpie OTU counts'!AD11/'Kelpie OTU counts'!AD$1</f>
        <v>0.1552346570397112</v>
      </c>
      <c r="AE11" s="4">
        <f>'Kelpie OTU counts'!AE11/'Kelpie OTU counts'!AE$1</f>
        <v>9.9009900990099011E-3</v>
      </c>
      <c r="AF11" s="4">
        <f>'Kelpie OTU counts'!AF11/'Kelpie OTU counts'!AF$1</f>
        <v>3.9478878799842085E-3</v>
      </c>
      <c r="AG11" s="4">
        <f>'Kelpie OTU counts'!AG11/'Kelpie OTU counts'!AG$1</f>
        <v>0</v>
      </c>
      <c r="AH11" s="4">
        <f>'Kelpie OTU counts'!AH11/'Kelpie OTU counts'!AH$1</f>
        <v>0</v>
      </c>
      <c r="AI11" s="4">
        <f>'Kelpie OTU counts'!AI11/'Kelpie OTU counts'!AI$1</f>
        <v>0</v>
      </c>
      <c r="AJ11" s="4">
        <f>'Kelpie OTU counts'!AJ11/'Kelpie OTU counts'!AJ$1</f>
        <v>0</v>
      </c>
      <c r="AK11" s="4">
        <f>'Kelpie OTU counts'!AK11/'Kelpie OTU counts'!AK$1</f>
        <v>0</v>
      </c>
      <c r="AL11" s="4">
        <f>'Kelpie OTU counts'!AL11/'Kelpie OTU counts'!AL$1</f>
        <v>0</v>
      </c>
      <c r="AM11" s="4">
        <f>'Kelpie OTU counts'!AM11/'Kelpie OTU counts'!AM$1</f>
        <v>0</v>
      </c>
      <c r="AN11" s="4">
        <f>'Kelpie OTU counts'!AN11/'Kelpie OTU counts'!AN$1</f>
        <v>0</v>
      </c>
      <c r="AO11" s="4">
        <f>'Kelpie OTU counts'!AO11/'Kelpie OTU counts'!AO$1</f>
        <v>0</v>
      </c>
      <c r="AP11" s="4">
        <f>'Kelpie OTU counts'!AP11/'Kelpie OTU counts'!AP$1</f>
        <v>0</v>
      </c>
      <c r="AQ11" s="4">
        <f>'Kelpie OTU counts'!AQ11/'Kelpie OTU counts'!AQ$1</f>
        <v>0</v>
      </c>
      <c r="AR11" s="4">
        <f>'Kelpie OTU counts'!AR11/'Kelpie OTU counts'!AR$1</f>
        <v>0</v>
      </c>
      <c r="AS11" s="4">
        <f>'Kelpie OTU counts'!AS11/'Kelpie OTU counts'!AS$1</f>
        <v>2.9673165137614678E-2</v>
      </c>
      <c r="AT11" s="4">
        <f>'Kelpie OTU counts'!AT11/'Kelpie OTU counts'!AT$1</f>
        <v>3.0535571542765788E-2</v>
      </c>
      <c r="AU11" s="4">
        <f>'Kelpie OTU counts'!AU11/'Kelpie OTU counts'!AU$1</f>
        <v>0</v>
      </c>
      <c r="AV11" s="4">
        <f>'Kelpie OTU counts'!AV11/'Kelpie OTU counts'!AV$1</f>
        <v>0</v>
      </c>
      <c r="AW11" s="4">
        <f>'Kelpie OTU counts'!AW11/'Kelpie OTU counts'!AW$1</f>
        <v>0</v>
      </c>
      <c r="AX11" s="4">
        <f>'Kelpie OTU counts'!AX11/'Kelpie OTU counts'!AX$1</f>
        <v>0</v>
      </c>
      <c r="AY11" s="4">
        <f>'Kelpie OTU counts'!AY11/'Kelpie OTU counts'!AY$1</f>
        <v>1.7833840800347979E-2</v>
      </c>
      <c r="AZ11" s="4">
        <f>'Kelpie OTU counts'!AZ11/'Kelpie OTU counts'!AZ$1</f>
        <v>2.0595968448729185E-2</v>
      </c>
      <c r="BA11" s="4">
        <f>'Kelpie OTU counts'!BA11/'Kelpie OTU counts'!BA$1</f>
        <v>0</v>
      </c>
      <c r="BB11" s="4">
        <f>'Kelpie OTU counts'!BB11/'Kelpie OTU counts'!BB$1</f>
        <v>0</v>
      </c>
      <c r="BC11" s="4">
        <f>'Kelpie OTU counts'!BC11/'Kelpie OTU counts'!BC$1</f>
        <v>0</v>
      </c>
      <c r="BD11" s="4">
        <f>'Kelpie OTU counts'!BD11/'Kelpie OTU counts'!BD$1</f>
        <v>0</v>
      </c>
      <c r="BE11" s="4">
        <f>'Kelpie OTU counts'!BE11/'Kelpie OTU counts'!BE$1</f>
        <v>0</v>
      </c>
      <c r="BF11" s="4">
        <f>'Kelpie OTU counts'!BF11/'Kelpie OTU counts'!BF$1</f>
        <v>0</v>
      </c>
    </row>
    <row r="12" spans="1:58" x14ac:dyDescent="0.35">
      <c r="A12" t="str">
        <f>'Kelpie OTU counts'!A12</f>
        <v>OTU_8</v>
      </c>
      <c r="B12">
        <f>'Kelpie OTU counts'!B12</f>
        <v>2480</v>
      </c>
      <c r="C12" t="str">
        <f>'Kelpie OTU counts'!C12</f>
        <v>Root</v>
      </c>
      <c r="D12" t="str">
        <f>'Kelpie OTU counts'!D12</f>
        <v>Bacteria</v>
      </c>
      <c r="E12" t="str">
        <f>'Kelpie OTU counts'!E12</f>
        <v>Bacteroidetes</v>
      </c>
      <c r="F12" t="str">
        <f>'Kelpie OTU counts'!F12</f>
        <v>.</v>
      </c>
      <c r="G12" t="str">
        <f>'Kelpie OTU counts'!G12</f>
        <v>Bacteroidia</v>
      </c>
      <c r="H12" t="str">
        <f>'Kelpie OTU counts'!H12</f>
        <v>.</v>
      </c>
      <c r="I12" t="str">
        <f>'Kelpie OTU counts'!I12</f>
        <v>Bacteroidales</v>
      </c>
      <c r="J12" t="str">
        <f>'Kelpie OTU counts'!J12</f>
        <v>.</v>
      </c>
      <c r="K12" t="str">
        <f>'Kelpie OTU counts'!K12</f>
        <v>Bacteroidaceae</v>
      </c>
      <c r="L12" t="str">
        <f>'Kelpie OTU counts'!L12</f>
        <v>.</v>
      </c>
      <c r="M12" t="str">
        <f>'Kelpie OTU counts'!M12</f>
        <v>Bacteroides</v>
      </c>
      <c r="N12" t="str">
        <f>'Kelpie OTU counts'!N12</f>
        <v>.</v>
      </c>
      <c r="O12">
        <f>'Kelpie OTU counts'!O12</f>
        <v>1</v>
      </c>
      <c r="P12" t="str">
        <f>'Kelpie OTU counts'!P12</f>
        <v>Bacteroides_uniformis_(T)_JCM_5828T_(AB050110)</v>
      </c>
      <c r="Q12">
        <f>'Kelpie OTU counts'!Q12</f>
        <v>100</v>
      </c>
      <c r="R12">
        <f>'Kelpie OTU counts'!R12</f>
        <v>1</v>
      </c>
      <c r="S12" s="4">
        <f>'Kelpie OTU counts'!S12/'Kelpie OTU counts'!S$1</f>
        <v>5.6530214424951264E-2</v>
      </c>
      <c r="T12" s="4">
        <f>'Kelpie OTU counts'!T12/'Kelpie OTU counts'!T$1</f>
        <v>3.839590443686007E-2</v>
      </c>
      <c r="U12" s="4">
        <f>'Kelpie OTU counts'!U12/'Kelpie OTU counts'!U$1</f>
        <v>9.5895665515918684E-3</v>
      </c>
      <c r="V12" s="4">
        <f>'Kelpie OTU counts'!V12/'Kelpie OTU counts'!V$1</f>
        <v>1.1980033277870216E-2</v>
      </c>
      <c r="W12" s="4">
        <f>'Kelpie OTU counts'!W12/'Kelpie OTU counts'!W$1</f>
        <v>4.8611111111111112E-2</v>
      </c>
      <c r="X12" s="4">
        <f>'Kelpie OTU counts'!X12/'Kelpie OTU counts'!X$1</f>
        <v>5.6775797762121841E-2</v>
      </c>
      <c r="Y12" s="4">
        <f>'Kelpie OTU counts'!Y12/'Kelpie OTU counts'!Y$1</f>
        <v>1.3799666904591957E-2</v>
      </c>
      <c r="Z12" s="4">
        <f>'Kelpie OTU counts'!Z12/'Kelpie OTU counts'!Z$1</f>
        <v>1.5831819361536464E-2</v>
      </c>
      <c r="AA12" s="4">
        <f>'Kelpie OTU counts'!AA12/'Kelpie OTU counts'!AA$1</f>
        <v>1.364522417153996E-2</v>
      </c>
      <c r="AB12" s="4">
        <f>'Kelpie OTU counts'!AB12/'Kelpie OTU counts'!AB$1</f>
        <v>7.4285714285714285E-3</v>
      </c>
      <c r="AC12" s="4">
        <f>'Kelpie OTU counts'!AC12/'Kelpie OTU counts'!AC$1</f>
        <v>9.3708165997322627E-3</v>
      </c>
      <c r="AD12" s="4">
        <f>'Kelpie OTU counts'!AD12/'Kelpie OTU counts'!AD$1</f>
        <v>1.0108303249097473E-2</v>
      </c>
      <c r="AE12" s="4">
        <f>'Kelpie OTU counts'!AE12/'Kelpie OTU counts'!AE$1</f>
        <v>5.5005500550055009E-3</v>
      </c>
      <c r="AF12" s="4">
        <f>'Kelpie OTU counts'!AF12/'Kelpie OTU counts'!AF$1</f>
        <v>1.0659297275957363E-2</v>
      </c>
      <c r="AG12" s="4">
        <f>'Kelpie OTU counts'!AG12/'Kelpie OTU counts'!AG$1</f>
        <v>0</v>
      </c>
      <c r="AH12" s="4">
        <f>'Kelpie OTU counts'!AH12/'Kelpie OTU counts'!AH$1</f>
        <v>0</v>
      </c>
      <c r="AI12" s="4">
        <f>'Kelpie OTU counts'!AI12/'Kelpie OTU counts'!AI$1</f>
        <v>2.4007839294463498E-2</v>
      </c>
      <c r="AJ12" s="4">
        <f>'Kelpie OTU counts'!AJ12/'Kelpie OTU counts'!AJ$1</f>
        <v>1.1897679952409279E-2</v>
      </c>
      <c r="AK12" s="4">
        <f>'Kelpie OTU counts'!AK12/'Kelpie OTU counts'!AK$1</f>
        <v>1.5921152388172859E-2</v>
      </c>
      <c r="AL12" s="4">
        <f>'Kelpie OTU counts'!AL12/'Kelpie OTU counts'!AL$1</f>
        <v>2.8911564625850341E-2</v>
      </c>
      <c r="AM12" s="4">
        <f>'Kelpie OTU counts'!AM12/'Kelpie OTU counts'!AM$1</f>
        <v>2.5659301496792589E-2</v>
      </c>
      <c r="AN12" s="4">
        <f>'Kelpie OTU counts'!AN12/'Kelpie OTU counts'!AN$1</f>
        <v>3.6102484472049688E-2</v>
      </c>
      <c r="AO12" s="4">
        <f>'Kelpie OTU counts'!AO12/'Kelpie OTU counts'!AO$1</f>
        <v>5.113863363963244E-2</v>
      </c>
      <c r="AP12" s="4">
        <f>'Kelpie OTU counts'!AP12/'Kelpie OTU counts'!AP$1</f>
        <v>6.5881326352530536E-2</v>
      </c>
      <c r="AQ12" s="4">
        <f>'Kelpie OTU counts'!AQ12/'Kelpie OTU counts'!AQ$1</f>
        <v>2.5483870967741934E-2</v>
      </c>
      <c r="AR12" s="4">
        <f>'Kelpie OTU counts'!AR12/'Kelpie OTU counts'!AR$1</f>
        <v>3.199431212228937E-2</v>
      </c>
      <c r="AS12" s="4">
        <f>'Kelpie OTU counts'!AS12/'Kelpie OTU counts'!AS$1</f>
        <v>2.3939220183486237E-2</v>
      </c>
      <c r="AT12" s="4">
        <f>'Kelpie OTU counts'!AT12/'Kelpie OTU counts'!AT$1</f>
        <v>2.5899280575539568E-2</v>
      </c>
      <c r="AU12" s="4">
        <f>'Kelpie OTU counts'!AU12/'Kelpie OTU counts'!AU$1</f>
        <v>8.1012658227848103E-2</v>
      </c>
      <c r="AV12" s="4">
        <f>'Kelpie OTU counts'!AV12/'Kelpie OTU counts'!AV$1</f>
        <v>8.1057268722466963E-2</v>
      </c>
      <c r="AW12" s="4">
        <f>'Kelpie OTU counts'!AW12/'Kelpie OTU counts'!AW$1</f>
        <v>1.8711018711018712E-2</v>
      </c>
      <c r="AX12" s="4">
        <f>'Kelpie OTU counts'!AX12/'Kelpie OTU counts'!AX$1</f>
        <v>1.6748768472906402E-2</v>
      </c>
      <c r="AY12" s="4">
        <f>'Kelpie OTU counts'!AY12/'Kelpie OTU counts'!AY$1</f>
        <v>1.7398869073510223E-2</v>
      </c>
      <c r="AZ12" s="4">
        <f>'Kelpie OTU counts'!AZ12/'Kelpie OTU counts'!AZ$1</f>
        <v>1.862401402278703E-2</v>
      </c>
      <c r="BA12" s="4">
        <f>'Kelpie OTU counts'!BA12/'Kelpie OTU counts'!BA$1</f>
        <v>2.3355576739752144E-2</v>
      </c>
      <c r="BB12" s="4">
        <f>'Kelpie OTU counts'!BB12/'Kelpie OTU counts'!BB$1</f>
        <v>2.2842639593908629E-2</v>
      </c>
      <c r="BC12" s="4">
        <f>'Kelpie OTU counts'!BC12/'Kelpie OTU counts'!BC$1</f>
        <v>7.6824583866837385E-3</v>
      </c>
      <c r="BD12" s="4">
        <f>'Kelpie OTU counts'!BD12/'Kelpie OTU counts'!BD$1</f>
        <v>8.6687306501547993E-3</v>
      </c>
      <c r="BE12" s="4">
        <f>'Kelpie OTU counts'!BE12/'Kelpie OTU counts'!BE$1</f>
        <v>0</v>
      </c>
      <c r="BF12" s="4">
        <f>'Kelpie OTU counts'!BF12/'Kelpie OTU counts'!BF$1</f>
        <v>0</v>
      </c>
    </row>
    <row r="13" spans="1:58" x14ac:dyDescent="0.35">
      <c r="A13" t="str">
        <f>'Kelpie OTU counts'!A13</f>
        <v>OTU_6</v>
      </c>
      <c r="B13">
        <f>'Kelpie OTU counts'!B13</f>
        <v>2286</v>
      </c>
      <c r="C13" t="str">
        <f>'Kelpie OTU counts'!C13</f>
        <v>Root</v>
      </c>
      <c r="D13" t="str">
        <f>'Kelpie OTU counts'!D13</f>
        <v>Bacteria</v>
      </c>
      <c r="E13" t="str">
        <f>'Kelpie OTU counts'!E13</f>
        <v>Firmicutes</v>
      </c>
      <c r="F13" t="str">
        <f>'Kelpie OTU counts'!F13</f>
        <v>.</v>
      </c>
      <c r="G13" t="str">
        <f>'Kelpie OTU counts'!G13</f>
        <v>Clostridia</v>
      </c>
      <c r="H13" t="str">
        <f>'Kelpie OTU counts'!H13</f>
        <v>.</v>
      </c>
      <c r="I13" t="str">
        <f>'Kelpie OTU counts'!I13</f>
        <v>Clostridiales</v>
      </c>
      <c r="J13" t="str">
        <f>'Kelpie OTU counts'!J13</f>
        <v>.</v>
      </c>
      <c r="K13" t="str">
        <f>'Kelpie OTU counts'!K13</f>
        <v>Lachnospiraceae</v>
      </c>
      <c r="L13" t="str">
        <f>'Kelpie OTU counts'!L13</f>
        <v>.</v>
      </c>
      <c r="M13" t="str">
        <f>'Kelpie OTU counts'!M13</f>
        <v>.</v>
      </c>
      <c r="N13" t="str">
        <f>'Kelpie OTU counts'!N13</f>
        <v>.</v>
      </c>
      <c r="O13">
        <f>'Kelpie OTU counts'!O13</f>
        <v>1</v>
      </c>
      <c r="P13" t="str">
        <f>'Kelpie OTU counts'!P13</f>
        <v>Lactobacillus_rogosae_strain_ATCC_27753_(NR_104836.1)</v>
      </c>
      <c r="Q13">
        <f>'Kelpie OTU counts'!Q13</f>
        <v>100</v>
      </c>
      <c r="R13">
        <f>'Kelpie OTU counts'!R13</f>
        <v>1</v>
      </c>
      <c r="S13" s="4">
        <f>'Kelpie OTU counts'!S13/'Kelpie OTU counts'!S$1</f>
        <v>1.5594541910331383E-2</v>
      </c>
      <c r="T13" s="4">
        <f>'Kelpie OTU counts'!T13/'Kelpie OTU counts'!T$1</f>
        <v>2.1757679180887373E-2</v>
      </c>
      <c r="U13" s="4">
        <f>'Kelpie OTU counts'!U13/'Kelpie OTU counts'!U$1</f>
        <v>2.3014959723820483E-3</v>
      </c>
      <c r="V13" s="4">
        <f>'Kelpie OTU counts'!V13/'Kelpie OTU counts'!V$1</f>
        <v>2.6622296173044926E-3</v>
      </c>
      <c r="W13" s="4">
        <f>'Kelpie OTU counts'!W13/'Kelpie OTU counts'!W$1</f>
        <v>3.279320987654321E-2</v>
      </c>
      <c r="X13" s="4">
        <f>'Kelpie OTU counts'!X13/'Kelpie OTU counts'!X$1</f>
        <v>3.8541234977206795E-2</v>
      </c>
      <c r="Y13" s="4">
        <f>'Kelpie OTU counts'!Y13/'Kelpie OTU counts'!Y$1</f>
        <v>4.8060908874613374E-2</v>
      </c>
      <c r="Z13" s="4">
        <f>'Kelpie OTU counts'!Z13/'Kelpie OTU counts'!Z$1</f>
        <v>4.6716844017648584E-2</v>
      </c>
      <c r="AA13" s="4">
        <f>'Kelpie OTU counts'!AA13/'Kelpie OTU counts'!AA$1</f>
        <v>2.8752436647173488E-2</v>
      </c>
      <c r="AB13" s="4">
        <f>'Kelpie OTU counts'!AB13/'Kelpie OTU counts'!AB$1</f>
        <v>3.6571428571428574E-2</v>
      </c>
      <c r="AC13" s="4">
        <f>'Kelpie OTU counts'!AC13/'Kelpie OTU counts'!AC$1</f>
        <v>4.060687193217314E-2</v>
      </c>
      <c r="AD13" s="4">
        <f>'Kelpie OTU counts'!AD13/'Kelpie OTU counts'!AD$1</f>
        <v>3.4657039711191336E-2</v>
      </c>
      <c r="AE13" s="4">
        <f>'Kelpie OTU counts'!AE13/'Kelpie OTU counts'!AE$1</f>
        <v>4.1437477081041438E-2</v>
      </c>
      <c r="AF13" s="4">
        <f>'Kelpie OTU counts'!AF13/'Kelpie OTU counts'!AF$1</f>
        <v>2.6056060007895777E-2</v>
      </c>
      <c r="AG13" s="4">
        <f>'Kelpie OTU counts'!AG13/'Kelpie OTU counts'!AG$1</f>
        <v>3.3121019108280254E-2</v>
      </c>
      <c r="AH13" s="4">
        <f>'Kelpie OTU counts'!AH13/'Kelpie OTU counts'!AH$1</f>
        <v>4.3026706231454007E-2</v>
      </c>
      <c r="AI13" s="4">
        <f>'Kelpie OTU counts'!AI13/'Kelpie OTU counts'!AI$1</f>
        <v>2.6457618814306711E-2</v>
      </c>
      <c r="AJ13" s="4">
        <f>'Kelpie OTU counts'!AJ13/'Kelpie OTU counts'!AJ$1</f>
        <v>2.4985127900059488E-2</v>
      </c>
      <c r="AK13" s="4">
        <f>'Kelpie OTU counts'!AK13/'Kelpie OTU counts'!AK$1</f>
        <v>2.2365428354814254E-2</v>
      </c>
      <c r="AL13" s="4">
        <f>'Kelpie OTU counts'!AL13/'Kelpie OTU counts'!AL$1</f>
        <v>2.5935374149659865E-2</v>
      </c>
      <c r="AM13" s="4">
        <f>'Kelpie OTU counts'!AM13/'Kelpie OTU counts'!AM$1</f>
        <v>1.35424091233072E-2</v>
      </c>
      <c r="AN13" s="4">
        <f>'Kelpie OTU counts'!AN13/'Kelpie OTU counts'!AN$1</f>
        <v>1.1645962732919254E-2</v>
      </c>
      <c r="AO13" s="4">
        <f>'Kelpie OTU counts'!AO13/'Kelpie OTU counts'!AO$1</f>
        <v>0</v>
      </c>
      <c r="AP13" s="4">
        <f>'Kelpie OTU counts'!AP13/'Kelpie OTU counts'!AP$1</f>
        <v>1.7452006980802793E-3</v>
      </c>
      <c r="AQ13" s="4">
        <f>'Kelpie OTU counts'!AQ13/'Kelpie OTU counts'!AQ$1</f>
        <v>1.7096774193548388E-2</v>
      </c>
      <c r="AR13" s="4">
        <f>'Kelpie OTU counts'!AR13/'Kelpie OTU counts'!AR$1</f>
        <v>1.1020263064344117E-2</v>
      </c>
      <c r="AS13" s="4">
        <f>'Kelpie OTU counts'!AS13/'Kelpie OTU counts'!AS$1</f>
        <v>1.4334862385321102E-4</v>
      </c>
      <c r="AT13" s="4">
        <f>'Kelpie OTU counts'!AT13/'Kelpie OTU counts'!AT$1</f>
        <v>0</v>
      </c>
      <c r="AU13" s="4">
        <f>'Kelpie OTU counts'!AU13/'Kelpie OTU counts'!AU$1</f>
        <v>0</v>
      </c>
      <c r="AV13" s="4">
        <f>'Kelpie OTU counts'!AV13/'Kelpie OTU counts'!AV$1</f>
        <v>0</v>
      </c>
      <c r="AW13" s="4">
        <f>'Kelpie OTU counts'!AW13/'Kelpie OTU counts'!AW$1</f>
        <v>9.8752598752598758E-3</v>
      </c>
      <c r="AX13" s="4">
        <f>'Kelpie OTU counts'!AX13/'Kelpie OTU counts'!AX$1</f>
        <v>5.4187192118226599E-3</v>
      </c>
      <c r="AY13" s="4">
        <f>'Kelpie OTU counts'!AY13/'Kelpie OTU counts'!AY$1</f>
        <v>9.1344062635928657E-3</v>
      </c>
      <c r="AZ13" s="4">
        <f>'Kelpie OTU counts'!AZ13/'Kelpie OTU counts'!AZ$1</f>
        <v>1.0297984224364592E-2</v>
      </c>
      <c r="BA13" s="4">
        <f>'Kelpie OTU counts'!BA13/'Kelpie OTU counts'!BA$1</f>
        <v>3.3841754051477595E-2</v>
      </c>
      <c r="BB13" s="4">
        <f>'Kelpie OTU counts'!BB13/'Kelpie OTU counts'!BB$1</f>
        <v>2.4365482233502538E-2</v>
      </c>
      <c r="BC13" s="4">
        <f>'Kelpie OTU counts'!BC13/'Kelpie OTU counts'!BC$1</f>
        <v>6.7221510883482716E-2</v>
      </c>
      <c r="BD13" s="4">
        <f>'Kelpie OTU counts'!BD13/'Kelpie OTU counts'!BD$1</f>
        <v>6.8111455108359129E-2</v>
      </c>
      <c r="BE13" s="4">
        <f>'Kelpie OTU counts'!BE13/'Kelpie OTU counts'!BE$1</f>
        <v>1.8867924528301886E-2</v>
      </c>
      <c r="BF13" s="4">
        <f>'Kelpie OTU counts'!BF13/'Kelpie OTU counts'!BF$1</f>
        <v>1.9191024505462062E-2</v>
      </c>
    </row>
    <row r="14" spans="1:58" x14ac:dyDescent="0.35">
      <c r="A14" t="str">
        <f>'Kelpie OTU counts'!A14</f>
        <v>OTU_13</v>
      </c>
      <c r="B14">
        <f>'Kelpie OTU counts'!B14</f>
        <v>1937</v>
      </c>
      <c r="C14" t="str">
        <f>'Kelpie OTU counts'!C14</f>
        <v>Root</v>
      </c>
      <c r="D14" t="str">
        <f>'Kelpie OTU counts'!D14</f>
        <v>Bacteria</v>
      </c>
      <c r="E14" t="str">
        <f>'Kelpie OTU counts'!E14</f>
        <v>Bacteroidetes</v>
      </c>
      <c r="F14" t="str">
        <f>'Kelpie OTU counts'!F14</f>
        <v>.</v>
      </c>
      <c r="G14" t="str">
        <f>'Kelpie OTU counts'!G14</f>
        <v>Bacteroidia</v>
      </c>
      <c r="H14" t="str">
        <f>'Kelpie OTU counts'!H14</f>
        <v>.</v>
      </c>
      <c r="I14" t="str">
        <f>'Kelpie OTU counts'!I14</f>
        <v>Bacteroidales</v>
      </c>
      <c r="J14" t="str">
        <f>'Kelpie OTU counts'!J14</f>
        <v>.</v>
      </c>
      <c r="K14" t="str">
        <f>'Kelpie OTU counts'!K14</f>
        <v>Porphyromonadaceae</v>
      </c>
      <c r="L14" t="str">
        <f>'Kelpie OTU counts'!L14</f>
        <v>.</v>
      </c>
      <c r="M14" t="str">
        <f>'Kelpie OTU counts'!M14</f>
        <v>Parabacteroides</v>
      </c>
      <c r="N14" t="str">
        <f>'Kelpie OTU counts'!N14</f>
        <v>.</v>
      </c>
      <c r="O14">
        <f>'Kelpie OTU counts'!O14</f>
        <v>1</v>
      </c>
      <c r="P14" t="str">
        <f>'Kelpie OTU counts'!P14</f>
        <v>Parabacteroides_distasonis_(T)_JCM_5825_(AB238922)</v>
      </c>
      <c r="Q14">
        <f>'Kelpie OTU counts'!Q14</f>
        <v>99.2</v>
      </c>
      <c r="R14">
        <f>'Kelpie OTU counts'!R14</f>
        <v>1</v>
      </c>
      <c r="S14" s="4">
        <f>'Kelpie OTU counts'!S14/'Kelpie OTU counts'!S$1</f>
        <v>0</v>
      </c>
      <c r="T14" s="4">
        <f>'Kelpie OTU counts'!T14/'Kelpie OTU counts'!T$1</f>
        <v>2.5597269624573378E-3</v>
      </c>
      <c r="U14" s="4">
        <f>'Kelpie OTU counts'!U14/'Kelpie OTU counts'!U$1</f>
        <v>7.6716532412734947E-3</v>
      </c>
      <c r="V14" s="4">
        <f>'Kelpie OTU counts'!V14/'Kelpie OTU counts'!V$1</f>
        <v>5.6572379367720469E-3</v>
      </c>
      <c r="W14" s="4">
        <f>'Kelpie OTU counts'!W14/'Kelpie OTU counts'!W$1</f>
        <v>0</v>
      </c>
      <c r="X14" s="4">
        <f>'Kelpie OTU counts'!X14/'Kelpie OTU counts'!X$1</f>
        <v>0</v>
      </c>
      <c r="Y14" s="4">
        <f>'Kelpie OTU counts'!Y14/'Kelpie OTU counts'!Y$1</f>
        <v>2.4268379728765169E-2</v>
      </c>
      <c r="Z14" s="4">
        <f>'Kelpie OTU counts'!Z14/'Kelpie OTU counts'!Z$1</f>
        <v>2.3877498053464834E-2</v>
      </c>
      <c r="AA14" s="4">
        <f>'Kelpie OTU counts'!AA14/'Kelpie OTU counts'!AA$1</f>
        <v>6.3352826510721244E-3</v>
      </c>
      <c r="AB14" s="4">
        <f>'Kelpie OTU counts'!AB14/'Kelpie OTU counts'!AB$1</f>
        <v>1.3142857142857144E-2</v>
      </c>
      <c r="AC14" s="4">
        <f>'Kelpie OTU counts'!AC14/'Kelpie OTU counts'!AC$1</f>
        <v>9.5939312806782688E-3</v>
      </c>
      <c r="AD14" s="4">
        <f>'Kelpie OTU counts'!AD14/'Kelpie OTU counts'!AD$1</f>
        <v>9.8676293622141989E-3</v>
      </c>
      <c r="AE14" s="4">
        <f>'Kelpie OTU counts'!AE14/'Kelpie OTU counts'!AE$1</f>
        <v>0</v>
      </c>
      <c r="AF14" s="4">
        <f>'Kelpie OTU counts'!AF14/'Kelpie OTU counts'!AF$1</f>
        <v>0</v>
      </c>
      <c r="AG14" s="4">
        <f>'Kelpie OTU counts'!AG14/'Kelpie OTU counts'!AG$1</f>
        <v>0</v>
      </c>
      <c r="AH14" s="4">
        <f>'Kelpie OTU counts'!AH14/'Kelpie OTU counts'!AH$1</f>
        <v>0</v>
      </c>
      <c r="AI14" s="4">
        <f>'Kelpie OTU counts'!AI14/'Kelpie OTU counts'!AI$1</f>
        <v>1.3228809407153356E-2</v>
      </c>
      <c r="AJ14" s="4">
        <f>'Kelpie OTU counts'!AJ14/'Kelpie OTU counts'!AJ$1</f>
        <v>1.1897679952409279E-2</v>
      </c>
      <c r="AK14" s="4">
        <f>'Kelpie OTU counts'!AK14/'Kelpie OTU counts'!AK$1</f>
        <v>1.9711902956785442E-2</v>
      </c>
      <c r="AL14" s="4">
        <f>'Kelpie OTU counts'!AL14/'Kelpie OTU counts'!AL$1</f>
        <v>1.1904761904761904E-2</v>
      </c>
      <c r="AM14" s="4">
        <f>'Kelpie OTU counts'!AM14/'Kelpie OTU counts'!AM$1</f>
        <v>8.4105488239486811E-2</v>
      </c>
      <c r="AN14" s="4">
        <f>'Kelpie OTU counts'!AN14/'Kelpie OTU counts'!AN$1</f>
        <v>7.1816770186335407E-2</v>
      </c>
      <c r="AO14" s="4">
        <f>'Kelpie OTU counts'!AO14/'Kelpie OTU counts'!AO$1</f>
        <v>3.7954454654414702E-2</v>
      </c>
      <c r="AP14" s="4">
        <f>'Kelpie OTU counts'!AP14/'Kelpie OTU counts'!AP$1</f>
        <v>2.006980802792321E-2</v>
      </c>
      <c r="AQ14" s="4">
        <f>'Kelpie OTU counts'!AQ14/'Kelpie OTU counts'!AQ$1</f>
        <v>7.3870967741935481E-2</v>
      </c>
      <c r="AR14" s="4">
        <f>'Kelpie OTU counts'!AR14/'Kelpie OTU counts'!AR$1</f>
        <v>6.0078208318521155E-2</v>
      </c>
      <c r="AS14" s="4">
        <f>'Kelpie OTU counts'!AS14/'Kelpie OTU counts'!AS$1</f>
        <v>2.1645642201834861E-2</v>
      </c>
      <c r="AT14" s="4">
        <f>'Kelpie OTU counts'!AT14/'Kelpie OTU counts'!AT$1</f>
        <v>2.6378896882494004E-2</v>
      </c>
      <c r="AU14" s="4">
        <f>'Kelpie OTU counts'!AU14/'Kelpie OTU counts'!AU$1</f>
        <v>4.2194092827004218E-2</v>
      </c>
      <c r="AV14" s="4">
        <f>'Kelpie OTU counts'!AV14/'Kelpie OTU counts'!AV$1</f>
        <v>5.5506607929515416E-2</v>
      </c>
      <c r="AW14" s="4">
        <f>'Kelpie OTU counts'!AW14/'Kelpie OTU counts'!AW$1</f>
        <v>0</v>
      </c>
      <c r="AX14" s="4">
        <f>'Kelpie OTU counts'!AX14/'Kelpie OTU counts'!AX$1</f>
        <v>1.8719211822660099E-2</v>
      </c>
      <c r="AY14" s="4">
        <f>'Kelpie OTU counts'!AY14/'Kelpie OTU counts'!AY$1</f>
        <v>0</v>
      </c>
      <c r="AZ14" s="4">
        <f>'Kelpie OTU counts'!AZ14/'Kelpie OTU counts'!AZ$1</f>
        <v>1.3146362839614374E-3</v>
      </c>
      <c r="BA14" s="4">
        <f>'Kelpie OTU counts'!BA14/'Kelpie OTU counts'!BA$1</f>
        <v>0</v>
      </c>
      <c r="BB14" s="4">
        <f>'Kelpie OTU counts'!BB14/'Kelpie OTU counts'!BB$1</f>
        <v>0</v>
      </c>
      <c r="BC14" s="4">
        <f>'Kelpie OTU counts'!BC14/'Kelpie OTU counts'!BC$1</f>
        <v>1.2804097311139564E-2</v>
      </c>
      <c r="BD14" s="4">
        <f>'Kelpie OTU counts'!BD14/'Kelpie OTU counts'!BD$1</f>
        <v>0</v>
      </c>
      <c r="BE14" s="4">
        <f>'Kelpie OTU counts'!BE14/'Kelpie OTU counts'!BE$1</f>
        <v>0</v>
      </c>
      <c r="BF14" s="4">
        <f>'Kelpie OTU counts'!BF14/'Kelpie OTU counts'!BF$1</f>
        <v>0</v>
      </c>
    </row>
    <row r="15" spans="1:58" x14ac:dyDescent="0.35">
      <c r="A15" t="str">
        <f>'Kelpie OTU counts'!A15</f>
        <v>OTU_10</v>
      </c>
      <c r="B15">
        <f>'Kelpie OTU counts'!B15</f>
        <v>1612</v>
      </c>
      <c r="C15" t="str">
        <f>'Kelpie OTU counts'!C15</f>
        <v>Root</v>
      </c>
      <c r="D15" t="str">
        <f>'Kelpie OTU counts'!D15</f>
        <v>Bacteria</v>
      </c>
      <c r="E15" t="str">
        <f>'Kelpie OTU counts'!E15</f>
        <v>Proteobacteria</v>
      </c>
      <c r="F15" t="str">
        <f>'Kelpie OTU counts'!F15</f>
        <v>.</v>
      </c>
      <c r="G15" t="str">
        <f>'Kelpie OTU counts'!G15</f>
        <v>Betaproteobacteria</v>
      </c>
      <c r="H15" t="str">
        <f>'Kelpie OTU counts'!H15</f>
        <v>.</v>
      </c>
      <c r="I15" t="str">
        <f>'Kelpie OTU counts'!I15</f>
        <v>Burkholderiales</v>
      </c>
      <c r="J15" t="str">
        <f>'Kelpie OTU counts'!J15</f>
        <v>.</v>
      </c>
      <c r="K15" t="str">
        <f>'Kelpie OTU counts'!K15</f>
        <v>Sutterellaceae</v>
      </c>
      <c r="L15" t="str">
        <f>'Kelpie OTU counts'!L15</f>
        <v>.</v>
      </c>
      <c r="M15" t="str">
        <f>'Kelpie OTU counts'!M15</f>
        <v>Sutterella</v>
      </c>
      <c r="N15" t="str">
        <f>'Kelpie OTU counts'!N15</f>
        <v>.</v>
      </c>
      <c r="O15">
        <f>'Kelpie OTU counts'!O15</f>
        <v>1</v>
      </c>
      <c r="P15" t="str">
        <f>'Kelpie OTU counts'!P15</f>
        <v>Sutterella_wadsworthensis_(T)_WAL_9799_(GU585669)</v>
      </c>
      <c r="Q15">
        <f>'Kelpie OTU counts'!Q15</f>
        <v>100</v>
      </c>
      <c r="R15">
        <f>'Kelpie OTU counts'!R15</f>
        <v>1</v>
      </c>
      <c r="S15" s="4">
        <f>'Kelpie OTU counts'!S15/'Kelpie OTU counts'!S$1</f>
        <v>8.771929824561403E-3</v>
      </c>
      <c r="T15" s="4">
        <f>'Kelpie OTU counts'!T15/'Kelpie OTU counts'!T$1</f>
        <v>1.1945392491467578E-2</v>
      </c>
      <c r="U15" s="4">
        <f>'Kelpie OTU counts'!U15/'Kelpie OTU counts'!U$1</f>
        <v>0</v>
      </c>
      <c r="V15" s="4">
        <f>'Kelpie OTU counts'!V15/'Kelpie OTU counts'!V$1</f>
        <v>0</v>
      </c>
      <c r="W15" s="4">
        <f>'Kelpie OTU counts'!W15/'Kelpie OTU counts'!W$1</f>
        <v>1.4274691358024691E-2</v>
      </c>
      <c r="X15" s="4">
        <f>'Kelpie OTU counts'!X15/'Kelpie OTU counts'!X$1</f>
        <v>1.6576875259013676E-2</v>
      </c>
      <c r="Y15" s="4">
        <f>'Kelpie OTU counts'!Y15/'Kelpie OTU counts'!Y$1</f>
        <v>1.1896264572924102E-3</v>
      </c>
      <c r="Z15" s="4">
        <f>'Kelpie OTU counts'!Z15/'Kelpie OTU counts'!Z$1</f>
        <v>2.0763041785621592E-3</v>
      </c>
      <c r="AA15" s="4">
        <f>'Kelpie OTU counts'!AA15/'Kelpie OTU counts'!AA$1</f>
        <v>2.4366471734892786E-2</v>
      </c>
      <c r="AB15" s="4">
        <f>'Kelpie OTU counts'!AB15/'Kelpie OTU counts'!AB$1</f>
        <v>2.457142857142857E-2</v>
      </c>
      <c r="AC15" s="4">
        <f>'Kelpie OTU counts'!AC15/'Kelpie OTU counts'!AC$1</f>
        <v>1.896474788041053E-2</v>
      </c>
      <c r="AD15" s="4">
        <f>'Kelpie OTU counts'!AD15/'Kelpie OTU counts'!AD$1</f>
        <v>1.9975932611311673E-2</v>
      </c>
      <c r="AE15" s="4">
        <f>'Kelpie OTU counts'!AE15/'Kelpie OTU counts'!AE$1</f>
        <v>4.0337367070040339E-3</v>
      </c>
      <c r="AF15" s="4">
        <f>'Kelpie OTU counts'!AF15/'Kelpie OTU counts'!AF$1</f>
        <v>5.9218318199763123E-3</v>
      </c>
      <c r="AG15" s="4">
        <f>'Kelpie OTU counts'!AG15/'Kelpie OTU counts'!AG$1</f>
        <v>0</v>
      </c>
      <c r="AH15" s="4">
        <f>'Kelpie OTU counts'!AH15/'Kelpie OTU counts'!AH$1</f>
        <v>0</v>
      </c>
      <c r="AI15" s="4">
        <f>'Kelpie OTU counts'!AI15/'Kelpie OTU counts'!AI$1</f>
        <v>8.3292503674669283E-3</v>
      </c>
      <c r="AJ15" s="4">
        <f>'Kelpie OTU counts'!AJ15/'Kelpie OTU counts'!AJ$1</f>
        <v>4.7590719809637123E-3</v>
      </c>
      <c r="AK15" s="4">
        <f>'Kelpie OTU counts'!AK15/'Kelpie OTU counts'!AK$1</f>
        <v>7.2024260803639122E-3</v>
      </c>
      <c r="AL15" s="4">
        <f>'Kelpie OTU counts'!AL15/'Kelpie OTU counts'!AL$1</f>
        <v>4.2517006802721092E-3</v>
      </c>
      <c r="AM15" s="4">
        <f>'Kelpie OTU counts'!AM15/'Kelpie OTU counts'!AM$1</f>
        <v>6.9493941553813263E-2</v>
      </c>
      <c r="AN15" s="4">
        <f>'Kelpie OTU counts'!AN15/'Kelpie OTU counts'!AN$1</f>
        <v>6.9487577639751552E-2</v>
      </c>
      <c r="AO15" s="4">
        <f>'Kelpie OTU counts'!AO15/'Kelpie OTU counts'!AO$1</f>
        <v>5.9928086296444265E-3</v>
      </c>
      <c r="AP15" s="4">
        <f>'Kelpie OTU counts'!AP15/'Kelpie OTU counts'!AP$1</f>
        <v>4.799301919720768E-3</v>
      </c>
      <c r="AQ15" s="4">
        <f>'Kelpie OTU counts'!AQ15/'Kelpie OTU counts'!AQ$1</f>
        <v>6.8709677419354839E-2</v>
      </c>
      <c r="AR15" s="4">
        <f>'Kelpie OTU counts'!AR15/'Kelpie OTU counts'!AR$1</f>
        <v>6.5766086029150378E-2</v>
      </c>
      <c r="AS15" s="4">
        <f>'Kelpie OTU counts'!AS15/'Kelpie OTU counts'!AS$1</f>
        <v>7.4541284403669729E-3</v>
      </c>
      <c r="AT15" s="4">
        <f>'Kelpie OTU counts'!AT15/'Kelpie OTU counts'!AT$1</f>
        <v>7.9936051159072742E-3</v>
      </c>
      <c r="AU15" s="4">
        <f>'Kelpie OTU counts'!AU15/'Kelpie OTU counts'!AU$1</f>
        <v>0</v>
      </c>
      <c r="AV15" s="4">
        <f>'Kelpie OTU counts'!AV15/'Kelpie OTU counts'!AV$1</f>
        <v>0</v>
      </c>
      <c r="AW15" s="4">
        <f>'Kelpie OTU counts'!AW15/'Kelpie OTU counts'!AW$1</f>
        <v>1.5592515592515593E-2</v>
      </c>
      <c r="AX15" s="4">
        <f>'Kelpie OTU counts'!AX15/'Kelpie OTU counts'!AX$1</f>
        <v>1.6256157635467981E-2</v>
      </c>
      <c r="AY15" s="4">
        <f>'Kelpie OTU counts'!AY15/'Kelpie OTU counts'!AY$1</f>
        <v>0</v>
      </c>
      <c r="AZ15" s="4">
        <f>'Kelpie OTU counts'!AZ15/'Kelpie OTU counts'!AZ$1</f>
        <v>0</v>
      </c>
      <c r="BA15" s="4">
        <f>'Kelpie OTU counts'!BA15/'Kelpie OTU counts'!BA$1</f>
        <v>1.4299332697807435E-3</v>
      </c>
      <c r="BB15" s="4">
        <f>'Kelpie OTU counts'!BB15/'Kelpie OTU counts'!BB$1</f>
        <v>1.5228426395939086E-3</v>
      </c>
      <c r="BC15" s="4">
        <f>'Kelpie OTU counts'!BC15/'Kelpie OTU counts'!BC$1</f>
        <v>4.8655569782330349E-2</v>
      </c>
      <c r="BD15" s="4">
        <f>'Kelpie OTU counts'!BD15/'Kelpie OTU counts'!BD$1</f>
        <v>5.448916408668731E-2</v>
      </c>
      <c r="BE15" s="4">
        <f>'Kelpie OTU counts'!BE15/'Kelpie OTU counts'!BE$1</f>
        <v>6.8610634648370492E-4</v>
      </c>
      <c r="BF15" s="4">
        <f>'Kelpie OTU counts'!BF15/'Kelpie OTU counts'!BF$1</f>
        <v>0</v>
      </c>
    </row>
    <row r="16" spans="1:58" x14ac:dyDescent="0.35">
      <c r="A16" t="str">
        <f>'Kelpie OTU counts'!A16</f>
        <v>OTU_11</v>
      </c>
      <c r="B16">
        <f>'Kelpie OTU counts'!B16</f>
        <v>1386</v>
      </c>
      <c r="C16" t="str">
        <f>'Kelpie OTU counts'!C16</f>
        <v>Root</v>
      </c>
      <c r="D16" t="str">
        <f>'Kelpie OTU counts'!D16</f>
        <v>Bacteria</v>
      </c>
      <c r="E16" t="str">
        <f>'Kelpie OTU counts'!E16</f>
        <v>Bacteroidetes</v>
      </c>
      <c r="F16" t="str">
        <f>'Kelpie OTU counts'!F16</f>
        <v>.</v>
      </c>
      <c r="G16" t="str">
        <f>'Kelpie OTU counts'!G16</f>
        <v>Bacteroidia</v>
      </c>
      <c r="H16" t="str">
        <f>'Kelpie OTU counts'!H16</f>
        <v>.</v>
      </c>
      <c r="I16" t="str">
        <f>'Kelpie OTU counts'!I16</f>
        <v>Bacteroidales</v>
      </c>
      <c r="J16" t="str">
        <f>'Kelpie OTU counts'!J16</f>
        <v>.</v>
      </c>
      <c r="K16" t="str">
        <f>'Kelpie OTU counts'!K16</f>
        <v>Prevotellaceae</v>
      </c>
      <c r="L16" t="str">
        <f>'Kelpie OTU counts'!L16</f>
        <v>.</v>
      </c>
      <c r="M16" t="str">
        <f>'Kelpie OTU counts'!M16</f>
        <v>Prevotella</v>
      </c>
      <c r="N16" t="str">
        <f>'Kelpie OTU counts'!N16</f>
        <v>.</v>
      </c>
      <c r="O16">
        <f>'Kelpie OTU counts'!O16</f>
        <v>1</v>
      </c>
      <c r="P16" t="str">
        <f>'Kelpie OTU counts'!P16</f>
        <v>Prevotella_stercorea_(T)_CB35_(AB244774)</v>
      </c>
      <c r="Q16">
        <f>'Kelpie OTU counts'!Q16</f>
        <v>98.4</v>
      </c>
      <c r="R16">
        <f>'Kelpie OTU counts'!R16</f>
        <v>1</v>
      </c>
      <c r="S16" s="4">
        <f>'Kelpie OTU counts'!S16/'Kelpie OTU counts'!S$1</f>
        <v>0</v>
      </c>
      <c r="T16" s="4">
        <f>'Kelpie OTU counts'!T16/'Kelpie OTU counts'!T$1</f>
        <v>0</v>
      </c>
      <c r="U16" s="4">
        <f>'Kelpie OTU counts'!U16/'Kelpie OTU counts'!U$1</f>
        <v>0</v>
      </c>
      <c r="V16" s="4">
        <f>'Kelpie OTU counts'!V16/'Kelpie OTU counts'!V$1</f>
        <v>0</v>
      </c>
      <c r="W16" s="4">
        <f>'Kelpie OTU counts'!W16/'Kelpie OTU counts'!W$1</f>
        <v>0</v>
      </c>
      <c r="X16" s="4">
        <f>'Kelpie OTU counts'!X16/'Kelpie OTU counts'!X$1</f>
        <v>0</v>
      </c>
      <c r="Y16" s="4">
        <f>'Kelpie OTU counts'!Y16/'Kelpie OTU counts'!Y$1</f>
        <v>0</v>
      </c>
      <c r="Z16" s="4">
        <f>'Kelpie OTU counts'!Z16/'Kelpie OTU counts'!Z$1</f>
        <v>0</v>
      </c>
      <c r="AA16" s="4">
        <f>'Kelpie OTU counts'!AA16/'Kelpie OTU counts'!AA$1</f>
        <v>0</v>
      </c>
      <c r="AB16" s="4">
        <f>'Kelpie OTU counts'!AB16/'Kelpie OTU counts'!AB$1</f>
        <v>0</v>
      </c>
      <c r="AC16" s="4">
        <f>'Kelpie OTU counts'!AC16/'Kelpie OTU counts'!AC$1</f>
        <v>0</v>
      </c>
      <c r="AD16" s="4">
        <f>'Kelpie OTU counts'!AD16/'Kelpie OTU counts'!AD$1</f>
        <v>0</v>
      </c>
      <c r="AE16" s="4">
        <f>'Kelpie OTU counts'!AE16/'Kelpie OTU counts'!AE$1</f>
        <v>0</v>
      </c>
      <c r="AF16" s="4">
        <f>'Kelpie OTU counts'!AF16/'Kelpie OTU counts'!AF$1</f>
        <v>0</v>
      </c>
      <c r="AG16" s="4">
        <f>'Kelpie OTU counts'!AG16/'Kelpie OTU counts'!AG$1</f>
        <v>0</v>
      </c>
      <c r="AH16" s="4">
        <f>'Kelpie OTU counts'!AH16/'Kelpie OTU counts'!AH$1</f>
        <v>0</v>
      </c>
      <c r="AI16" s="4">
        <f>'Kelpie OTU counts'!AI16/'Kelpie OTU counts'!AI$1</f>
        <v>0</v>
      </c>
      <c r="AJ16" s="4">
        <f>'Kelpie OTU counts'!AJ16/'Kelpie OTU counts'!AJ$1</f>
        <v>0</v>
      </c>
      <c r="AK16" s="4">
        <f>'Kelpie OTU counts'!AK16/'Kelpie OTU counts'!AK$1</f>
        <v>0</v>
      </c>
      <c r="AL16" s="4">
        <f>'Kelpie OTU counts'!AL16/'Kelpie OTU counts'!AL$1</f>
        <v>0</v>
      </c>
      <c r="AM16" s="4">
        <f>'Kelpie OTU counts'!AM16/'Kelpie OTU counts'!AM$1</f>
        <v>0</v>
      </c>
      <c r="AN16" s="4">
        <f>'Kelpie OTU counts'!AN16/'Kelpie OTU counts'!AN$1</f>
        <v>0</v>
      </c>
      <c r="AO16" s="4">
        <f>'Kelpie OTU counts'!AO16/'Kelpie OTU counts'!AO$1</f>
        <v>0</v>
      </c>
      <c r="AP16" s="4">
        <f>'Kelpie OTU counts'!AP16/'Kelpie OTU counts'!AP$1</f>
        <v>0</v>
      </c>
      <c r="AQ16" s="4">
        <f>'Kelpie OTU counts'!AQ16/'Kelpie OTU counts'!AQ$1</f>
        <v>0</v>
      </c>
      <c r="AR16" s="4">
        <f>'Kelpie OTU counts'!AR16/'Kelpie OTU counts'!AR$1</f>
        <v>0</v>
      </c>
      <c r="AS16" s="4">
        <f>'Kelpie OTU counts'!AS16/'Kelpie OTU counts'!AS$1</f>
        <v>0</v>
      </c>
      <c r="AT16" s="4">
        <f>'Kelpie OTU counts'!AT16/'Kelpie OTU counts'!AT$1</f>
        <v>0</v>
      </c>
      <c r="AU16" s="4">
        <f>'Kelpie OTU counts'!AU16/'Kelpie OTU counts'!AU$1</f>
        <v>0</v>
      </c>
      <c r="AV16" s="4">
        <f>'Kelpie OTU counts'!AV16/'Kelpie OTU counts'!AV$1</f>
        <v>0</v>
      </c>
      <c r="AW16" s="4">
        <f>'Kelpie OTU counts'!AW16/'Kelpie OTU counts'!AW$1</f>
        <v>0</v>
      </c>
      <c r="AX16" s="4">
        <f>'Kelpie OTU counts'!AX16/'Kelpie OTU counts'!AX$1</f>
        <v>0</v>
      </c>
      <c r="AY16" s="4">
        <f>'Kelpie OTU counts'!AY16/'Kelpie OTU counts'!AY$1</f>
        <v>6.6985645933014357E-2</v>
      </c>
      <c r="AZ16" s="4">
        <f>'Kelpie OTU counts'!AZ16/'Kelpie OTU counts'!AZ$1</f>
        <v>6.8799298860648547E-2</v>
      </c>
      <c r="BA16" s="4">
        <f>'Kelpie OTU counts'!BA16/'Kelpie OTU counts'!BA$1</f>
        <v>0</v>
      </c>
      <c r="BB16" s="4">
        <f>'Kelpie OTU counts'!BB16/'Kelpie OTU counts'!BB$1</f>
        <v>0</v>
      </c>
      <c r="BC16" s="4">
        <f>'Kelpie OTU counts'!BC16/'Kelpie OTU counts'!BC$1</f>
        <v>0</v>
      </c>
      <c r="BD16" s="4">
        <f>'Kelpie OTU counts'!BD16/'Kelpie OTU counts'!BD$1</f>
        <v>0</v>
      </c>
      <c r="BE16" s="4">
        <f>'Kelpie OTU counts'!BE16/'Kelpie OTU counts'!BE$1</f>
        <v>0.13756432246998285</v>
      </c>
      <c r="BF16" s="4">
        <f>'Kelpie OTU counts'!BF16/'Kelpie OTU counts'!BF$1</f>
        <v>0.10717449069973428</v>
      </c>
    </row>
    <row r="17" spans="1:58" x14ac:dyDescent="0.35">
      <c r="A17" t="str">
        <f>'Kelpie OTU counts'!A17</f>
        <v>OTU_15</v>
      </c>
      <c r="B17">
        <f>'Kelpie OTU counts'!B17</f>
        <v>1336</v>
      </c>
      <c r="C17" t="str">
        <f>'Kelpie OTU counts'!C17</f>
        <v>Root</v>
      </c>
      <c r="D17" t="str">
        <f>'Kelpie OTU counts'!D17</f>
        <v>Bacteria</v>
      </c>
      <c r="E17" t="str">
        <f>'Kelpie OTU counts'!E17</f>
        <v>Firmicutes</v>
      </c>
      <c r="F17" t="str">
        <f>'Kelpie OTU counts'!F17</f>
        <v>.</v>
      </c>
      <c r="G17" t="str">
        <f>'Kelpie OTU counts'!G17</f>
        <v>Clostridia</v>
      </c>
      <c r="H17" t="str">
        <f>'Kelpie OTU counts'!H17</f>
        <v>.</v>
      </c>
      <c r="I17" t="str">
        <f>'Kelpie OTU counts'!I17</f>
        <v>Clostridiales</v>
      </c>
      <c r="J17" t="str">
        <f>'Kelpie OTU counts'!J17</f>
        <v>.</v>
      </c>
      <c r="K17" t="str">
        <f>'Kelpie OTU counts'!K17</f>
        <v>Lachnospiraceae</v>
      </c>
      <c r="L17" t="str">
        <f>'Kelpie OTU counts'!L17</f>
        <v>.</v>
      </c>
      <c r="M17" t="str">
        <f>'Kelpie OTU counts'!M17</f>
        <v>Anaerostipes</v>
      </c>
      <c r="N17" t="str">
        <f>'Kelpie OTU counts'!N17</f>
        <v>.</v>
      </c>
      <c r="O17">
        <f>'Kelpie OTU counts'!O17</f>
        <v>1</v>
      </c>
      <c r="P17" t="str">
        <f>'Kelpie OTU counts'!P17</f>
        <v>Anaerostipes_sp._5_1_63FAA_(JF412658)</v>
      </c>
      <c r="Q17">
        <f>'Kelpie OTU counts'!Q17</f>
        <v>100</v>
      </c>
      <c r="R17">
        <f>'Kelpie OTU counts'!R17</f>
        <v>3</v>
      </c>
      <c r="S17" s="4">
        <f>'Kelpie OTU counts'!S17/'Kelpie OTU counts'!S$1</f>
        <v>5.8479532163742687E-3</v>
      </c>
      <c r="T17" s="4">
        <f>'Kelpie OTU counts'!T17/'Kelpie OTU counts'!T$1</f>
        <v>5.1194539249146756E-3</v>
      </c>
      <c r="U17" s="4">
        <f>'Kelpie OTU counts'!U17/'Kelpie OTU counts'!U$1</f>
        <v>8.4388185654008432E-3</v>
      </c>
      <c r="V17" s="4">
        <f>'Kelpie OTU counts'!V17/'Kelpie OTU counts'!V$1</f>
        <v>9.3178036605657232E-3</v>
      </c>
      <c r="W17" s="4">
        <f>'Kelpie OTU counts'!W17/'Kelpie OTU counts'!W$1</f>
        <v>1.0802469135802469E-2</v>
      </c>
      <c r="X17" s="4">
        <f>'Kelpie OTU counts'!X17/'Kelpie OTU counts'!X$1</f>
        <v>1.0360547036883548E-2</v>
      </c>
      <c r="Y17" s="4">
        <f>'Kelpie OTU counts'!Y17/'Kelpie OTU counts'!Y$1</f>
        <v>2.9502736140851773E-2</v>
      </c>
      <c r="Z17" s="4">
        <f>'Kelpie OTU counts'!Z17/'Kelpie OTU counts'!Z$1</f>
        <v>3.4259018946275629E-2</v>
      </c>
      <c r="AA17" s="4">
        <f>'Kelpie OTU counts'!AA17/'Kelpie OTU counts'!AA$1</f>
        <v>8.771929824561403E-3</v>
      </c>
      <c r="AB17" s="4">
        <f>'Kelpie OTU counts'!AB17/'Kelpie OTU counts'!AB$1</f>
        <v>4.5714285714285718E-3</v>
      </c>
      <c r="AC17" s="4">
        <f>'Kelpie OTU counts'!AC17/'Kelpie OTU counts'!AC$1</f>
        <v>1.7179830432842481E-2</v>
      </c>
      <c r="AD17" s="4">
        <f>'Kelpie OTU counts'!AD17/'Kelpie OTU counts'!AD$1</f>
        <v>1.684717208182912E-2</v>
      </c>
      <c r="AE17" s="4">
        <f>'Kelpie OTU counts'!AE17/'Kelpie OTU counts'!AE$1</f>
        <v>4.0337367070040339E-3</v>
      </c>
      <c r="AF17" s="4">
        <f>'Kelpie OTU counts'!AF17/'Kelpie OTU counts'!AF$1</f>
        <v>1.5791551519936833E-3</v>
      </c>
      <c r="AG17" s="4">
        <f>'Kelpie OTU counts'!AG17/'Kelpie OTU counts'!AG$1</f>
        <v>1.9108280254777069E-2</v>
      </c>
      <c r="AH17" s="4">
        <f>'Kelpie OTU counts'!AH17/'Kelpie OTU counts'!AH$1</f>
        <v>2.3738872403560832E-2</v>
      </c>
      <c r="AI17" s="4">
        <f>'Kelpie OTU counts'!AI17/'Kelpie OTU counts'!AI$1</f>
        <v>1.9108280254777069E-2</v>
      </c>
      <c r="AJ17" s="4">
        <f>'Kelpie OTU counts'!AJ17/'Kelpie OTU counts'!AJ$1</f>
        <v>3.0339083878643664E-2</v>
      </c>
      <c r="AK17" s="4">
        <f>'Kelpie OTU counts'!AK17/'Kelpie OTU counts'!AK$1</f>
        <v>2.4260803639120546E-2</v>
      </c>
      <c r="AL17" s="4">
        <f>'Kelpie OTU counts'!AL17/'Kelpie OTU counts'!AL$1</f>
        <v>2.976190476190476E-2</v>
      </c>
      <c r="AM17" s="4">
        <f>'Kelpie OTU counts'!AM17/'Kelpie OTU counts'!AM$1</f>
        <v>7.1275837491090524E-3</v>
      </c>
      <c r="AN17" s="4">
        <f>'Kelpie OTU counts'!AN17/'Kelpie OTU counts'!AN$1</f>
        <v>5.822981366459627E-3</v>
      </c>
      <c r="AO17" s="4">
        <f>'Kelpie OTU counts'!AO17/'Kelpie OTU counts'!AO$1</f>
        <v>0</v>
      </c>
      <c r="AP17" s="4">
        <f>'Kelpie OTU counts'!AP17/'Kelpie OTU counts'!AP$1</f>
        <v>0</v>
      </c>
      <c r="AQ17" s="4">
        <f>'Kelpie OTU counts'!AQ17/'Kelpie OTU counts'!AQ$1</f>
        <v>6.1290322580645163E-3</v>
      </c>
      <c r="AR17" s="4">
        <f>'Kelpie OTU counts'!AR17/'Kelpie OTU counts'!AR$1</f>
        <v>5.3323853537148953E-3</v>
      </c>
      <c r="AS17" s="4">
        <f>'Kelpie OTU counts'!AS17/'Kelpie OTU counts'!AS$1</f>
        <v>0</v>
      </c>
      <c r="AT17" s="4">
        <f>'Kelpie OTU counts'!AT17/'Kelpie OTU counts'!AT$1</f>
        <v>0</v>
      </c>
      <c r="AU17" s="4">
        <f>'Kelpie OTU counts'!AU17/'Kelpie OTU counts'!AU$1</f>
        <v>0</v>
      </c>
      <c r="AV17" s="4">
        <f>'Kelpie OTU counts'!AV17/'Kelpie OTU counts'!AV$1</f>
        <v>0</v>
      </c>
      <c r="AW17" s="4">
        <f>'Kelpie OTU counts'!AW17/'Kelpie OTU counts'!AW$1</f>
        <v>0</v>
      </c>
      <c r="AX17" s="4">
        <f>'Kelpie OTU counts'!AX17/'Kelpie OTU counts'!AX$1</f>
        <v>1.477832512315271E-3</v>
      </c>
      <c r="AY17" s="4">
        <f>'Kelpie OTU counts'!AY17/'Kelpie OTU counts'!AY$1</f>
        <v>2.9578077424967378E-2</v>
      </c>
      <c r="AZ17" s="4">
        <f>'Kelpie OTU counts'!AZ17/'Kelpie OTU counts'!AZ$1</f>
        <v>2.8702892199824716E-2</v>
      </c>
      <c r="BA17" s="4">
        <f>'Kelpie OTU counts'!BA17/'Kelpie OTU counts'!BA$1</f>
        <v>1.2869399428026692E-2</v>
      </c>
      <c r="BB17" s="4">
        <f>'Kelpie OTU counts'!BB17/'Kelpie OTU counts'!BB$1</f>
        <v>1.4720812182741117E-2</v>
      </c>
      <c r="BC17" s="4">
        <f>'Kelpie OTU counts'!BC17/'Kelpie OTU counts'!BC$1</f>
        <v>2.496798975672215E-2</v>
      </c>
      <c r="BD17" s="4">
        <f>'Kelpie OTU counts'!BD17/'Kelpie OTU counts'!BD$1</f>
        <v>2.4767801857585141E-2</v>
      </c>
      <c r="BE17" s="4">
        <f>'Kelpie OTU counts'!BE17/'Kelpie OTU counts'!BE$1</f>
        <v>5.8319039451114919E-3</v>
      </c>
      <c r="BF17" s="4">
        <f>'Kelpie OTU counts'!BF17/'Kelpie OTU counts'!BF$1</f>
        <v>5.6096840862119874E-3</v>
      </c>
    </row>
    <row r="18" spans="1:58" x14ac:dyDescent="0.35">
      <c r="A18" t="str">
        <f>'Kelpie OTU counts'!A18</f>
        <v>OTU_14</v>
      </c>
      <c r="B18">
        <f>'Kelpie OTU counts'!B18</f>
        <v>1233</v>
      </c>
      <c r="C18" t="str">
        <f>'Kelpie OTU counts'!C18</f>
        <v>Root</v>
      </c>
      <c r="D18" t="str">
        <f>'Kelpie OTU counts'!D18</f>
        <v>Bacteria</v>
      </c>
      <c r="E18" t="str">
        <f>'Kelpie OTU counts'!E18</f>
        <v>Firmicutes</v>
      </c>
      <c r="F18" t="str">
        <f>'Kelpie OTU counts'!F18</f>
        <v>.</v>
      </c>
      <c r="G18" t="str">
        <f>'Kelpie OTU counts'!G18</f>
        <v>Clostridia</v>
      </c>
      <c r="H18" t="str">
        <f>'Kelpie OTU counts'!H18</f>
        <v>.</v>
      </c>
      <c r="I18" t="str">
        <f>'Kelpie OTU counts'!I18</f>
        <v>Clostridiales</v>
      </c>
      <c r="J18" t="str">
        <f>'Kelpie OTU counts'!J18</f>
        <v>.</v>
      </c>
      <c r="K18" t="str">
        <f>'Kelpie OTU counts'!K18</f>
        <v>Lachnospiraceae</v>
      </c>
      <c r="L18" t="str">
        <f>'Kelpie OTU counts'!L18</f>
        <v>.</v>
      </c>
      <c r="M18" t="str">
        <f>'Kelpie OTU counts'!M18</f>
        <v>Blautia</v>
      </c>
      <c r="N18" t="str">
        <f>'Kelpie OTU counts'!N18</f>
        <v>.</v>
      </c>
      <c r="O18">
        <f>'Kelpie OTU counts'!O18</f>
        <v>1</v>
      </c>
      <c r="P18" t="str">
        <f>'Kelpie OTU counts'!P18</f>
        <v>Blautia_luti_strain_DSM_14534_(NR_114315.1)</v>
      </c>
      <c r="Q18">
        <f>'Kelpie OTU counts'!Q18</f>
        <v>100</v>
      </c>
      <c r="R18">
        <f>'Kelpie OTU counts'!R18</f>
        <v>2</v>
      </c>
      <c r="S18" s="4">
        <f>'Kelpie OTU counts'!S18/'Kelpie OTU counts'!S$1</f>
        <v>4.3859649122807015E-3</v>
      </c>
      <c r="T18" s="4">
        <f>'Kelpie OTU counts'!T18/'Kelpie OTU counts'!T$1</f>
        <v>6.3993174061433445E-3</v>
      </c>
      <c r="U18" s="4">
        <f>'Kelpie OTU counts'!U18/'Kelpie OTU counts'!U$1</f>
        <v>1.1891062523973917E-2</v>
      </c>
      <c r="V18" s="4">
        <f>'Kelpie OTU counts'!V18/'Kelpie OTU counts'!V$1</f>
        <v>1.6306156405990018E-2</v>
      </c>
      <c r="W18" s="4">
        <f>'Kelpie OTU counts'!W18/'Kelpie OTU counts'!W$1</f>
        <v>3.8580246913580245E-3</v>
      </c>
      <c r="X18" s="4">
        <f>'Kelpie OTU counts'!X18/'Kelpie OTU counts'!X$1</f>
        <v>7.4595938665561546E-3</v>
      </c>
      <c r="Y18" s="4">
        <f>'Kelpie OTU counts'!Y18/'Kelpie OTU counts'!Y$1</f>
        <v>1.3561741613133477E-2</v>
      </c>
      <c r="Z18" s="4">
        <f>'Kelpie OTU counts'!Z18/'Kelpie OTU counts'!Z$1</f>
        <v>1.6869971450817544E-2</v>
      </c>
      <c r="AA18" s="4">
        <f>'Kelpie OTU counts'!AA18/'Kelpie OTU counts'!AA$1</f>
        <v>3.8986354775828458E-3</v>
      </c>
      <c r="AB18" s="4">
        <f>'Kelpie OTU counts'!AB18/'Kelpie OTU counts'!AB$1</f>
        <v>7.4285714285714285E-3</v>
      </c>
      <c r="AC18" s="4">
        <f>'Kelpie OTU counts'!AC18/'Kelpie OTU counts'!AC$1</f>
        <v>1.896474788041053E-2</v>
      </c>
      <c r="AD18" s="4">
        <f>'Kelpie OTU counts'!AD18/'Kelpie OTU counts'!AD$1</f>
        <v>1.9013237063778578E-2</v>
      </c>
      <c r="AE18" s="4">
        <f>'Kelpie OTU counts'!AE18/'Kelpie OTU counts'!AE$1</f>
        <v>4.4004400440044002E-3</v>
      </c>
      <c r="AF18" s="4">
        <f>'Kelpie OTU counts'!AF18/'Kelpie OTU counts'!AF$1</f>
        <v>4.7374654559810504E-3</v>
      </c>
      <c r="AG18" s="4">
        <f>'Kelpie OTU counts'!AG18/'Kelpie OTU counts'!AG$1</f>
        <v>5.0955414012738856E-2</v>
      </c>
      <c r="AH18" s="4">
        <f>'Kelpie OTU counts'!AH18/'Kelpie OTU counts'!AH$1</f>
        <v>5.192878338278932E-2</v>
      </c>
      <c r="AI18" s="4">
        <f>'Kelpie OTU counts'!AI18/'Kelpie OTU counts'!AI$1</f>
        <v>7.839294463498285E-3</v>
      </c>
      <c r="AJ18" s="4">
        <f>'Kelpie OTU counts'!AJ18/'Kelpie OTU counts'!AJ$1</f>
        <v>7.138607971445568E-3</v>
      </c>
      <c r="AK18" s="4">
        <f>'Kelpie OTU counts'!AK18/'Kelpie OTU counts'!AK$1</f>
        <v>7.5815011372251705E-3</v>
      </c>
      <c r="AL18" s="4">
        <f>'Kelpie OTU counts'!AL18/'Kelpie OTU counts'!AL$1</f>
        <v>9.7789115646258508E-3</v>
      </c>
      <c r="AM18" s="4">
        <f>'Kelpie OTU counts'!AM18/'Kelpie OTU counts'!AM$1</f>
        <v>2.1382751247327157E-3</v>
      </c>
      <c r="AN18" s="4">
        <f>'Kelpie OTU counts'!AN18/'Kelpie OTU counts'!AN$1</f>
        <v>3.8819875776397515E-3</v>
      </c>
      <c r="AO18" s="4">
        <f>'Kelpie OTU counts'!AO18/'Kelpie OTU counts'!AO$1</f>
        <v>2.3971234518577705E-3</v>
      </c>
      <c r="AP18" s="4">
        <f>'Kelpie OTU counts'!AP18/'Kelpie OTU counts'!AP$1</f>
        <v>2.181500872600349E-3</v>
      </c>
      <c r="AQ18" s="4">
        <f>'Kelpie OTU counts'!AQ18/'Kelpie OTU counts'!AQ$1</f>
        <v>3.5483870967741938E-3</v>
      </c>
      <c r="AR18" s="4">
        <f>'Kelpie OTU counts'!AR18/'Kelpie OTU counts'!AR$1</f>
        <v>1.7774617845716318E-3</v>
      </c>
      <c r="AS18" s="4">
        <f>'Kelpie OTU counts'!AS18/'Kelpie OTU counts'!AS$1</f>
        <v>1.4334862385321102E-4</v>
      </c>
      <c r="AT18" s="4">
        <f>'Kelpie OTU counts'!AT18/'Kelpie OTU counts'!AT$1</f>
        <v>0</v>
      </c>
      <c r="AU18" s="4">
        <f>'Kelpie OTU counts'!AU18/'Kelpie OTU counts'!AU$1</f>
        <v>0</v>
      </c>
      <c r="AV18" s="4">
        <f>'Kelpie OTU counts'!AV18/'Kelpie OTU counts'!AV$1</f>
        <v>0</v>
      </c>
      <c r="AW18" s="4">
        <f>'Kelpie OTU counts'!AW18/'Kelpie OTU counts'!AW$1</f>
        <v>8.3160083160083165E-3</v>
      </c>
      <c r="AX18" s="4">
        <f>'Kelpie OTU counts'!AX18/'Kelpie OTU counts'!AX$1</f>
        <v>6.8965517241379309E-3</v>
      </c>
      <c r="AY18" s="4">
        <f>'Kelpie OTU counts'!AY18/'Kelpie OTU counts'!AY$1</f>
        <v>3.5885167464114832E-2</v>
      </c>
      <c r="AZ18" s="4">
        <f>'Kelpie OTU counts'!AZ18/'Kelpie OTU counts'!AZ$1</f>
        <v>2.1910604732690624E-2</v>
      </c>
      <c r="BA18" s="4">
        <f>'Kelpie OTU counts'!BA18/'Kelpie OTU counts'!BA$1</f>
        <v>4.1468064823641564E-2</v>
      </c>
      <c r="BB18" s="4">
        <f>'Kelpie OTU counts'!BB18/'Kelpie OTU counts'!BB$1</f>
        <v>3.9593908629441621E-2</v>
      </c>
      <c r="BC18" s="4">
        <f>'Kelpie OTU counts'!BC18/'Kelpie OTU counts'!BC$1</f>
        <v>1.7925736235595392E-2</v>
      </c>
      <c r="BD18" s="4">
        <f>'Kelpie OTU counts'!BD18/'Kelpie OTU counts'!BD$1</f>
        <v>1.4241486068111455E-2</v>
      </c>
      <c r="BE18" s="4">
        <f>'Kelpie OTU counts'!BE18/'Kelpie OTU counts'!BE$1</f>
        <v>8.2332761578044599E-3</v>
      </c>
      <c r="BF18" s="4">
        <f>'Kelpie OTU counts'!BF18/'Kelpie OTU counts'!BF$1</f>
        <v>1.3286093888396812E-2</v>
      </c>
    </row>
    <row r="19" spans="1:58" x14ac:dyDescent="0.35">
      <c r="A19" t="str">
        <f>'Kelpie OTU counts'!A19</f>
        <v>OTU_17</v>
      </c>
      <c r="B19">
        <f>'Kelpie OTU counts'!B19</f>
        <v>1174</v>
      </c>
      <c r="C19" t="str">
        <f>'Kelpie OTU counts'!C19</f>
        <v>Root</v>
      </c>
      <c r="D19" t="str">
        <f>'Kelpie OTU counts'!D19</f>
        <v>Bacteria</v>
      </c>
      <c r="E19" t="str">
        <f>'Kelpie OTU counts'!E19</f>
        <v>Firmicutes</v>
      </c>
      <c r="F19" t="str">
        <f>'Kelpie OTU counts'!F19</f>
        <v>.</v>
      </c>
      <c r="G19" t="str">
        <f>'Kelpie OTU counts'!G19</f>
        <v>Clostridia</v>
      </c>
      <c r="H19" t="str">
        <f>'Kelpie OTU counts'!H19</f>
        <v>.</v>
      </c>
      <c r="I19" t="str">
        <f>'Kelpie OTU counts'!I19</f>
        <v>Clostridiales</v>
      </c>
      <c r="J19" t="str">
        <f>'Kelpie OTU counts'!J19</f>
        <v>.</v>
      </c>
      <c r="K19" t="str">
        <f>'Kelpie OTU counts'!K19</f>
        <v>Lachnospiraceae</v>
      </c>
      <c r="L19" t="str">
        <f>'Kelpie OTU counts'!L19</f>
        <v>.</v>
      </c>
      <c r="M19" t="str">
        <f>'Kelpie OTU counts'!M19</f>
        <v>Fusicatenibacter</v>
      </c>
      <c r="N19" t="str">
        <f>'Kelpie OTU counts'!N19</f>
        <v>.</v>
      </c>
      <c r="O19">
        <f>'Kelpie OTU counts'!O19</f>
        <v>0.96</v>
      </c>
      <c r="P19" t="str">
        <f>'Kelpie OTU counts'!P19</f>
        <v>Fusicatenibacter_saccharivorans_HT03-11_(AB698910)</v>
      </c>
      <c r="Q19">
        <f>'Kelpie OTU counts'!Q19</f>
        <v>100</v>
      </c>
      <c r="R19">
        <f>'Kelpie OTU counts'!R19</f>
        <v>1</v>
      </c>
      <c r="S19" s="4">
        <f>'Kelpie OTU counts'!S19/'Kelpie OTU counts'!S$1</f>
        <v>6.3352826510721244E-3</v>
      </c>
      <c r="T19" s="4">
        <f>'Kelpie OTU counts'!T19/'Kelpie OTU counts'!T$1</f>
        <v>8.5324232081911266E-3</v>
      </c>
      <c r="U19" s="4">
        <f>'Kelpie OTU counts'!U19/'Kelpie OTU counts'!U$1</f>
        <v>6.9044879171461446E-3</v>
      </c>
      <c r="V19" s="4">
        <f>'Kelpie OTU counts'!V19/'Kelpie OTU counts'!V$1</f>
        <v>1.1314475873544094E-2</v>
      </c>
      <c r="W19" s="4">
        <f>'Kelpie OTU counts'!W19/'Kelpie OTU counts'!W$1</f>
        <v>1.1574074074074073E-2</v>
      </c>
      <c r="X19" s="4">
        <f>'Kelpie OTU counts'!X19/'Kelpie OTU counts'!X$1</f>
        <v>8.2884376295068382E-3</v>
      </c>
      <c r="Y19" s="4">
        <f>'Kelpie OTU counts'!Y19/'Kelpie OTU counts'!Y$1</f>
        <v>1.403759219605044E-2</v>
      </c>
      <c r="Z19" s="4">
        <f>'Kelpie OTU counts'!Z19/'Kelpie OTU counts'!Z$1</f>
        <v>2.9068258499870232E-2</v>
      </c>
      <c r="AA19" s="4">
        <f>'Kelpie OTU counts'!AA19/'Kelpie OTU counts'!AA$1</f>
        <v>3.8986354775828458E-3</v>
      </c>
      <c r="AB19" s="4">
        <f>'Kelpie OTU counts'!AB19/'Kelpie OTU counts'!AB$1</f>
        <v>2.2857142857142859E-3</v>
      </c>
      <c r="AC19" s="4">
        <f>'Kelpie OTU counts'!AC19/'Kelpie OTU counts'!AC$1</f>
        <v>6.4703257474341812E-3</v>
      </c>
      <c r="AD19" s="4">
        <f>'Kelpie OTU counts'!AD19/'Kelpie OTU counts'!AD$1</f>
        <v>5.0541516245487363E-3</v>
      </c>
      <c r="AE19" s="4">
        <f>'Kelpie OTU counts'!AE19/'Kelpie OTU counts'!AE$1</f>
        <v>1.1001100110011001E-3</v>
      </c>
      <c r="AF19" s="4">
        <f>'Kelpie OTU counts'!AF19/'Kelpie OTU counts'!AF$1</f>
        <v>2.3687327279905252E-3</v>
      </c>
      <c r="AG19" s="4">
        <f>'Kelpie OTU counts'!AG19/'Kelpie OTU counts'!AG$1</f>
        <v>3.3121019108280254E-2</v>
      </c>
      <c r="AH19" s="4">
        <f>'Kelpie OTU counts'!AH19/'Kelpie OTU counts'!AH$1</f>
        <v>1.7804154302670624E-2</v>
      </c>
      <c r="AI19" s="4">
        <f>'Kelpie OTU counts'!AI19/'Kelpie OTU counts'!AI$1</f>
        <v>2.4007839294463498E-2</v>
      </c>
      <c r="AJ19" s="4">
        <f>'Kelpie OTU counts'!AJ19/'Kelpie OTU counts'!AJ$1</f>
        <v>2.676977989292088E-2</v>
      </c>
      <c r="AK19" s="4">
        <f>'Kelpie OTU counts'!AK19/'Kelpie OTU counts'!AK$1</f>
        <v>2.6535253980288095E-2</v>
      </c>
      <c r="AL19" s="4">
        <f>'Kelpie OTU counts'!AL19/'Kelpie OTU counts'!AL$1</f>
        <v>1.3605442176870748E-2</v>
      </c>
      <c r="AM19" s="4">
        <f>'Kelpie OTU counts'!AM19/'Kelpie OTU counts'!AM$1</f>
        <v>0</v>
      </c>
      <c r="AN19" s="4">
        <f>'Kelpie OTU counts'!AN19/'Kelpie OTU counts'!AN$1</f>
        <v>2.717391304347826E-3</v>
      </c>
      <c r="AO19" s="4">
        <f>'Kelpie OTU counts'!AO19/'Kelpie OTU counts'!AO$1</f>
        <v>0</v>
      </c>
      <c r="AP19" s="4">
        <f>'Kelpie OTU counts'!AP19/'Kelpie OTU counts'!AP$1</f>
        <v>0</v>
      </c>
      <c r="AQ19" s="4">
        <f>'Kelpie OTU counts'!AQ19/'Kelpie OTU counts'!AQ$1</f>
        <v>2.5806451612903226E-3</v>
      </c>
      <c r="AR19" s="4">
        <f>'Kelpie OTU counts'!AR19/'Kelpie OTU counts'!AR$1</f>
        <v>0</v>
      </c>
      <c r="AS19" s="4">
        <f>'Kelpie OTU counts'!AS19/'Kelpie OTU counts'!AS$1</f>
        <v>0</v>
      </c>
      <c r="AT19" s="4">
        <f>'Kelpie OTU counts'!AT19/'Kelpie OTU counts'!AT$1</f>
        <v>0</v>
      </c>
      <c r="AU19" s="4">
        <f>'Kelpie OTU counts'!AU19/'Kelpie OTU counts'!AU$1</f>
        <v>0</v>
      </c>
      <c r="AV19" s="4">
        <f>'Kelpie OTU counts'!AV19/'Kelpie OTU counts'!AV$1</f>
        <v>0</v>
      </c>
      <c r="AW19" s="4">
        <f>'Kelpie OTU counts'!AW19/'Kelpie OTU counts'!AW$1</f>
        <v>1.4553014553014554E-2</v>
      </c>
      <c r="AX19" s="4">
        <f>'Kelpie OTU counts'!AX19/'Kelpie OTU counts'!AX$1</f>
        <v>1.4778325123152709E-2</v>
      </c>
      <c r="AY19" s="4">
        <f>'Kelpie OTU counts'!AY19/'Kelpie OTU counts'!AY$1</f>
        <v>2.4575902566333189E-2</v>
      </c>
      <c r="AZ19" s="4">
        <f>'Kelpie OTU counts'!AZ19/'Kelpie OTU counts'!AZ$1</f>
        <v>3.133216476774759E-2</v>
      </c>
      <c r="BA19" s="4">
        <f>'Kelpie OTU counts'!BA19/'Kelpie OTU counts'!BA$1</f>
        <v>1.6205910390848427E-2</v>
      </c>
      <c r="BB19" s="4">
        <f>'Kelpie OTU counts'!BB19/'Kelpie OTU counts'!BB$1</f>
        <v>1.8781725888324875E-2</v>
      </c>
      <c r="BC19" s="4">
        <f>'Kelpie OTU counts'!BC19/'Kelpie OTU counts'!BC$1</f>
        <v>2.5608194622279128E-2</v>
      </c>
      <c r="BD19" s="4">
        <f>'Kelpie OTU counts'!BD19/'Kelpie OTU counts'!BD$1</f>
        <v>2.4767801857585141E-2</v>
      </c>
      <c r="BE19" s="4">
        <f>'Kelpie OTU counts'!BE19/'Kelpie OTU counts'!BE$1</f>
        <v>1.4065180102915952E-2</v>
      </c>
      <c r="BF19" s="4">
        <f>'Kelpie OTU counts'!BF19/'Kelpie OTU counts'!BF$1</f>
        <v>1.2400354295837024E-2</v>
      </c>
    </row>
    <row r="20" spans="1:58" x14ac:dyDescent="0.35">
      <c r="A20" t="str">
        <f>'Kelpie OTU counts'!A20</f>
        <v>OTU_16</v>
      </c>
      <c r="B20">
        <f>'Kelpie OTU counts'!B20</f>
        <v>1163</v>
      </c>
      <c r="C20" t="str">
        <f>'Kelpie OTU counts'!C20</f>
        <v>Root</v>
      </c>
      <c r="D20" t="str">
        <f>'Kelpie OTU counts'!D20</f>
        <v>Bacteria</v>
      </c>
      <c r="E20" t="str">
        <f>'Kelpie OTU counts'!E20</f>
        <v>Firmicutes</v>
      </c>
      <c r="F20" t="str">
        <f>'Kelpie OTU counts'!F20</f>
        <v>.</v>
      </c>
      <c r="G20" t="str">
        <f>'Kelpie OTU counts'!G20</f>
        <v>Negativicutes</v>
      </c>
      <c r="H20" t="str">
        <f>'Kelpie OTU counts'!H20</f>
        <v>.</v>
      </c>
      <c r="I20" t="str">
        <f>'Kelpie OTU counts'!I20</f>
        <v>Selenomonadales</v>
      </c>
      <c r="J20" t="str">
        <f>'Kelpie OTU counts'!J20</f>
        <v>.</v>
      </c>
      <c r="K20" t="str">
        <f>'Kelpie OTU counts'!K20</f>
        <v>Veillonellaceae</v>
      </c>
      <c r="L20" t="str">
        <f>'Kelpie OTU counts'!L20</f>
        <v>.</v>
      </c>
      <c r="M20" t="str">
        <f>'Kelpie OTU counts'!M20</f>
        <v>Megamonas</v>
      </c>
      <c r="N20" t="str">
        <f>'Kelpie OTU counts'!N20</f>
        <v>.</v>
      </c>
      <c r="O20">
        <f>'Kelpie OTU counts'!O20</f>
        <v>0.93</v>
      </c>
      <c r="P20" t="str">
        <f>'Kelpie OTU counts'!P20</f>
        <v>Megamonas_funiformis_(T)_YIT_11815_(=_JCM_14723,_=_DSM_19343)_(AB300988)</v>
      </c>
      <c r="Q20">
        <f>'Kelpie OTU counts'!Q20</f>
        <v>100</v>
      </c>
      <c r="R20">
        <f>'Kelpie OTU counts'!R20</f>
        <v>1</v>
      </c>
      <c r="S20" s="4">
        <f>'Kelpie OTU counts'!S20/'Kelpie OTU counts'!S$1</f>
        <v>0</v>
      </c>
      <c r="T20" s="4">
        <f>'Kelpie OTU counts'!T20/'Kelpie OTU counts'!T$1</f>
        <v>0</v>
      </c>
      <c r="U20" s="4">
        <f>'Kelpie OTU counts'!U20/'Kelpie OTU counts'!U$1</f>
        <v>0</v>
      </c>
      <c r="V20" s="4">
        <f>'Kelpie OTU counts'!V20/'Kelpie OTU counts'!V$1</f>
        <v>0</v>
      </c>
      <c r="W20" s="4">
        <f>'Kelpie OTU counts'!W20/'Kelpie OTU counts'!W$1</f>
        <v>0</v>
      </c>
      <c r="X20" s="4">
        <f>'Kelpie OTU counts'!X20/'Kelpie OTU counts'!X$1</f>
        <v>0</v>
      </c>
      <c r="Y20" s="4">
        <f>'Kelpie OTU counts'!Y20/'Kelpie OTU counts'!Y$1</f>
        <v>0</v>
      </c>
      <c r="Z20" s="4">
        <f>'Kelpie OTU counts'!Z20/'Kelpie OTU counts'!Z$1</f>
        <v>0</v>
      </c>
      <c r="AA20" s="4">
        <f>'Kelpie OTU counts'!AA20/'Kelpie OTU counts'!AA$1</f>
        <v>1.3157894736842105E-2</v>
      </c>
      <c r="AB20" s="4">
        <f>'Kelpie OTU counts'!AB20/'Kelpie OTU counts'!AB$1</f>
        <v>1.4285714285714285E-2</v>
      </c>
      <c r="AC20" s="4">
        <f>'Kelpie OTU counts'!AC20/'Kelpie OTU counts'!AC$1</f>
        <v>2.1419009370816599E-2</v>
      </c>
      <c r="AD20" s="4">
        <f>'Kelpie OTU counts'!AD20/'Kelpie OTU counts'!AD$1</f>
        <v>2.2382671480144403E-2</v>
      </c>
      <c r="AE20" s="4">
        <f>'Kelpie OTU counts'!AE20/'Kelpie OTU counts'!AE$1</f>
        <v>0</v>
      </c>
      <c r="AF20" s="4">
        <f>'Kelpie OTU counts'!AF20/'Kelpie OTU counts'!AF$1</f>
        <v>0</v>
      </c>
      <c r="AG20" s="4">
        <f>'Kelpie OTU counts'!AG20/'Kelpie OTU counts'!AG$1</f>
        <v>4.2038216560509552E-2</v>
      </c>
      <c r="AH20" s="4">
        <f>'Kelpie OTU counts'!AH20/'Kelpie OTU counts'!AH$1</f>
        <v>4.3026706231454007E-2</v>
      </c>
      <c r="AI20" s="4">
        <f>'Kelpie OTU counts'!AI20/'Kelpie OTU counts'!AI$1</f>
        <v>1.4698677119059284E-3</v>
      </c>
      <c r="AJ20" s="4">
        <f>'Kelpie OTU counts'!AJ20/'Kelpie OTU counts'!AJ$1</f>
        <v>0</v>
      </c>
      <c r="AK20" s="4">
        <f>'Kelpie OTU counts'!AK20/'Kelpie OTU counts'!AK$1</f>
        <v>0</v>
      </c>
      <c r="AL20" s="4">
        <f>'Kelpie OTU counts'!AL20/'Kelpie OTU counts'!AL$1</f>
        <v>0</v>
      </c>
      <c r="AM20" s="4">
        <f>'Kelpie OTU counts'!AM20/'Kelpie OTU counts'!AM$1</f>
        <v>0</v>
      </c>
      <c r="AN20" s="4">
        <f>'Kelpie OTU counts'!AN20/'Kelpie OTU counts'!AN$1</f>
        <v>0</v>
      </c>
      <c r="AO20" s="4">
        <f>'Kelpie OTU counts'!AO20/'Kelpie OTU counts'!AO$1</f>
        <v>0</v>
      </c>
      <c r="AP20" s="4">
        <f>'Kelpie OTU counts'!AP20/'Kelpie OTU counts'!AP$1</f>
        <v>0</v>
      </c>
      <c r="AQ20" s="4">
        <f>'Kelpie OTU counts'!AQ20/'Kelpie OTU counts'!AQ$1</f>
        <v>0</v>
      </c>
      <c r="AR20" s="4">
        <f>'Kelpie OTU counts'!AR20/'Kelpie OTU counts'!AR$1</f>
        <v>0</v>
      </c>
      <c r="AS20" s="4">
        <f>'Kelpie OTU counts'!AS20/'Kelpie OTU counts'!AS$1</f>
        <v>0</v>
      </c>
      <c r="AT20" s="4">
        <f>'Kelpie OTU counts'!AT20/'Kelpie OTU counts'!AT$1</f>
        <v>0</v>
      </c>
      <c r="AU20" s="4">
        <f>'Kelpie OTU counts'!AU20/'Kelpie OTU counts'!AU$1</f>
        <v>0</v>
      </c>
      <c r="AV20" s="4">
        <f>'Kelpie OTU counts'!AV20/'Kelpie OTU counts'!AV$1</f>
        <v>0</v>
      </c>
      <c r="AW20" s="4">
        <f>'Kelpie OTU counts'!AW20/'Kelpie OTU counts'!AW$1</f>
        <v>0</v>
      </c>
      <c r="AX20" s="4">
        <f>'Kelpie OTU counts'!AX20/'Kelpie OTU counts'!AX$1</f>
        <v>0</v>
      </c>
      <c r="AY20" s="4">
        <f>'Kelpie OTU counts'!AY20/'Kelpie OTU counts'!AY$1</f>
        <v>3.7842540234884731E-2</v>
      </c>
      <c r="AZ20" s="4">
        <f>'Kelpie OTU counts'!AZ20/'Kelpie OTU counts'!AZ$1</f>
        <v>3.5714285714285712E-2</v>
      </c>
      <c r="BA20" s="4">
        <f>'Kelpie OTU counts'!BA20/'Kelpie OTU counts'!BA$1</f>
        <v>2.6215443279313633E-2</v>
      </c>
      <c r="BB20" s="4">
        <f>'Kelpie OTU counts'!BB20/'Kelpie OTU counts'!BB$1</f>
        <v>2.8426395939086295E-2</v>
      </c>
      <c r="BC20" s="4">
        <f>'Kelpie OTU counts'!BC20/'Kelpie OTU counts'!BC$1</f>
        <v>0</v>
      </c>
      <c r="BD20" s="4">
        <f>'Kelpie OTU counts'!BD20/'Kelpie OTU counts'!BD$1</f>
        <v>0</v>
      </c>
      <c r="BE20" s="4">
        <f>'Kelpie OTU counts'!BE20/'Kelpie OTU counts'!BE$1</f>
        <v>6.6209262435677527E-2</v>
      </c>
      <c r="BF20" s="4">
        <f>'Kelpie OTU counts'!BF20/'Kelpie OTU counts'!BF$1</f>
        <v>6.3773250664304698E-2</v>
      </c>
    </row>
    <row r="21" spans="1:58" x14ac:dyDescent="0.35">
      <c r="A21" t="str">
        <f>'Kelpie OTU counts'!A21</f>
        <v>OTU_21</v>
      </c>
      <c r="B21">
        <f>'Kelpie OTU counts'!B21</f>
        <v>1135</v>
      </c>
      <c r="C21" t="str">
        <f>'Kelpie OTU counts'!C21</f>
        <v>Root</v>
      </c>
      <c r="D21" t="str">
        <f>'Kelpie OTU counts'!D21</f>
        <v>Bacteria</v>
      </c>
      <c r="E21" t="str">
        <f>'Kelpie OTU counts'!E21</f>
        <v>Bacteroidetes</v>
      </c>
      <c r="F21" t="str">
        <f>'Kelpie OTU counts'!F21</f>
        <v>.</v>
      </c>
      <c r="G21" t="str">
        <f>'Kelpie OTU counts'!G21</f>
        <v>Bacteroidia</v>
      </c>
      <c r="H21" t="str">
        <f>'Kelpie OTU counts'!H21</f>
        <v>.</v>
      </c>
      <c r="I21" t="str">
        <f>'Kelpie OTU counts'!I21</f>
        <v>Bacteroidales</v>
      </c>
      <c r="J21" t="str">
        <f>'Kelpie OTU counts'!J21</f>
        <v>.</v>
      </c>
      <c r="K21" t="str">
        <f>'Kelpie OTU counts'!K21</f>
        <v>Porphyromonadaceae</v>
      </c>
      <c r="L21" t="str">
        <f>'Kelpie OTU counts'!L21</f>
        <v>.</v>
      </c>
      <c r="M21" t="str">
        <f>'Kelpie OTU counts'!M21</f>
        <v>Parabacteroides</v>
      </c>
      <c r="N21" t="str">
        <f>'Kelpie OTU counts'!N21</f>
        <v>.</v>
      </c>
      <c r="O21">
        <f>'Kelpie OTU counts'!O21</f>
        <v>1</v>
      </c>
      <c r="P21" t="str">
        <f>'Kelpie OTU counts'!P21</f>
        <v>Parabacteroides_goldsteinii_(T)_WAL_12034_(AY974070)</v>
      </c>
      <c r="Q21">
        <f>'Kelpie OTU counts'!Q21</f>
        <v>100</v>
      </c>
      <c r="R21">
        <f>'Kelpie OTU counts'!R21</f>
        <v>1</v>
      </c>
      <c r="S21" s="4">
        <f>'Kelpie OTU counts'!S21/'Kelpie OTU counts'!S$1</f>
        <v>0</v>
      </c>
      <c r="T21" s="4">
        <f>'Kelpie OTU counts'!T21/'Kelpie OTU counts'!T$1</f>
        <v>0</v>
      </c>
      <c r="U21" s="4">
        <f>'Kelpie OTU counts'!U21/'Kelpie OTU counts'!U$1</f>
        <v>8.4388185654008432E-3</v>
      </c>
      <c r="V21" s="4">
        <f>'Kelpie OTU counts'!V21/'Kelpie OTU counts'!V$1</f>
        <v>0</v>
      </c>
      <c r="W21" s="4">
        <f>'Kelpie OTU counts'!W21/'Kelpie OTU counts'!W$1</f>
        <v>0</v>
      </c>
      <c r="X21" s="4">
        <f>'Kelpie OTU counts'!X21/'Kelpie OTU counts'!X$1</f>
        <v>0</v>
      </c>
      <c r="Y21" s="4">
        <f>'Kelpie OTU counts'!Y21/'Kelpie OTU counts'!Y$1</f>
        <v>0</v>
      </c>
      <c r="Z21" s="4">
        <f>'Kelpie OTU counts'!Z21/'Kelpie OTU counts'!Z$1</f>
        <v>0</v>
      </c>
      <c r="AA21" s="4">
        <f>'Kelpie OTU counts'!AA21/'Kelpie OTU counts'!AA$1</f>
        <v>0</v>
      </c>
      <c r="AB21" s="4">
        <f>'Kelpie OTU counts'!AB21/'Kelpie OTU counts'!AB$1</f>
        <v>0</v>
      </c>
      <c r="AC21" s="4">
        <f>'Kelpie OTU counts'!AC21/'Kelpie OTU counts'!AC$1</f>
        <v>0</v>
      </c>
      <c r="AD21" s="4">
        <f>'Kelpie OTU counts'!AD21/'Kelpie OTU counts'!AD$1</f>
        <v>0</v>
      </c>
      <c r="AE21" s="4">
        <f>'Kelpie OTU counts'!AE21/'Kelpie OTU counts'!AE$1</f>
        <v>0</v>
      </c>
      <c r="AF21" s="4">
        <f>'Kelpie OTU counts'!AF21/'Kelpie OTU counts'!AF$1</f>
        <v>0</v>
      </c>
      <c r="AG21" s="4">
        <f>'Kelpie OTU counts'!AG21/'Kelpie OTU counts'!AG$1</f>
        <v>0</v>
      </c>
      <c r="AH21" s="4">
        <f>'Kelpie OTU counts'!AH21/'Kelpie OTU counts'!AH$1</f>
        <v>0</v>
      </c>
      <c r="AI21" s="4">
        <f>'Kelpie OTU counts'!AI21/'Kelpie OTU counts'!AI$1</f>
        <v>0</v>
      </c>
      <c r="AJ21" s="4">
        <f>'Kelpie OTU counts'!AJ21/'Kelpie OTU counts'!AJ$1</f>
        <v>0</v>
      </c>
      <c r="AK21" s="4">
        <f>'Kelpie OTU counts'!AK21/'Kelpie OTU counts'!AK$1</f>
        <v>0</v>
      </c>
      <c r="AL21" s="4">
        <f>'Kelpie OTU counts'!AL21/'Kelpie OTU counts'!AL$1</f>
        <v>0</v>
      </c>
      <c r="AM21" s="4">
        <f>'Kelpie OTU counts'!AM21/'Kelpie OTU counts'!AM$1</f>
        <v>0</v>
      </c>
      <c r="AN21" s="4">
        <f>'Kelpie OTU counts'!AN21/'Kelpie OTU counts'!AN$1</f>
        <v>0</v>
      </c>
      <c r="AO21" s="4">
        <f>'Kelpie OTU counts'!AO21/'Kelpie OTU counts'!AO$1</f>
        <v>3.9552536955653216E-2</v>
      </c>
      <c r="AP21" s="4">
        <f>'Kelpie OTU counts'!AP21/'Kelpie OTU counts'!AP$1</f>
        <v>3.883071553228621E-2</v>
      </c>
      <c r="AQ21" s="4">
        <f>'Kelpie OTU counts'!AQ21/'Kelpie OTU counts'!AQ$1</f>
        <v>0</v>
      </c>
      <c r="AR21" s="4">
        <f>'Kelpie OTU counts'!AR21/'Kelpie OTU counts'!AR$1</f>
        <v>0</v>
      </c>
      <c r="AS21" s="4">
        <f>'Kelpie OTU counts'!AS21/'Kelpie OTU counts'!AS$1</f>
        <v>0</v>
      </c>
      <c r="AT21" s="4">
        <f>'Kelpie OTU counts'!AT21/'Kelpie OTU counts'!AT$1</f>
        <v>0</v>
      </c>
      <c r="AU21" s="4">
        <f>'Kelpie OTU counts'!AU21/'Kelpie OTU counts'!AU$1</f>
        <v>5.0632911392405063E-2</v>
      </c>
      <c r="AV21" s="4">
        <f>'Kelpie OTU counts'!AV21/'Kelpie OTU counts'!AV$1</f>
        <v>5.2863436123348019E-2</v>
      </c>
      <c r="AW21" s="4">
        <f>'Kelpie OTU counts'!AW21/'Kelpie OTU counts'!AW$1</f>
        <v>0</v>
      </c>
      <c r="AX21" s="4">
        <f>'Kelpie OTU counts'!AX21/'Kelpie OTU counts'!AX$1</f>
        <v>0</v>
      </c>
      <c r="AY21" s="4">
        <f>'Kelpie OTU counts'!AY21/'Kelpie OTU counts'!AY$1</f>
        <v>0</v>
      </c>
      <c r="AZ21" s="4">
        <f>'Kelpie OTU counts'!AZ21/'Kelpie OTU counts'!AZ$1</f>
        <v>1.0955302366345311E-3</v>
      </c>
      <c r="BA21" s="4">
        <f>'Kelpie OTU counts'!BA21/'Kelpie OTU counts'!BA$1</f>
        <v>0</v>
      </c>
      <c r="BB21" s="4">
        <f>'Kelpie OTU counts'!BB21/'Kelpie OTU counts'!BB$1</f>
        <v>0</v>
      </c>
      <c r="BC21" s="4">
        <f>'Kelpie OTU counts'!BC21/'Kelpie OTU counts'!BC$1</f>
        <v>0.24455825864276567</v>
      </c>
      <c r="BD21" s="4">
        <f>'Kelpie OTU counts'!BD21/'Kelpie OTU counts'!BD$1</f>
        <v>0.25448916408668731</v>
      </c>
      <c r="BE21" s="4">
        <f>'Kelpie OTU counts'!BE21/'Kelpie OTU counts'!BE$1</f>
        <v>0</v>
      </c>
      <c r="BF21" s="4">
        <f>'Kelpie OTU counts'!BF21/'Kelpie OTU counts'!BF$1</f>
        <v>2.0667257159728372E-3</v>
      </c>
    </row>
    <row r="22" spans="1:58" x14ac:dyDescent="0.35">
      <c r="A22" t="str">
        <f>'Kelpie OTU counts'!A22</f>
        <v>OTU_20</v>
      </c>
      <c r="B22">
        <f>'Kelpie OTU counts'!B22</f>
        <v>1079</v>
      </c>
      <c r="C22" t="str">
        <f>'Kelpie OTU counts'!C22</f>
        <v>Root</v>
      </c>
      <c r="D22" t="str">
        <f>'Kelpie OTU counts'!D22</f>
        <v>Bacteria</v>
      </c>
      <c r="E22" t="str">
        <f>'Kelpie OTU counts'!E22</f>
        <v>Firmicutes</v>
      </c>
      <c r="F22" t="str">
        <f>'Kelpie OTU counts'!F22</f>
        <v>.</v>
      </c>
      <c r="G22" t="str">
        <f>'Kelpie OTU counts'!G22</f>
        <v>Clostridia</v>
      </c>
      <c r="H22" t="str">
        <f>'Kelpie OTU counts'!H22</f>
        <v>.</v>
      </c>
      <c r="I22" t="str">
        <f>'Kelpie OTU counts'!I22</f>
        <v>Clostridiales</v>
      </c>
      <c r="J22" t="str">
        <f>'Kelpie OTU counts'!J22</f>
        <v>.</v>
      </c>
      <c r="K22" t="str">
        <f>'Kelpie OTU counts'!K22</f>
        <v>Lachnospiraceae</v>
      </c>
      <c r="L22" t="str">
        <f>'Kelpie OTU counts'!L22</f>
        <v>.</v>
      </c>
      <c r="M22" t="str">
        <f>'Kelpie OTU counts'!M22</f>
        <v>Roseburia</v>
      </c>
      <c r="N22" t="str">
        <f>'Kelpie OTU counts'!N22</f>
        <v>.</v>
      </c>
      <c r="O22">
        <f>'Kelpie OTU counts'!O22</f>
        <v>1</v>
      </c>
      <c r="P22" t="str">
        <f>'Kelpie OTU counts'!P22</f>
        <v>Roseburia_inulinivorans_(T)_type_strain:_A2-194_(AJ270473)</v>
      </c>
      <c r="Q22">
        <f>'Kelpie OTU counts'!Q22</f>
        <v>100</v>
      </c>
      <c r="R22">
        <f>'Kelpie OTU counts'!R22</f>
        <v>1</v>
      </c>
      <c r="S22" s="4">
        <f>'Kelpie OTU counts'!S22/'Kelpie OTU counts'!S$1</f>
        <v>5.8479532163742687E-3</v>
      </c>
      <c r="T22" s="4">
        <f>'Kelpie OTU counts'!T22/'Kelpie OTU counts'!T$1</f>
        <v>2.9863481228668944E-3</v>
      </c>
      <c r="U22" s="4">
        <f>'Kelpie OTU counts'!U22/'Kelpie OTU counts'!U$1</f>
        <v>3.835826620636747E-4</v>
      </c>
      <c r="V22" s="4">
        <f>'Kelpie OTU counts'!V22/'Kelpie OTU counts'!V$1</f>
        <v>1.6638935108153079E-3</v>
      </c>
      <c r="W22" s="4">
        <f>'Kelpie OTU counts'!W22/'Kelpie OTU counts'!W$1</f>
        <v>1.5432098765432098E-3</v>
      </c>
      <c r="X22" s="4">
        <f>'Kelpie OTU counts'!X22/'Kelpie OTU counts'!X$1</f>
        <v>8.2884376295068376E-4</v>
      </c>
      <c r="Y22" s="4">
        <f>'Kelpie OTU counts'!Y22/'Kelpie OTU counts'!Y$1</f>
        <v>4.0447299547941948E-2</v>
      </c>
      <c r="Z22" s="4">
        <f>'Kelpie OTU counts'!Z22/'Kelpie OTU counts'!Z$1</f>
        <v>3.8930703348040489E-2</v>
      </c>
      <c r="AA22" s="4">
        <f>'Kelpie OTU counts'!AA22/'Kelpie OTU counts'!AA$1</f>
        <v>2.1929824561403508E-2</v>
      </c>
      <c r="AB22" s="4">
        <f>'Kelpie OTU counts'!AB22/'Kelpie OTU counts'!AB$1</f>
        <v>3.3714285714285717E-2</v>
      </c>
      <c r="AC22" s="4">
        <f>'Kelpie OTU counts'!AC22/'Kelpie OTU counts'!AC$1</f>
        <v>1.1601963409192326E-2</v>
      </c>
      <c r="AD22" s="4">
        <f>'Kelpie OTU counts'!AD22/'Kelpie OTU counts'!AD$1</f>
        <v>1.7809867629362215E-2</v>
      </c>
      <c r="AE22" s="4">
        <f>'Kelpie OTU counts'!AE22/'Kelpie OTU counts'!AE$1</f>
        <v>0</v>
      </c>
      <c r="AF22" s="4">
        <f>'Kelpie OTU counts'!AF22/'Kelpie OTU counts'!AF$1</f>
        <v>5.9218318199763123E-3</v>
      </c>
      <c r="AG22" s="4">
        <f>'Kelpie OTU counts'!AG22/'Kelpie OTU counts'!AG$1</f>
        <v>2.802547770700637E-2</v>
      </c>
      <c r="AH22" s="4">
        <f>'Kelpie OTU counts'!AH22/'Kelpie OTU counts'!AH$1</f>
        <v>2.5222551928783383E-2</v>
      </c>
      <c r="AI22" s="4">
        <f>'Kelpie OTU counts'!AI22/'Kelpie OTU counts'!AI$1</f>
        <v>9.309162175404213E-3</v>
      </c>
      <c r="AJ22" s="4">
        <f>'Kelpie OTU counts'!AJ22/'Kelpie OTU counts'!AJ$1</f>
        <v>2.4985127900059488E-2</v>
      </c>
      <c r="AK22" s="4">
        <f>'Kelpie OTU counts'!AK22/'Kelpie OTU counts'!AK$1</f>
        <v>1.5921152388172859E-2</v>
      </c>
      <c r="AL22" s="4">
        <f>'Kelpie OTU counts'!AL22/'Kelpie OTU counts'!AL$1</f>
        <v>9.3537414965986394E-3</v>
      </c>
      <c r="AM22" s="4">
        <f>'Kelpie OTU counts'!AM22/'Kelpie OTU counts'!AM$1</f>
        <v>0</v>
      </c>
      <c r="AN22" s="4">
        <f>'Kelpie OTU counts'!AN22/'Kelpie OTU counts'!AN$1</f>
        <v>0</v>
      </c>
      <c r="AO22" s="4">
        <f>'Kelpie OTU counts'!AO22/'Kelpie OTU counts'!AO$1</f>
        <v>0</v>
      </c>
      <c r="AP22" s="4">
        <f>'Kelpie OTU counts'!AP22/'Kelpie OTU counts'!AP$1</f>
        <v>0</v>
      </c>
      <c r="AQ22" s="4">
        <f>'Kelpie OTU counts'!AQ22/'Kelpie OTU counts'!AQ$1</f>
        <v>1.2903225806451613E-3</v>
      </c>
      <c r="AR22" s="4">
        <f>'Kelpie OTU counts'!AR22/'Kelpie OTU counts'!AR$1</f>
        <v>3.1994312122289371E-3</v>
      </c>
      <c r="AS22" s="4">
        <f>'Kelpie OTU counts'!AS22/'Kelpie OTU counts'!AS$1</f>
        <v>5.5905963302752297E-3</v>
      </c>
      <c r="AT22" s="4">
        <f>'Kelpie OTU counts'!AT22/'Kelpie OTU counts'!AT$1</f>
        <v>8.6330935251798559E-3</v>
      </c>
      <c r="AU22" s="4">
        <f>'Kelpie OTU counts'!AU22/'Kelpie OTU counts'!AU$1</f>
        <v>0</v>
      </c>
      <c r="AV22" s="4">
        <f>'Kelpie OTU counts'!AV22/'Kelpie OTU counts'!AV$1</f>
        <v>0</v>
      </c>
      <c r="AW22" s="4">
        <f>'Kelpie OTU counts'!AW22/'Kelpie OTU counts'!AW$1</f>
        <v>0</v>
      </c>
      <c r="AX22" s="4">
        <f>'Kelpie OTU counts'!AX22/'Kelpie OTU counts'!AX$1</f>
        <v>1.477832512315271E-3</v>
      </c>
      <c r="AY22" s="4">
        <f>'Kelpie OTU counts'!AY22/'Kelpie OTU counts'!AY$1</f>
        <v>1.6746411483253589E-2</v>
      </c>
      <c r="AZ22" s="4">
        <f>'Kelpie OTU counts'!AZ22/'Kelpie OTU counts'!AZ$1</f>
        <v>1.0736196319018405E-2</v>
      </c>
      <c r="BA22" s="4">
        <f>'Kelpie OTU counts'!BA22/'Kelpie OTU counts'!BA$1</f>
        <v>1.4299332697807437E-2</v>
      </c>
      <c r="BB22" s="4">
        <f>'Kelpie OTU counts'!BB22/'Kelpie OTU counts'!BB$1</f>
        <v>1.2690355329949238E-2</v>
      </c>
      <c r="BC22" s="4">
        <f>'Kelpie OTU counts'!BC22/'Kelpie OTU counts'!BC$1</f>
        <v>0</v>
      </c>
      <c r="BD22" s="4">
        <f>'Kelpie OTU counts'!BD22/'Kelpie OTU counts'!BD$1</f>
        <v>0</v>
      </c>
      <c r="BE22" s="4">
        <f>'Kelpie OTU counts'!BE22/'Kelpie OTU counts'!BE$1</f>
        <v>5.4888507718696394E-3</v>
      </c>
      <c r="BF22" s="4">
        <f>'Kelpie OTU counts'!BF22/'Kelpie OTU counts'!BF$1</f>
        <v>3.8382049010924121E-3</v>
      </c>
    </row>
    <row r="23" spans="1:58" x14ac:dyDescent="0.35">
      <c r="A23" t="str">
        <f>'Kelpie OTU counts'!A23</f>
        <v>OTU_18</v>
      </c>
      <c r="B23">
        <f>'Kelpie OTU counts'!B23</f>
        <v>1063</v>
      </c>
      <c r="C23" t="str">
        <f>'Kelpie OTU counts'!C23</f>
        <v>Root</v>
      </c>
      <c r="D23" t="str">
        <f>'Kelpie OTU counts'!D23</f>
        <v>Bacteria</v>
      </c>
      <c r="E23" t="str">
        <f>'Kelpie OTU counts'!E23</f>
        <v>Bacteroidetes</v>
      </c>
      <c r="F23" t="str">
        <f>'Kelpie OTU counts'!F23</f>
        <v>.</v>
      </c>
      <c r="G23" t="str">
        <f>'Kelpie OTU counts'!G23</f>
        <v>Bacteroidia</v>
      </c>
      <c r="H23" t="str">
        <f>'Kelpie OTU counts'!H23</f>
        <v>.</v>
      </c>
      <c r="I23" t="str">
        <f>'Kelpie OTU counts'!I23</f>
        <v>Bacteroidales</v>
      </c>
      <c r="J23" t="str">
        <f>'Kelpie OTU counts'!J23</f>
        <v>.</v>
      </c>
      <c r="K23" t="str">
        <f>'Kelpie OTU counts'!K23</f>
        <v>Bacteroidaceae</v>
      </c>
      <c r="L23" t="str">
        <f>'Kelpie OTU counts'!L23</f>
        <v>.</v>
      </c>
      <c r="M23" t="str">
        <f>'Kelpie OTU counts'!M23</f>
        <v>Bacteroides</v>
      </c>
      <c r="N23" t="str">
        <f>'Kelpie OTU counts'!N23</f>
        <v>.</v>
      </c>
      <c r="O23">
        <f>'Kelpie OTU counts'!O23</f>
        <v>1</v>
      </c>
      <c r="P23" t="str">
        <f>'Kelpie OTU counts'!P23</f>
        <v>Bacteroides_massiliensis_(T)_B84634_(AY126616)</v>
      </c>
      <c r="Q23">
        <f>'Kelpie OTU counts'!Q23</f>
        <v>100</v>
      </c>
      <c r="R23">
        <f>'Kelpie OTU counts'!R23</f>
        <v>1</v>
      </c>
      <c r="S23" s="4">
        <f>'Kelpie OTU counts'!S23/'Kelpie OTU counts'!S$1</f>
        <v>5.4580896686159841E-2</v>
      </c>
      <c r="T23" s="4">
        <f>'Kelpie OTU counts'!T23/'Kelpie OTU counts'!T$1</f>
        <v>5.1194539249146756E-2</v>
      </c>
      <c r="U23" s="4">
        <f>'Kelpie OTU counts'!U23/'Kelpie OTU counts'!U$1</f>
        <v>0</v>
      </c>
      <c r="V23" s="4">
        <f>'Kelpie OTU counts'!V23/'Kelpie OTU counts'!V$1</f>
        <v>0</v>
      </c>
      <c r="W23" s="4">
        <f>'Kelpie OTU counts'!W23/'Kelpie OTU counts'!W$1</f>
        <v>7.7546296296296294E-2</v>
      </c>
      <c r="X23" s="4">
        <f>'Kelpie OTU counts'!X23/'Kelpie OTU counts'!X$1</f>
        <v>8.9929548280149194E-2</v>
      </c>
      <c r="Y23" s="4">
        <f>'Kelpie OTU counts'!Y23/'Kelpie OTU counts'!Y$1</f>
        <v>0</v>
      </c>
      <c r="Z23" s="4">
        <f>'Kelpie OTU counts'!Z23/'Kelpie OTU counts'!Z$1</f>
        <v>0</v>
      </c>
      <c r="AA23" s="4">
        <f>'Kelpie OTU counts'!AA23/'Kelpie OTU counts'!AA$1</f>
        <v>1.0721247563352826E-2</v>
      </c>
      <c r="AB23" s="4">
        <f>'Kelpie OTU counts'!AB23/'Kelpie OTU counts'!AB$1</f>
        <v>7.4285714285714285E-3</v>
      </c>
      <c r="AC23" s="4">
        <f>'Kelpie OTU counts'!AC23/'Kelpie OTU counts'!AC$1</f>
        <v>1.4948683623382419E-2</v>
      </c>
      <c r="AD23" s="4">
        <f>'Kelpie OTU counts'!AD23/'Kelpie OTU counts'!AD$1</f>
        <v>2.0216606498194945E-2</v>
      </c>
      <c r="AE23" s="4">
        <f>'Kelpie OTU counts'!AE23/'Kelpie OTU counts'!AE$1</f>
        <v>1.7235056839017236E-2</v>
      </c>
      <c r="AF23" s="4">
        <f>'Kelpie OTU counts'!AF23/'Kelpie OTU counts'!AF$1</f>
        <v>1.9739439399921042E-2</v>
      </c>
      <c r="AG23" s="4">
        <f>'Kelpie OTU counts'!AG23/'Kelpie OTU counts'!AG$1</f>
        <v>0</v>
      </c>
      <c r="AH23" s="4">
        <f>'Kelpie OTU counts'!AH23/'Kelpie OTU counts'!AH$1</f>
        <v>0</v>
      </c>
      <c r="AI23" s="4">
        <f>'Kelpie OTU counts'!AI23/'Kelpie OTU counts'!AI$1</f>
        <v>1.3718765311121999E-2</v>
      </c>
      <c r="AJ23" s="4">
        <f>'Kelpie OTU counts'!AJ23/'Kelpie OTU counts'!AJ$1</f>
        <v>1.5466983938132063E-2</v>
      </c>
      <c r="AK23" s="4">
        <f>'Kelpie OTU counts'!AK23/'Kelpie OTU counts'!AK$1</f>
        <v>1.4025777103866566E-2</v>
      </c>
      <c r="AL23" s="4">
        <f>'Kelpie OTU counts'!AL23/'Kelpie OTU counts'!AL$1</f>
        <v>1.0629251700680272E-2</v>
      </c>
      <c r="AM23" s="4">
        <f>'Kelpie OTU counts'!AM23/'Kelpie OTU counts'!AM$1</f>
        <v>0</v>
      </c>
      <c r="AN23" s="4">
        <f>'Kelpie OTU counts'!AN23/'Kelpie OTU counts'!AN$1</f>
        <v>0</v>
      </c>
      <c r="AO23" s="4">
        <f>'Kelpie OTU counts'!AO23/'Kelpie OTU counts'!AO$1</f>
        <v>0</v>
      </c>
      <c r="AP23" s="4">
        <f>'Kelpie OTU counts'!AP23/'Kelpie OTU counts'!AP$1</f>
        <v>0</v>
      </c>
      <c r="AQ23" s="4">
        <f>'Kelpie OTU counts'!AQ23/'Kelpie OTU counts'!AQ$1</f>
        <v>0</v>
      </c>
      <c r="AR23" s="4">
        <f>'Kelpie OTU counts'!AR23/'Kelpie OTU counts'!AR$1</f>
        <v>0</v>
      </c>
      <c r="AS23" s="4">
        <f>'Kelpie OTU counts'!AS23/'Kelpie OTU counts'!AS$1</f>
        <v>0</v>
      </c>
      <c r="AT23" s="4">
        <f>'Kelpie OTU counts'!AT23/'Kelpie OTU counts'!AT$1</f>
        <v>0</v>
      </c>
      <c r="AU23" s="4">
        <f>'Kelpie OTU counts'!AU23/'Kelpie OTU counts'!AU$1</f>
        <v>0</v>
      </c>
      <c r="AV23" s="4">
        <f>'Kelpie OTU counts'!AV23/'Kelpie OTU counts'!AV$1</f>
        <v>0</v>
      </c>
      <c r="AW23" s="4">
        <f>'Kelpie OTU counts'!AW23/'Kelpie OTU counts'!AW$1</f>
        <v>0</v>
      </c>
      <c r="AX23" s="4">
        <f>'Kelpie OTU counts'!AX23/'Kelpie OTU counts'!AX$1</f>
        <v>0</v>
      </c>
      <c r="AY23" s="4">
        <f>'Kelpie OTU counts'!AY23/'Kelpie OTU counts'!AY$1</f>
        <v>0</v>
      </c>
      <c r="AZ23" s="4">
        <f>'Kelpie OTU counts'!AZ23/'Kelpie OTU counts'!AZ$1</f>
        <v>0</v>
      </c>
      <c r="BA23" s="4">
        <f>'Kelpie OTU counts'!BA23/'Kelpie OTU counts'!BA$1</f>
        <v>2.859866539561487E-3</v>
      </c>
      <c r="BB23" s="4">
        <f>'Kelpie OTU counts'!BB23/'Kelpie OTU counts'!BB$1</f>
        <v>4.0609137055837565E-3</v>
      </c>
      <c r="BC23" s="4">
        <f>'Kelpie OTU counts'!BC23/'Kelpie OTU counts'!BC$1</f>
        <v>0</v>
      </c>
      <c r="BD23" s="4">
        <f>'Kelpie OTU counts'!BD23/'Kelpie OTU counts'!BD$1</f>
        <v>0</v>
      </c>
      <c r="BE23" s="4">
        <f>'Kelpie OTU counts'!BE23/'Kelpie OTU counts'!BE$1</f>
        <v>0</v>
      </c>
      <c r="BF23" s="4">
        <f>'Kelpie OTU counts'!BF23/'Kelpie OTU counts'!BF$1</f>
        <v>0</v>
      </c>
    </row>
    <row r="24" spans="1:58" x14ac:dyDescent="0.35">
      <c r="A24" t="str">
        <f>'Kelpie OTU counts'!A24</f>
        <v>OTU_25</v>
      </c>
      <c r="B24">
        <f>'Kelpie OTU counts'!B24</f>
        <v>930</v>
      </c>
      <c r="C24" t="str">
        <f>'Kelpie OTU counts'!C24</f>
        <v>Root</v>
      </c>
      <c r="D24" t="str">
        <f>'Kelpie OTU counts'!D24</f>
        <v>Bacteria</v>
      </c>
      <c r="E24" t="str">
        <f>'Kelpie OTU counts'!E24</f>
        <v>Firmicutes</v>
      </c>
      <c r="F24" t="str">
        <f>'Kelpie OTU counts'!F24</f>
        <v>.</v>
      </c>
      <c r="G24" t="str">
        <f>'Kelpie OTU counts'!G24</f>
        <v>Clostridia</v>
      </c>
      <c r="H24" t="str">
        <f>'Kelpie OTU counts'!H24</f>
        <v>.</v>
      </c>
      <c r="I24" t="str">
        <f>'Kelpie OTU counts'!I24</f>
        <v>Clostridiales</v>
      </c>
      <c r="J24" t="str">
        <f>'Kelpie OTU counts'!J24</f>
        <v>.</v>
      </c>
      <c r="K24" t="str">
        <f>'Kelpie OTU counts'!K24</f>
        <v>Lachnospiraceae</v>
      </c>
      <c r="L24" t="str">
        <f>'Kelpie OTU counts'!L24</f>
        <v>.</v>
      </c>
      <c r="M24" t="str">
        <f>'Kelpie OTU counts'!M24</f>
        <v>Clostridium XlVa</v>
      </c>
      <c r="N24" t="str">
        <f>'Kelpie OTU counts'!N24</f>
        <v>.</v>
      </c>
      <c r="O24">
        <f>'Kelpie OTU counts'!O24</f>
        <v>0.66</v>
      </c>
      <c r="P24" t="str">
        <f>'Kelpie OTU counts'!P24</f>
        <v>Clostridium_algidixylanolyticum_(T)_SPL73_(AF092549)</v>
      </c>
      <c r="Q24">
        <f>'Kelpie OTU counts'!Q24</f>
        <v>97.6</v>
      </c>
      <c r="R24">
        <f>'Kelpie OTU counts'!R24</f>
        <v>2</v>
      </c>
      <c r="S24" s="4">
        <f>'Kelpie OTU counts'!S24/'Kelpie OTU counts'!S$1</f>
        <v>3.8986354775828458E-3</v>
      </c>
      <c r="T24" s="4">
        <f>'Kelpie OTU counts'!T24/'Kelpie OTU counts'!T$1</f>
        <v>2.5597269624573378E-3</v>
      </c>
      <c r="U24" s="4">
        <f>'Kelpie OTU counts'!U24/'Kelpie OTU counts'!U$1</f>
        <v>3.8358266206367474E-3</v>
      </c>
      <c r="V24" s="4">
        <f>'Kelpie OTU counts'!V24/'Kelpie OTU counts'!V$1</f>
        <v>6.3227953410981697E-3</v>
      </c>
      <c r="W24" s="4">
        <f>'Kelpie OTU counts'!W24/'Kelpie OTU counts'!W$1</f>
        <v>0</v>
      </c>
      <c r="X24" s="4">
        <f>'Kelpie OTU counts'!X24/'Kelpie OTU counts'!X$1</f>
        <v>0</v>
      </c>
      <c r="Y24" s="4">
        <f>'Kelpie OTU counts'!Y24/'Kelpie OTU counts'!Y$1</f>
        <v>1.3799666904591957E-2</v>
      </c>
      <c r="Z24" s="4">
        <f>'Kelpie OTU counts'!Z24/'Kelpie OTU counts'!Z$1</f>
        <v>1.5053205294575656E-2</v>
      </c>
      <c r="AA24" s="4">
        <f>'Kelpie OTU counts'!AA24/'Kelpie OTU counts'!AA$1</f>
        <v>8.771929824561403E-3</v>
      </c>
      <c r="AB24" s="4">
        <f>'Kelpie OTU counts'!AB24/'Kelpie OTU counts'!AB$1</f>
        <v>9.7142857142857135E-3</v>
      </c>
      <c r="AC24" s="4">
        <f>'Kelpie OTU counts'!AC24/'Kelpie OTU counts'!AC$1</f>
        <v>5.1316376617581436E-3</v>
      </c>
      <c r="AD24" s="4">
        <f>'Kelpie OTU counts'!AD24/'Kelpie OTU counts'!AD$1</f>
        <v>9.1456077015643795E-3</v>
      </c>
      <c r="AE24" s="4">
        <f>'Kelpie OTU counts'!AE24/'Kelpie OTU counts'!AE$1</f>
        <v>1.2834616795012835E-2</v>
      </c>
      <c r="AF24" s="4">
        <f>'Kelpie OTU counts'!AF24/'Kelpie OTU counts'!AF$1</f>
        <v>1.5001973943939992E-2</v>
      </c>
      <c r="AG24" s="4">
        <f>'Kelpie OTU counts'!AG24/'Kelpie OTU counts'!AG$1</f>
        <v>2.2929936305732482E-2</v>
      </c>
      <c r="AH24" s="4">
        <f>'Kelpie OTU counts'!AH24/'Kelpie OTU counts'!AH$1</f>
        <v>2.967359050445104E-3</v>
      </c>
      <c r="AI24" s="4">
        <f>'Kelpie OTU counts'!AI24/'Kelpie OTU counts'!AI$1</f>
        <v>8.8192062714355715E-3</v>
      </c>
      <c r="AJ24" s="4">
        <f>'Kelpie OTU counts'!AJ24/'Kelpie OTU counts'!AJ$1</f>
        <v>5.9488399762046397E-3</v>
      </c>
      <c r="AK24" s="4">
        <f>'Kelpie OTU counts'!AK24/'Kelpie OTU counts'!AK$1</f>
        <v>5.6861258529188781E-3</v>
      </c>
      <c r="AL24" s="4">
        <f>'Kelpie OTU counts'!AL24/'Kelpie OTU counts'!AL$1</f>
        <v>8.0782312925170071E-3</v>
      </c>
      <c r="AM24" s="4">
        <f>'Kelpie OTU counts'!AM24/'Kelpie OTU counts'!AM$1</f>
        <v>0</v>
      </c>
      <c r="AN24" s="4">
        <f>'Kelpie OTU counts'!AN24/'Kelpie OTU counts'!AN$1</f>
        <v>0</v>
      </c>
      <c r="AO24" s="4">
        <f>'Kelpie OTU counts'!AO24/'Kelpie OTU counts'!AO$1</f>
        <v>0</v>
      </c>
      <c r="AP24" s="4">
        <f>'Kelpie OTU counts'!AP24/'Kelpie OTU counts'!AP$1</f>
        <v>0</v>
      </c>
      <c r="AQ24" s="4">
        <f>'Kelpie OTU counts'!AQ24/'Kelpie OTU counts'!AQ$1</f>
        <v>0</v>
      </c>
      <c r="AR24" s="4">
        <f>'Kelpie OTU counts'!AR24/'Kelpie OTU counts'!AR$1</f>
        <v>0</v>
      </c>
      <c r="AS24" s="4">
        <f>'Kelpie OTU counts'!AS24/'Kelpie OTU counts'!AS$1</f>
        <v>3.6123853211009173E-2</v>
      </c>
      <c r="AT24" s="4">
        <f>'Kelpie OTU counts'!AT24/'Kelpie OTU counts'!AT$1</f>
        <v>3.0055955235811352E-2</v>
      </c>
      <c r="AU24" s="4">
        <f>'Kelpie OTU counts'!AU24/'Kelpie OTU counts'!AU$1</f>
        <v>0</v>
      </c>
      <c r="AV24" s="4">
        <f>'Kelpie OTU counts'!AV24/'Kelpie OTU counts'!AV$1</f>
        <v>0</v>
      </c>
      <c r="AW24" s="4">
        <f>'Kelpie OTU counts'!AW24/'Kelpie OTU counts'!AW$1</f>
        <v>0</v>
      </c>
      <c r="AX24" s="4">
        <f>'Kelpie OTU counts'!AX24/'Kelpie OTU counts'!AX$1</f>
        <v>0</v>
      </c>
      <c r="AY24" s="4">
        <f>'Kelpie OTU counts'!AY24/'Kelpie OTU counts'!AY$1</f>
        <v>6.5245759025663334E-4</v>
      </c>
      <c r="AZ24" s="4">
        <f>'Kelpie OTU counts'!AZ24/'Kelpie OTU counts'!AZ$1</f>
        <v>1.3146362839614374E-3</v>
      </c>
      <c r="BA24" s="4">
        <f>'Kelpie OTU counts'!BA24/'Kelpie OTU counts'!BA$1</f>
        <v>6.6730219256434702E-3</v>
      </c>
      <c r="BB24" s="4">
        <f>'Kelpie OTU counts'!BB24/'Kelpie OTU counts'!BB$1</f>
        <v>3.5532994923857869E-3</v>
      </c>
      <c r="BC24" s="4">
        <f>'Kelpie OTU counts'!BC24/'Kelpie OTU counts'!BC$1</f>
        <v>0</v>
      </c>
      <c r="BD24" s="4">
        <f>'Kelpie OTU counts'!BD24/'Kelpie OTU counts'!BD$1</f>
        <v>1.3622291021671827E-2</v>
      </c>
      <c r="BE24" s="4">
        <f>'Kelpie OTU counts'!BE24/'Kelpie OTU counts'!BE$1</f>
        <v>5.1457975986277877E-3</v>
      </c>
      <c r="BF24" s="4">
        <f>'Kelpie OTU counts'!BF24/'Kelpie OTU counts'!BF$1</f>
        <v>3.8382049010924121E-3</v>
      </c>
    </row>
    <row r="25" spans="1:58" x14ac:dyDescent="0.35">
      <c r="A25" t="str">
        <f>'Kelpie OTU counts'!A25</f>
        <v>OTU_19</v>
      </c>
      <c r="B25">
        <f>'Kelpie OTU counts'!B25</f>
        <v>922</v>
      </c>
      <c r="C25" t="str">
        <f>'Kelpie OTU counts'!C25</f>
        <v>Root</v>
      </c>
      <c r="D25" t="str">
        <f>'Kelpie OTU counts'!D25</f>
        <v>Bacteria</v>
      </c>
      <c r="E25" t="str">
        <f>'Kelpie OTU counts'!E25</f>
        <v>Firmicutes</v>
      </c>
      <c r="F25" t="str">
        <f>'Kelpie OTU counts'!F25</f>
        <v>.</v>
      </c>
      <c r="G25" t="str">
        <f>'Kelpie OTU counts'!G25</f>
        <v>Clostridia</v>
      </c>
      <c r="H25" t="str">
        <f>'Kelpie OTU counts'!H25</f>
        <v>.</v>
      </c>
      <c r="I25" t="str">
        <f>'Kelpie OTU counts'!I25</f>
        <v>Clostridiales</v>
      </c>
      <c r="J25" t="str">
        <f>'Kelpie OTU counts'!J25</f>
        <v>.</v>
      </c>
      <c r="K25" t="str">
        <f>'Kelpie OTU counts'!K25</f>
        <v>Lachnospiraceae</v>
      </c>
      <c r="L25" t="str">
        <f>'Kelpie OTU counts'!L25</f>
        <v>.</v>
      </c>
      <c r="M25" t="str">
        <f>'Kelpie OTU counts'!M25</f>
        <v>Coprococcus</v>
      </c>
      <c r="N25" t="str">
        <f>'Kelpie OTU counts'!N25</f>
        <v>.</v>
      </c>
      <c r="O25">
        <f>'Kelpie OTU counts'!O25</f>
        <v>0.98</v>
      </c>
      <c r="P25" t="str">
        <f>'Kelpie OTU counts'!P25</f>
        <v>Coprococcus_comes_(T)_ATCC_27758_(EF031542)</v>
      </c>
      <c r="Q25">
        <f>'Kelpie OTU counts'!Q25</f>
        <v>100</v>
      </c>
      <c r="R25">
        <f>'Kelpie OTU counts'!R25</f>
        <v>1</v>
      </c>
      <c r="S25" s="4">
        <f>'Kelpie OTU counts'!S25/'Kelpie OTU counts'!S$1</f>
        <v>7.3099415204678359E-3</v>
      </c>
      <c r="T25" s="4">
        <f>'Kelpie OTU counts'!T25/'Kelpie OTU counts'!T$1</f>
        <v>1.151877133105802E-2</v>
      </c>
      <c r="U25" s="4">
        <f>'Kelpie OTU counts'!U25/'Kelpie OTU counts'!U$1</f>
        <v>1.0740314537782892E-2</v>
      </c>
      <c r="V25" s="4">
        <f>'Kelpie OTU counts'!V25/'Kelpie OTU counts'!V$1</f>
        <v>5.3244592346089852E-3</v>
      </c>
      <c r="W25" s="4">
        <f>'Kelpie OTU counts'!W25/'Kelpie OTU counts'!W$1</f>
        <v>5.0154320987654318E-3</v>
      </c>
      <c r="X25" s="4">
        <f>'Kelpie OTU counts'!X25/'Kelpie OTU counts'!X$1</f>
        <v>7.0451719850808123E-3</v>
      </c>
      <c r="Y25" s="4">
        <f>'Kelpie OTU counts'!Y25/'Kelpie OTU counts'!Y$1</f>
        <v>2.6885557934808471E-2</v>
      </c>
      <c r="Z25" s="4">
        <f>'Kelpie OTU counts'!Z25/'Kelpie OTU counts'!Z$1</f>
        <v>1.8946275629379703E-2</v>
      </c>
      <c r="AA25" s="4">
        <f>'Kelpie OTU counts'!AA25/'Kelpie OTU counts'!AA$1</f>
        <v>1.4619883040935672E-2</v>
      </c>
      <c r="AB25" s="4">
        <f>'Kelpie OTU counts'!AB25/'Kelpie OTU counts'!AB$1</f>
        <v>1.7714285714285714E-2</v>
      </c>
      <c r="AC25" s="4">
        <f>'Kelpie OTU counts'!AC25/'Kelpie OTU counts'!AC$1</f>
        <v>1.1601963409192326E-2</v>
      </c>
      <c r="AD25" s="4">
        <f>'Kelpie OTU counts'!AD25/'Kelpie OTU counts'!AD$1</f>
        <v>1.0108303249097473E-2</v>
      </c>
      <c r="AE25" s="4">
        <f>'Kelpie OTU counts'!AE25/'Kelpie OTU counts'!AE$1</f>
        <v>8.0674734140080678E-3</v>
      </c>
      <c r="AF25" s="4">
        <f>'Kelpie OTU counts'!AF25/'Kelpie OTU counts'!AF$1</f>
        <v>8.2905645479668371E-3</v>
      </c>
      <c r="AG25" s="4">
        <f>'Kelpie OTU counts'!AG25/'Kelpie OTU counts'!AG$1</f>
        <v>2.2929936305732482E-2</v>
      </c>
      <c r="AH25" s="4">
        <f>'Kelpie OTU counts'!AH25/'Kelpie OTU counts'!AH$1</f>
        <v>0</v>
      </c>
      <c r="AI25" s="4">
        <f>'Kelpie OTU counts'!AI25/'Kelpie OTU counts'!AI$1</f>
        <v>1.1268985791278784E-2</v>
      </c>
      <c r="AJ25" s="4">
        <f>'Kelpie OTU counts'!AJ25/'Kelpie OTU counts'!AJ$1</f>
        <v>0</v>
      </c>
      <c r="AK25" s="4">
        <f>'Kelpie OTU counts'!AK25/'Kelpie OTU counts'!AK$1</f>
        <v>1.2509476876421531E-2</v>
      </c>
      <c r="AL25" s="4">
        <f>'Kelpie OTU counts'!AL25/'Kelpie OTU counts'!AL$1</f>
        <v>9.3537414965986394E-3</v>
      </c>
      <c r="AM25" s="4">
        <f>'Kelpie OTU counts'!AM25/'Kelpie OTU counts'!AM$1</f>
        <v>0</v>
      </c>
      <c r="AN25" s="4">
        <f>'Kelpie OTU counts'!AN25/'Kelpie OTU counts'!AN$1</f>
        <v>0</v>
      </c>
      <c r="AO25" s="4">
        <f>'Kelpie OTU counts'!AO25/'Kelpie OTU counts'!AO$1</f>
        <v>0</v>
      </c>
      <c r="AP25" s="4">
        <f>'Kelpie OTU counts'!AP25/'Kelpie OTU counts'!AP$1</f>
        <v>2.181500872600349E-3</v>
      </c>
      <c r="AQ25" s="4">
        <f>'Kelpie OTU counts'!AQ25/'Kelpie OTU counts'!AQ$1</f>
        <v>0</v>
      </c>
      <c r="AR25" s="4">
        <f>'Kelpie OTU counts'!AR25/'Kelpie OTU counts'!AR$1</f>
        <v>0</v>
      </c>
      <c r="AS25" s="4">
        <f>'Kelpie OTU counts'!AS25/'Kelpie OTU counts'!AS$1</f>
        <v>0</v>
      </c>
      <c r="AT25" s="4">
        <f>'Kelpie OTU counts'!AT25/'Kelpie OTU counts'!AT$1</f>
        <v>0</v>
      </c>
      <c r="AU25" s="4">
        <f>'Kelpie OTU counts'!AU25/'Kelpie OTU counts'!AU$1</f>
        <v>0</v>
      </c>
      <c r="AV25" s="4">
        <f>'Kelpie OTU counts'!AV25/'Kelpie OTU counts'!AV$1</f>
        <v>0</v>
      </c>
      <c r="AW25" s="4">
        <f>'Kelpie OTU counts'!AW25/'Kelpie OTU counts'!AW$1</f>
        <v>1.7671517671517672E-2</v>
      </c>
      <c r="AX25" s="4">
        <f>'Kelpie OTU counts'!AX25/'Kelpie OTU counts'!AX$1</f>
        <v>1.2807881773399015E-2</v>
      </c>
      <c r="AY25" s="4">
        <f>'Kelpie OTU counts'!AY25/'Kelpie OTU counts'!AY$1</f>
        <v>2.1966072205306657E-2</v>
      </c>
      <c r="AZ25" s="4">
        <f>'Kelpie OTU counts'!AZ25/'Kelpie OTU counts'!AZ$1</f>
        <v>2.0595968448729185E-2</v>
      </c>
      <c r="BA25" s="4">
        <f>'Kelpie OTU counts'!BA25/'Kelpie OTU counts'!BA$1</f>
        <v>1.3822688274547188E-2</v>
      </c>
      <c r="BB25" s="4">
        <f>'Kelpie OTU counts'!BB25/'Kelpie OTU counts'!BB$1</f>
        <v>0</v>
      </c>
      <c r="BC25" s="4">
        <f>'Kelpie OTU counts'!BC25/'Kelpie OTU counts'!BC$1</f>
        <v>0</v>
      </c>
      <c r="BD25" s="4">
        <f>'Kelpie OTU counts'!BD25/'Kelpie OTU counts'!BD$1</f>
        <v>0</v>
      </c>
      <c r="BE25" s="4">
        <f>'Kelpie OTU counts'!BE25/'Kelpie OTU counts'!BE$1</f>
        <v>6.8610634648370496E-3</v>
      </c>
      <c r="BF25" s="4">
        <f>'Kelpie OTU counts'!BF25/'Kelpie OTU counts'!BF$1</f>
        <v>5.019191024505462E-3</v>
      </c>
    </row>
    <row r="26" spans="1:58" x14ac:dyDescent="0.35">
      <c r="A26" t="str">
        <f>'Kelpie OTU counts'!A26</f>
        <v>OTU_27</v>
      </c>
      <c r="B26">
        <f>'Kelpie OTU counts'!B26</f>
        <v>845</v>
      </c>
      <c r="C26" t="str">
        <f>'Kelpie OTU counts'!C26</f>
        <v>Root</v>
      </c>
      <c r="D26" t="str">
        <f>'Kelpie OTU counts'!D26</f>
        <v>Bacteria</v>
      </c>
      <c r="E26" t="str">
        <f>'Kelpie OTU counts'!E26</f>
        <v>Firmicutes</v>
      </c>
      <c r="F26" t="str">
        <f>'Kelpie OTU counts'!F26</f>
        <v>.</v>
      </c>
      <c r="G26" t="str">
        <f>'Kelpie OTU counts'!G26</f>
        <v>Clostridia</v>
      </c>
      <c r="H26" t="str">
        <f>'Kelpie OTU counts'!H26</f>
        <v>.</v>
      </c>
      <c r="I26" t="str">
        <f>'Kelpie OTU counts'!I26</f>
        <v>Clostridiales</v>
      </c>
      <c r="J26" t="str">
        <f>'Kelpie OTU counts'!J26</f>
        <v>.</v>
      </c>
      <c r="K26" t="str">
        <f>'Kelpie OTU counts'!K26</f>
        <v>Ruminococcaceae</v>
      </c>
      <c r="L26" t="str">
        <f>'Kelpie OTU counts'!L26</f>
        <v>.</v>
      </c>
      <c r="M26" t="str">
        <f>'Kelpie OTU counts'!M26</f>
        <v>Gemmiger</v>
      </c>
      <c r="N26" t="str">
        <f>'Kelpie OTU counts'!N26</f>
        <v>.</v>
      </c>
      <c r="O26">
        <f>'Kelpie OTU counts'!O26</f>
        <v>0.81</v>
      </c>
      <c r="P26" t="str">
        <f>'Kelpie OTU counts'!P26</f>
        <v>Gemmiger_formicilis_(T)_ATCC_27749;_X2-56_(GU562446)</v>
      </c>
      <c r="Q26">
        <f>'Kelpie OTU counts'!Q26</f>
        <v>100</v>
      </c>
      <c r="R26">
        <f>'Kelpie OTU counts'!R26</f>
        <v>1</v>
      </c>
      <c r="S26" s="4">
        <f>'Kelpie OTU counts'!S26/'Kelpie OTU counts'!S$1</f>
        <v>1.8031189083820662E-2</v>
      </c>
      <c r="T26" s="4">
        <f>'Kelpie OTU counts'!T26/'Kelpie OTU counts'!T$1</f>
        <v>1.2372013651877133E-2</v>
      </c>
      <c r="U26" s="4">
        <f>'Kelpie OTU counts'!U26/'Kelpie OTU counts'!U$1</f>
        <v>2.4549290372075181E-2</v>
      </c>
      <c r="V26" s="4">
        <f>'Kelpie OTU counts'!V26/'Kelpie OTU counts'!V$1</f>
        <v>1.9301164725457572E-2</v>
      </c>
      <c r="W26" s="4">
        <f>'Kelpie OTU counts'!W26/'Kelpie OTU counts'!W$1</f>
        <v>5.7870370370370367E-3</v>
      </c>
      <c r="X26" s="4">
        <f>'Kelpie OTU counts'!X26/'Kelpie OTU counts'!X$1</f>
        <v>6.2163282221301287E-3</v>
      </c>
      <c r="Y26" s="4">
        <f>'Kelpie OTU counts'!Y26/'Kelpie OTU counts'!Y$1</f>
        <v>7.1377587437544609E-3</v>
      </c>
      <c r="Z26" s="4">
        <f>'Kelpie OTU counts'!Z26/'Kelpie OTU counts'!Z$1</f>
        <v>9.6029068258499869E-3</v>
      </c>
      <c r="AA26" s="4">
        <f>'Kelpie OTU counts'!AA26/'Kelpie OTU counts'!AA$1</f>
        <v>1.6569200779727095E-2</v>
      </c>
      <c r="AB26" s="4">
        <f>'Kelpie OTU counts'!AB26/'Kelpie OTU counts'!AB$1</f>
        <v>1.7714285714285714E-2</v>
      </c>
      <c r="AC26" s="4">
        <f>'Kelpie OTU counts'!AC26/'Kelpie OTU counts'!AC$1</f>
        <v>1.1825078090138332E-2</v>
      </c>
      <c r="AD26" s="4">
        <f>'Kelpie OTU counts'!AD26/'Kelpie OTU counts'!AD$1</f>
        <v>1.2515042117930204E-2</v>
      </c>
      <c r="AE26" s="4">
        <f>'Kelpie OTU counts'!AE26/'Kelpie OTU counts'!AE$1</f>
        <v>3.3003300330033004E-3</v>
      </c>
      <c r="AF26" s="4">
        <f>'Kelpie OTU counts'!AF26/'Kelpie OTU counts'!AF$1</f>
        <v>4.7374654559810504E-3</v>
      </c>
      <c r="AG26" s="4">
        <f>'Kelpie OTU counts'!AG26/'Kelpie OTU counts'!AG$1</f>
        <v>4.3312101910828023E-2</v>
      </c>
      <c r="AH26" s="4">
        <f>'Kelpie OTU counts'!AH26/'Kelpie OTU counts'!AH$1</f>
        <v>3.7091988130563795E-2</v>
      </c>
      <c r="AI26" s="4">
        <f>'Kelpie OTU counts'!AI26/'Kelpie OTU counts'!AI$1</f>
        <v>7.3493385595296426E-3</v>
      </c>
      <c r="AJ26" s="4">
        <f>'Kelpie OTU counts'!AJ26/'Kelpie OTU counts'!AJ$1</f>
        <v>1.4277215942891136E-2</v>
      </c>
      <c r="AK26" s="4">
        <f>'Kelpie OTU counts'!AK26/'Kelpie OTU counts'!AK$1</f>
        <v>4.169825625473844E-3</v>
      </c>
      <c r="AL26" s="4">
        <f>'Kelpie OTU counts'!AL26/'Kelpie OTU counts'!AL$1</f>
        <v>6.8027210884353739E-3</v>
      </c>
      <c r="AM26" s="4">
        <f>'Kelpie OTU counts'!AM26/'Kelpie OTU counts'!AM$1</f>
        <v>0</v>
      </c>
      <c r="AN26" s="4">
        <f>'Kelpie OTU counts'!AN26/'Kelpie OTU counts'!AN$1</f>
        <v>0</v>
      </c>
      <c r="AO26" s="4">
        <f>'Kelpie OTU counts'!AO26/'Kelpie OTU counts'!AO$1</f>
        <v>1.3983220135836995E-2</v>
      </c>
      <c r="AP26" s="4">
        <f>'Kelpie OTU counts'!AP26/'Kelpie OTU counts'!AP$1</f>
        <v>1.1780104712041885E-2</v>
      </c>
      <c r="AQ26" s="4">
        <f>'Kelpie OTU counts'!AQ26/'Kelpie OTU counts'!AQ$1</f>
        <v>0</v>
      </c>
      <c r="AR26" s="4">
        <f>'Kelpie OTU counts'!AR26/'Kelpie OTU counts'!AR$1</f>
        <v>0</v>
      </c>
      <c r="AS26" s="4">
        <f>'Kelpie OTU counts'!AS26/'Kelpie OTU counts'!AS$1</f>
        <v>0</v>
      </c>
      <c r="AT26" s="4">
        <f>'Kelpie OTU counts'!AT26/'Kelpie OTU counts'!AT$1</f>
        <v>0</v>
      </c>
      <c r="AU26" s="4">
        <f>'Kelpie OTU counts'!AU26/'Kelpie OTU counts'!AU$1</f>
        <v>0</v>
      </c>
      <c r="AV26" s="4">
        <f>'Kelpie OTU counts'!AV26/'Kelpie OTU counts'!AV$1</f>
        <v>0</v>
      </c>
      <c r="AW26" s="4">
        <f>'Kelpie OTU counts'!AW26/'Kelpie OTU counts'!AW$1</f>
        <v>1.7671517671517672E-2</v>
      </c>
      <c r="AX26" s="4">
        <f>'Kelpie OTU counts'!AX26/'Kelpie OTU counts'!AX$1</f>
        <v>1.4285714285714285E-2</v>
      </c>
      <c r="AY26" s="4">
        <f>'Kelpie OTU counts'!AY26/'Kelpie OTU counts'!AY$1</f>
        <v>1.3049151805132667E-3</v>
      </c>
      <c r="AZ26" s="4">
        <f>'Kelpie OTU counts'!AZ26/'Kelpie OTU counts'!AZ$1</f>
        <v>1.7528483786152498E-3</v>
      </c>
      <c r="BA26" s="4">
        <f>'Kelpie OTU counts'!BA26/'Kelpie OTU counts'!BA$1</f>
        <v>2.5738798856053385E-2</v>
      </c>
      <c r="BB26" s="4">
        <f>'Kelpie OTU counts'!BB26/'Kelpie OTU counts'!BB$1</f>
        <v>2.5888324873096447E-2</v>
      </c>
      <c r="BC26" s="4">
        <f>'Kelpie OTU counts'!BC26/'Kelpie OTU counts'!BC$1</f>
        <v>0</v>
      </c>
      <c r="BD26" s="4">
        <f>'Kelpie OTU counts'!BD26/'Kelpie OTU counts'!BD$1</f>
        <v>0</v>
      </c>
      <c r="BE26" s="4">
        <f>'Kelpie OTU counts'!BE26/'Kelpie OTU counts'!BE$1</f>
        <v>0</v>
      </c>
      <c r="BF26" s="4">
        <f>'Kelpie OTU counts'!BF26/'Kelpie OTU counts'!BF$1</f>
        <v>0</v>
      </c>
    </row>
    <row r="27" spans="1:58" x14ac:dyDescent="0.35">
      <c r="A27" t="str">
        <f>'Kelpie OTU counts'!A27</f>
        <v>OTU_46</v>
      </c>
      <c r="B27">
        <f>'Kelpie OTU counts'!B27</f>
        <v>816</v>
      </c>
      <c r="C27" t="str">
        <f>'Kelpie OTU counts'!C27</f>
        <v>Root</v>
      </c>
      <c r="D27" t="str">
        <f>'Kelpie OTU counts'!D27</f>
        <v>Bacteria</v>
      </c>
      <c r="E27" t="str">
        <f>'Kelpie OTU counts'!E27</f>
        <v>Actinobacteria</v>
      </c>
      <c r="F27" t="str">
        <f>'Kelpie OTU counts'!F27</f>
        <v>.</v>
      </c>
      <c r="G27" t="str">
        <f>'Kelpie OTU counts'!G27</f>
        <v>Actinobacteria</v>
      </c>
      <c r="H27" t="str">
        <f>'Kelpie OTU counts'!H27</f>
        <v>Actinobacteridae</v>
      </c>
      <c r="I27" t="str">
        <f>'Kelpie OTU counts'!I27</f>
        <v>Bifidobacteriales</v>
      </c>
      <c r="J27" t="str">
        <f>'Kelpie OTU counts'!J27</f>
        <v>.</v>
      </c>
      <c r="K27" t="str">
        <f>'Kelpie OTU counts'!K27</f>
        <v>Bifidobacteriaceae</v>
      </c>
      <c r="L27" t="str">
        <f>'Kelpie OTU counts'!L27</f>
        <v>.</v>
      </c>
      <c r="M27" t="str">
        <f>'Kelpie OTU counts'!M27</f>
        <v>Bifidobacterium</v>
      </c>
      <c r="N27" t="str">
        <f>'Kelpie OTU counts'!N27</f>
        <v>.</v>
      </c>
      <c r="O27">
        <f>'Kelpie OTU counts'!O27</f>
        <v>1</v>
      </c>
      <c r="P27" t="str">
        <f>'Kelpie OTU counts'!P27</f>
        <v>Bifidobacterium_stercoris_(T)_Eg1_(FJ611793)</v>
      </c>
      <c r="Q27">
        <f>'Kelpie OTU counts'!Q27</f>
        <v>100</v>
      </c>
      <c r="R27">
        <f>'Kelpie OTU counts'!R27</f>
        <v>6</v>
      </c>
      <c r="S27" s="4">
        <f>'Kelpie OTU counts'!S27/'Kelpie OTU counts'!S$1</f>
        <v>2.9239766081871343E-3</v>
      </c>
      <c r="T27" s="4">
        <f>'Kelpie OTU counts'!T27/'Kelpie OTU counts'!T$1</f>
        <v>2.1331058020477816E-3</v>
      </c>
      <c r="U27" s="4">
        <f>'Kelpie OTU counts'!U27/'Kelpie OTU counts'!U$1</f>
        <v>7.2880705792098197E-3</v>
      </c>
      <c r="V27" s="4">
        <f>'Kelpie OTU counts'!V27/'Kelpie OTU counts'!V$1</f>
        <v>4.6589018302828616E-3</v>
      </c>
      <c r="W27" s="4">
        <f>'Kelpie OTU counts'!W27/'Kelpie OTU counts'!W$1</f>
        <v>2.7006172839506171E-3</v>
      </c>
      <c r="X27" s="4">
        <f>'Kelpie OTU counts'!X27/'Kelpie OTU counts'!X$1</f>
        <v>3.7297969332780773E-3</v>
      </c>
      <c r="Y27" s="4">
        <f>'Kelpie OTU counts'!Y27/'Kelpie OTU counts'!Y$1</f>
        <v>3.0930287889602663E-3</v>
      </c>
      <c r="Z27" s="4">
        <f>'Kelpie OTU counts'!Z27/'Kelpie OTU counts'!Z$1</f>
        <v>3.1144562678432392E-3</v>
      </c>
      <c r="AA27" s="4">
        <f>'Kelpie OTU counts'!AA27/'Kelpie OTU counts'!AA$1</f>
        <v>1.2183235867446393E-2</v>
      </c>
      <c r="AB27" s="4">
        <f>'Kelpie OTU counts'!AB27/'Kelpie OTU counts'!AB$1</f>
        <v>5.7142857142857143E-3</v>
      </c>
      <c r="AC27" s="4">
        <f>'Kelpie OTU counts'!AC27/'Kelpie OTU counts'!AC$1</f>
        <v>4.4622936189201252E-3</v>
      </c>
      <c r="AD27" s="4">
        <f>'Kelpie OTU counts'!AD27/'Kelpie OTU counts'!AD$1</f>
        <v>2.647412755716005E-3</v>
      </c>
      <c r="AE27" s="4">
        <f>'Kelpie OTU counts'!AE27/'Kelpie OTU counts'!AE$1</f>
        <v>4.4004400440044002E-3</v>
      </c>
      <c r="AF27" s="4">
        <f>'Kelpie OTU counts'!AF27/'Kelpie OTU counts'!AF$1</f>
        <v>2.3687327279905252E-3</v>
      </c>
      <c r="AG27" s="4">
        <f>'Kelpie OTU counts'!AG27/'Kelpie OTU counts'!AG$1</f>
        <v>0</v>
      </c>
      <c r="AH27" s="4">
        <f>'Kelpie OTU counts'!AH27/'Kelpie OTU counts'!AH$1</f>
        <v>4.4510385756676559E-3</v>
      </c>
      <c r="AI27" s="4">
        <f>'Kelpie OTU counts'!AI27/'Kelpie OTU counts'!AI$1</f>
        <v>7.3493385595296426E-3</v>
      </c>
      <c r="AJ27" s="4">
        <f>'Kelpie OTU counts'!AJ27/'Kelpie OTU counts'!AJ$1</f>
        <v>1.0707911957168352E-2</v>
      </c>
      <c r="AK27" s="4">
        <f>'Kelpie OTU counts'!AK27/'Kelpie OTU counts'!AK$1</f>
        <v>8.7187263078089463E-3</v>
      </c>
      <c r="AL27" s="4">
        <f>'Kelpie OTU counts'!AL27/'Kelpie OTU counts'!AL$1</f>
        <v>1.1479591836734694E-2</v>
      </c>
      <c r="AM27" s="4">
        <f>'Kelpie OTU counts'!AM27/'Kelpie OTU counts'!AM$1</f>
        <v>0</v>
      </c>
      <c r="AN27" s="4">
        <f>'Kelpie OTU counts'!AN27/'Kelpie OTU counts'!AN$1</f>
        <v>0</v>
      </c>
      <c r="AO27" s="4">
        <f>'Kelpie OTU counts'!AO27/'Kelpie OTU counts'!AO$1</f>
        <v>0</v>
      </c>
      <c r="AP27" s="4">
        <f>'Kelpie OTU counts'!AP27/'Kelpie OTU counts'!AP$1</f>
        <v>0</v>
      </c>
      <c r="AQ27" s="4">
        <f>'Kelpie OTU counts'!AQ27/'Kelpie OTU counts'!AQ$1</f>
        <v>0</v>
      </c>
      <c r="AR27" s="4">
        <f>'Kelpie OTU counts'!AR27/'Kelpie OTU counts'!AR$1</f>
        <v>0</v>
      </c>
      <c r="AS27" s="4">
        <f>'Kelpie OTU counts'!AS27/'Kelpie OTU counts'!AS$1</f>
        <v>1.5768348623853212E-3</v>
      </c>
      <c r="AT27" s="4">
        <f>'Kelpie OTU counts'!AT27/'Kelpie OTU counts'!AT$1</f>
        <v>2.0783373301358913E-3</v>
      </c>
      <c r="AU27" s="4">
        <f>'Kelpie OTU counts'!AU27/'Kelpie OTU counts'!AU$1</f>
        <v>0</v>
      </c>
      <c r="AV27" s="4">
        <f>'Kelpie OTU counts'!AV27/'Kelpie OTU counts'!AV$1</f>
        <v>0</v>
      </c>
      <c r="AW27" s="4">
        <f>'Kelpie OTU counts'!AW27/'Kelpie OTU counts'!AW$1</f>
        <v>6.0291060291060294E-2</v>
      </c>
      <c r="AX27" s="4">
        <f>'Kelpie OTU counts'!AX27/'Kelpie OTU counts'!AX$1</f>
        <v>6.5517241379310351E-2</v>
      </c>
      <c r="AY27" s="4">
        <f>'Kelpie OTU counts'!AY27/'Kelpie OTU counts'!AY$1</f>
        <v>9.3518921270117437E-3</v>
      </c>
      <c r="AZ27" s="4">
        <f>'Kelpie OTU counts'!AZ27/'Kelpie OTU counts'!AZ$1</f>
        <v>4.601226993865031E-3</v>
      </c>
      <c r="BA27" s="4">
        <f>'Kelpie OTU counts'!BA27/'Kelpie OTU counts'!BA$1</f>
        <v>3.3365109628217351E-3</v>
      </c>
      <c r="BB27" s="4">
        <f>'Kelpie OTU counts'!BB27/'Kelpie OTU counts'!BB$1</f>
        <v>3.5532994923857869E-3</v>
      </c>
      <c r="BC27" s="4">
        <f>'Kelpie OTU counts'!BC27/'Kelpie OTU counts'!BC$1</f>
        <v>6.9142125480153652E-2</v>
      </c>
      <c r="BD27" s="4">
        <f>'Kelpie OTU counts'!BD27/'Kelpie OTU counts'!BD$1</f>
        <v>5.1393188854489166E-2</v>
      </c>
      <c r="BE27" s="4">
        <f>'Kelpie OTU counts'!BE27/'Kelpie OTU counts'!BE$1</f>
        <v>3.0874785591766723E-3</v>
      </c>
      <c r="BF27" s="4">
        <f>'Kelpie OTU counts'!BF27/'Kelpie OTU counts'!BF$1</f>
        <v>2.9524653085326248E-3</v>
      </c>
    </row>
    <row r="28" spans="1:58" x14ac:dyDescent="0.35">
      <c r="A28" t="str">
        <f>'Kelpie OTU counts'!A28</f>
        <v>OTU_24</v>
      </c>
      <c r="B28">
        <f>'Kelpie OTU counts'!B28</f>
        <v>808</v>
      </c>
      <c r="C28" t="str">
        <f>'Kelpie OTU counts'!C28</f>
        <v>Root</v>
      </c>
      <c r="D28" t="str">
        <f>'Kelpie OTU counts'!D28</f>
        <v>Bacteria</v>
      </c>
      <c r="E28" t="str">
        <f>'Kelpie OTU counts'!E28</f>
        <v>Firmicutes</v>
      </c>
      <c r="F28" t="str">
        <f>'Kelpie OTU counts'!F28</f>
        <v>.</v>
      </c>
      <c r="G28" t="str">
        <f>'Kelpie OTU counts'!G28</f>
        <v>Negativicutes</v>
      </c>
      <c r="H28" t="str">
        <f>'Kelpie OTU counts'!H28</f>
        <v>.</v>
      </c>
      <c r="I28" t="str">
        <f>'Kelpie OTU counts'!I28</f>
        <v>Selenomonadales</v>
      </c>
      <c r="J28" t="str">
        <f>'Kelpie OTU counts'!J28</f>
        <v>.</v>
      </c>
      <c r="K28" t="str">
        <f>'Kelpie OTU counts'!K28</f>
        <v>Acidaminococcaceae</v>
      </c>
      <c r="L28" t="str">
        <f>'Kelpie OTU counts'!L28</f>
        <v>.</v>
      </c>
      <c r="M28" t="str">
        <f>'Kelpie OTU counts'!M28</f>
        <v>Phascolarctobacterium</v>
      </c>
      <c r="N28" t="str">
        <f>'Kelpie OTU counts'!N28</f>
        <v>.</v>
      </c>
      <c r="O28">
        <f>'Kelpie OTU counts'!O28</f>
        <v>1</v>
      </c>
      <c r="P28" t="str">
        <f>'Kelpie OTU counts'!P28</f>
        <v>Phascolarctobacterium_faecium_(T)_(X72865)</v>
      </c>
      <c r="Q28">
        <f>'Kelpie OTU counts'!Q28</f>
        <v>100</v>
      </c>
      <c r="R28">
        <f>'Kelpie OTU counts'!R28</f>
        <v>1</v>
      </c>
      <c r="S28" s="4">
        <f>'Kelpie OTU counts'!S28/'Kelpie OTU counts'!S$1</f>
        <v>8.771929824561403E-3</v>
      </c>
      <c r="T28" s="4">
        <f>'Kelpie OTU counts'!T28/'Kelpie OTU counts'!T$1</f>
        <v>1.1092150170648464E-2</v>
      </c>
      <c r="U28" s="4">
        <f>'Kelpie OTU counts'!U28/'Kelpie OTU counts'!U$1</f>
        <v>3.835826620636747E-4</v>
      </c>
      <c r="V28" s="4">
        <f>'Kelpie OTU counts'!V28/'Kelpie OTU counts'!V$1</f>
        <v>1.6638935108153079E-3</v>
      </c>
      <c r="W28" s="4">
        <f>'Kelpie OTU counts'!W28/'Kelpie OTU counts'!W$1</f>
        <v>0</v>
      </c>
      <c r="X28" s="4">
        <f>'Kelpie OTU counts'!X28/'Kelpie OTU counts'!X$1</f>
        <v>0</v>
      </c>
      <c r="Y28" s="4">
        <f>'Kelpie OTU counts'!Y28/'Kelpie OTU counts'!Y$1</f>
        <v>6.0195098738995957E-2</v>
      </c>
      <c r="Z28" s="4">
        <f>'Kelpie OTU counts'!Z28/'Kelpie OTU counts'!Z$1</f>
        <v>5.7617440955099922E-2</v>
      </c>
      <c r="AA28" s="4">
        <f>'Kelpie OTU counts'!AA28/'Kelpie OTU counts'!AA$1</f>
        <v>7.3099415204678359E-3</v>
      </c>
      <c r="AB28" s="4">
        <f>'Kelpie OTU counts'!AB28/'Kelpie OTU counts'!AB$1</f>
        <v>8.5714285714285719E-3</v>
      </c>
      <c r="AC28" s="4">
        <f>'Kelpie OTU counts'!AC28/'Kelpie OTU counts'!AC$1</f>
        <v>5.8009817045961629E-3</v>
      </c>
      <c r="AD28" s="4">
        <f>'Kelpie OTU counts'!AD28/'Kelpie OTU counts'!AD$1</f>
        <v>6.9795427196149215E-3</v>
      </c>
      <c r="AE28" s="4">
        <f>'Kelpie OTU counts'!AE28/'Kelpie OTU counts'!AE$1</f>
        <v>0</v>
      </c>
      <c r="AF28" s="4">
        <f>'Kelpie OTU counts'!AF28/'Kelpie OTU counts'!AF$1</f>
        <v>0</v>
      </c>
      <c r="AG28" s="4">
        <f>'Kelpie OTU counts'!AG28/'Kelpie OTU counts'!AG$1</f>
        <v>7.6433121019108281E-3</v>
      </c>
      <c r="AH28" s="4">
        <f>'Kelpie OTU counts'!AH28/'Kelpie OTU counts'!AH$1</f>
        <v>1.483679525222552E-2</v>
      </c>
      <c r="AI28" s="4">
        <f>'Kelpie OTU counts'!AI28/'Kelpie OTU counts'!AI$1</f>
        <v>0</v>
      </c>
      <c r="AJ28" s="4">
        <f>'Kelpie OTU counts'!AJ28/'Kelpie OTU counts'!AJ$1</f>
        <v>0</v>
      </c>
      <c r="AK28" s="4">
        <f>'Kelpie OTU counts'!AK28/'Kelpie OTU counts'!AK$1</f>
        <v>0</v>
      </c>
      <c r="AL28" s="4">
        <f>'Kelpie OTU counts'!AL28/'Kelpie OTU counts'!AL$1</f>
        <v>0</v>
      </c>
      <c r="AM28" s="4">
        <f>'Kelpie OTU counts'!AM28/'Kelpie OTU counts'!AM$1</f>
        <v>0</v>
      </c>
      <c r="AN28" s="4">
        <f>'Kelpie OTU counts'!AN28/'Kelpie OTU counts'!AN$1</f>
        <v>0</v>
      </c>
      <c r="AO28" s="4">
        <f>'Kelpie OTU counts'!AO28/'Kelpie OTU counts'!AO$1</f>
        <v>0</v>
      </c>
      <c r="AP28" s="4">
        <f>'Kelpie OTU counts'!AP28/'Kelpie OTU counts'!AP$1</f>
        <v>0</v>
      </c>
      <c r="AQ28" s="4">
        <f>'Kelpie OTU counts'!AQ28/'Kelpie OTU counts'!AQ$1</f>
        <v>0</v>
      </c>
      <c r="AR28" s="4">
        <f>'Kelpie OTU counts'!AR28/'Kelpie OTU counts'!AR$1</f>
        <v>0</v>
      </c>
      <c r="AS28" s="4">
        <f>'Kelpie OTU counts'!AS28/'Kelpie OTU counts'!AS$1</f>
        <v>7.3107798165137619E-3</v>
      </c>
      <c r="AT28" s="4">
        <f>'Kelpie OTU counts'!AT28/'Kelpie OTU counts'!AT$1</f>
        <v>1.1510791366906475E-2</v>
      </c>
      <c r="AU28" s="4">
        <f>'Kelpie OTU counts'!AU28/'Kelpie OTU counts'!AU$1</f>
        <v>0</v>
      </c>
      <c r="AV28" s="4">
        <f>'Kelpie OTU counts'!AV28/'Kelpie OTU counts'!AV$1</f>
        <v>0</v>
      </c>
      <c r="AW28" s="4">
        <f>'Kelpie OTU counts'!AW28/'Kelpie OTU counts'!AW$1</f>
        <v>0</v>
      </c>
      <c r="AX28" s="4">
        <f>'Kelpie OTU counts'!AX28/'Kelpie OTU counts'!AX$1</f>
        <v>0</v>
      </c>
      <c r="AY28" s="4">
        <f>'Kelpie OTU counts'!AY28/'Kelpie OTU counts'!AY$1</f>
        <v>0</v>
      </c>
      <c r="AZ28" s="4">
        <f>'Kelpie OTU counts'!AZ28/'Kelpie OTU counts'!AZ$1</f>
        <v>0</v>
      </c>
      <c r="BA28" s="4">
        <f>'Kelpie OTU counts'!BA28/'Kelpie OTU counts'!BA$1</f>
        <v>1.6682554814108675E-2</v>
      </c>
      <c r="BB28" s="4">
        <f>'Kelpie OTU counts'!BB28/'Kelpie OTU counts'!BB$1</f>
        <v>1.1675126903553299E-2</v>
      </c>
      <c r="BC28" s="4">
        <f>'Kelpie OTU counts'!BC28/'Kelpie OTU counts'!BC$1</f>
        <v>6.4020486555697821E-4</v>
      </c>
      <c r="BD28" s="4">
        <f>'Kelpie OTU counts'!BD28/'Kelpie OTU counts'!BD$1</f>
        <v>0</v>
      </c>
      <c r="BE28" s="4">
        <f>'Kelpie OTU counts'!BE28/'Kelpie OTU counts'!BE$1</f>
        <v>0</v>
      </c>
      <c r="BF28" s="4">
        <f>'Kelpie OTU counts'!BF28/'Kelpie OTU counts'!BF$1</f>
        <v>0</v>
      </c>
    </row>
    <row r="29" spans="1:58" x14ac:dyDescent="0.35">
      <c r="A29" t="str">
        <f>'Kelpie OTU counts'!A29</f>
        <v>OTU_23</v>
      </c>
      <c r="B29">
        <f>'Kelpie OTU counts'!B29</f>
        <v>806</v>
      </c>
      <c r="C29" t="str">
        <f>'Kelpie OTU counts'!C29</f>
        <v>Root</v>
      </c>
      <c r="D29" t="str">
        <f>'Kelpie OTU counts'!D29</f>
        <v>Bacteria</v>
      </c>
      <c r="E29" t="str">
        <f>'Kelpie OTU counts'!E29</f>
        <v>Bacteroidetes</v>
      </c>
      <c r="F29" t="str">
        <f>'Kelpie OTU counts'!F29</f>
        <v>.</v>
      </c>
      <c r="G29" t="str">
        <f>'Kelpie OTU counts'!G29</f>
        <v>Bacteroidia</v>
      </c>
      <c r="H29" t="str">
        <f>'Kelpie OTU counts'!H29</f>
        <v>.</v>
      </c>
      <c r="I29" t="str">
        <f>'Kelpie OTU counts'!I29</f>
        <v>Bacteroidales</v>
      </c>
      <c r="J29" t="str">
        <f>'Kelpie OTU counts'!J29</f>
        <v>.</v>
      </c>
      <c r="K29" t="str">
        <f>'Kelpie OTU counts'!K29</f>
        <v>Bacteroidaceae</v>
      </c>
      <c r="L29" t="str">
        <f>'Kelpie OTU counts'!L29</f>
        <v>.</v>
      </c>
      <c r="M29" t="str">
        <f>'Kelpie OTU counts'!M29</f>
        <v>Bacteroides</v>
      </c>
      <c r="N29" t="str">
        <f>'Kelpie OTU counts'!N29</f>
        <v>.</v>
      </c>
      <c r="O29">
        <f>'Kelpie OTU counts'!O29</f>
        <v>1</v>
      </c>
      <c r="P29" t="str">
        <f>'Kelpie OTU counts'!P29</f>
        <v>Bacteroides_stercoris_(T)_type_strain:_ATCC_43183_(X83953)</v>
      </c>
      <c r="Q29">
        <f>'Kelpie OTU counts'!Q29</f>
        <v>100</v>
      </c>
      <c r="R29">
        <f>'Kelpie OTU counts'!R29</f>
        <v>1</v>
      </c>
      <c r="S29" s="4">
        <f>'Kelpie OTU counts'!S29/'Kelpie OTU counts'!S$1</f>
        <v>0</v>
      </c>
      <c r="T29" s="4">
        <f>'Kelpie OTU counts'!T29/'Kelpie OTU counts'!T$1</f>
        <v>0</v>
      </c>
      <c r="U29" s="4">
        <f>'Kelpie OTU counts'!U29/'Kelpie OTU counts'!U$1</f>
        <v>0</v>
      </c>
      <c r="V29" s="4">
        <f>'Kelpie OTU counts'!V29/'Kelpie OTU counts'!V$1</f>
        <v>0</v>
      </c>
      <c r="W29" s="4">
        <f>'Kelpie OTU counts'!W29/'Kelpie OTU counts'!W$1</f>
        <v>0</v>
      </c>
      <c r="X29" s="4">
        <f>'Kelpie OTU counts'!X29/'Kelpie OTU counts'!X$1</f>
        <v>0</v>
      </c>
      <c r="Y29" s="4">
        <f>'Kelpie OTU counts'!Y29/'Kelpie OTU counts'!Y$1</f>
        <v>3.0692362598144184E-2</v>
      </c>
      <c r="Z29" s="4">
        <f>'Kelpie OTU counts'!Z29/'Kelpie OTU counts'!Z$1</f>
        <v>4.7754996106929667E-2</v>
      </c>
      <c r="AA29" s="4">
        <f>'Kelpie OTU counts'!AA29/'Kelpie OTU counts'!AA$1</f>
        <v>0</v>
      </c>
      <c r="AB29" s="4">
        <f>'Kelpie OTU counts'!AB29/'Kelpie OTU counts'!AB$1</f>
        <v>0</v>
      </c>
      <c r="AC29" s="4">
        <f>'Kelpie OTU counts'!AC29/'Kelpie OTU counts'!AC$1</f>
        <v>0</v>
      </c>
      <c r="AD29" s="4">
        <f>'Kelpie OTU counts'!AD29/'Kelpie OTU counts'!AD$1</f>
        <v>0</v>
      </c>
      <c r="AE29" s="4">
        <f>'Kelpie OTU counts'!AE29/'Kelpie OTU counts'!AE$1</f>
        <v>1.8701870187018702E-2</v>
      </c>
      <c r="AF29" s="4">
        <f>'Kelpie OTU counts'!AF29/'Kelpie OTU counts'!AF$1</f>
        <v>2.8424792735886301E-2</v>
      </c>
      <c r="AG29" s="4">
        <f>'Kelpie OTU counts'!AG29/'Kelpie OTU counts'!AG$1</f>
        <v>0</v>
      </c>
      <c r="AH29" s="4">
        <f>'Kelpie OTU counts'!AH29/'Kelpie OTU counts'!AH$1</f>
        <v>0</v>
      </c>
      <c r="AI29" s="4">
        <f>'Kelpie OTU counts'!AI29/'Kelpie OTU counts'!AI$1</f>
        <v>4.4585987261146494E-2</v>
      </c>
      <c r="AJ29" s="4">
        <f>'Kelpie OTU counts'!AJ29/'Kelpie OTU counts'!AJ$1</f>
        <v>2.2010707911957167E-2</v>
      </c>
      <c r="AK29" s="4">
        <f>'Kelpie OTU counts'!AK29/'Kelpie OTU counts'!AK$1</f>
        <v>2.3502653525398029E-2</v>
      </c>
      <c r="AL29" s="4">
        <f>'Kelpie OTU counts'!AL29/'Kelpie OTU counts'!AL$1</f>
        <v>1.9982993197278913E-2</v>
      </c>
      <c r="AM29" s="4">
        <f>'Kelpie OTU counts'!AM29/'Kelpie OTU counts'!AM$1</f>
        <v>0</v>
      </c>
      <c r="AN29" s="4">
        <f>'Kelpie OTU counts'!AN29/'Kelpie OTU counts'!AN$1</f>
        <v>0</v>
      </c>
      <c r="AO29" s="4">
        <f>'Kelpie OTU counts'!AO29/'Kelpie OTU counts'!AO$1</f>
        <v>0</v>
      </c>
      <c r="AP29" s="4">
        <f>'Kelpie OTU counts'!AP29/'Kelpie OTU counts'!AP$1</f>
        <v>0</v>
      </c>
      <c r="AQ29" s="4">
        <f>'Kelpie OTU counts'!AQ29/'Kelpie OTU counts'!AQ$1</f>
        <v>0</v>
      </c>
      <c r="AR29" s="4">
        <f>'Kelpie OTU counts'!AR29/'Kelpie OTU counts'!AR$1</f>
        <v>0</v>
      </c>
      <c r="AS29" s="4">
        <f>'Kelpie OTU counts'!AS29/'Kelpie OTU counts'!AS$1</f>
        <v>8.7442660550458712E-3</v>
      </c>
      <c r="AT29" s="4">
        <f>'Kelpie OTU counts'!AT29/'Kelpie OTU counts'!AT$1</f>
        <v>7.8337330135891288E-3</v>
      </c>
      <c r="AU29" s="4">
        <f>'Kelpie OTU counts'!AU29/'Kelpie OTU counts'!AU$1</f>
        <v>0</v>
      </c>
      <c r="AV29" s="4">
        <f>'Kelpie OTU counts'!AV29/'Kelpie OTU counts'!AV$1</f>
        <v>0</v>
      </c>
      <c r="AW29" s="4">
        <f>'Kelpie OTU counts'!AW29/'Kelpie OTU counts'!AW$1</f>
        <v>0</v>
      </c>
      <c r="AX29" s="4">
        <f>'Kelpie OTU counts'!AX29/'Kelpie OTU counts'!AX$1</f>
        <v>0</v>
      </c>
      <c r="AY29" s="4">
        <f>'Kelpie OTU counts'!AY29/'Kelpie OTU counts'!AY$1</f>
        <v>0</v>
      </c>
      <c r="AZ29" s="4">
        <f>'Kelpie OTU counts'!AZ29/'Kelpie OTU counts'!AZ$1</f>
        <v>0</v>
      </c>
      <c r="BA29" s="4">
        <f>'Kelpie OTU counts'!BA29/'Kelpie OTU counts'!BA$1</f>
        <v>4.2897998093422308E-3</v>
      </c>
      <c r="BB29" s="4">
        <f>'Kelpie OTU counts'!BB29/'Kelpie OTU counts'!BB$1</f>
        <v>7.1065989847715737E-3</v>
      </c>
      <c r="BC29" s="4">
        <f>'Kelpie OTU counts'!BC29/'Kelpie OTU counts'!BC$1</f>
        <v>0</v>
      </c>
      <c r="BD29" s="4">
        <f>'Kelpie OTU counts'!BD29/'Kelpie OTU counts'!BD$1</f>
        <v>0</v>
      </c>
      <c r="BE29" s="4">
        <f>'Kelpie OTU counts'!BE29/'Kelpie OTU counts'!BE$1</f>
        <v>0</v>
      </c>
      <c r="BF29" s="4">
        <f>'Kelpie OTU counts'!BF29/'Kelpie OTU counts'!BF$1</f>
        <v>0</v>
      </c>
    </row>
    <row r="30" spans="1:58" x14ac:dyDescent="0.35">
      <c r="A30" t="str">
        <f>'Kelpie OTU counts'!A30</f>
        <v>OTU_22</v>
      </c>
      <c r="B30">
        <f>'Kelpie OTU counts'!B30</f>
        <v>784</v>
      </c>
      <c r="C30" t="str">
        <f>'Kelpie OTU counts'!C30</f>
        <v>Root</v>
      </c>
      <c r="D30" t="str">
        <f>'Kelpie OTU counts'!D30</f>
        <v>Bacteria</v>
      </c>
      <c r="E30" t="str">
        <f>'Kelpie OTU counts'!E30</f>
        <v>Bacteroidetes</v>
      </c>
      <c r="F30" t="str">
        <f>'Kelpie OTU counts'!F30</f>
        <v>.</v>
      </c>
      <c r="G30" t="str">
        <f>'Kelpie OTU counts'!G30</f>
        <v>Bacteroidia</v>
      </c>
      <c r="H30" t="str">
        <f>'Kelpie OTU counts'!H30</f>
        <v>.</v>
      </c>
      <c r="I30" t="str">
        <f>'Kelpie OTU counts'!I30</f>
        <v>Bacteroidales</v>
      </c>
      <c r="J30" t="str">
        <f>'Kelpie OTU counts'!J30</f>
        <v>.</v>
      </c>
      <c r="K30" t="str">
        <f>'Kelpie OTU counts'!K30</f>
        <v>Rikenellaceae</v>
      </c>
      <c r="L30" t="str">
        <f>'Kelpie OTU counts'!L30</f>
        <v>.</v>
      </c>
      <c r="M30" t="str">
        <f>'Kelpie OTU counts'!M30</f>
        <v>Alistipes</v>
      </c>
      <c r="N30" t="str">
        <f>'Kelpie OTU counts'!N30</f>
        <v>.</v>
      </c>
      <c r="O30">
        <f>'Kelpie OTU counts'!O30</f>
        <v>1</v>
      </c>
      <c r="P30" t="str">
        <f>'Kelpie OTU counts'!P30</f>
        <v>Alistipes_putredinis_(T)_(L16497)</v>
      </c>
      <c r="Q30">
        <f>'Kelpie OTU counts'!Q30</f>
        <v>99.2</v>
      </c>
      <c r="R30">
        <f>'Kelpie OTU counts'!R30</f>
        <v>1</v>
      </c>
      <c r="S30" s="4">
        <f>'Kelpie OTU counts'!S30/'Kelpie OTU counts'!S$1</f>
        <v>2.046783625730994E-2</v>
      </c>
      <c r="T30" s="4">
        <f>'Kelpie OTU counts'!T30/'Kelpie OTU counts'!T$1</f>
        <v>1.2372013651877133E-2</v>
      </c>
      <c r="U30" s="4">
        <f>'Kelpie OTU counts'!U30/'Kelpie OTU counts'!U$1</f>
        <v>9.2059838895281933E-3</v>
      </c>
      <c r="V30" s="4">
        <f>'Kelpie OTU counts'!V30/'Kelpie OTU counts'!V$1</f>
        <v>1.3311148086522463E-2</v>
      </c>
      <c r="W30" s="4">
        <f>'Kelpie OTU counts'!W30/'Kelpie OTU counts'!W$1</f>
        <v>2.1990740740740741E-2</v>
      </c>
      <c r="X30" s="4">
        <f>'Kelpie OTU counts'!X30/'Kelpie OTU counts'!X$1</f>
        <v>1.28470783257356E-2</v>
      </c>
      <c r="Y30" s="4">
        <f>'Kelpie OTU counts'!Y30/'Kelpie OTU counts'!Y$1</f>
        <v>2.3792529145848203E-3</v>
      </c>
      <c r="Z30" s="4">
        <f>'Kelpie OTU counts'!Z30/'Kelpie OTU counts'!Z$1</f>
        <v>2.0763041785621592E-3</v>
      </c>
      <c r="AA30" s="4">
        <f>'Kelpie OTU counts'!AA30/'Kelpie OTU counts'!AA$1</f>
        <v>2.2417153996101363E-2</v>
      </c>
      <c r="AB30" s="4">
        <f>'Kelpie OTU counts'!AB30/'Kelpie OTU counts'!AB$1</f>
        <v>0.02</v>
      </c>
      <c r="AC30" s="4">
        <f>'Kelpie OTU counts'!AC30/'Kelpie OTU counts'!AC$1</f>
        <v>1.3609995537706381E-2</v>
      </c>
      <c r="AD30" s="4">
        <f>'Kelpie OTU counts'!AD30/'Kelpie OTU counts'!AD$1</f>
        <v>1.3959085439229843E-2</v>
      </c>
      <c r="AE30" s="4">
        <f>'Kelpie OTU counts'!AE30/'Kelpie OTU counts'!AE$1</f>
        <v>7.3340667400073343E-3</v>
      </c>
      <c r="AF30" s="4">
        <f>'Kelpie OTU counts'!AF30/'Kelpie OTU counts'!AF$1</f>
        <v>8.6853533359652589E-3</v>
      </c>
      <c r="AG30" s="4">
        <f>'Kelpie OTU counts'!AG30/'Kelpie OTU counts'!AG$1</f>
        <v>0</v>
      </c>
      <c r="AH30" s="4">
        <f>'Kelpie OTU counts'!AH30/'Kelpie OTU counts'!AH$1</f>
        <v>0</v>
      </c>
      <c r="AI30" s="4">
        <f>'Kelpie OTU counts'!AI30/'Kelpie OTU counts'!AI$1</f>
        <v>6.369426751592357E-3</v>
      </c>
      <c r="AJ30" s="4">
        <f>'Kelpie OTU counts'!AJ30/'Kelpie OTU counts'!AJ$1</f>
        <v>1.3682331945270671E-2</v>
      </c>
      <c r="AK30" s="4">
        <f>'Kelpie OTU counts'!AK30/'Kelpie OTU counts'!AK$1</f>
        <v>8.339651250947688E-3</v>
      </c>
      <c r="AL30" s="4">
        <f>'Kelpie OTU counts'!AL30/'Kelpie OTU counts'!AL$1</f>
        <v>7.2278911564625853E-3</v>
      </c>
      <c r="AM30" s="4">
        <f>'Kelpie OTU counts'!AM30/'Kelpie OTU counts'!AM$1</f>
        <v>0</v>
      </c>
      <c r="AN30" s="4">
        <f>'Kelpie OTU counts'!AN30/'Kelpie OTU counts'!AN$1</f>
        <v>0</v>
      </c>
      <c r="AO30" s="4">
        <f>'Kelpie OTU counts'!AO30/'Kelpie OTU counts'!AO$1</f>
        <v>1.1186576108669596E-2</v>
      </c>
      <c r="AP30" s="4">
        <f>'Kelpie OTU counts'!AP30/'Kelpie OTU counts'!AP$1</f>
        <v>2.5741710296684119E-2</v>
      </c>
      <c r="AQ30" s="4">
        <f>'Kelpie OTU counts'!AQ30/'Kelpie OTU counts'!AQ$1</f>
        <v>0</v>
      </c>
      <c r="AR30" s="4">
        <f>'Kelpie OTU counts'!AR30/'Kelpie OTU counts'!AR$1</f>
        <v>0</v>
      </c>
      <c r="AS30" s="4">
        <f>'Kelpie OTU counts'!AS30/'Kelpie OTU counts'!AS$1</f>
        <v>0</v>
      </c>
      <c r="AT30" s="4">
        <f>'Kelpie OTU counts'!AT30/'Kelpie OTU counts'!AT$1</f>
        <v>0</v>
      </c>
      <c r="AU30" s="4">
        <f>'Kelpie OTU counts'!AU30/'Kelpie OTU counts'!AU$1</f>
        <v>1.0126582278481013E-2</v>
      </c>
      <c r="AV30" s="4">
        <f>'Kelpie OTU counts'!AV30/'Kelpie OTU counts'!AV$1</f>
        <v>9.6916299559471359E-3</v>
      </c>
      <c r="AW30" s="4">
        <f>'Kelpie OTU counts'!AW30/'Kelpie OTU counts'!AW$1</f>
        <v>3.0665280665280667E-2</v>
      </c>
      <c r="AX30" s="4">
        <f>'Kelpie OTU counts'!AX30/'Kelpie OTU counts'!AX$1</f>
        <v>1.8226600985221674E-2</v>
      </c>
      <c r="AY30" s="4">
        <f>'Kelpie OTU counts'!AY30/'Kelpie OTU counts'!AY$1</f>
        <v>4.3497172683775554E-4</v>
      </c>
      <c r="AZ30" s="4">
        <f>'Kelpie OTU counts'!AZ30/'Kelpie OTU counts'!AZ$1</f>
        <v>0</v>
      </c>
      <c r="BA30" s="4">
        <f>'Kelpie OTU counts'!BA30/'Kelpie OTU counts'!BA$1</f>
        <v>5.243088655862726E-3</v>
      </c>
      <c r="BB30" s="4">
        <f>'Kelpie OTU counts'!BB30/'Kelpie OTU counts'!BB$1</f>
        <v>3.5532994923857869E-3</v>
      </c>
      <c r="BC30" s="4">
        <f>'Kelpie OTU counts'!BC30/'Kelpie OTU counts'!BC$1</f>
        <v>0</v>
      </c>
      <c r="BD30" s="4">
        <f>'Kelpie OTU counts'!BD30/'Kelpie OTU counts'!BD$1</f>
        <v>0</v>
      </c>
      <c r="BE30" s="4">
        <f>'Kelpie OTU counts'!BE30/'Kelpie OTU counts'!BE$1</f>
        <v>0</v>
      </c>
      <c r="BF30" s="4">
        <f>'Kelpie OTU counts'!BF30/'Kelpie OTU counts'!BF$1</f>
        <v>0</v>
      </c>
    </row>
    <row r="31" spans="1:58" x14ac:dyDescent="0.35">
      <c r="A31" t="str">
        <f>'Kelpie OTU counts'!A31</f>
        <v>OTU_38</v>
      </c>
      <c r="B31">
        <f>'Kelpie OTU counts'!B31</f>
        <v>702</v>
      </c>
      <c r="C31" t="str">
        <f>'Kelpie OTU counts'!C31</f>
        <v>Root</v>
      </c>
      <c r="D31" t="str">
        <f>'Kelpie OTU counts'!D31</f>
        <v>Bacteria</v>
      </c>
      <c r="E31" t="str">
        <f>'Kelpie OTU counts'!E31</f>
        <v>Bacteroidetes</v>
      </c>
      <c r="F31" t="str">
        <f>'Kelpie OTU counts'!F31</f>
        <v>.</v>
      </c>
      <c r="G31" t="str">
        <f>'Kelpie OTU counts'!G31</f>
        <v>Bacteroidia</v>
      </c>
      <c r="H31" t="str">
        <f>'Kelpie OTU counts'!H31</f>
        <v>.</v>
      </c>
      <c r="I31" t="str">
        <f>'Kelpie OTU counts'!I31</f>
        <v>Bacteroidales</v>
      </c>
      <c r="J31" t="str">
        <f>'Kelpie OTU counts'!J31</f>
        <v>.</v>
      </c>
      <c r="K31" t="str">
        <f>'Kelpie OTU counts'!K31</f>
        <v>Rikenellaceae</v>
      </c>
      <c r="L31" t="str">
        <f>'Kelpie OTU counts'!L31</f>
        <v>.</v>
      </c>
      <c r="M31" t="str">
        <f>'Kelpie OTU counts'!M31</f>
        <v>Alistipes</v>
      </c>
      <c r="N31" t="str">
        <f>'Kelpie OTU counts'!N31</f>
        <v>.</v>
      </c>
      <c r="O31">
        <f>'Kelpie OTU counts'!O31</f>
        <v>1</v>
      </c>
      <c r="P31" t="str">
        <f>'Kelpie OTU counts'!P31</f>
        <v>Alistipes_onderdonkii_(T)_WAL_8169_(AY974071)</v>
      </c>
      <c r="Q31">
        <f>'Kelpie OTU counts'!Q31</f>
        <v>100</v>
      </c>
      <c r="R31">
        <f>'Kelpie OTU counts'!R31</f>
        <v>1</v>
      </c>
      <c r="S31" s="4">
        <f>'Kelpie OTU counts'!S31/'Kelpie OTU counts'!S$1</f>
        <v>5.360623781676413E-3</v>
      </c>
      <c r="T31" s="4">
        <f>'Kelpie OTU counts'!T31/'Kelpie OTU counts'!T$1</f>
        <v>2.5597269624573378E-3</v>
      </c>
      <c r="U31" s="4">
        <f>'Kelpie OTU counts'!U31/'Kelpie OTU counts'!U$1</f>
        <v>1.3041810510164941E-2</v>
      </c>
      <c r="V31" s="4">
        <f>'Kelpie OTU counts'!V31/'Kelpie OTU counts'!V$1</f>
        <v>9.9833610648918467E-3</v>
      </c>
      <c r="W31" s="4">
        <f>'Kelpie OTU counts'!W31/'Kelpie OTU counts'!W$1</f>
        <v>3.472222222222222E-3</v>
      </c>
      <c r="X31" s="4">
        <f>'Kelpie OTU counts'!X31/'Kelpie OTU counts'!X$1</f>
        <v>2.0721094073767096E-3</v>
      </c>
      <c r="Y31" s="4">
        <f>'Kelpie OTU counts'!Y31/'Kelpie OTU counts'!Y$1</f>
        <v>0</v>
      </c>
      <c r="Z31" s="4">
        <f>'Kelpie OTU counts'!Z31/'Kelpie OTU counts'!Z$1</f>
        <v>0</v>
      </c>
      <c r="AA31" s="4">
        <f>'Kelpie OTU counts'!AA31/'Kelpie OTU counts'!AA$1</f>
        <v>2.9239766081871343E-3</v>
      </c>
      <c r="AB31" s="4">
        <f>'Kelpie OTU counts'!AB31/'Kelpie OTU counts'!AB$1</f>
        <v>4.0000000000000001E-3</v>
      </c>
      <c r="AC31" s="4">
        <f>'Kelpie OTU counts'!AC31/'Kelpie OTU counts'!AC$1</f>
        <v>1.7849174475680499E-3</v>
      </c>
      <c r="AD31" s="4">
        <f>'Kelpie OTU counts'!AD31/'Kelpie OTU counts'!AD$1</f>
        <v>1.4440433212996389E-3</v>
      </c>
      <c r="AE31" s="4">
        <f>'Kelpie OTU counts'!AE31/'Kelpie OTU counts'!AE$1</f>
        <v>4.7671433810047674E-3</v>
      </c>
      <c r="AF31" s="4">
        <f>'Kelpie OTU counts'!AF31/'Kelpie OTU counts'!AF$1</f>
        <v>2.3687327279905252E-3</v>
      </c>
      <c r="AG31" s="4">
        <f>'Kelpie OTU counts'!AG31/'Kelpie OTU counts'!AG$1</f>
        <v>0</v>
      </c>
      <c r="AH31" s="4">
        <f>'Kelpie OTU counts'!AH31/'Kelpie OTU counts'!AH$1</f>
        <v>0</v>
      </c>
      <c r="AI31" s="4">
        <f>'Kelpie OTU counts'!AI31/'Kelpie OTU counts'!AI$1</f>
        <v>2.4497795198432141E-3</v>
      </c>
      <c r="AJ31" s="4">
        <f>'Kelpie OTU counts'!AJ31/'Kelpie OTU counts'!AJ$1</f>
        <v>1.0113027959547887E-2</v>
      </c>
      <c r="AK31" s="4">
        <f>'Kelpie OTU counts'!AK31/'Kelpie OTU counts'!AK$1</f>
        <v>8.339651250947688E-3</v>
      </c>
      <c r="AL31" s="4">
        <f>'Kelpie OTU counts'!AL31/'Kelpie OTU counts'!AL$1</f>
        <v>6.8027210884353739E-3</v>
      </c>
      <c r="AM31" s="4">
        <f>'Kelpie OTU counts'!AM31/'Kelpie OTU counts'!AM$1</f>
        <v>0</v>
      </c>
      <c r="AN31" s="4">
        <f>'Kelpie OTU counts'!AN31/'Kelpie OTU counts'!AN$1</f>
        <v>0</v>
      </c>
      <c r="AO31" s="4">
        <f>'Kelpie OTU counts'!AO31/'Kelpie OTU counts'!AO$1</f>
        <v>4.5145825009988011E-2</v>
      </c>
      <c r="AP31" s="4">
        <f>'Kelpie OTU counts'!AP31/'Kelpie OTU counts'!AP$1</f>
        <v>5.1047120418848166E-2</v>
      </c>
      <c r="AQ31" s="4">
        <f>'Kelpie OTU counts'!AQ31/'Kelpie OTU counts'!AQ$1</f>
        <v>0</v>
      </c>
      <c r="AR31" s="4">
        <f>'Kelpie OTU counts'!AR31/'Kelpie OTU counts'!AR$1</f>
        <v>0</v>
      </c>
      <c r="AS31" s="4">
        <f>'Kelpie OTU counts'!AS31/'Kelpie OTU counts'!AS$1</f>
        <v>2.2935779816513763E-3</v>
      </c>
      <c r="AT31" s="4">
        <f>'Kelpie OTU counts'!AT31/'Kelpie OTU counts'!AT$1</f>
        <v>1.4388489208633094E-3</v>
      </c>
      <c r="AU31" s="4">
        <f>'Kelpie OTU counts'!AU31/'Kelpie OTU counts'!AU$1</f>
        <v>6.9198312236286919E-2</v>
      </c>
      <c r="AV31" s="4">
        <f>'Kelpie OTU counts'!AV31/'Kelpie OTU counts'!AV$1</f>
        <v>7.4889867841409691E-2</v>
      </c>
      <c r="AW31" s="4">
        <f>'Kelpie OTU counts'!AW31/'Kelpie OTU counts'!AW$1</f>
        <v>5.1975051975051978E-3</v>
      </c>
      <c r="AX31" s="4">
        <f>'Kelpie OTU counts'!AX31/'Kelpie OTU counts'!AX$1</f>
        <v>1.1330049261083743E-2</v>
      </c>
      <c r="AY31" s="4">
        <f>'Kelpie OTU counts'!AY31/'Kelpie OTU counts'!AY$1</f>
        <v>1.5224010439321444E-3</v>
      </c>
      <c r="AZ31" s="4">
        <f>'Kelpie OTU counts'!AZ31/'Kelpie OTU counts'!AZ$1</f>
        <v>0</v>
      </c>
      <c r="BA31" s="4">
        <f>'Kelpie OTU counts'!BA31/'Kelpie OTU counts'!BA$1</f>
        <v>0</v>
      </c>
      <c r="BB31" s="4">
        <f>'Kelpie OTU counts'!BB31/'Kelpie OTU counts'!BB$1</f>
        <v>0</v>
      </c>
      <c r="BC31" s="4">
        <f>'Kelpie OTU counts'!BC31/'Kelpie OTU counts'!BC$1</f>
        <v>1.4084507042253521E-2</v>
      </c>
      <c r="BD31" s="4">
        <f>'Kelpie OTU counts'!BD31/'Kelpie OTU counts'!BD$1</f>
        <v>1.0526315789473684E-2</v>
      </c>
      <c r="BE31" s="4">
        <f>'Kelpie OTU counts'!BE31/'Kelpie OTU counts'!BE$1</f>
        <v>0</v>
      </c>
      <c r="BF31" s="4">
        <f>'Kelpie OTU counts'!BF31/'Kelpie OTU counts'!BF$1</f>
        <v>0</v>
      </c>
    </row>
    <row r="32" spans="1:58" x14ac:dyDescent="0.35">
      <c r="A32" t="str">
        <f>'Kelpie OTU counts'!A32</f>
        <v>OTU_76</v>
      </c>
      <c r="B32">
        <f>'Kelpie OTU counts'!B32</f>
        <v>680</v>
      </c>
      <c r="C32" t="str">
        <f>'Kelpie OTU counts'!C32</f>
        <v>Root</v>
      </c>
      <c r="D32" t="str">
        <f>'Kelpie OTU counts'!D32</f>
        <v>Bacteria</v>
      </c>
      <c r="E32" t="str">
        <f>'Kelpie OTU counts'!E32</f>
        <v>Bacteroidetes</v>
      </c>
      <c r="F32" t="str">
        <f>'Kelpie OTU counts'!F32</f>
        <v>.</v>
      </c>
      <c r="G32" t="str">
        <f>'Kelpie OTU counts'!G32</f>
        <v>Bacteroidia</v>
      </c>
      <c r="H32" t="str">
        <f>'Kelpie OTU counts'!H32</f>
        <v>.</v>
      </c>
      <c r="I32" t="str">
        <f>'Kelpie OTU counts'!I32</f>
        <v>Bacteroidales</v>
      </c>
      <c r="J32" t="str">
        <f>'Kelpie OTU counts'!J32</f>
        <v>.</v>
      </c>
      <c r="K32" t="str">
        <f>'Kelpie OTU counts'!K32</f>
        <v>Porphyromonadaceae</v>
      </c>
      <c r="L32" t="str">
        <f>'Kelpie OTU counts'!L32</f>
        <v>.</v>
      </c>
      <c r="M32" t="str">
        <f>'Kelpie OTU counts'!M32</f>
        <v>Parabacteroides</v>
      </c>
      <c r="N32" t="str">
        <f>'Kelpie OTU counts'!N32</f>
        <v>.</v>
      </c>
      <c r="O32">
        <f>'Kelpie OTU counts'!O32</f>
        <v>1</v>
      </c>
      <c r="P32" t="str">
        <f>'Kelpie OTU counts'!P32</f>
        <v>Parabacteroides_johnsonii_(T)_JCM_13406;_M-165_(AB261128)</v>
      </c>
      <c r="Q32">
        <f>'Kelpie OTU counts'!Q32</f>
        <v>100</v>
      </c>
      <c r="R32">
        <f>'Kelpie OTU counts'!R32</f>
        <v>1</v>
      </c>
      <c r="S32" s="4">
        <f>'Kelpie OTU counts'!S32/'Kelpie OTU counts'!S$1</f>
        <v>1.5594541910331383E-2</v>
      </c>
      <c r="T32" s="4">
        <f>'Kelpie OTU counts'!T32/'Kelpie OTU counts'!T$1</f>
        <v>1.4505119453924915E-2</v>
      </c>
      <c r="U32" s="4">
        <f>'Kelpie OTU counts'!U32/'Kelpie OTU counts'!U$1</f>
        <v>6.9044879171461446E-3</v>
      </c>
      <c r="V32" s="4">
        <f>'Kelpie OTU counts'!V32/'Kelpie OTU counts'!V$1</f>
        <v>1.2645590682196339E-2</v>
      </c>
      <c r="W32" s="4">
        <f>'Kelpie OTU counts'!W32/'Kelpie OTU counts'!W$1</f>
        <v>2.816358024691358E-2</v>
      </c>
      <c r="X32" s="4">
        <f>'Kelpie OTU counts'!X32/'Kelpie OTU counts'!X$1</f>
        <v>2.4865312888520515E-2</v>
      </c>
      <c r="Y32" s="4">
        <f>'Kelpie OTU counts'!Y32/'Kelpie OTU counts'!Y$1</f>
        <v>4.2826552462526769E-3</v>
      </c>
      <c r="Z32" s="4">
        <f>'Kelpie OTU counts'!Z32/'Kelpie OTU counts'!Z$1</f>
        <v>4.1526083571243183E-3</v>
      </c>
      <c r="AA32" s="4">
        <f>'Kelpie OTU counts'!AA32/'Kelpie OTU counts'!AA$1</f>
        <v>1.1208576998050682E-2</v>
      </c>
      <c r="AB32" s="4">
        <f>'Kelpie OTU counts'!AB32/'Kelpie OTU counts'!AB$1</f>
        <v>4.5714285714285718E-3</v>
      </c>
      <c r="AC32" s="4">
        <f>'Kelpie OTU counts'!AC32/'Kelpie OTU counts'!AC$1</f>
        <v>1.4725568942436412E-2</v>
      </c>
      <c r="AD32" s="4">
        <f>'Kelpie OTU counts'!AD32/'Kelpie OTU counts'!AD$1</f>
        <v>1.6125150421179301E-2</v>
      </c>
      <c r="AE32" s="4">
        <f>'Kelpie OTU counts'!AE32/'Kelpie OTU counts'!AE$1</f>
        <v>9.9009900990099011E-3</v>
      </c>
      <c r="AF32" s="4">
        <f>'Kelpie OTU counts'!AF32/'Kelpie OTU counts'!AF$1</f>
        <v>7.895775759968417E-3</v>
      </c>
      <c r="AG32" s="4">
        <f>'Kelpie OTU counts'!AG32/'Kelpie OTU counts'!AG$1</f>
        <v>0</v>
      </c>
      <c r="AH32" s="4">
        <f>'Kelpie OTU counts'!AH32/'Kelpie OTU counts'!AH$1</f>
        <v>0</v>
      </c>
      <c r="AI32" s="4">
        <f>'Kelpie OTU counts'!AI32/'Kelpie OTU counts'!AI$1</f>
        <v>9.7991180793728563E-3</v>
      </c>
      <c r="AJ32" s="4">
        <f>'Kelpie OTU counts'!AJ32/'Kelpie OTU counts'!AJ$1</f>
        <v>1.0707911957168352E-2</v>
      </c>
      <c r="AK32" s="4">
        <f>'Kelpie OTU counts'!AK32/'Kelpie OTU counts'!AK$1</f>
        <v>8.7187263078089463E-3</v>
      </c>
      <c r="AL32" s="4">
        <f>'Kelpie OTU counts'!AL32/'Kelpie OTU counts'!AL$1</f>
        <v>1.1479591836734694E-2</v>
      </c>
      <c r="AM32" s="4">
        <f>'Kelpie OTU counts'!AM32/'Kelpie OTU counts'!AM$1</f>
        <v>0</v>
      </c>
      <c r="AN32" s="4">
        <f>'Kelpie OTU counts'!AN32/'Kelpie OTU counts'!AN$1</f>
        <v>0</v>
      </c>
      <c r="AO32" s="4">
        <f>'Kelpie OTU counts'!AO32/'Kelpie OTU counts'!AO$1</f>
        <v>4.3947263284059125E-3</v>
      </c>
      <c r="AP32" s="4">
        <f>'Kelpie OTU counts'!AP32/'Kelpie OTU counts'!AP$1</f>
        <v>3.9267015706806281E-3</v>
      </c>
      <c r="AQ32" s="4">
        <f>'Kelpie OTU counts'!AQ32/'Kelpie OTU counts'!AQ$1</f>
        <v>0</v>
      </c>
      <c r="AR32" s="4">
        <f>'Kelpie OTU counts'!AR32/'Kelpie OTU counts'!AR$1</f>
        <v>0</v>
      </c>
      <c r="AS32" s="4">
        <f>'Kelpie OTU counts'!AS32/'Kelpie OTU counts'!AS$1</f>
        <v>0</v>
      </c>
      <c r="AT32" s="4">
        <f>'Kelpie OTU counts'!AT32/'Kelpie OTU counts'!AT$1</f>
        <v>0</v>
      </c>
      <c r="AU32" s="4">
        <f>'Kelpie OTU counts'!AU32/'Kelpie OTU counts'!AU$1</f>
        <v>5.9071729957805904E-3</v>
      </c>
      <c r="AV32" s="4">
        <f>'Kelpie OTU counts'!AV32/'Kelpie OTU counts'!AV$1</f>
        <v>1.762114537444934E-3</v>
      </c>
      <c r="AW32" s="4">
        <f>'Kelpie OTU counts'!AW32/'Kelpie OTU counts'!AW$1</f>
        <v>1.4033264033264034E-2</v>
      </c>
      <c r="AX32" s="4">
        <f>'Kelpie OTU counts'!AX32/'Kelpie OTU counts'!AX$1</f>
        <v>1.083743842364532E-2</v>
      </c>
      <c r="AY32" s="4">
        <f>'Kelpie OTU counts'!AY32/'Kelpie OTU counts'!AY$1</f>
        <v>1.0874293170943889E-3</v>
      </c>
      <c r="AZ32" s="4">
        <f>'Kelpie OTU counts'!AZ32/'Kelpie OTU counts'!AZ$1</f>
        <v>6.5731814198071868E-4</v>
      </c>
      <c r="BA32" s="4">
        <f>'Kelpie OTU counts'!BA32/'Kelpie OTU counts'!BA$1</f>
        <v>0</v>
      </c>
      <c r="BB32" s="4">
        <f>'Kelpie OTU counts'!BB32/'Kelpie OTU counts'!BB$1</f>
        <v>3.0456852791878172E-3</v>
      </c>
      <c r="BC32" s="4">
        <f>'Kelpie OTU counts'!BC32/'Kelpie OTU counts'!BC$1</f>
        <v>0</v>
      </c>
      <c r="BD32" s="4">
        <f>'Kelpie OTU counts'!BD32/'Kelpie OTU counts'!BD$1</f>
        <v>0</v>
      </c>
      <c r="BE32" s="4">
        <f>'Kelpie OTU counts'!BE32/'Kelpie OTU counts'!BE$1</f>
        <v>0</v>
      </c>
      <c r="BF32" s="4">
        <f>'Kelpie OTU counts'!BF32/'Kelpie OTU counts'!BF$1</f>
        <v>0</v>
      </c>
    </row>
    <row r="33" spans="1:58" x14ac:dyDescent="0.35">
      <c r="A33" t="str">
        <f>'Kelpie OTU counts'!A33</f>
        <v>OTU_31</v>
      </c>
      <c r="B33">
        <f>'Kelpie OTU counts'!B33</f>
        <v>661</v>
      </c>
      <c r="C33" t="str">
        <f>'Kelpie OTU counts'!C33</f>
        <v>Root</v>
      </c>
      <c r="D33" t="str">
        <f>'Kelpie OTU counts'!D33</f>
        <v>Bacteria</v>
      </c>
      <c r="E33" t="str">
        <f>'Kelpie OTU counts'!E33</f>
        <v>Bacteroidetes</v>
      </c>
      <c r="F33" t="str">
        <f>'Kelpie OTU counts'!F33</f>
        <v>.</v>
      </c>
      <c r="G33" t="str">
        <f>'Kelpie OTU counts'!G33</f>
        <v>Bacteroidia</v>
      </c>
      <c r="H33" t="str">
        <f>'Kelpie OTU counts'!H33</f>
        <v>.</v>
      </c>
      <c r="I33" t="str">
        <f>'Kelpie OTU counts'!I33</f>
        <v>Bacteroidales</v>
      </c>
      <c r="J33" t="str">
        <f>'Kelpie OTU counts'!J33</f>
        <v>.</v>
      </c>
      <c r="K33" t="str">
        <f>'Kelpie OTU counts'!K33</f>
        <v>Prevotellaceae</v>
      </c>
      <c r="L33" t="str">
        <f>'Kelpie OTU counts'!L33</f>
        <v>.</v>
      </c>
      <c r="M33" t="str">
        <f>'Kelpie OTU counts'!M33</f>
        <v>Alloprevotella</v>
      </c>
      <c r="N33" t="str">
        <f>'Kelpie OTU counts'!N33</f>
        <v>.</v>
      </c>
      <c r="O33">
        <f>'Kelpie OTU counts'!O33</f>
        <v>0.98</v>
      </c>
      <c r="P33" t="str">
        <f>'Kelpie OTU counts'!P33</f>
        <v>Prevotellamassilia_timonensis_strain_Marseille-P2831_(NR_144750.1)</v>
      </c>
      <c r="Q33">
        <f>'Kelpie OTU counts'!Q33</f>
        <v>98.4</v>
      </c>
      <c r="R33">
        <f>'Kelpie OTU counts'!R33</f>
        <v>1</v>
      </c>
      <c r="S33" s="4">
        <f>'Kelpie OTU counts'!S33/'Kelpie OTU counts'!S$1</f>
        <v>0</v>
      </c>
      <c r="T33" s="4">
        <f>'Kelpie OTU counts'!T33/'Kelpie OTU counts'!T$1</f>
        <v>0</v>
      </c>
      <c r="U33" s="4">
        <f>'Kelpie OTU counts'!U33/'Kelpie OTU counts'!U$1</f>
        <v>0</v>
      </c>
      <c r="V33" s="4">
        <f>'Kelpie OTU counts'!V33/'Kelpie OTU counts'!V$1</f>
        <v>0</v>
      </c>
      <c r="W33" s="4">
        <f>'Kelpie OTU counts'!W33/'Kelpie OTU counts'!W$1</f>
        <v>0</v>
      </c>
      <c r="X33" s="4">
        <f>'Kelpie OTU counts'!X33/'Kelpie OTU counts'!X$1</f>
        <v>0</v>
      </c>
      <c r="Y33" s="4">
        <f>'Kelpie OTU counts'!Y33/'Kelpie OTU counts'!Y$1</f>
        <v>0</v>
      </c>
      <c r="Z33" s="4">
        <f>'Kelpie OTU counts'!Z33/'Kelpie OTU counts'!Z$1</f>
        <v>0</v>
      </c>
      <c r="AA33" s="4">
        <f>'Kelpie OTU counts'!AA33/'Kelpie OTU counts'!AA$1</f>
        <v>0</v>
      </c>
      <c r="AB33" s="4">
        <f>'Kelpie OTU counts'!AB33/'Kelpie OTU counts'!AB$1</f>
        <v>0</v>
      </c>
      <c r="AC33" s="4">
        <f>'Kelpie OTU counts'!AC33/'Kelpie OTU counts'!AC$1</f>
        <v>0</v>
      </c>
      <c r="AD33" s="4">
        <f>'Kelpie OTU counts'!AD33/'Kelpie OTU counts'!AD$1</f>
        <v>0</v>
      </c>
      <c r="AE33" s="4">
        <f>'Kelpie OTU counts'!AE33/'Kelpie OTU counts'!AE$1</f>
        <v>0</v>
      </c>
      <c r="AF33" s="4">
        <f>'Kelpie OTU counts'!AF33/'Kelpie OTU counts'!AF$1</f>
        <v>0</v>
      </c>
      <c r="AG33" s="4">
        <f>'Kelpie OTU counts'!AG33/'Kelpie OTU counts'!AG$1</f>
        <v>0</v>
      </c>
      <c r="AH33" s="4">
        <f>'Kelpie OTU counts'!AH33/'Kelpie OTU counts'!AH$1</f>
        <v>0</v>
      </c>
      <c r="AI33" s="4">
        <f>'Kelpie OTU counts'!AI33/'Kelpie OTU counts'!AI$1</f>
        <v>0</v>
      </c>
      <c r="AJ33" s="4">
        <f>'Kelpie OTU counts'!AJ33/'Kelpie OTU counts'!AJ$1</f>
        <v>0</v>
      </c>
      <c r="AK33" s="4">
        <f>'Kelpie OTU counts'!AK33/'Kelpie OTU counts'!AK$1</f>
        <v>0</v>
      </c>
      <c r="AL33" s="4">
        <f>'Kelpie OTU counts'!AL33/'Kelpie OTU counts'!AL$1</f>
        <v>0</v>
      </c>
      <c r="AM33" s="4">
        <f>'Kelpie OTU counts'!AM33/'Kelpie OTU counts'!AM$1</f>
        <v>0</v>
      </c>
      <c r="AN33" s="4">
        <f>'Kelpie OTU counts'!AN33/'Kelpie OTU counts'!AN$1</f>
        <v>0</v>
      </c>
      <c r="AO33" s="4">
        <f>'Kelpie OTU counts'!AO33/'Kelpie OTU counts'!AO$1</f>
        <v>0</v>
      </c>
      <c r="AP33" s="4">
        <f>'Kelpie OTU counts'!AP33/'Kelpie OTU counts'!AP$1</f>
        <v>0</v>
      </c>
      <c r="AQ33" s="4">
        <f>'Kelpie OTU counts'!AQ33/'Kelpie OTU counts'!AQ$1</f>
        <v>0</v>
      </c>
      <c r="AR33" s="4">
        <f>'Kelpie OTU counts'!AR33/'Kelpie OTU counts'!AR$1</f>
        <v>0</v>
      </c>
      <c r="AS33" s="4">
        <f>'Kelpie OTU counts'!AS33/'Kelpie OTU counts'!AS$1</f>
        <v>0</v>
      </c>
      <c r="AT33" s="4">
        <f>'Kelpie OTU counts'!AT33/'Kelpie OTU counts'!AT$1</f>
        <v>0</v>
      </c>
      <c r="AU33" s="4">
        <f>'Kelpie OTU counts'!AU33/'Kelpie OTU counts'!AU$1</f>
        <v>0</v>
      </c>
      <c r="AV33" s="4">
        <f>'Kelpie OTU counts'!AV33/'Kelpie OTU counts'!AV$1</f>
        <v>0</v>
      </c>
      <c r="AW33" s="4">
        <f>'Kelpie OTU counts'!AW33/'Kelpie OTU counts'!AW$1</f>
        <v>0</v>
      </c>
      <c r="AX33" s="4">
        <f>'Kelpie OTU counts'!AX33/'Kelpie OTU counts'!AX$1</f>
        <v>0</v>
      </c>
      <c r="AY33" s="4">
        <f>'Kelpie OTU counts'!AY33/'Kelpie OTU counts'!AY$1</f>
        <v>3.0882992605480643E-2</v>
      </c>
      <c r="AZ33" s="4">
        <f>'Kelpie OTU counts'!AZ33/'Kelpie OTU counts'!AZ$1</f>
        <v>4.2944785276073622E-2</v>
      </c>
      <c r="BA33" s="4">
        <f>'Kelpie OTU counts'!BA33/'Kelpie OTU counts'!BA$1</f>
        <v>0</v>
      </c>
      <c r="BB33" s="4">
        <f>'Kelpie OTU counts'!BB33/'Kelpie OTU counts'!BB$1</f>
        <v>0</v>
      </c>
      <c r="BC33" s="4">
        <f>'Kelpie OTU counts'!BC33/'Kelpie OTU counts'!BC$1</f>
        <v>0</v>
      </c>
      <c r="BD33" s="4">
        <f>'Kelpie OTU counts'!BD33/'Kelpie OTU counts'!BD$1</f>
        <v>0</v>
      </c>
      <c r="BE33" s="4">
        <f>'Kelpie OTU counts'!BE33/'Kelpie OTU counts'!BE$1</f>
        <v>5.0771869639794166E-2</v>
      </c>
      <c r="BF33" s="4">
        <f>'Kelpie OTU counts'!BF33/'Kelpie OTU counts'!BF$1</f>
        <v>5.166814289932093E-2</v>
      </c>
    </row>
    <row r="34" spans="1:58" x14ac:dyDescent="0.35">
      <c r="A34" t="str">
        <f>'Kelpie OTU counts'!A34</f>
        <v>OTU_28</v>
      </c>
      <c r="B34">
        <f>'Kelpie OTU counts'!B34</f>
        <v>660</v>
      </c>
      <c r="C34" t="str">
        <f>'Kelpie OTU counts'!C34</f>
        <v>Root</v>
      </c>
      <c r="D34" t="str">
        <f>'Kelpie OTU counts'!D34</f>
        <v>Bacteria</v>
      </c>
      <c r="E34" t="str">
        <f>'Kelpie OTU counts'!E34</f>
        <v>Firmicutes</v>
      </c>
      <c r="F34" t="str">
        <f>'Kelpie OTU counts'!F34</f>
        <v>.</v>
      </c>
      <c r="G34" t="str">
        <f>'Kelpie OTU counts'!G34</f>
        <v>Clostridia</v>
      </c>
      <c r="H34" t="str">
        <f>'Kelpie OTU counts'!H34</f>
        <v>.</v>
      </c>
      <c r="I34" t="str">
        <f>'Kelpie OTU counts'!I34</f>
        <v>Clostridiales</v>
      </c>
      <c r="J34" t="str">
        <f>'Kelpie OTU counts'!J34</f>
        <v>.</v>
      </c>
      <c r="K34" t="str">
        <f>'Kelpie OTU counts'!K34</f>
        <v>Lachnospiraceae</v>
      </c>
      <c r="L34" t="str">
        <f>'Kelpie OTU counts'!L34</f>
        <v>.</v>
      </c>
      <c r="M34" t="str">
        <f>'Kelpie OTU counts'!M34</f>
        <v>.</v>
      </c>
      <c r="N34" t="str">
        <f>'Kelpie OTU counts'!N34</f>
        <v>.</v>
      </c>
      <c r="O34">
        <f>'Kelpie OTU counts'!O34</f>
        <v>0.95</v>
      </c>
      <c r="P34" t="str">
        <f>'Kelpie OTU counts'!P34</f>
        <v>Clostridium_sphenoides_(T)_ATCC_19403_(AB075772)</v>
      </c>
      <c r="Q34">
        <f>'Kelpie OTU counts'!Q34</f>
        <v>95.7</v>
      </c>
      <c r="R34">
        <f>'Kelpie OTU counts'!R34</f>
        <v>4</v>
      </c>
      <c r="S34" s="4">
        <f>'Kelpie OTU counts'!S34/'Kelpie OTU counts'!S$1</f>
        <v>9.7465886939571145E-3</v>
      </c>
      <c r="T34" s="4">
        <f>'Kelpie OTU counts'!T34/'Kelpie OTU counts'!T$1</f>
        <v>9.8122866894197955E-3</v>
      </c>
      <c r="U34" s="4">
        <f>'Kelpie OTU counts'!U34/'Kelpie OTU counts'!U$1</f>
        <v>2.5700038358266206E-2</v>
      </c>
      <c r="V34" s="4">
        <f>'Kelpie OTU counts'!V34/'Kelpie OTU counts'!V$1</f>
        <v>6.6555740432612314E-3</v>
      </c>
      <c r="W34" s="4">
        <f>'Kelpie OTU counts'!W34/'Kelpie OTU counts'!W$1</f>
        <v>2.6620370370370371E-2</v>
      </c>
      <c r="X34" s="4">
        <f>'Kelpie OTU counts'!X34/'Kelpie OTU counts'!X$1</f>
        <v>1.9892250310816411E-2</v>
      </c>
      <c r="Y34" s="4">
        <f>'Kelpie OTU counts'!Y34/'Kelpie OTU counts'!Y$1</f>
        <v>3.8068046633357125E-2</v>
      </c>
      <c r="Z34" s="4">
        <f>'Kelpie OTU counts'!Z34/'Kelpie OTU counts'!Z$1</f>
        <v>3.3480404879314821E-2</v>
      </c>
      <c r="AA34" s="4">
        <f>'Kelpie OTU counts'!AA34/'Kelpie OTU counts'!AA$1</f>
        <v>0</v>
      </c>
      <c r="AB34" s="4">
        <f>'Kelpie OTU counts'!AB34/'Kelpie OTU counts'!AB$1</f>
        <v>1.1428571428571429E-3</v>
      </c>
      <c r="AC34" s="4">
        <f>'Kelpie OTU counts'!AC34/'Kelpie OTU counts'!AC$1</f>
        <v>1.5618027666220438E-3</v>
      </c>
      <c r="AD34" s="4">
        <f>'Kelpie OTU counts'!AD34/'Kelpie OTU counts'!AD$1</f>
        <v>1.2033694344163659E-3</v>
      </c>
      <c r="AE34" s="4">
        <f>'Kelpie OTU counts'!AE34/'Kelpie OTU counts'!AE$1</f>
        <v>2.5669233590025669E-3</v>
      </c>
      <c r="AF34" s="4">
        <f>'Kelpie OTU counts'!AF34/'Kelpie OTU counts'!AF$1</f>
        <v>0</v>
      </c>
      <c r="AG34" s="4">
        <f>'Kelpie OTU counts'!AG34/'Kelpie OTU counts'!AG$1</f>
        <v>2.5477707006369428E-2</v>
      </c>
      <c r="AH34" s="4">
        <f>'Kelpie OTU counts'!AH34/'Kelpie OTU counts'!AH$1</f>
        <v>2.0771513353115726E-2</v>
      </c>
      <c r="AI34" s="4">
        <f>'Kelpie OTU counts'!AI34/'Kelpie OTU counts'!AI$1</f>
        <v>0</v>
      </c>
      <c r="AJ34" s="4">
        <f>'Kelpie OTU counts'!AJ34/'Kelpie OTU counts'!AJ$1</f>
        <v>2.9744199881023199E-3</v>
      </c>
      <c r="AK34" s="4">
        <f>'Kelpie OTU counts'!AK34/'Kelpie OTU counts'!AK$1</f>
        <v>1.1372251705837756E-3</v>
      </c>
      <c r="AL34" s="4">
        <f>'Kelpie OTU counts'!AL34/'Kelpie OTU counts'!AL$1</f>
        <v>1.7006802721088435E-3</v>
      </c>
      <c r="AM34" s="4">
        <f>'Kelpie OTU counts'!AM34/'Kelpie OTU counts'!AM$1</f>
        <v>0</v>
      </c>
      <c r="AN34" s="4">
        <f>'Kelpie OTU counts'!AN34/'Kelpie OTU counts'!AN$1</f>
        <v>0</v>
      </c>
      <c r="AO34" s="4">
        <f>'Kelpie OTU counts'!AO34/'Kelpie OTU counts'!AO$1</f>
        <v>0</v>
      </c>
      <c r="AP34" s="4">
        <f>'Kelpie OTU counts'!AP34/'Kelpie OTU counts'!AP$1</f>
        <v>0</v>
      </c>
      <c r="AQ34" s="4">
        <f>'Kelpie OTU counts'!AQ34/'Kelpie OTU counts'!AQ$1</f>
        <v>0</v>
      </c>
      <c r="AR34" s="4">
        <f>'Kelpie OTU counts'!AR34/'Kelpie OTU counts'!AR$1</f>
        <v>0</v>
      </c>
      <c r="AS34" s="4">
        <f>'Kelpie OTU counts'!AS34/'Kelpie OTU counts'!AS$1</f>
        <v>0</v>
      </c>
      <c r="AT34" s="4">
        <f>'Kelpie OTU counts'!AT34/'Kelpie OTU counts'!AT$1</f>
        <v>0</v>
      </c>
      <c r="AU34" s="4">
        <f>'Kelpie OTU counts'!AU34/'Kelpie OTU counts'!AU$1</f>
        <v>0</v>
      </c>
      <c r="AV34" s="4">
        <f>'Kelpie OTU counts'!AV34/'Kelpie OTU counts'!AV$1</f>
        <v>0</v>
      </c>
      <c r="AW34" s="4">
        <f>'Kelpie OTU counts'!AW34/'Kelpie OTU counts'!AW$1</f>
        <v>0</v>
      </c>
      <c r="AX34" s="4">
        <f>'Kelpie OTU counts'!AX34/'Kelpie OTU counts'!AX$1</f>
        <v>0</v>
      </c>
      <c r="AY34" s="4">
        <f>'Kelpie OTU counts'!AY34/'Kelpie OTU counts'!AY$1</f>
        <v>2.1748586341887777E-4</v>
      </c>
      <c r="AZ34" s="4">
        <f>'Kelpie OTU counts'!AZ34/'Kelpie OTU counts'!AZ$1</f>
        <v>0</v>
      </c>
      <c r="BA34" s="4">
        <f>'Kelpie OTU counts'!BA34/'Kelpie OTU counts'!BA$1</f>
        <v>6.6730219256434702E-3</v>
      </c>
      <c r="BB34" s="4">
        <f>'Kelpie OTU counts'!BB34/'Kelpie OTU counts'!BB$1</f>
        <v>6.5989847715736041E-3</v>
      </c>
      <c r="BC34" s="4">
        <f>'Kelpie OTU counts'!BC34/'Kelpie OTU counts'!BC$1</f>
        <v>0</v>
      </c>
      <c r="BD34" s="4">
        <f>'Kelpie OTU counts'!BD34/'Kelpie OTU counts'!BD$1</f>
        <v>0</v>
      </c>
      <c r="BE34" s="4">
        <f>'Kelpie OTU counts'!BE34/'Kelpie OTU counts'!BE$1</f>
        <v>9.9485420240137228E-3</v>
      </c>
      <c r="BF34" s="4">
        <f>'Kelpie OTU counts'!BF34/'Kelpie OTU counts'!BF$1</f>
        <v>0</v>
      </c>
    </row>
    <row r="35" spans="1:58" x14ac:dyDescent="0.35">
      <c r="A35" t="str">
        <f>'Kelpie OTU counts'!A35</f>
        <v>OTU_26</v>
      </c>
      <c r="B35">
        <f>'Kelpie OTU counts'!B35</f>
        <v>659</v>
      </c>
      <c r="C35" t="str">
        <f>'Kelpie OTU counts'!C35</f>
        <v>Root</v>
      </c>
      <c r="D35" t="str">
        <f>'Kelpie OTU counts'!D35</f>
        <v>Bacteria</v>
      </c>
      <c r="E35" t="str">
        <f>'Kelpie OTU counts'!E35</f>
        <v>Firmicutes</v>
      </c>
      <c r="F35" t="str">
        <f>'Kelpie OTU counts'!F35</f>
        <v>.</v>
      </c>
      <c r="G35" t="str">
        <f>'Kelpie OTU counts'!G35</f>
        <v>Clostridia</v>
      </c>
      <c r="H35" t="str">
        <f>'Kelpie OTU counts'!H35</f>
        <v>.</v>
      </c>
      <c r="I35" t="str">
        <f>'Kelpie OTU counts'!I35</f>
        <v>Clostridiales</v>
      </c>
      <c r="J35" t="str">
        <f>'Kelpie OTU counts'!J35</f>
        <v>.</v>
      </c>
      <c r="K35" t="str">
        <f>'Kelpie OTU counts'!K35</f>
        <v>Ruminococcaceae</v>
      </c>
      <c r="L35" t="str">
        <f>'Kelpie OTU counts'!L35</f>
        <v>.</v>
      </c>
      <c r="M35" t="str">
        <f>'Kelpie OTU counts'!M35</f>
        <v>.</v>
      </c>
      <c r="N35" t="str">
        <f>'Kelpie OTU counts'!N35</f>
        <v>.</v>
      </c>
      <c r="O35">
        <f>'Kelpie OTU counts'!O35</f>
        <v>0.74</v>
      </c>
      <c r="P35" t="str">
        <f>'Kelpie OTU counts'!P35</f>
        <v>Clostridium_cellobioparum_(T)_DSM_1351_(X71856)</v>
      </c>
      <c r="Q35">
        <f>'Kelpie OTU counts'!Q35</f>
        <v>90.9</v>
      </c>
      <c r="R35">
        <f>'Kelpie OTU counts'!R35</f>
        <v>2</v>
      </c>
      <c r="S35" s="4">
        <f>'Kelpie OTU counts'!S35/'Kelpie OTU counts'!S$1</f>
        <v>3.8986354775828458E-3</v>
      </c>
      <c r="T35" s="4">
        <f>'Kelpie OTU counts'!T35/'Kelpie OTU counts'!T$1</f>
        <v>9.3856655290102398E-3</v>
      </c>
      <c r="U35" s="4">
        <f>'Kelpie OTU counts'!U35/'Kelpie OTU counts'!U$1</f>
        <v>1.3041810510164941E-2</v>
      </c>
      <c r="V35" s="4">
        <f>'Kelpie OTU counts'!V35/'Kelpie OTU counts'!V$1</f>
        <v>8.9850249584026622E-3</v>
      </c>
      <c r="W35" s="4">
        <f>'Kelpie OTU counts'!W35/'Kelpie OTU counts'!W$1</f>
        <v>0</v>
      </c>
      <c r="X35" s="4">
        <f>'Kelpie OTU counts'!X35/'Kelpie OTU counts'!X$1</f>
        <v>8.2884376295068376E-4</v>
      </c>
      <c r="Y35" s="4">
        <f>'Kelpie OTU counts'!Y35/'Kelpie OTU counts'!Y$1</f>
        <v>0</v>
      </c>
      <c r="Z35" s="4">
        <f>'Kelpie OTU counts'!Z35/'Kelpie OTU counts'!Z$1</f>
        <v>0</v>
      </c>
      <c r="AA35" s="4">
        <f>'Kelpie OTU counts'!AA35/'Kelpie OTU counts'!AA$1</f>
        <v>9.2592592592592587E-3</v>
      </c>
      <c r="AB35" s="4">
        <f>'Kelpie OTU counts'!AB35/'Kelpie OTU counts'!AB$1</f>
        <v>9.1428571428571435E-3</v>
      </c>
      <c r="AC35" s="4">
        <f>'Kelpie OTU counts'!AC35/'Kelpie OTU counts'!AC$1</f>
        <v>1.7402945113788489E-2</v>
      </c>
      <c r="AD35" s="4">
        <f>'Kelpie OTU counts'!AD35/'Kelpie OTU counts'!AD$1</f>
        <v>1.4681107099879662E-2</v>
      </c>
      <c r="AE35" s="4">
        <f>'Kelpie OTU counts'!AE35/'Kelpie OTU counts'!AE$1</f>
        <v>2.6769343601026771E-2</v>
      </c>
      <c r="AF35" s="4">
        <f>'Kelpie OTU counts'!AF35/'Kelpie OTU counts'!AF$1</f>
        <v>2.763521515988946E-2</v>
      </c>
      <c r="AG35" s="4">
        <f>'Kelpie OTU counts'!AG35/'Kelpie OTU counts'!AG$1</f>
        <v>1.4012738853503185E-2</v>
      </c>
      <c r="AH35" s="4">
        <f>'Kelpie OTU counts'!AH35/'Kelpie OTU counts'!AH$1</f>
        <v>1.9287833827893175E-2</v>
      </c>
      <c r="AI35" s="4">
        <f>'Kelpie OTU counts'!AI35/'Kelpie OTU counts'!AI$1</f>
        <v>1.2738853503184714E-2</v>
      </c>
      <c r="AJ35" s="4">
        <f>'Kelpie OTU counts'!AJ35/'Kelpie OTU counts'!AJ$1</f>
        <v>8.3283759666864954E-3</v>
      </c>
      <c r="AK35" s="4">
        <f>'Kelpie OTU counts'!AK35/'Kelpie OTU counts'!AK$1</f>
        <v>7.2024260803639122E-3</v>
      </c>
      <c r="AL35" s="4">
        <f>'Kelpie OTU counts'!AL35/'Kelpie OTU counts'!AL$1</f>
        <v>4.6768707482993197E-3</v>
      </c>
      <c r="AM35" s="4">
        <f>'Kelpie OTU counts'!AM35/'Kelpie OTU counts'!AM$1</f>
        <v>0</v>
      </c>
      <c r="AN35" s="4">
        <f>'Kelpie OTU counts'!AN35/'Kelpie OTU counts'!AN$1</f>
        <v>0</v>
      </c>
      <c r="AO35" s="4">
        <f>'Kelpie OTU counts'!AO35/'Kelpie OTU counts'!AO$1</f>
        <v>0</v>
      </c>
      <c r="AP35" s="4">
        <f>'Kelpie OTU counts'!AP35/'Kelpie OTU counts'!AP$1</f>
        <v>0</v>
      </c>
      <c r="AQ35" s="4">
        <f>'Kelpie OTU counts'!AQ35/'Kelpie OTU counts'!AQ$1</f>
        <v>0</v>
      </c>
      <c r="AR35" s="4">
        <f>'Kelpie OTU counts'!AR35/'Kelpie OTU counts'!AR$1</f>
        <v>0</v>
      </c>
      <c r="AS35" s="4">
        <f>'Kelpie OTU counts'!AS35/'Kelpie OTU counts'!AS$1</f>
        <v>0</v>
      </c>
      <c r="AT35" s="4">
        <f>'Kelpie OTU counts'!AT35/'Kelpie OTU counts'!AT$1</f>
        <v>0</v>
      </c>
      <c r="AU35" s="4">
        <f>'Kelpie OTU counts'!AU35/'Kelpie OTU counts'!AU$1</f>
        <v>0</v>
      </c>
      <c r="AV35" s="4">
        <f>'Kelpie OTU counts'!AV35/'Kelpie OTU counts'!AV$1</f>
        <v>0</v>
      </c>
      <c r="AW35" s="4">
        <f>'Kelpie OTU counts'!AW35/'Kelpie OTU counts'!AW$1</f>
        <v>2.4948024948024949E-2</v>
      </c>
      <c r="AX35" s="4">
        <f>'Kelpie OTU counts'!AX35/'Kelpie OTU counts'!AX$1</f>
        <v>2.6108374384236452E-2</v>
      </c>
      <c r="AY35" s="4">
        <f>'Kelpie OTU counts'!AY35/'Kelpie OTU counts'!AY$1</f>
        <v>1.9573727707698999E-3</v>
      </c>
      <c r="AZ35" s="4">
        <f>'Kelpie OTU counts'!AZ35/'Kelpie OTU counts'!AZ$1</f>
        <v>6.5731814198071868E-4</v>
      </c>
      <c r="BA35" s="4">
        <f>'Kelpie OTU counts'!BA35/'Kelpie OTU counts'!BA$1</f>
        <v>9.0562440419447096E-3</v>
      </c>
      <c r="BB35" s="4">
        <f>'Kelpie OTU counts'!BB35/'Kelpie OTU counts'!BB$1</f>
        <v>1.1675126903553299E-2</v>
      </c>
      <c r="BC35" s="4">
        <f>'Kelpie OTU counts'!BC35/'Kelpie OTU counts'!BC$1</f>
        <v>0</v>
      </c>
      <c r="BD35" s="4">
        <f>'Kelpie OTU counts'!BD35/'Kelpie OTU counts'!BD$1</f>
        <v>0</v>
      </c>
      <c r="BE35" s="4">
        <f>'Kelpie OTU counts'!BE35/'Kelpie OTU counts'!BE$1</f>
        <v>0</v>
      </c>
      <c r="BF35" s="4">
        <f>'Kelpie OTU counts'!BF35/'Kelpie OTU counts'!BF$1</f>
        <v>0</v>
      </c>
    </row>
    <row r="36" spans="1:58" x14ac:dyDescent="0.35">
      <c r="A36" t="str">
        <f>'Kelpie OTU counts'!A36</f>
        <v>OTU_29</v>
      </c>
      <c r="B36">
        <f>'Kelpie OTU counts'!B36</f>
        <v>623</v>
      </c>
      <c r="C36" t="str">
        <f>'Kelpie OTU counts'!C36</f>
        <v>Root</v>
      </c>
      <c r="D36" t="str">
        <f>'Kelpie OTU counts'!D36</f>
        <v>Bacteria</v>
      </c>
      <c r="E36" t="str">
        <f>'Kelpie OTU counts'!E36</f>
        <v>Bacteroidetes</v>
      </c>
      <c r="F36" t="str">
        <f>'Kelpie OTU counts'!F36</f>
        <v>.</v>
      </c>
      <c r="G36" t="str">
        <f>'Kelpie OTU counts'!G36</f>
        <v>Bacteroidia</v>
      </c>
      <c r="H36" t="str">
        <f>'Kelpie OTU counts'!H36</f>
        <v>.</v>
      </c>
      <c r="I36" t="str">
        <f>'Kelpie OTU counts'!I36</f>
        <v>Bacteroidales</v>
      </c>
      <c r="J36" t="str">
        <f>'Kelpie OTU counts'!J36</f>
        <v>.</v>
      </c>
      <c r="K36" t="str">
        <f>'Kelpie OTU counts'!K36</f>
        <v>Porphyromonadaceae</v>
      </c>
      <c r="L36" t="str">
        <f>'Kelpie OTU counts'!L36</f>
        <v>.</v>
      </c>
      <c r="M36" t="str">
        <f>'Kelpie OTU counts'!M36</f>
        <v>Odoribacter</v>
      </c>
      <c r="N36" t="str">
        <f>'Kelpie OTU counts'!N36</f>
        <v>.</v>
      </c>
      <c r="O36">
        <f>'Kelpie OTU counts'!O36</f>
        <v>1</v>
      </c>
      <c r="P36" t="str">
        <f>'Kelpie OTU counts'!P36</f>
        <v>Odoribacter_splanchnicus_strain_NCTC_10825_(L16496)</v>
      </c>
      <c r="Q36">
        <f>'Kelpie OTU counts'!Q36</f>
        <v>98.8</v>
      </c>
      <c r="R36">
        <f>'Kelpie OTU counts'!R36</f>
        <v>1</v>
      </c>
      <c r="S36" s="4">
        <f>'Kelpie OTU counts'!S36/'Kelpie OTU counts'!S$1</f>
        <v>3.4113060428849901E-3</v>
      </c>
      <c r="T36" s="4">
        <f>'Kelpie OTU counts'!T36/'Kelpie OTU counts'!T$1</f>
        <v>1.3225255972696246E-2</v>
      </c>
      <c r="U36" s="4">
        <f>'Kelpie OTU counts'!U36/'Kelpie OTU counts'!U$1</f>
        <v>2.3014959723820483E-3</v>
      </c>
      <c r="V36" s="4">
        <f>'Kelpie OTU counts'!V36/'Kelpie OTU counts'!V$1</f>
        <v>9.9833610648918472E-4</v>
      </c>
      <c r="W36" s="4">
        <f>'Kelpie OTU counts'!W36/'Kelpie OTU counts'!W$1</f>
        <v>4.6296296296296294E-3</v>
      </c>
      <c r="X36" s="4">
        <f>'Kelpie OTU counts'!X36/'Kelpie OTU counts'!X$1</f>
        <v>3.315375051802735E-3</v>
      </c>
      <c r="Y36" s="4">
        <f>'Kelpie OTU counts'!Y36/'Kelpie OTU counts'!Y$1</f>
        <v>0</v>
      </c>
      <c r="Z36" s="4">
        <f>'Kelpie OTU counts'!Z36/'Kelpie OTU counts'!Z$1</f>
        <v>0</v>
      </c>
      <c r="AA36" s="4">
        <f>'Kelpie OTU counts'!AA36/'Kelpie OTU counts'!AA$1</f>
        <v>3.4113060428849901E-3</v>
      </c>
      <c r="AB36" s="4">
        <f>'Kelpie OTU counts'!AB36/'Kelpie OTU counts'!AB$1</f>
        <v>9.7142857142857135E-3</v>
      </c>
      <c r="AC36" s="4">
        <f>'Kelpie OTU counts'!AC36/'Kelpie OTU counts'!AC$1</f>
        <v>4.4622936189201252E-3</v>
      </c>
      <c r="AD36" s="4">
        <f>'Kelpie OTU counts'!AD36/'Kelpie OTU counts'!AD$1</f>
        <v>5.0541516245487363E-3</v>
      </c>
      <c r="AE36" s="4">
        <f>'Kelpie OTU counts'!AE36/'Kelpie OTU counts'!AE$1</f>
        <v>1.8335166850018336E-3</v>
      </c>
      <c r="AF36" s="4">
        <f>'Kelpie OTU counts'!AF36/'Kelpie OTU counts'!AF$1</f>
        <v>0</v>
      </c>
      <c r="AG36" s="4">
        <f>'Kelpie OTU counts'!AG36/'Kelpie OTU counts'!AG$1</f>
        <v>0</v>
      </c>
      <c r="AH36" s="4">
        <f>'Kelpie OTU counts'!AH36/'Kelpie OTU counts'!AH$1</f>
        <v>0</v>
      </c>
      <c r="AI36" s="4">
        <f>'Kelpie OTU counts'!AI36/'Kelpie OTU counts'!AI$1</f>
        <v>0</v>
      </c>
      <c r="AJ36" s="4">
        <f>'Kelpie OTU counts'!AJ36/'Kelpie OTU counts'!AJ$1</f>
        <v>0</v>
      </c>
      <c r="AK36" s="4">
        <f>'Kelpie OTU counts'!AK36/'Kelpie OTU counts'!AK$1</f>
        <v>0</v>
      </c>
      <c r="AL36" s="4">
        <f>'Kelpie OTU counts'!AL36/'Kelpie OTU counts'!AL$1</f>
        <v>0</v>
      </c>
      <c r="AM36" s="4">
        <f>'Kelpie OTU counts'!AM36/'Kelpie OTU counts'!AM$1</f>
        <v>0</v>
      </c>
      <c r="AN36" s="4">
        <f>'Kelpie OTU counts'!AN36/'Kelpie OTU counts'!AN$1</f>
        <v>0</v>
      </c>
      <c r="AO36" s="4">
        <f>'Kelpie OTU counts'!AO36/'Kelpie OTU counts'!AO$1</f>
        <v>4.314822213343987E-2</v>
      </c>
      <c r="AP36" s="4">
        <f>'Kelpie OTU counts'!AP36/'Kelpie OTU counts'!AP$1</f>
        <v>4.9738219895287955E-2</v>
      </c>
      <c r="AQ36" s="4">
        <f>'Kelpie OTU counts'!AQ36/'Kelpie OTU counts'!AQ$1</f>
        <v>0</v>
      </c>
      <c r="AR36" s="4">
        <f>'Kelpie OTU counts'!AR36/'Kelpie OTU counts'!AR$1</f>
        <v>0</v>
      </c>
      <c r="AS36" s="4">
        <f>'Kelpie OTU counts'!AS36/'Kelpie OTU counts'!AS$1</f>
        <v>6.1639908256880737E-3</v>
      </c>
      <c r="AT36" s="4">
        <f>'Kelpie OTU counts'!AT36/'Kelpie OTU counts'!AT$1</f>
        <v>4.9560351718625096E-3</v>
      </c>
      <c r="AU36" s="4">
        <f>'Kelpie OTU counts'!AU36/'Kelpie OTU counts'!AU$1</f>
        <v>4.1350210970464138E-2</v>
      </c>
      <c r="AV36" s="4">
        <f>'Kelpie OTU counts'!AV36/'Kelpie OTU counts'!AV$1</f>
        <v>5.3744493392070485E-2</v>
      </c>
      <c r="AW36" s="4">
        <f>'Kelpie OTU counts'!AW36/'Kelpie OTU counts'!AW$1</f>
        <v>7.2765072765072769E-3</v>
      </c>
      <c r="AX36" s="4">
        <f>'Kelpie OTU counts'!AX36/'Kelpie OTU counts'!AX$1</f>
        <v>7.3891625615763543E-3</v>
      </c>
      <c r="AY36" s="4">
        <f>'Kelpie OTU counts'!AY36/'Kelpie OTU counts'!AY$1</f>
        <v>1.5224010439321444E-3</v>
      </c>
      <c r="AZ36" s="4">
        <f>'Kelpie OTU counts'!AZ36/'Kelpie OTU counts'!AZ$1</f>
        <v>0</v>
      </c>
      <c r="BA36" s="4">
        <f>'Kelpie OTU counts'!BA36/'Kelpie OTU counts'!BA$1</f>
        <v>0</v>
      </c>
      <c r="BB36" s="4">
        <f>'Kelpie OTU counts'!BB36/'Kelpie OTU counts'!BB$1</f>
        <v>0</v>
      </c>
      <c r="BC36" s="4">
        <f>'Kelpie OTU counts'!BC36/'Kelpie OTU counts'!BC$1</f>
        <v>2.3047375160051217E-2</v>
      </c>
      <c r="BD36" s="4">
        <f>'Kelpie OTU counts'!BD36/'Kelpie OTU counts'!BD$1</f>
        <v>4.9535603715170282E-3</v>
      </c>
      <c r="BE36" s="4">
        <f>'Kelpie OTU counts'!BE36/'Kelpie OTU counts'!BE$1</f>
        <v>0</v>
      </c>
      <c r="BF36" s="4">
        <f>'Kelpie OTU counts'!BF36/'Kelpie OTU counts'!BF$1</f>
        <v>0</v>
      </c>
    </row>
    <row r="37" spans="1:58" x14ac:dyDescent="0.35">
      <c r="A37" t="str">
        <f>'Kelpie OTU counts'!A37</f>
        <v>OTU_32</v>
      </c>
      <c r="B37">
        <f>'Kelpie OTU counts'!B37</f>
        <v>608</v>
      </c>
      <c r="C37" t="str">
        <f>'Kelpie OTU counts'!C37</f>
        <v>Root</v>
      </c>
      <c r="D37" t="str">
        <f>'Kelpie OTU counts'!D37</f>
        <v>Bacteria</v>
      </c>
      <c r="E37" t="str">
        <f>'Kelpie OTU counts'!E37</f>
        <v>Firmicutes</v>
      </c>
      <c r="F37" t="str">
        <f>'Kelpie OTU counts'!F37</f>
        <v>.</v>
      </c>
      <c r="G37" t="str">
        <f>'Kelpie OTU counts'!G37</f>
        <v>Negativicutes</v>
      </c>
      <c r="H37" t="str">
        <f>'Kelpie OTU counts'!H37</f>
        <v>.</v>
      </c>
      <c r="I37" t="str">
        <f>'Kelpie OTU counts'!I37</f>
        <v>Selenomonadales</v>
      </c>
      <c r="J37" t="str">
        <f>'Kelpie OTU counts'!J37</f>
        <v>.</v>
      </c>
      <c r="K37" t="str">
        <f>'Kelpie OTU counts'!K37</f>
        <v>Veillonellaceae</v>
      </c>
      <c r="L37" t="str">
        <f>'Kelpie OTU counts'!L37</f>
        <v>.</v>
      </c>
      <c r="M37" t="str">
        <f>'Kelpie OTU counts'!M37</f>
        <v>Dialister</v>
      </c>
      <c r="N37" t="str">
        <f>'Kelpie OTU counts'!N37</f>
        <v>.</v>
      </c>
      <c r="O37">
        <f>'Kelpie OTU counts'!O37</f>
        <v>1</v>
      </c>
      <c r="P37" t="str">
        <f>'Kelpie OTU counts'!P37</f>
        <v>Dialister_invisus_(T)_E7.25_(AY162469)</v>
      </c>
      <c r="Q37">
        <f>'Kelpie OTU counts'!Q37</f>
        <v>100</v>
      </c>
      <c r="R37">
        <f>'Kelpie OTU counts'!R37</f>
        <v>1</v>
      </c>
      <c r="S37" s="4">
        <f>'Kelpie OTU counts'!S37/'Kelpie OTU counts'!S$1</f>
        <v>5.360623781676413E-3</v>
      </c>
      <c r="T37" s="4">
        <f>'Kelpie OTU counts'!T37/'Kelpie OTU counts'!T$1</f>
        <v>2.1331058020477816E-3</v>
      </c>
      <c r="U37" s="4">
        <f>'Kelpie OTU counts'!U37/'Kelpie OTU counts'!U$1</f>
        <v>0</v>
      </c>
      <c r="V37" s="4">
        <f>'Kelpie OTU counts'!V37/'Kelpie OTU counts'!V$1</f>
        <v>0</v>
      </c>
      <c r="W37" s="4">
        <f>'Kelpie OTU counts'!W37/'Kelpie OTU counts'!W$1</f>
        <v>8.1018518518518514E-3</v>
      </c>
      <c r="X37" s="4">
        <f>'Kelpie OTU counts'!X37/'Kelpie OTU counts'!X$1</f>
        <v>7.874015748031496E-3</v>
      </c>
      <c r="Y37" s="4">
        <f>'Kelpie OTU counts'!Y37/'Kelpie OTU counts'!Y$1</f>
        <v>0</v>
      </c>
      <c r="Z37" s="4">
        <f>'Kelpie OTU counts'!Z37/'Kelpie OTU counts'!Z$1</f>
        <v>0</v>
      </c>
      <c r="AA37" s="4">
        <f>'Kelpie OTU counts'!AA37/'Kelpie OTU counts'!AA$1</f>
        <v>1.4619883040935672E-3</v>
      </c>
      <c r="AB37" s="4">
        <f>'Kelpie OTU counts'!AB37/'Kelpie OTU counts'!AB$1</f>
        <v>0</v>
      </c>
      <c r="AC37" s="4">
        <f>'Kelpie OTU counts'!AC37/'Kelpie OTU counts'!AC$1</f>
        <v>0</v>
      </c>
      <c r="AD37" s="4">
        <f>'Kelpie OTU counts'!AD37/'Kelpie OTU counts'!AD$1</f>
        <v>0</v>
      </c>
      <c r="AE37" s="4">
        <f>'Kelpie OTU counts'!AE37/'Kelpie OTU counts'!AE$1</f>
        <v>3.8503850385038507E-2</v>
      </c>
      <c r="AF37" s="4">
        <f>'Kelpie OTU counts'!AF37/'Kelpie OTU counts'!AF$1</f>
        <v>3.6715357283853139E-2</v>
      </c>
      <c r="AG37" s="4">
        <f>'Kelpie OTU counts'!AG37/'Kelpie OTU counts'!AG$1</f>
        <v>0</v>
      </c>
      <c r="AH37" s="4">
        <f>'Kelpie OTU counts'!AH37/'Kelpie OTU counts'!AH$1</f>
        <v>0</v>
      </c>
      <c r="AI37" s="4">
        <f>'Kelpie OTU counts'!AI37/'Kelpie OTU counts'!AI$1</f>
        <v>2.1558059774620286E-2</v>
      </c>
      <c r="AJ37" s="4">
        <f>'Kelpie OTU counts'!AJ37/'Kelpie OTU counts'!AJ$1</f>
        <v>2.7364663890541343E-2</v>
      </c>
      <c r="AK37" s="4">
        <f>'Kelpie OTU counts'!AK37/'Kelpie OTU counts'!AK$1</f>
        <v>3.2221379833206977E-2</v>
      </c>
      <c r="AL37" s="4">
        <f>'Kelpie OTU counts'!AL37/'Kelpie OTU counts'!AL$1</f>
        <v>3.0612244897959183E-2</v>
      </c>
      <c r="AM37" s="4">
        <f>'Kelpie OTU counts'!AM37/'Kelpie OTU counts'!AM$1</f>
        <v>0</v>
      </c>
      <c r="AN37" s="4">
        <f>'Kelpie OTU counts'!AN37/'Kelpie OTU counts'!AN$1</f>
        <v>0</v>
      </c>
      <c r="AO37" s="4">
        <f>'Kelpie OTU counts'!AO37/'Kelpie OTU counts'!AO$1</f>
        <v>7.9904115061925688E-4</v>
      </c>
      <c r="AP37" s="4">
        <f>'Kelpie OTU counts'!AP37/'Kelpie OTU counts'!AP$1</f>
        <v>0</v>
      </c>
      <c r="AQ37" s="4">
        <f>'Kelpie OTU counts'!AQ37/'Kelpie OTU counts'!AQ$1</f>
        <v>0</v>
      </c>
      <c r="AR37" s="4">
        <f>'Kelpie OTU counts'!AR37/'Kelpie OTU counts'!AR$1</f>
        <v>0</v>
      </c>
      <c r="AS37" s="4">
        <f>'Kelpie OTU counts'!AS37/'Kelpie OTU counts'!AS$1</f>
        <v>0</v>
      </c>
      <c r="AT37" s="4">
        <f>'Kelpie OTU counts'!AT37/'Kelpie OTU counts'!AT$1</f>
        <v>0</v>
      </c>
      <c r="AU37" s="4">
        <f>'Kelpie OTU counts'!AU37/'Kelpie OTU counts'!AU$1</f>
        <v>0</v>
      </c>
      <c r="AV37" s="4">
        <f>'Kelpie OTU counts'!AV37/'Kelpie OTU counts'!AV$1</f>
        <v>0</v>
      </c>
      <c r="AW37" s="4">
        <f>'Kelpie OTU counts'!AW37/'Kelpie OTU counts'!AW$1</f>
        <v>1.9230769230769232E-2</v>
      </c>
      <c r="AX37" s="4">
        <f>'Kelpie OTU counts'!AX37/'Kelpie OTU counts'!AX$1</f>
        <v>1.1330049261083743E-2</v>
      </c>
      <c r="AY37" s="4">
        <f>'Kelpie OTU counts'!AY37/'Kelpie OTU counts'!AY$1</f>
        <v>0</v>
      </c>
      <c r="AZ37" s="4">
        <f>'Kelpie OTU counts'!AZ37/'Kelpie OTU counts'!AZ$1</f>
        <v>8.7642418930762491E-4</v>
      </c>
      <c r="BA37" s="4">
        <f>'Kelpie OTU counts'!BA37/'Kelpie OTU counts'!BA$1</f>
        <v>0</v>
      </c>
      <c r="BB37" s="4">
        <f>'Kelpie OTU counts'!BB37/'Kelpie OTU counts'!BB$1</f>
        <v>0</v>
      </c>
      <c r="BC37" s="4">
        <f>'Kelpie OTU counts'!BC37/'Kelpie OTU counts'!BC$1</f>
        <v>1.1523687580025609E-2</v>
      </c>
      <c r="BD37" s="4">
        <f>'Kelpie OTU counts'!BD37/'Kelpie OTU counts'!BD$1</f>
        <v>1.238390092879257E-2</v>
      </c>
      <c r="BE37" s="4">
        <f>'Kelpie OTU counts'!BE37/'Kelpie OTU counts'!BE$1</f>
        <v>0</v>
      </c>
      <c r="BF37" s="4">
        <f>'Kelpie OTU counts'!BF37/'Kelpie OTU counts'!BF$1</f>
        <v>0</v>
      </c>
    </row>
    <row r="38" spans="1:58" x14ac:dyDescent="0.35">
      <c r="A38" t="str">
        <f>'Kelpie OTU counts'!A38</f>
        <v>OTU_30</v>
      </c>
      <c r="B38">
        <f>'Kelpie OTU counts'!B38</f>
        <v>583</v>
      </c>
      <c r="C38" t="str">
        <f>'Kelpie OTU counts'!C38</f>
        <v>Root</v>
      </c>
      <c r="D38" t="str">
        <f>'Kelpie OTU counts'!D38</f>
        <v>Bacteria</v>
      </c>
      <c r="E38" t="str">
        <f>'Kelpie OTU counts'!E38</f>
        <v>Bacteroidetes</v>
      </c>
      <c r="F38" t="str">
        <f>'Kelpie OTU counts'!F38</f>
        <v>.</v>
      </c>
      <c r="G38" t="str">
        <f>'Kelpie OTU counts'!G38</f>
        <v>Bacteroidia</v>
      </c>
      <c r="H38" t="str">
        <f>'Kelpie OTU counts'!H38</f>
        <v>.</v>
      </c>
      <c r="I38" t="str">
        <f>'Kelpie OTU counts'!I38</f>
        <v>Bacteroidales</v>
      </c>
      <c r="J38" t="str">
        <f>'Kelpie OTU counts'!J38</f>
        <v>.</v>
      </c>
      <c r="K38" t="str">
        <f>'Kelpie OTU counts'!K38</f>
        <v>Prevotellaceae</v>
      </c>
      <c r="L38" t="str">
        <f>'Kelpie OTU counts'!L38</f>
        <v>.</v>
      </c>
      <c r="M38" t="str">
        <f>'Kelpie OTU counts'!M38</f>
        <v>Paraprevotella</v>
      </c>
      <c r="N38" t="str">
        <f>'Kelpie OTU counts'!N38</f>
        <v>.</v>
      </c>
      <c r="O38">
        <f>'Kelpie OTU counts'!O38</f>
        <v>1</v>
      </c>
      <c r="P38" t="str">
        <f>'Kelpie OTU counts'!P38</f>
        <v>Paraprevotella_clara_(T)_YIT_11840_(=_JCM_14859,_=_DSM_19731)_(AB331896)</v>
      </c>
      <c r="Q38">
        <f>'Kelpie OTU counts'!Q38</f>
        <v>99.6</v>
      </c>
      <c r="R38">
        <f>'Kelpie OTU counts'!R38</f>
        <v>1</v>
      </c>
      <c r="S38" s="4">
        <f>'Kelpie OTU counts'!S38/'Kelpie OTU counts'!S$1</f>
        <v>0</v>
      </c>
      <c r="T38" s="4">
        <f>'Kelpie OTU counts'!T38/'Kelpie OTU counts'!T$1</f>
        <v>0</v>
      </c>
      <c r="U38" s="4">
        <f>'Kelpie OTU counts'!U38/'Kelpie OTU counts'!U$1</f>
        <v>0</v>
      </c>
      <c r="V38" s="4">
        <f>'Kelpie OTU counts'!V38/'Kelpie OTU counts'!V$1</f>
        <v>0</v>
      </c>
      <c r="W38" s="4">
        <f>'Kelpie OTU counts'!W38/'Kelpie OTU counts'!W$1</f>
        <v>0</v>
      </c>
      <c r="X38" s="4">
        <f>'Kelpie OTU counts'!X38/'Kelpie OTU counts'!X$1</f>
        <v>0</v>
      </c>
      <c r="Y38" s="4">
        <f>'Kelpie OTU counts'!Y38/'Kelpie OTU counts'!Y$1</f>
        <v>0</v>
      </c>
      <c r="Z38" s="4">
        <f>'Kelpie OTU counts'!Z38/'Kelpie OTU counts'!Z$1</f>
        <v>0</v>
      </c>
      <c r="AA38" s="4">
        <f>'Kelpie OTU counts'!AA38/'Kelpie OTU counts'!AA$1</f>
        <v>0</v>
      </c>
      <c r="AB38" s="4">
        <f>'Kelpie OTU counts'!AB38/'Kelpie OTU counts'!AB$1</f>
        <v>0</v>
      </c>
      <c r="AC38" s="4">
        <f>'Kelpie OTU counts'!AC38/'Kelpie OTU counts'!AC$1</f>
        <v>0</v>
      </c>
      <c r="AD38" s="4">
        <f>'Kelpie OTU counts'!AD38/'Kelpie OTU counts'!AD$1</f>
        <v>0</v>
      </c>
      <c r="AE38" s="4">
        <f>'Kelpie OTU counts'!AE38/'Kelpie OTU counts'!AE$1</f>
        <v>7.9941327466079945E-2</v>
      </c>
      <c r="AF38" s="4">
        <f>'Kelpie OTU counts'!AF38/'Kelpie OTU counts'!AF$1</f>
        <v>8.2905645479668374E-2</v>
      </c>
      <c r="AG38" s="4">
        <f>'Kelpie OTU counts'!AG38/'Kelpie OTU counts'!AG$1</f>
        <v>0</v>
      </c>
      <c r="AH38" s="4">
        <f>'Kelpie OTU counts'!AH38/'Kelpie OTU counts'!AH$1</f>
        <v>0</v>
      </c>
      <c r="AI38" s="4">
        <f>'Kelpie OTU counts'!AI38/'Kelpie OTU counts'!AI$1</f>
        <v>1.8128368446839783E-2</v>
      </c>
      <c r="AJ38" s="4">
        <f>'Kelpie OTU counts'!AJ38/'Kelpie OTU counts'!AJ$1</f>
        <v>2.1415823914336704E-2</v>
      </c>
      <c r="AK38" s="4">
        <f>'Kelpie OTU counts'!AK38/'Kelpie OTU counts'!AK$1</f>
        <v>1.4404852160727824E-2</v>
      </c>
      <c r="AL38" s="4">
        <f>'Kelpie OTU counts'!AL38/'Kelpie OTU counts'!AL$1</f>
        <v>1.8707482993197279E-2</v>
      </c>
      <c r="AM38" s="4">
        <f>'Kelpie OTU counts'!AM38/'Kelpie OTU counts'!AM$1</f>
        <v>0</v>
      </c>
      <c r="AN38" s="4">
        <f>'Kelpie OTU counts'!AN38/'Kelpie OTU counts'!AN$1</f>
        <v>0</v>
      </c>
      <c r="AO38" s="4">
        <f>'Kelpie OTU counts'!AO38/'Kelpie OTU counts'!AO$1</f>
        <v>0</v>
      </c>
      <c r="AP38" s="4">
        <f>'Kelpie OTU counts'!AP38/'Kelpie OTU counts'!AP$1</f>
        <v>0</v>
      </c>
      <c r="AQ38" s="4">
        <f>'Kelpie OTU counts'!AQ38/'Kelpie OTU counts'!AQ$1</f>
        <v>0</v>
      </c>
      <c r="AR38" s="4">
        <f>'Kelpie OTU counts'!AR38/'Kelpie OTU counts'!AR$1</f>
        <v>0</v>
      </c>
      <c r="AS38" s="4">
        <f>'Kelpie OTU counts'!AS38/'Kelpie OTU counts'!AS$1</f>
        <v>0</v>
      </c>
      <c r="AT38" s="4">
        <f>'Kelpie OTU counts'!AT38/'Kelpie OTU counts'!AT$1</f>
        <v>0</v>
      </c>
      <c r="AU38" s="4">
        <f>'Kelpie OTU counts'!AU38/'Kelpie OTU counts'!AU$1</f>
        <v>0</v>
      </c>
      <c r="AV38" s="4">
        <f>'Kelpie OTU counts'!AV38/'Kelpie OTU counts'!AV$1</f>
        <v>0</v>
      </c>
      <c r="AW38" s="4">
        <f>'Kelpie OTU counts'!AW38/'Kelpie OTU counts'!AW$1</f>
        <v>0</v>
      </c>
      <c r="AX38" s="4">
        <f>'Kelpie OTU counts'!AX38/'Kelpie OTU counts'!AX$1</f>
        <v>0</v>
      </c>
      <c r="AY38" s="4">
        <f>'Kelpie OTU counts'!AY38/'Kelpie OTU counts'!AY$1</f>
        <v>0</v>
      </c>
      <c r="AZ38" s="4">
        <f>'Kelpie OTU counts'!AZ38/'Kelpie OTU counts'!AZ$1</f>
        <v>0</v>
      </c>
      <c r="BA38" s="4">
        <f>'Kelpie OTU counts'!BA38/'Kelpie OTU counts'!BA$1</f>
        <v>0</v>
      </c>
      <c r="BB38" s="4">
        <f>'Kelpie OTU counts'!BB38/'Kelpie OTU counts'!BB$1</f>
        <v>0</v>
      </c>
      <c r="BC38" s="4">
        <f>'Kelpie OTU counts'!BC38/'Kelpie OTU counts'!BC$1</f>
        <v>0</v>
      </c>
      <c r="BD38" s="4">
        <f>'Kelpie OTU counts'!BD38/'Kelpie OTU counts'!BD$1</f>
        <v>0</v>
      </c>
      <c r="BE38" s="4">
        <f>'Kelpie OTU counts'!BE38/'Kelpie OTU counts'!BE$1</f>
        <v>0</v>
      </c>
      <c r="BF38" s="4">
        <f>'Kelpie OTU counts'!BF38/'Kelpie OTU counts'!BF$1</f>
        <v>0</v>
      </c>
    </row>
    <row r="39" spans="1:58" x14ac:dyDescent="0.35">
      <c r="A39" t="str">
        <f>'Kelpie OTU counts'!A39</f>
        <v>OTU_44</v>
      </c>
      <c r="B39">
        <f>'Kelpie OTU counts'!B39</f>
        <v>574</v>
      </c>
      <c r="C39" t="str">
        <f>'Kelpie OTU counts'!C39</f>
        <v>Root</v>
      </c>
      <c r="D39" t="str">
        <f>'Kelpie OTU counts'!D39</f>
        <v>Bacteria</v>
      </c>
      <c r="E39" t="str">
        <f>'Kelpie OTU counts'!E39</f>
        <v>Firmicutes</v>
      </c>
      <c r="F39" t="str">
        <f>'Kelpie OTU counts'!F39</f>
        <v>.</v>
      </c>
      <c r="G39" t="str">
        <f>'Kelpie OTU counts'!G39</f>
        <v>Clostridia</v>
      </c>
      <c r="H39" t="str">
        <f>'Kelpie OTU counts'!H39</f>
        <v>.</v>
      </c>
      <c r="I39" t="str">
        <f>'Kelpie OTU counts'!I39</f>
        <v>Clostridiales</v>
      </c>
      <c r="J39" t="str">
        <f>'Kelpie OTU counts'!J39</f>
        <v>.</v>
      </c>
      <c r="K39" t="str">
        <f>'Kelpie OTU counts'!K39</f>
        <v>Lachnospiraceae</v>
      </c>
      <c r="L39" t="str">
        <f>'Kelpie OTU counts'!L39</f>
        <v>.</v>
      </c>
      <c r="M39" t="str">
        <f>'Kelpie OTU counts'!M39</f>
        <v>Ruminococcus2</v>
      </c>
      <c r="N39" t="str">
        <f>'Kelpie OTU counts'!N39</f>
        <v>.</v>
      </c>
      <c r="O39">
        <f>'Kelpie OTU counts'!O39</f>
        <v>1</v>
      </c>
      <c r="P39" t="str">
        <f>'Kelpie OTU counts'!P39</f>
        <v>Ruminococcus_faecis_(T)_Eg2_(FJ611794)</v>
      </c>
      <c r="Q39">
        <f>'Kelpie OTU counts'!Q39</f>
        <v>100</v>
      </c>
      <c r="R39">
        <f>'Kelpie OTU counts'!R39</f>
        <v>1</v>
      </c>
      <c r="S39" s="4">
        <f>'Kelpie OTU counts'!S39/'Kelpie OTU counts'!S$1</f>
        <v>1.9493177387914229E-3</v>
      </c>
      <c r="T39" s="4">
        <f>'Kelpie OTU counts'!T39/'Kelpie OTU counts'!T$1</f>
        <v>3.8395904436860067E-3</v>
      </c>
      <c r="U39" s="4">
        <f>'Kelpie OTU counts'!U39/'Kelpie OTU counts'!U$1</f>
        <v>9.9731492136555435E-3</v>
      </c>
      <c r="V39" s="4">
        <f>'Kelpie OTU counts'!V39/'Kelpie OTU counts'!V$1</f>
        <v>6.6555740432612314E-4</v>
      </c>
      <c r="W39" s="4">
        <f>'Kelpie OTU counts'!W39/'Kelpie OTU counts'!W$1</f>
        <v>5.4012345679012343E-3</v>
      </c>
      <c r="X39" s="4">
        <f>'Kelpie OTU counts'!X39/'Kelpie OTU counts'!X$1</f>
        <v>4.5586406962287605E-3</v>
      </c>
      <c r="Y39" s="4">
        <f>'Kelpie OTU counts'!Y39/'Kelpie OTU counts'!Y$1</f>
        <v>2.4506305020223648E-2</v>
      </c>
      <c r="Z39" s="4">
        <f>'Kelpie OTU counts'!Z39/'Kelpie OTU counts'!Z$1</f>
        <v>2.6472878276667531E-2</v>
      </c>
      <c r="AA39" s="4">
        <f>'Kelpie OTU counts'!AA39/'Kelpie OTU counts'!AA$1</f>
        <v>5.8479532163742687E-3</v>
      </c>
      <c r="AB39" s="4">
        <f>'Kelpie OTU counts'!AB39/'Kelpie OTU counts'!AB$1</f>
        <v>6.285714285714286E-3</v>
      </c>
      <c r="AC39" s="4">
        <f>'Kelpie OTU counts'!AC39/'Kelpie OTU counts'!AC$1</f>
        <v>4.2391789379741191E-3</v>
      </c>
      <c r="AD39" s="4">
        <f>'Kelpie OTU counts'!AD39/'Kelpie OTU counts'!AD$1</f>
        <v>4.0914560770156441E-3</v>
      </c>
      <c r="AE39" s="4">
        <f>'Kelpie OTU counts'!AE39/'Kelpie OTU counts'!AE$1</f>
        <v>0</v>
      </c>
      <c r="AF39" s="4">
        <f>'Kelpie OTU counts'!AF39/'Kelpie OTU counts'!AF$1</f>
        <v>1.5791551519936833E-3</v>
      </c>
      <c r="AG39" s="4">
        <f>'Kelpie OTU counts'!AG39/'Kelpie OTU counts'!AG$1</f>
        <v>1.2738853503184714E-2</v>
      </c>
      <c r="AH39" s="4">
        <f>'Kelpie OTU counts'!AH39/'Kelpie OTU counts'!AH$1</f>
        <v>3.5608308605341248E-2</v>
      </c>
      <c r="AI39" s="4">
        <f>'Kelpie OTU counts'!AI39/'Kelpie OTU counts'!AI$1</f>
        <v>2.9397354238118569E-3</v>
      </c>
      <c r="AJ39" s="4">
        <f>'Kelpie OTU counts'!AJ39/'Kelpie OTU counts'!AJ$1</f>
        <v>4.7590719809637123E-3</v>
      </c>
      <c r="AK39" s="4">
        <f>'Kelpie OTU counts'!AK39/'Kelpie OTU counts'!AK$1</f>
        <v>2.6535253980288099E-3</v>
      </c>
      <c r="AL39" s="4">
        <f>'Kelpie OTU counts'!AL39/'Kelpie OTU counts'!AL$1</f>
        <v>3.4013605442176869E-3</v>
      </c>
      <c r="AM39" s="4">
        <f>'Kelpie OTU counts'!AM39/'Kelpie OTU counts'!AM$1</f>
        <v>0</v>
      </c>
      <c r="AN39" s="4">
        <f>'Kelpie OTU counts'!AN39/'Kelpie OTU counts'!AN$1</f>
        <v>1.1645962732919255E-3</v>
      </c>
      <c r="AO39" s="4">
        <f>'Kelpie OTU counts'!AO39/'Kelpie OTU counts'!AO$1</f>
        <v>3.9952057530962841E-3</v>
      </c>
      <c r="AP39" s="4">
        <f>'Kelpie OTU counts'!AP39/'Kelpie OTU counts'!AP$1</f>
        <v>0</v>
      </c>
      <c r="AQ39" s="4">
        <f>'Kelpie OTU counts'!AQ39/'Kelpie OTU counts'!AQ$1</f>
        <v>0</v>
      </c>
      <c r="AR39" s="4">
        <f>'Kelpie OTU counts'!AR39/'Kelpie OTU counts'!AR$1</f>
        <v>3.5549235691432635E-3</v>
      </c>
      <c r="AS39" s="4">
        <f>'Kelpie OTU counts'!AS39/'Kelpie OTU counts'!AS$1</f>
        <v>0</v>
      </c>
      <c r="AT39" s="4">
        <f>'Kelpie OTU counts'!AT39/'Kelpie OTU counts'!AT$1</f>
        <v>0</v>
      </c>
      <c r="AU39" s="4">
        <f>'Kelpie OTU counts'!AU39/'Kelpie OTU counts'!AU$1</f>
        <v>0</v>
      </c>
      <c r="AV39" s="4">
        <f>'Kelpie OTU counts'!AV39/'Kelpie OTU counts'!AV$1</f>
        <v>0</v>
      </c>
      <c r="AW39" s="4">
        <f>'Kelpie OTU counts'!AW39/'Kelpie OTU counts'!AW$1</f>
        <v>1.0395010395010396E-3</v>
      </c>
      <c r="AX39" s="4">
        <f>'Kelpie OTU counts'!AX39/'Kelpie OTU counts'!AX$1</f>
        <v>1.477832512315271E-3</v>
      </c>
      <c r="AY39" s="4">
        <f>'Kelpie OTU counts'!AY39/'Kelpie OTU counts'!AY$1</f>
        <v>6.3070900391474557E-3</v>
      </c>
      <c r="AZ39" s="4">
        <f>'Kelpie OTU counts'!AZ39/'Kelpie OTU counts'!AZ$1</f>
        <v>1.2050832602979842E-2</v>
      </c>
      <c r="BA39" s="4">
        <f>'Kelpie OTU counts'!BA39/'Kelpie OTU counts'!BA$1</f>
        <v>1.9065776930409914E-3</v>
      </c>
      <c r="BB39" s="4">
        <f>'Kelpie OTU counts'!BB39/'Kelpie OTU counts'!BB$1</f>
        <v>1.8781725888324875E-2</v>
      </c>
      <c r="BC39" s="4">
        <f>'Kelpie OTU counts'!BC39/'Kelpie OTU counts'!BC$1</f>
        <v>8.9628681177976958E-3</v>
      </c>
      <c r="BD39" s="4">
        <f>'Kelpie OTU counts'!BD39/'Kelpie OTU counts'!BD$1</f>
        <v>0</v>
      </c>
      <c r="BE39" s="4">
        <f>'Kelpie OTU counts'!BE39/'Kelpie OTU counts'!BE$1</f>
        <v>0</v>
      </c>
      <c r="BF39" s="4">
        <f>'Kelpie OTU counts'!BF39/'Kelpie OTU counts'!BF$1</f>
        <v>2.9524653085326248E-3</v>
      </c>
    </row>
    <row r="40" spans="1:58" x14ac:dyDescent="0.35">
      <c r="A40" t="str">
        <f>'Kelpie OTU counts'!A40</f>
        <v>OTU_69</v>
      </c>
      <c r="B40">
        <f>'Kelpie OTU counts'!B40</f>
        <v>571</v>
      </c>
      <c r="C40" t="str">
        <f>'Kelpie OTU counts'!C40</f>
        <v>Root</v>
      </c>
      <c r="D40" t="str">
        <f>'Kelpie OTU counts'!D40</f>
        <v>Bacteria</v>
      </c>
      <c r="E40" t="str">
        <f>'Kelpie OTU counts'!E40</f>
        <v>Firmicutes</v>
      </c>
      <c r="F40" t="str">
        <f>'Kelpie OTU counts'!F40</f>
        <v>.</v>
      </c>
      <c r="G40" t="str">
        <f>'Kelpie OTU counts'!G40</f>
        <v>Erysipelotrichia</v>
      </c>
      <c r="H40" t="str">
        <f>'Kelpie OTU counts'!H40</f>
        <v>.</v>
      </c>
      <c r="I40" t="str">
        <f>'Kelpie OTU counts'!I40</f>
        <v>Erysipelotrichales</v>
      </c>
      <c r="J40" t="str">
        <f>'Kelpie OTU counts'!J40</f>
        <v>.</v>
      </c>
      <c r="K40" t="str">
        <f>'Kelpie OTU counts'!K40</f>
        <v>Erysipelotrichaceae</v>
      </c>
      <c r="L40" t="str">
        <f>'Kelpie OTU counts'!L40</f>
        <v>.</v>
      </c>
      <c r="M40" t="str">
        <f>'Kelpie OTU counts'!M40</f>
        <v>Holdemanella</v>
      </c>
      <c r="N40" t="str">
        <f>'Kelpie OTU counts'!N40</f>
        <v>.</v>
      </c>
      <c r="O40">
        <f>'Kelpie OTU counts'!O40</f>
        <v>1</v>
      </c>
      <c r="P40" t="str">
        <f>'Kelpie OTU counts'!P40</f>
        <v>[Eubacterium]_biforme_DSM_3989_(M59230)</v>
      </c>
      <c r="Q40">
        <f>'Kelpie OTU counts'!Q40</f>
        <v>97.6</v>
      </c>
      <c r="R40">
        <f>'Kelpie OTU counts'!R40</f>
        <v>1</v>
      </c>
      <c r="S40" s="4">
        <f>'Kelpie OTU counts'!S40/'Kelpie OTU counts'!S$1</f>
        <v>1.4619883040935672E-3</v>
      </c>
      <c r="T40" s="4">
        <f>'Kelpie OTU counts'!T40/'Kelpie OTU counts'!T$1</f>
        <v>2.9863481228668944E-3</v>
      </c>
      <c r="U40" s="4">
        <f>'Kelpie OTU counts'!U40/'Kelpie OTU counts'!U$1</f>
        <v>1.1891062523973917E-2</v>
      </c>
      <c r="V40" s="4">
        <f>'Kelpie OTU counts'!V40/'Kelpie OTU counts'!V$1</f>
        <v>1.4309484193011647E-2</v>
      </c>
      <c r="W40" s="4">
        <f>'Kelpie OTU counts'!W40/'Kelpie OTU counts'!W$1</f>
        <v>0</v>
      </c>
      <c r="X40" s="4">
        <f>'Kelpie OTU counts'!X40/'Kelpie OTU counts'!X$1</f>
        <v>0</v>
      </c>
      <c r="Y40" s="4">
        <f>'Kelpie OTU counts'!Y40/'Kelpie OTU counts'!Y$1</f>
        <v>0</v>
      </c>
      <c r="Z40" s="4">
        <f>'Kelpie OTU counts'!Z40/'Kelpie OTU counts'!Z$1</f>
        <v>0</v>
      </c>
      <c r="AA40" s="4">
        <f>'Kelpie OTU counts'!AA40/'Kelpie OTU counts'!AA$1</f>
        <v>0</v>
      </c>
      <c r="AB40" s="4">
        <f>'Kelpie OTU counts'!AB40/'Kelpie OTU counts'!AB$1</f>
        <v>0</v>
      </c>
      <c r="AC40" s="4">
        <f>'Kelpie OTU counts'!AC40/'Kelpie OTU counts'!AC$1</f>
        <v>0</v>
      </c>
      <c r="AD40" s="4">
        <f>'Kelpie OTU counts'!AD40/'Kelpie OTU counts'!AD$1</f>
        <v>0</v>
      </c>
      <c r="AE40" s="4">
        <f>'Kelpie OTU counts'!AE40/'Kelpie OTU counts'!AE$1</f>
        <v>1.8335166850018333E-2</v>
      </c>
      <c r="AF40" s="4">
        <f>'Kelpie OTU counts'!AF40/'Kelpie OTU counts'!AF$1</f>
        <v>1.6581129095933674E-2</v>
      </c>
      <c r="AG40" s="4">
        <f>'Kelpie OTU counts'!AG40/'Kelpie OTU counts'!AG$1</f>
        <v>0</v>
      </c>
      <c r="AH40" s="4">
        <f>'Kelpie OTU counts'!AH40/'Kelpie OTU counts'!AH$1</f>
        <v>0</v>
      </c>
      <c r="AI40" s="4">
        <f>'Kelpie OTU counts'!AI40/'Kelpie OTU counts'!AI$1</f>
        <v>1.4208721215090642E-2</v>
      </c>
      <c r="AJ40" s="4">
        <f>'Kelpie OTU counts'!AJ40/'Kelpie OTU counts'!AJ$1</f>
        <v>1.9036287923854849E-2</v>
      </c>
      <c r="AK40" s="4">
        <f>'Kelpie OTU counts'!AK40/'Kelpie OTU counts'!AK$1</f>
        <v>1.5921152388172859E-2</v>
      </c>
      <c r="AL40" s="4">
        <f>'Kelpie OTU counts'!AL40/'Kelpie OTU counts'!AL$1</f>
        <v>1.2329931972789115E-2</v>
      </c>
      <c r="AM40" s="4">
        <f>'Kelpie OTU counts'!AM40/'Kelpie OTU counts'!AM$1</f>
        <v>0</v>
      </c>
      <c r="AN40" s="4">
        <f>'Kelpie OTU counts'!AN40/'Kelpie OTU counts'!AN$1</f>
        <v>0</v>
      </c>
      <c r="AO40" s="4">
        <f>'Kelpie OTU counts'!AO40/'Kelpie OTU counts'!AO$1</f>
        <v>0</v>
      </c>
      <c r="AP40" s="4">
        <f>'Kelpie OTU counts'!AP40/'Kelpie OTU counts'!AP$1</f>
        <v>0</v>
      </c>
      <c r="AQ40" s="4">
        <f>'Kelpie OTU counts'!AQ40/'Kelpie OTU counts'!AQ$1</f>
        <v>0</v>
      </c>
      <c r="AR40" s="4">
        <f>'Kelpie OTU counts'!AR40/'Kelpie OTU counts'!AR$1</f>
        <v>0</v>
      </c>
      <c r="AS40" s="4">
        <f>'Kelpie OTU counts'!AS40/'Kelpie OTU counts'!AS$1</f>
        <v>0</v>
      </c>
      <c r="AT40" s="4">
        <f>'Kelpie OTU counts'!AT40/'Kelpie OTU counts'!AT$1</f>
        <v>0</v>
      </c>
      <c r="AU40" s="4">
        <f>'Kelpie OTU counts'!AU40/'Kelpie OTU counts'!AU$1</f>
        <v>0</v>
      </c>
      <c r="AV40" s="4">
        <f>'Kelpie OTU counts'!AV40/'Kelpie OTU counts'!AV$1</f>
        <v>0</v>
      </c>
      <c r="AW40" s="4">
        <f>'Kelpie OTU counts'!AW40/'Kelpie OTU counts'!AW$1</f>
        <v>1.8711018711018712E-2</v>
      </c>
      <c r="AX40" s="4">
        <f>'Kelpie OTU counts'!AX40/'Kelpie OTU counts'!AX$1</f>
        <v>2.9556650246305417E-2</v>
      </c>
      <c r="AY40" s="4">
        <f>'Kelpie OTU counts'!AY40/'Kelpie OTU counts'!AY$1</f>
        <v>1.17442366246194E-2</v>
      </c>
      <c r="AZ40" s="4">
        <f>'Kelpie OTU counts'!AZ40/'Kelpie OTU counts'!AZ$1</f>
        <v>1.3146362839614373E-2</v>
      </c>
      <c r="BA40" s="4">
        <f>'Kelpie OTU counts'!BA40/'Kelpie OTU counts'!BA$1</f>
        <v>0</v>
      </c>
      <c r="BB40" s="4">
        <f>'Kelpie OTU counts'!BB40/'Kelpie OTU counts'!BB$1</f>
        <v>0</v>
      </c>
      <c r="BC40" s="4">
        <f>'Kelpie OTU counts'!BC40/'Kelpie OTU counts'!BC$1</f>
        <v>0</v>
      </c>
      <c r="BD40" s="4">
        <f>'Kelpie OTU counts'!BD40/'Kelpie OTU counts'!BD$1</f>
        <v>0</v>
      </c>
      <c r="BE40" s="4">
        <f>'Kelpie OTU counts'!BE40/'Kelpie OTU counts'!BE$1</f>
        <v>7.8902229845626073E-3</v>
      </c>
      <c r="BF40" s="4">
        <f>'Kelpie OTU counts'!BF40/'Kelpie OTU counts'!BF$1</f>
        <v>8.8573959255978749E-3</v>
      </c>
    </row>
    <row r="41" spans="1:58" x14ac:dyDescent="0.35">
      <c r="A41" t="str">
        <f>'Kelpie OTU counts'!A41</f>
        <v>OTU_33</v>
      </c>
      <c r="B41">
        <f>'Kelpie OTU counts'!B41</f>
        <v>568</v>
      </c>
      <c r="C41" t="str">
        <f>'Kelpie OTU counts'!C41</f>
        <v>Root</v>
      </c>
      <c r="D41" t="str">
        <f>'Kelpie OTU counts'!D41</f>
        <v>Bacteria</v>
      </c>
      <c r="E41" t="str">
        <f>'Kelpie OTU counts'!E41</f>
        <v>Firmicutes</v>
      </c>
      <c r="F41" t="str">
        <f>'Kelpie OTU counts'!F41</f>
        <v>.</v>
      </c>
      <c r="G41" t="str">
        <f>'Kelpie OTU counts'!G41</f>
        <v>.</v>
      </c>
      <c r="H41" t="str">
        <f>'Kelpie OTU counts'!H41</f>
        <v>.</v>
      </c>
      <c r="I41" t="str">
        <f>'Kelpie OTU counts'!I41</f>
        <v>.</v>
      </c>
      <c r="J41" t="str">
        <f>'Kelpie OTU counts'!J41</f>
        <v>.</v>
      </c>
      <c r="K41" t="str">
        <f>'Kelpie OTU counts'!K41</f>
        <v>.</v>
      </c>
      <c r="L41" t="str">
        <f>'Kelpie OTU counts'!L41</f>
        <v>.</v>
      </c>
      <c r="M41" t="str">
        <f>'Kelpie OTU counts'!M41</f>
        <v>.</v>
      </c>
      <c r="N41" t="str">
        <f>'Kelpie OTU counts'!N41</f>
        <v>.</v>
      </c>
      <c r="O41">
        <f>'Kelpie OTU counts'!O41</f>
        <v>0.95</v>
      </c>
      <c r="P41" t="str">
        <f>'Kelpie OTU counts'!P41</f>
        <v>Papillibacter_cinnamivorans_(T)_CIN1;_DSM12816_(AF167711)</v>
      </c>
      <c r="Q41">
        <f>'Kelpie OTU counts'!Q41</f>
        <v>89.7</v>
      </c>
      <c r="R41">
        <f>'Kelpie OTU counts'!R41</f>
        <v>1</v>
      </c>
      <c r="S41" s="4">
        <f>'Kelpie OTU counts'!S41/'Kelpie OTU counts'!S$1</f>
        <v>0</v>
      </c>
      <c r="T41" s="4">
        <f>'Kelpie OTU counts'!T41/'Kelpie OTU counts'!T$1</f>
        <v>0</v>
      </c>
      <c r="U41" s="4">
        <f>'Kelpie OTU counts'!U41/'Kelpie OTU counts'!U$1</f>
        <v>0</v>
      </c>
      <c r="V41" s="4">
        <f>'Kelpie OTU counts'!V41/'Kelpie OTU counts'!V$1</f>
        <v>0</v>
      </c>
      <c r="W41" s="4">
        <f>'Kelpie OTU counts'!W41/'Kelpie OTU counts'!W$1</f>
        <v>0</v>
      </c>
      <c r="X41" s="4">
        <f>'Kelpie OTU counts'!X41/'Kelpie OTU counts'!X$1</f>
        <v>0</v>
      </c>
      <c r="Y41" s="4">
        <f>'Kelpie OTU counts'!Y41/'Kelpie OTU counts'!Y$1</f>
        <v>0</v>
      </c>
      <c r="Z41" s="4">
        <f>'Kelpie OTU counts'!Z41/'Kelpie OTU counts'!Z$1</f>
        <v>0</v>
      </c>
      <c r="AA41" s="4">
        <f>'Kelpie OTU counts'!AA41/'Kelpie OTU counts'!AA$1</f>
        <v>0</v>
      </c>
      <c r="AB41" s="4">
        <f>'Kelpie OTU counts'!AB41/'Kelpie OTU counts'!AB$1</f>
        <v>0</v>
      </c>
      <c r="AC41" s="4">
        <f>'Kelpie OTU counts'!AC41/'Kelpie OTU counts'!AC$1</f>
        <v>0</v>
      </c>
      <c r="AD41" s="4">
        <f>'Kelpie OTU counts'!AD41/'Kelpie OTU counts'!AD$1</f>
        <v>0</v>
      </c>
      <c r="AE41" s="4">
        <f>'Kelpie OTU counts'!AE41/'Kelpie OTU counts'!AE$1</f>
        <v>0</v>
      </c>
      <c r="AF41" s="4">
        <f>'Kelpie OTU counts'!AF41/'Kelpie OTU counts'!AF$1</f>
        <v>0</v>
      </c>
      <c r="AG41" s="4">
        <f>'Kelpie OTU counts'!AG41/'Kelpie OTU counts'!AG$1</f>
        <v>0</v>
      </c>
      <c r="AH41" s="4">
        <f>'Kelpie OTU counts'!AH41/'Kelpie OTU counts'!AH$1</f>
        <v>0</v>
      </c>
      <c r="AI41" s="4">
        <f>'Kelpie OTU counts'!AI41/'Kelpie OTU counts'!AI$1</f>
        <v>0</v>
      </c>
      <c r="AJ41" s="4">
        <f>'Kelpie OTU counts'!AJ41/'Kelpie OTU counts'!AJ$1</f>
        <v>0</v>
      </c>
      <c r="AK41" s="4">
        <f>'Kelpie OTU counts'!AK41/'Kelpie OTU counts'!AK$1</f>
        <v>0</v>
      </c>
      <c r="AL41" s="4">
        <f>'Kelpie OTU counts'!AL41/'Kelpie OTU counts'!AL$1</f>
        <v>0</v>
      </c>
      <c r="AM41" s="4">
        <f>'Kelpie OTU counts'!AM41/'Kelpie OTU counts'!AM$1</f>
        <v>0</v>
      </c>
      <c r="AN41" s="4">
        <f>'Kelpie OTU counts'!AN41/'Kelpie OTU counts'!AN$1</f>
        <v>0</v>
      </c>
      <c r="AO41" s="4">
        <f>'Kelpie OTU counts'!AO41/'Kelpie OTU counts'!AO$1</f>
        <v>6.791849780263684E-2</v>
      </c>
      <c r="AP41" s="4">
        <f>'Kelpie OTU counts'!AP41/'Kelpie OTU counts'!AP$1</f>
        <v>5.9773123909249562E-2</v>
      </c>
      <c r="AQ41" s="4">
        <f>'Kelpie OTU counts'!AQ41/'Kelpie OTU counts'!AQ$1</f>
        <v>0</v>
      </c>
      <c r="AR41" s="4">
        <f>'Kelpie OTU counts'!AR41/'Kelpie OTU counts'!AR$1</f>
        <v>0</v>
      </c>
      <c r="AS41" s="4">
        <f>'Kelpie OTU counts'!AS41/'Kelpie OTU counts'!AS$1</f>
        <v>0</v>
      </c>
      <c r="AT41" s="4">
        <f>'Kelpie OTU counts'!AT41/'Kelpie OTU counts'!AT$1</f>
        <v>0</v>
      </c>
      <c r="AU41" s="4">
        <f>'Kelpie OTU counts'!AU41/'Kelpie OTU counts'!AU$1</f>
        <v>8.0168776371308023E-2</v>
      </c>
      <c r="AV41" s="4">
        <f>'Kelpie OTU counts'!AV41/'Kelpie OTU counts'!AV$1</f>
        <v>9.6916299559471369E-2</v>
      </c>
      <c r="AW41" s="4">
        <f>'Kelpie OTU counts'!AW41/'Kelpie OTU counts'!AW$1</f>
        <v>0</v>
      </c>
      <c r="AX41" s="4">
        <f>'Kelpie OTU counts'!AX41/'Kelpie OTU counts'!AX$1</f>
        <v>0</v>
      </c>
      <c r="AY41" s="4">
        <f>'Kelpie OTU counts'!AY41/'Kelpie OTU counts'!AY$1</f>
        <v>1.9573727707698999E-3</v>
      </c>
      <c r="AZ41" s="4">
        <f>'Kelpie OTU counts'!AZ41/'Kelpie OTU counts'!AZ$1</f>
        <v>1.3146362839614374E-3</v>
      </c>
      <c r="BA41" s="4">
        <f>'Kelpie OTU counts'!BA41/'Kelpie OTU counts'!BA$1</f>
        <v>0</v>
      </c>
      <c r="BB41" s="4">
        <f>'Kelpie OTU counts'!BB41/'Kelpie OTU counts'!BB$1</f>
        <v>0</v>
      </c>
      <c r="BC41" s="4">
        <f>'Kelpie OTU counts'!BC41/'Kelpie OTU counts'!BC$1</f>
        <v>1.47247119078105E-2</v>
      </c>
      <c r="BD41" s="4">
        <f>'Kelpie OTU counts'!BD41/'Kelpie OTU counts'!BD$1</f>
        <v>1.1145510835913313E-2</v>
      </c>
      <c r="BE41" s="4">
        <f>'Kelpie OTU counts'!BE41/'Kelpie OTU counts'!BE$1</f>
        <v>0</v>
      </c>
      <c r="BF41" s="4">
        <f>'Kelpie OTU counts'!BF41/'Kelpie OTU counts'!BF$1</f>
        <v>0</v>
      </c>
    </row>
    <row r="42" spans="1:58" x14ac:dyDescent="0.35">
      <c r="A42" t="str">
        <f>'Kelpie OTU counts'!A42</f>
        <v>OTU_35</v>
      </c>
      <c r="B42">
        <f>'Kelpie OTU counts'!B42</f>
        <v>562</v>
      </c>
      <c r="C42" t="str">
        <f>'Kelpie OTU counts'!C42</f>
        <v>Root</v>
      </c>
      <c r="D42" t="str">
        <f>'Kelpie OTU counts'!D42</f>
        <v>Bacteria</v>
      </c>
      <c r="E42" t="str">
        <f>'Kelpie OTU counts'!E42</f>
        <v>Firmicutes</v>
      </c>
      <c r="F42" t="str">
        <f>'Kelpie OTU counts'!F42</f>
        <v>.</v>
      </c>
      <c r="G42" t="str">
        <f>'Kelpie OTU counts'!G42</f>
        <v>Clostridia</v>
      </c>
      <c r="H42" t="str">
        <f>'Kelpie OTU counts'!H42</f>
        <v>.</v>
      </c>
      <c r="I42" t="str">
        <f>'Kelpie OTU counts'!I42</f>
        <v>Clostridiales</v>
      </c>
      <c r="J42" t="str">
        <f>'Kelpie OTU counts'!J42</f>
        <v>.</v>
      </c>
      <c r="K42" t="str">
        <f>'Kelpie OTU counts'!K42</f>
        <v>Lachnospiraceae</v>
      </c>
      <c r="L42" t="str">
        <f>'Kelpie OTU counts'!L42</f>
        <v>.</v>
      </c>
      <c r="M42" t="str">
        <f>'Kelpie OTU counts'!M42</f>
        <v>Blautia</v>
      </c>
      <c r="N42" t="str">
        <f>'Kelpie OTU counts'!N42</f>
        <v>.</v>
      </c>
      <c r="O42">
        <f>'Kelpie OTU counts'!O42</f>
        <v>0.96</v>
      </c>
      <c r="P42" t="str">
        <f>'Kelpie OTU counts'!P42</f>
        <v>Blautia_luti_(T)_bln9_(AJ133124)</v>
      </c>
      <c r="Q42">
        <f>'Kelpie OTU counts'!Q42</f>
        <v>99.6</v>
      </c>
      <c r="R42">
        <f>'Kelpie OTU counts'!R42</f>
        <v>1</v>
      </c>
      <c r="S42" s="4">
        <f>'Kelpie OTU counts'!S42/'Kelpie OTU counts'!S$1</f>
        <v>4.3859649122807015E-3</v>
      </c>
      <c r="T42" s="4">
        <f>'Kelpie OTU counts'!T42/'Kelpie OTU counts'!T$1</f>
        <v>5.1194539249146756E-3</v>
      </c>
      <c r="U42" s="4">
        <f>'Kelpie OTU counts'!U42/'Kelpie OTU counts'!U$1</f>
        <v>6.5209052550824704E-3</v>
      </c>
      <c r="V42" s="4">
        <f>'Kelpie OTU counts'!V42/'Kelpie OTU counts'!V$1</f>
        <v>1.0981697171381031E-2</v>
      </c>
      <c r="W42" s="4">
        <f>'Kelpie OTU counts'!W42/'Kelpie OTU counts'!W$1</f>
        <v>2.3148148148148147E-3</v>
      </c>
      <c r="X42" s="4">
        <f>'Kelpie OTU counts'!X42/'Kelpie OTU counts'!X$1</f>
        <v>7.0451719850808123E-3</v>
      </c>
      <c r="Y42" s="4">
        <f>'Kelpie OTU counts'!Y42/'Kelpie OTU counts'!Y$1</f>
        <v>1.1896264572924102E-2</v>
      </c>
      <c r="Z42" s="4">
        <f>'Kelpie OTU counts'!Z42/'Kelpie OTU counts'!Z$1</f>
        <v>1.0641058915131067E-2</v>
      </c>
      <c r="AA42" s="4">
        <f>'Kelpie OTU counts'!AA42/'Kelpie OTU counts'!AA$1</f>
        <v>1.4619883040935672E-3</v>
      </c>
      <c r="AB42" s="4">
        <f>'Kelpie OTU counts'!AB42/'Kelpie OTU counts'!AB$1</f>
        <v>0</v>
      </c>
      <c r="AC42" s="4">
        <f>'Kelpie OTU counts'!AC42/'Kelpie OTU counts'!AC$1</f>
        <v>0</v>
      </c>
      <c r="AD42" s="4">
        <f>'Kelpie OTU counts'!AD42/'Kelpie OTU counts'!AD$1</f>
        <v>3.1287605294825511E-3</v>
      </c>
      <c r="AE42" s="4">
        <f>'Kelpie OTU counts'!AE42/'Kelpie OTU counts'!AE$1</f>
        <v>1.4668133480014668E-3</v>
      </c>
      <c r="AF42" s="4">
        <f>'Kelpie OTU counts'!AF42/'Kelpie OTU counts'!AF$1</f>
        <v>3.1583103039873666E-3</v>
      </c>
      <c r="AG42" s="4">
        <f>'Kelpie OTU counts'!AG42/'Kelpie OTU counts'!AG$1</f>
        <v>3.821656050955414E-3</v>
      </c>
      <c r="AH42" s="4">
        <f>'Kelpie OTU counts'!AH42/'Kelpie OTU counts'!AH$1</f>
        <v>1.483679525222552E-3</v>
      </c>
      <c r="AI42" s="4">
        <f>'Kelpie OTU counts'!AI42/'Kelpie OTU counts'!AI$1</f>
        <v>1.0779029887310143E-2</v>
      </c>
      <c r="AJ42" s="4">
        <f>'Kelpie OTU counts'!AJ42/'Kelpie OTU counts'!AJ$1</f>
        <v>5.353955978584176E-3</v>
      </c>
      <c r="AK42" s="4">
        <f>'Kelpie OTU counts'!AK42/'Kelpie OTU counts'!AK$1</f>
        <v>2.6535253980288099E-3</v>
      </c>
      <c r="AL42" s="4">
        <f>'Kelpie OTU counts'!AL42/'Kelpie OTU counts'!AL$1</f>
        <v>3.4013605442176869E-3</v>
      </c>
      <c r="AM42" s="4">
        <f>'Kelpie OTU counts'!AM42/'Kelpie OTU counts'!AM$1</f>
        <v>4.6329294369208841E-3</v>
      </c>
      <c r="AN42" s="4">
        <f>'Kelpie OTU counts'!AN42/'Kelpie OTU counts'!AN$1</f>
        <v>5.434782608695652E-3</v>
      </c>
      <c r="AO42" s="4">
        <f>'Kelpie OTU counts'!AO42/'Kelpie OTU counts'!AO$1</f>
        <v>3.9952057530962844E-4</v>
      </c>
      <c r="AP42" s="4">
        <f>'Kelpie OTU counts'!AP42/'Kelpie OTU counts'!AP$1</f>
        <v>4.3630017452006982E-4</v>
      </c>
      <c r="AQ42" s="4">
        <f>'Kelpie OTU counts'!AQ42/'Kelpie OTU counts'!AQ$1</f>
        <v>1.6129032258064516E-3</v>
      </c>
      <c r="AR42" s="4">
        <f>'Kelpie OTU counts'!AR42/'Kelpie OTU counts'!AR$1</f>
        <v>2.1329541414859582E-3</v>
      </c>
      <c r="AS42" s="4">
        <f>'Kelpie OTU counts'!AS42/'Kelpie OTU counts'!AS$1</f>
        <v>0</v>
      </c>
      <c r="AT42" s="4">
        <f>'Kelpie OTU counts'!AT42/'Kelpie OTU counts'!AT$1</f>
        <v>0</v>
      </c>
      <c r="AU42" s="4">
        <f>'Kelpie OTU counts'!AU42/'Kelpie OTU counts'!AU$1</f>
        <v>0</v>
      </c>
      <c r="AV42" s="4">
        <f>'Kelpie OTU counts'!AV42/'Kelpie OTU counts'!AV$1</f>
        <v>0</v>
      </c>
      <c r="AW42" s="4">
        <f>'Kelpie OTU counts'!AW42/'Kelpie OTU counts'!AW$1</f>
        <v>1.0395010395010396E-2</v>
      </c>
      <c r="AX42" s="4">
        <f>'Kelpie OTU counts'!AX42/'Kelpie OTU counts'!AX$1</f>
        <v>1.4778325123152709E-2</v>
      </c>
      <c r="AY42" s="4">
        <f>'Kelpie OTU counts'!AY42/'Kelpie OTU counts'!AY$1</f>
        <v>2.0661157024793389E-2</v>
      </c>
      <c r="AZ42" s="4">
        <f>'Kelpie OTU counts'!AZ42/'Kelpie OTU counts'!AZ$1</f>
        <v>1.621384750219106E-2</v>
      </c>
      <c r="BA42" s="4">
        <f>'Kelpie OTU counts'!BA42/'Kelpie OTU counts'!BA$1</f>
        <v>1.4299332697807435E-3</v>
      </c>
      <c r="BB42" s="4">
        <f>'Kelpie OTU counts'!BB42/'Kelpie OTU counts'!BB$1</f>
        <v>1.5228426395939086E-3</v>
      </c>
      <c r="BC42" s="4">
        <f>'Kelpie OTU counts'!BC42/'Kelpie OTU counts'!BC$1</f>
        <v>1.9206145966709346E-3</v>
      </c>
      <c r="BD42" s="4">
        <f>'Kelpie OTU counts'!BD42/'Kelpie OTU counts'!BD$1</f>
        <v>0</v>
      </c>
      <c r="BE42" s="4">
        <f>'Kelpie OTU counts'!BE42/'Kelpie OTU counts'!BE$1</f>
        <v>3.7735849056603774E-3</v>
      </c>
      <c r="BF42" s="4">
        <f>'Kelpie OTU counts'!BF42/'Kelpie OTU counts'!BF$1</f>
        <v>5.9049306170652497E-3</v>
      </c>
    </row>
    <row r="43" spans="1:58" x14ac:dyDescent="0.35">
      <c r="A43" t="str">
        <f>'Kelpie OTU counts'!A43</f>
        <v>OTU_34</v>
      </c>
      <c r="B43">
        <f>'Kelpie OTU counts'!B43</f>
        <v>539</v>
      </c>
      <c r="C43" t="str">
        <f>'Kelpie OTU counts'!C43</f>
        <v>Root</v>
      </c>
      <c r="D43" t="str">
        <f>'Kelpie OTU counts'!D43</f>
        <v>Bacteria</v>
      </c>
      <c r="E43" t="str">
        <f>'Kelpie OTU counts'!E43</f>
        <v>Firmicutes</v>
      </c>
      <c r="F43" t="str">
        <f>'Kelpie OTU counts'!F43</f>
        <v>.</v>
      </c>
      <c r="G43" t="str">
        <f>'Kelpie OTU counts'!G43</f>
        <v>Clostridia</v>
      </c>
      <c r="H43" t="str">
        <f>'Kelpie OTU counts'!H43</f>
        <v>.</v>
      </c>
      <c r="I43" t="str">
        <f>'Kelpie OTU counts'!I43</f>
        <v>Clostridiales</v>
      </c>
      <c r="J43" t="str">
        <f>'Kelpie OTU counts'!J43</f>
        <v>.</v>
      </c>
      <c r="K43" t="str">
        <f>'Kelpie OTU counts'!K43</f>
        <v>.</v>
      </c>
      <c r="L43" t="str">
        <f>'Kelpie OTU counts'!L43</f>
        <v>.</v>
      </c>
      <c r="M43" t="str">
        <f>'Kelpie OTU counts'!M43</f>
        <v>.</v>
      </c>
      <c r="N43" t="str">
        <f>'Kelpie OTU counts'!N43</f>
        <v>.</v>
      </c>
      <c r="O43">
        <f>'Kelpie OTU counts'!O43</f>
        <v>0.77</v>
      </c>
      <c r="P43" t="str">
        <f>'Kelpie OTU counts'!P43</f>
        <v>Gracilibacter_thermotolerans_(T)_JW/YJL-S1_(DQ117465)</v>
      </c>
      <c r="Q43">
        <f>'Kelpie OTU counts'!Q43</f>
        <v>89.8</v>
      </c>
      <c r="R43">
        <f>'Kelpie OTU counts'!R43</f>
        <v>1</v>
      </c>
      <c r="S43" s="4">
        <f>'Kelpie OTU counts'!S43/'Kelpie OTU counts'!S$1</f>
        <v>0</v>
      </c>
      <c r="T43" s="4">
        <f>'Kelpie OTU counts'!T43/'Kelpie OTU counts'!T$1</f>
        <v>0</v>
      </c>
      <c r="U43" s="4">
        <f>'Kelpie OTU counts'!U43/'Kelpie OTU counts'!U$1</f>
        <v>0</v>
      </c>
      <c r="V43" s="4">
        <f>'Kelpie OTU counts'!V43/'Kelpie OTU counts'!V$1</f>
        <v>0</v>
      </c>
      <c r="W43" s="4">
        <f>'Kelpie OTU counts'!W43/'Kelpie OTU counts'!W$1</f>
        <v>0</v>
      </c>
      <c r="X43" s="4">
        <f>'Kelpie OTU counts'!X43/'Kelpie OTU counts'!X$1</f>
        <v>0</v>
      </c>
      <c r="Y43" s="4">
        <f>'Kelpie OTU counts'!Y43/'Kelpie OTU counts'!Y$1</f>
        <v>0</v>
      </c>
      <c r="Z43" s="4">
        <f>'Kelpie OTU counts'!Z43/'Kelpie OTU counts'!Z$1</f>
        <v>0</v>
      </c>
      <c r="AA43" s="4">
        <f>'Kelpie OTU counts'!AA43/'Kelpie OTU counts'!AA$1</f>
        <v>0</v>
      </c>
      <c r="AB43" s="4">
        <f>'Kelpie OTU counts'!AB43/'Kelpie OTU counts'!AB$1</f>
        <v>0</v>
      </c>
      <c r="AC43" s="4">
        <f>'Kelpie OTU counts'!AC43/'Kelpie OTU counts'!AC$1</f>
        <v>0</v>
      </c>
      <c r="AD43" s="4">
        <f>'Kelpie OTU counts'!AD43/'Kelpie OTU counts'!AD$1</f>
        <v>0</v>
      </c>
      <c r="AE43" s="4">
        <f>'Kelpie OTU counts'!AE43/'Kelpie OTU counts'!AE$1</f>
        <v>0</v>
      </c>
      <c r="AF43" s="4">
        <f>'Kelpie OTU counts'!AF43/'Kelpie OTU counts'!AF$1</f>
        <v>0</v>
      </c>
      <c r="AG43" s="4">
        <f>'Kelpie OTU counts'!AG43/'Kelpie OTU counts'!AG$1</f>
        <v>0</v>
      </c>
      <c r="AH43" s="4">
        <f>'Kelpie OTU counts'!AH43/'Kelpie OTU counts'!AH$1</f>
        <v>0</v>
      </c>
      <c r="AI43" s="4">
        <f>'Kelpie OTU counts'!AI43/'Kelpie OTU counts'!AI$1</f>
        <v>0</v>
      </c>
      <c r="AJ43" s="4">
        <f>'Kelpie OTU counts'!AJ43/'Kelpie OTU counts'!AJ$1</f>
        <v>0</v>
      </c>
      <c r="AK43" s="4">
        <f>'Kelpie OTU counts'!AK43/'Kelpie OTU counts'!AK$1</f>
        <v>0</v>
      </c>
      <c r="AL43" s="4">
        <f>'Kelpie OTU counts'!AL43/'Kelpie OTU counts'!AL$1</f>
        <v>0</v>
      </c>
      <c r="AM43" s="4">
        <f>'Kelpie OTU counts'!AM43/'Kelpie OTU counts'!AM$1</f>
        <v>0</v>
      </c>
      <c r="AN43" s="4">
        <f>'Kelpie OTU counts'!AN43/'Kelpie OTU counts'!AN$1</f>
        <v>0</v>
      </c>
      <c r="AO43" s="4">
        <f>'Kelpie OTU counts'!AO43/'Kelpie OTU counts'!AO$1</f>
        <v>6.831801837794646E-2</v>
      </c>
      <c r="AP43" s="4">
        <f>'Kelpie OTU counts'!AP43/'Kelpie OTU counts'!AP$1</f>
        <v>8.464223385689354E-2</v>
      </c>
      <c r="AQ43" s="4">
        <f>'Kelpie OTU counts'!AQ43/'Kelpie OTU counts'!AQ$1</f>
        <v>0</v>
      </c>
      <c r="AR43" s="4">
        <f>'Kelpie OTU counts'!AR43/'Kelpie OTU counts'!AR$1</f>
        <v>0</v>
      </c>
      <c r="AS43" s="4">
        <f>'Kelpie OTU counts'!AS43/'Kelpie OTU counts'!AS$1</f>
        <v>0</v>
      </c>
      <c r="AT43" s="4">
        <f>'Kelpie OTU counts'!AT43/'Kelpie OTU counts'!AT$1</f>
        <v>0</v>
      </c>
      <c r="AU43" s="4">
        <f>'Kelpie OTU counts'!AU43/'Kelpie OTU counts'!AU$1</f>
        <v>5.3164556962025315E-2</v>
      </c>
      <c r="AV43" s="4">
        <f>'Kelpie OTU counts'!AV43/'Kelpie OTU counts'!AV$1</f>
        <v>3.1718061674008813E-2</v>
      </c>
      <c r="AW43" s="4">
        <f>'Kelpie OTU counts'!AW43/'Kelpie OTU counts'!AW$1</f>
        <v>0</v>
      </c>
      <c r="AX43" s="4">
        <f>'Kelpie OTU counts'!AX43/'Kelpie OTU counts'!AX$1</f>
        <v>0</v>
      </c>
      <c r="AY43" s="4">
        <f>'Kelpie OTU counts'!AY43/'Kelpie OTU counts'!AY$1</f>
        <v>1.5224010439321444E-3</v>
      </c>
      <c r="AZ43" s="4">
        <f>'Kelpie OTU counts'!AZ43/'Kelpie OTU counts'!AZ$1</f>
        <v>4.1630148992112181E-3</v>
      </c>
      <c r="BA43" s="4">
        <f>'Kelpie OTU counts'!BA43/'Kelpie OTU counts'!BA$1</f>
        <v>0</v>
      </c>
      <c r="BB43" s="4">
        <f>'Kelpie OTU counts'!BB43/'Kelpie OTU counts'!BB$1</f>
        <v>0</v>
      </c>
      <c r="BC43" s="4">
        <f>'Kelpie OTU counts'!BC43/'Kelpie OTU counts'!BC$1</f>
        <v>1.6645326504481434E-2</v>
      </c>
      <c r="BD43" s="4">
        <f>'Kelpie OTU counts'!BD43/'Kelpie OTU counts'!BD$1</f>
        <v>1.4241486068111455E-2</v>
      </c>
      <c r="BE43" s="4">
        <f>'Kelpie OTU counts'!BE43/'Kelpie OTU counts'!BE$1</f>
        <v>0</v>
      </c>
      <c r="BF43" s="4">
        <f>'Kelpie OTU counts'!BF43/'Kelpie OTU counts'!BF$1</f>
        <v>0</v>
      </c>
    </row>
    <row r="44" spans="1:58" x14ac:dyDescent="0.35">
      <c r="A44" t="str">
        <f>'Kelpie OTU counts'!A44</f>
        <v>OTU_51</v>
      </c>
      <c r="B44">
        <f>'Kelpie OTU counts'!B44</f>
        <v>531</v>
      </c>
      <c r="C44" t="str">
        <f>'Kelpie OTU counts'!C44</f>
        <v>Root</v>
      </c>
      <c r="D44" t="str">
        <f>'Kelpie OTU counts'!D44</f>
        <v>Bacteria</v>
      </c>
      <c r="E44" t="str">
        <f>'Kelpie OTU counts'!E44</f>
        <v>Firmicutes</v>
      </c>
      <c r="F44" t="str">
        <f>'Kelpie OTU counts'!F44</f>
        <v>.</v>
      </c>
      <c r="G44" t="str">
        <f>'Kelpie OTU counts'!G44</f>
        <v>Clostridia</v>
      </c>
      <c r="H44" t="str">
        <f>'Kelpie OTU counts'!H44</f>
        <v>.</v>
      </c>
      <c r="I44" t="str">
        <f>'Kelpie OTU counts'!I44</f>
        <v>Clostridiales</v>
      </c>
      <c r="J44" t="str">
        <f>'Kelpie OTU counts'!J44</f>
        <v>.</v>
      </c>
      <c r="K44" t="str">
        <f>'Kelpie OTU counts'!K44</f>
        <v>Ruminococcaceae</v>
      </c>
      <c r="L44" t="str">
        <f>'Kelpie OTU counts'!L44</f>
        <v>.</v>
      </c>
      <c r="M44" t="str">
        <f>'Kelpie OTU counts'!M44</f>
        <v>Clostridium IV</v>
      </c>
      <c r="N44" t="str">
        <f>'Kelpie OTU counts'!N44</f>
        <v>.</v>
      </c>
      <c r="O44">
        <f>'Kelpie OTU counts'!O44</f>
        <v>0.98</v>
      </c>
      <c r="P44" t="str">
        <f>'Kelpie OTU counts'!P44</f>
        <v>Eubacterium_siraeum_strain_ATCC_29066_(L34625)</v>
      </c>
      <c r="Q44">
        <f>'Kelpie OTU counts'!Q44</f>
        <v>99.6</v>
      </c>
      <c r="R44">
        <f>'Kelpie OTU counts'!R44</f>
        <v>1</v>
      </c>
      <c r="S44" s="4">
        <f>'Kelpie OTU counts'!S44/'Kelpie OTU counts'!S$1</f>
        <v>0</v>
      </c>
      <c r="T44" s="4">
        <f>'Kelpie OTU counts'!T44/'Kelpie OTU counts'!T$1</f>
        <v>0</v>
      </c>
      <c r="U44" s="4">
        <f>'Kelpie OTU counts'!U44/'Kelpie OTU counts'!U$1</f>
        <v>7.6716532412734941E-4</v>
      </c>
      <c r="V44" s="4">
        <f>'Kelpie OTU counts'!V44/'Kelpie OTU counts'!V$1</f>
        <v>0</v>
      </c>
      <c r="W44" s="4">
        <f>'Kelpie OTU counts'!W44/'Kelpie OTU counts'!W$1</f>
        <v>0</v>
      </c>
      <c r="X44" s="4">
        <f>'Kelpie OTU counts'!X44/'Kelpie OTU counts'!X$1</f>
        <v>0</v>
      </c>
      <c r="Y44" s="4">
        <f>'Kelpie OTU counts'!Y44/'Kelpie OTU counts'!Y$1</f>
        <v>0</v>
      </c>
      <c r="Z44" s="4">
        <f>'Kelpie OTU counts'!Z44/'Kelpie OTU counts'!Z$1</f>
        <v>0</v>
      </c>
      <c r="AA44" s="4">
        <f>'Kelpie OTU counts'!AA44/'Kelpie OTU counts'!AA$1</f>
        <v>7.1637426900584791E-2</v>
      </c>
      <c r="AB44" s="4">
        <f>'Kelpie OTU counts'!AB44/'Kelpie OTU counts'!AB$1</f>
        <v>6.5142857142857141E-2</v>
      </c>
      <c r="AC44" s="4">
        <f>'Kelpie OTU counts'!AC44/'Kelpie OTU counts'!AC$1</f>
        <v>1.6733601070950468E-2</v>
      </c>
      <c r="AD44" s="4">
        <f>'Kelpie OTU counts'!AD44/'Kelpie OTU counts'!AD$1</f>
        <v>1.5884476534296029E-2</v>
      </c>
      <c r="AE44" s="4">
        <f>'Kelpie OTU counts'!AE44/'Kelpie OTU counts'!AE$1</f>
        <v>0</v>
      </c>
      <c r="AF44" s="4">
        <f>'Kelpie OTU counts'!AF44/'Kelpie OTU counts'!AF$1</f>
        <v>0</v>
      </c>
      <c r="AG44" s="4">
        <f>'Kelpie OTU counts'!AG44/'Kelpie OTU counts'!AG$1</f>
        <v>0</v>
      </c>
      <c r="AH44" s="4">
        <f>'Kelpie OTU counts'!AH44/'Kelpie OTU counts'!AH$1</f>
        <v>0</v>
      </c>
      <c r="AI44" s="4">
        <f>'Kelpie OTU counts'!AI44/'Kelpie OTU counts'!AI$1</f>
        <v>0</v>
      </c>
      <c r="AJ44" s="4">
        <f>'Kelpie OTU counts'!AJ44/'Kelpie OTU counts'!AJ$1</f>
        <v>0</v>
      </c>
      <c r="AK44" s="4">
        <f>'Kelpie OTU counts'!AK44/'Kelpie OTU counts'!AK$1</f>
        <v>0</v>
      </c>
      <c r="AL44" s="4">
        <f>'Kelpie OTU counts'!AL44/'Kelpie OTU counts'!AL$1</f>
        <v>0</v>
      </c>
      <c r="AM44" s="4">
        <f>'Kelpie OTU counts'!AM44/'Kelpie OTU counts'!AM$1</f>
        <v>0</v>
      </c>
      <c r="AN44" s="4">
        <f>'Kelpie OTU counts'!AN44/'Kelpie OTU counts'!AN$1</f>
        <v>0</v>
      </c>
      <c r="AO44" s="4">
        <f>'Kelpie OTU counts'!AO44/'Kelpie OTU counts'!AO$1</f>
        <v>1.7179384738314023E-2</v>
      </c>
      <c r="AP44" s="4">
        <f>'Kelpie OTU counts'!AP44/'Kelpie OTU counts'!AP$1</f>
        <v>1.9633507853403141E-2</v>
      </c>
      <c r="AQ44" s="4">
        <f>'Kelpie OTU counts'!AQ44/'Kelpie OTU counts'!AQ$1</f>
        <v>0</v>
      </c>
      <c r="AR44" s="4">
        <f>'Kelpie OTU counts'!AR44/'Kelpie OTU counts'!AR$1</f>
        <v>0</v>
      </c>
      <c r="AS44" s="4">
        <f>'Kelpie OTU counts'!AS44/'Kelpie OTU counts'!AS$1</f>
        <v>0</v>
      </c>
      <c r="AT44" s="4">
        <f>'Kelpie OTU counts'!AT44/'Kelpie OTU counts'!AT$1</f>
        <v>0</v>
      </c>
      <c r="AU44" s="4">
        <f>'Kelpie OTU counts'!AU44/'Kelpie OTU counts'!AU$1</f>
        <v>1.6033755274261603E-2</v>
      </c>
      <c r="AV44" s="4">
        <f>'Kelpie OTU counts'!AV44/'Kelpie OTU counts'!AV$1</f>
        <v>1.145374449339207E-2</v>
      </c>
      <c r="AW44" s="4">
        <f>'Kelpie OTU counts'!AW44/'Kelpie OTU counts'!AW$1</f>
        <v>0</v>
      </c>
      <c r="AX44" s="4">
        <f>'Kelpie OTU counts'!AX44/'Kelpie OTU counts'!AX$1</f>
        <v>0</v>
      </c>
      <c r="AY44" s="4">
        <f>'Kelpie OTU counts'!AY44/'Kelpie OTU counts'!AY$1</f>
        <v>0</v>
      </c>
      <c r="AZ44" s="4">
        <f>'Kelpie OTU counts'!AZ44/'Kelpie OTU counts'!AZ$1</f>
        <v>0</v>
      </c>
      <c r="BA44" s="4">
        <f>'Kelpie OTU counts'!BA44/'Kelpie OTU counts'!BA$1</f>
        <v>0</v>
      </c>
      <c r="BB44" s="4">
        <f>'Kelpie OTU counts'!BB44/'Kelpie OTU counts'!BB$1</f>
        <v>0</v>
      </c>
      <c r="BC44" s="4">
        <f>'Kelpie OTU counts'!BC44/'Kelpie OTU counts'!BC$1</f>
        <v>1.9206145966709346E-3</v>
      </c>
      <c r="BD44" s="4">
        <f>'Kelpie OTU counts'!BD44/'Kelpie OTU counts'!BD$1</f>
        <v>2.4767801857585141E-3</v>
      </c>
      <c r="BE44" s="4">
        <f>'Kelpie OTU counts'!BE44/'Kelpie OTU counts'!BE$1</f>
        <v>0</v>
      </c>
      <c r="BF44" s="4">
        <f>'Kelpie OTU counts'!BF44/'Kelpie OTU counts'!BF$1</f>
        <v>0</v>
      </c>
    </row>
    <row r="45" spans="1:58" x14ac:dyDescent="0.35">
      <c r="A45" t="str">
        <f>'Kelpie OTU counts'!A45</f>
        <v>OTU_73</v>
      </c>
      <c r="B45">
        <f>'Kelpie OTU counts'!B45</f>
        <v>530</v>
      </c>
      <c r="C45" t="str">
        <f>'Kelpie OTU counts'!C45</f>
        <v>Root</v>
      </c>
      <c r="D45" t="str">
        <f>'Kelpie OTU counts'!D45</f>
        <v>Bacteria</v>
      </c>
      <c r="E45" t="str">
        <f>'Kelpie OTU counts'!E45</f>
        <v>Firmicutes</v>
      </c>
      <c r="F45" t="str">
        <f>'Kelpie OTU counts'!F45</f>
        <v>.</v>
      </c>
      <c r="G45" t="str">
        <f>'Kelpie OTU counts'!G45</f>
        <v>Clostridia</v>
      </c>
      <c r="H45" t="str">
        <f>'Kelpie OTU counts'!H45</f>
        <v>.</v>
      </c>
      <c r="I45" t="str">
        <f>'Kelpie OTU counts'!I45</f>
        <v>Clostridiales</v>
      </c>
      <c r="J45" t="str">
        <f>'Kelpie OTU counts'!J45</f>
        <v>.</v>
      </c>
      <c r="K45" t="str">
        <f>'Kelpie OTU counts'!K45</f>
        <v>Lachnospiraceae</v>
      </c>
      <c r="L45" t="str">
        <f>'Kelpie OTU counts'!L45</f>
        <v>.</v>
      </c>
      <c r="M45" t="str">
        <f>'Kelpie OTU counts'!M45</f>
        <v>Lachnospiracea_incertae_sedis</v>
      </c>
      <c r="N45" t="str">
        <f>'Kelpie OTU counts'!N45</f>
        <v>.</v>
      </c>
      <c r="O45">
        <f>'Kelpie OTU counts'!O45</f>
        <v>0.53</v>
      </c>
      <c r="P45" t="str">
        <f>'Kelpie OTU counts'!P45</f>
        <v>Eubacterium_ramulus_ATCC_29099_(L34623)</v>
      </c>
      <c r="Q45">
        <f>'Kelpie OTU counts'!Q45</f>
        <v>98.8</v>
      </c>
      <c r="R45">
        <f>'Kelpie OTU counts'!R45</f>
        <v>1</v>
      </c>
      <c r="S45" s="4">
        <f>'Kelpie OTU counts'!S45/'Kelpie OTU counts'!S$1</f>
        <v>0</v>
      </c>
      <c r="T45" s="4">
        <f>'Kelpie OTU counts'!T45/'Kelpie OTU counts'!T$1</f>
        <v>1.7064846416382253E-3</v>
      </c>
      <c r="U45" s="4">
        <f>'Kelpie OTU counts'!U45/'Kelpie OTU counts'!U$1</f>
        <v>2.3014959723820483E-3</v>
      </c>
      <c r="V45" s="4">
        <f>'Kelpie OTU counts'!V45/'Kelpie OTU counts'!V$1</f>
        <v>9.3178036605657232E-3</v>
      </c>
      <c r="W45" s="4">
        <f>'Kelpie OTU counts'!W45/'Kelpie OTU counts'!W$1</f>
        <v>0</v>
      </c>
      <c r="X45" s="4">
        <f>'Kelpie OTU counts'!X45/'Kelpie OTU counts'!X$1</f>
        <v>0</v>
      </c>
      <c r="Y45" s="4">
        <f>'Kelpie OTU counts'!Y45/'Kelpie OTU counts'!Y$1</f>
        <v>1.9509873899595527E-2</v>
      </c>
      <c r="Z45" s="4">
        <f>'Kelpie OTU counts'!Z45/'Kelpie OTU counts'!Z$1</f>
        <v>2.0763041785621592E-3</v>
      </c>
      <c r="AA45" s="4">
        <f>'Kelpie OTU counts'!AA45/'Kelpie OTU counts'!AA$1</f>
        <v>1.4132553606237816E-2</v>
      </c>
      <c r="AB45" s="4">
        <f>'Kelpie OTU counts'!AB45/'Kelpie OTU counts'!AB$1</f>
        <v>0</v>
      </c>
      <c r="AC45" s="4">
        <f>'Kelpie OTU counts'!AC45/'Kelpie OTU counts'!AC$1</f>
        <v>0</v>
      </c>
      <c r="AD45" s="4">
        <f>'Kelpie OTU counts'!AD45/'Kelpie OTU counts'!AD$1</f>
        <v>1.2515042117930204E-2</v>
      </c>
      <c r="AE45" s="4">
        <f>'Kelpie OTU counts'!AE45/'Kelpie OTU counts'!AE$1</f>
        <v>0</v>
      </c>
      <c r="AF45" s="4">
        <f>'Kelpie OTU counts'!AF45/'Kelpie OTU counts'!AF$1</f>
        <v>0</v>
      </c>
      <c r="AG45" s="4">
        <f>'Kelpie OTU counts'!AG45/'Kelpie OTU counts'!AG$1</f>
        <v>2.2929936305732482E-2</v>
      </c>
      <c r="AH45" s="4">
        <f>'Kelpie OTU counts'!AH45/'Kelpie OTU counts'!AH$1</f>
        <v>0</v>
      </c>
      <c r="AI45" s="4">
        <f>'Kelpie OTU counts'!AI45/'Kelpie OTU counts'!AI$1</f>
        <v>1.8128368446839783E-2</v>
      </c>
      <c r="AJ45" s="4">
        <f>'Kelpie OTU counts'!AJ45/'Kelpie OTU counts'!AJ$1</f>
        <v>1.784651992861392E-3</v>
      </c>
      <c r="AK45" s="4">
        <f>'Kelpie OTU counts'!AK45/'Kelpie OTU counts'!AK$1</f>
        <v>0</v>
      </c>
      <c r="AL45" s="4">
        <f>'Kelpie OTU counts'!AL45/'Kelpie OTU counts'!AL$1</f>
        <v>0</v>
      </c>
      <c r="AM45" s="4">
        <f>'Kelpie OTU counts'!AM45/'Kelpie OTU counts'!AM$1</f>
        <v>0</v>
      </c>
      <c r="AN45" s="4">
        <f>'Kelpie OTU counts'!AN45/'Kelpie OTU counts'!AN$1</f>
        <v>0</v>
      </c>
      <c r="AO45" s="4">
        <f>'Kelpie OTU counts'!AO45/'Kelpie OTU counts'!AO$1</f>
        <v>0</v>
      </c>
      <c r="AP45" s="4">
        <f>'Kelpie OTU counts'!AP45/'Kelpie OTU counts'!AP$1</f>
        <v>0</v>
      </c>
      <c r="AQ45" s="4">
        <f>'Kelpie OTU counts'!AQ45/'Kelpie OTU counts'!AQ$1</f>
        <v>0</v>
      </c>
      <c r="AR45" s="4">
        <f>'Kelpie OTU counts'!AR45/'Kelpie OTU counts'!AR$1</f>
        <v>0</v>
      </c>
      <c r="AS45" s="4">
        <f>'Kelpie OTU counts'!AS45/'Kelpie OTU counts'!AS$1</f>
        <v>0</v>
      </c>
      <c r="AT45" s="4">
        <f>'Kelpie OTU counts'!AT45/'Kelpie OTU counts'!AT$1</f>
        <v>0</v>
      </c>
      <c r="AU45" s="4">
        <f>'Kelpie OTU counts'!AU45/'Kelpie OTU counts'!AU$1</f>
        <v>0</v>
      </c>
      <c r="AV45" s="4">
        <f>'Kelpie OTU counts'!AV45/'Kelpie OTU counts'!AV$1</f>
        <v>0</v>
      </c>
      <c r="AW45" s="4">
        <f>'Kelpie OTU counts'!AW45/'Kelpie OTU counts'!AW$1</f>
        <v>4.677754677754678E-3</v>
      </c>
      <c r="AX45" s="4">
        <f>'Kelpie OTU counts'!AX45/'Kelpie OTU counts'!AX$1</f>
        <v>4.4334975369458131E-3</v>
      </c>
      <c r="AY45" s="4">
        <f>'Kelpie OTU counts'!AY45/'Kelpie OTU counts'!AY$1</f>
        <v>6.0896041757285777E-3</v>
      </c>
      <c r="AZ45" s="4">
        <f>'Kelpie OTU counts'!AZ45/'Kelpie OTU counts'!AZ$1</f>
        <v>8.3260297984224362E-3</v>
      </c>
      <c r="BA45" s="4">
        <f>'Kelpie OTU counts'!BA45/'Kelpie OTU counts'!BA$1</f>
        <v>1.334604385128694E-2</v>
      </c>
      <c r="BB45" s="4">
        <f>'Kelpie OTU counts'!BB45/'Kelpie OTU counts'!BB$1</f>
        <v>1.9289340101522844E-2</v>
      </c>
      <c r="BC45" s="4">
        <f>'Kelpie OTU counts'!BC45/'Kelpie OTU counts'!BC$1</f>
        <v>6.4020486555697821E-4</v>
      </c>
      <c r="BD45" s="4">
        <f>'Kelpie OTU counts'!BD45/'Kelpie OTU counts'!BD$1</f>
        <v>0</v>
      </c>
      <c r="BE45" s="4">
        <f>'Kelpie OTU counts'!BE45/'Kelpie OTU counts'!BE$1</f>
        <v>1.6123499142367066E-2</v>
      </c>
      <c r="BF45" s="4">
        <f>'Kelpie OTU counts'!BF45/'Kelpie OTU counts'!BF$1</f>
        <v>1.9191024505462062E-2</v>
      </c>
    </row>
    <row r="46" spans="1:58" x14ac:dyDescent="0.35">
      <c r="A46" t="str">
        <f>'Kelpie OTU counts'!A46</f>
        <v>OTU_36</v>
      </c>
      <c r="B46">
        <f>'Kelpie OTU counts'!B46</f>
        <v>509</v>
      </c>
      <c r="C46" t="str">
        <f>'Kelpie OTU counts'!C46</f>
        <v>Root</v>
      </c>
      <c r="D46" t="str">
        <f>'Kelpie OTU counts'!D46</f>
        <v>Bacteria</v>
      </c>
      <c r="E46" t="str">
        <f>'Kelpie OTU counts'!E46</f>
        <v>Firmicutes</v>
      </c>
      <c r="F46" t="str">
        <f>'Kelpie OTU counts'!F46</f>
        <v>.</v>
      </c>
      <c r="G46" t="str">
        <f>'Kelpie OTU counts'!G46</f>
        <v>Clostridia</v>
      </c>
      <c r="H46" t="str">
        <f>'Kelpie OTU counts'!H46</f>
        <v>.</v>
      </c>
      <c r="I46" t="str">
        <f>'Kelpie OTU counts'!I46</f>
        <v>Clostridiales</v>
      </c>
      <c r="J46" t="str">
        <f>'Kelpie OTU counts'!J46</f>
        <v>.</v>
      </c>
      <c r="K46" t="str">
        <f>'Kelpie OTU counts'!K46</f>
        <v>Ruminococcaceae</v>
      </c>
      <c r="L46" t="str">
        <f>'Kelpie OTU counts'!L46</f>
        <v>.</v>
      </c>
      <c r="M46" t="str">
        <f>'Kelpie OTU counts'!M46</f>
        <v>Ruminococcus</v>
      </c>
      <c r="N46" t="str">
        <f>'Kelpie OTU counts'!N46</f>
        <v>.</v>
      </c>
      <c r="O46">
        <f>'Kelpie OTU counts'!O46</f>
        <v>1</v>
      </c>
      <c r="P46" t="str">
        <f>'Kelpie OTU counts'!P46</f>
        <v>Ruminococcus_champanellensis_18P13_type_strain:_18P13_(AJ515913)</v>
      </c>
      <c r="Q46">
        <f>'Kelpie OTU counts'!Q46</f>
        <v>98</v>
      </c>
      <c r="R46">
        <f>'Kelpie OTU counts'!R46</f>
        <v>1</v>
      </c>
      <c r="S46" s="4">
        <f>'Kelpie OTU counts'!S46/'Kelpie OTU counts'!S$1</f>
        <v>6.8226120857699801E-3</v>
      </c>
      <c r="T46" s="4">
        <f>'Kelpie OTU counts'!T46/'Kelpie OTU counts'!T$1</f>
        <v>7.6791808873720134E-3</v>
      </c>
      <c r="U46" s="4">
        <f>'Kelpie OTU counts'!U46/'Kelpie OTU counts'!U$1</f>
        <v>1.4959723820483314E-2</v>
      </c>
      <c r="V46" s="4">
        <f>'Kelpie OTU counts'!V46/'Kelpie OTU counts'!V$1</f>
        <v>1.8635607321131446E-2</v>
      </c>
      <c r="W46" s="4">
        <f>'Kelpie OTU counts'!W46/'Kelpie OTU counts'!W$1</f>
        <v>3.0864197530864196E-3</v>
      </c>
      <c r="X46" s="4">
        <f>'Kelpie OTU counts'!X46/'Kelpie OTU counts'!X$1</f>
        <v>4.1442188147534191E-3</v>
      </c>
      <c r="Y46" s="4">
        <f>'Kelpie OTU counts'!Y46/'Kelpie OTU counts'!Y$1</f>
        <v>0</v>
      </c>
      <c r="Z46" s="4">
        <f>'Kelpie OTU counts'!Z46/'Kelpie OTU counts'!Z$1</f>
        <v>0</v>
      </c>
      <c r="AA46" s="4">
        <f>'Kelpie OTU counts'!AA46/'Kelpie OTU counts'!AA$1</f>
        <v>0</v>
      </c>
      <c r="AB46" s="4">
        <f>'Kelpie OTU counts'!AB46/'Kelpie OTU counts'!AB$1</f>
        <v>0</v>
      </c>
      <c r="AC46" s="4">
        <f>'Kelpie OTU counts'!AC46/'Kelpie OTU counts'!AC$1</f>
        <v>0</v>
      </c>
      <c r="AD46" s="4">
        <f>'Kelpie OTU counts'!AD46/'Kelpie OTU counts'!AD$1</f>
        <v>0</v>
      </c>
      <c r="AE46" s="4">
        <f>'Kelpie OTU counts'!AE46/'Kelpie OTU counts'!AE$1</f>
        <v>2.2735606894022736E-2</v>
      </c>
      <c r="AF46" s="4">
        <f>'Kelpie OTU counts'!AF46/'Kelpie OTU counts'!AF$1</f>
        <v>2.4476904855902093E-2</v>
      </c>
      <c r="AG46" s="4">
        <f>'Kelpie OTU counts'!AG46/'Kelpie OTU counts'!AG$1</f>
        <v>7.6433121019108281E-3</v>
      </c>
      <c r="AH46" s="4">
        <f>'Kelpie OTU counts'!AH46/'Kelpie OTU counts'!AH$1</f>
        <v>5.9347181008902079E-3</v>
      </c>
      <c r="AI46" s="4">
        <f>'Kelpie OTU counts'!AI46/'Kelpie OTU counts'!AI$1</f>
        <v>1.3718765311121999E-2</v>
      </c>
      <c r="AJ46" s="4">
        <f>'Kelpie OTU counts'!AJ46/'Kelpie OTU counts'!AJ$1</f>
        <v>2.0226055919095775E-2</v>
      </c>
      <c r="AK46" s="4">
        <f>'Kelpie OTU counts'!AK46/'Kelpie OTU counts'!AK$1</f>
        <v>1.2130401819560273E-2</v>
      </c>
      <c r="AL46" s="4">
        <f>'Kelpie OTU counts'!AL46/'Kelpie OTU counts'!AL$1</f>
        <v>1.4030612244897959E-2</v>
      </c>
      <c r="AM46" s="4">
        <f>'Kelpie OTU counts'!AM46/'Kelpie OTU counts'!AM$1</f>
        <v>0</v>
      </c>
      <c r="AN46" s="4">
        <f>'Kelpie OTU counts'!AN46/'Kelpie OTU counts'!AN$1</f>
        <v>0</v>
      </c>
      <c r="AO46" s="4">
        <f>'Kelpie OTU counts'!AO46/'Kelpie OTU counts'!AO$1</f>
        <v>0</v>
      </c>
      <c r="AP46" s="4">
        <f>'Kelpie OTU counts'!AP46/'Kelpie OTU counts'!AP$1</f>
        <v>0</v>
      </c>
      <c r="AQ46" s="4">
        <f>'Kelpie OTU counts'!AQ46/'Kelpie OTU counts'!AQ$1</f>
        <v>0</v>
      </c>
      <c r="AR46" s="4">
        <f>'Kelpie OTU counts'!AR46/'Kelpie OTU counts'!AR$1</f>
        <v>0</v>
      </c>
      <c r="AS46" s="4">
        <f>'Kelpie OTU counts'!AS46/'Kelpie OTU counts'!AS$1</f>
        <v>0</v>
      </c>
      <c r="AT46" s="4">
        <f>'Kelpie OTU counts'!AT46/'Kelpie OTU counts'!AT$1</f>
        <v>0</v>
      </c>
      <c r="AU46" s="4">
        <f>'Kelpie OTU counts'!AU46/'Kelpie OTU counts'!AU$1</f>
        <v>0</v>
      </c>
      <c r="AV46" s="4">
        <f>'Kelpie OTU counts'!AV46/'Kelpie OTU counts'!AV$1</f>
        <v>0</v>
      </c>
      <c r="AW46" s="4">
        <f>'Kelpie OTU counts'!AW46/'Kelpie OTU counts'!AW$1</f>
        <v>9.355509355509356E-3</v>
      </c>
      <c r="AX46" s="4">
        <f>'Kelpie OTU counts'!AX46/'Kelpie OTU counts'!AX$1</f>
        <v>1.083743842364532E-2</v>
      </c>
      <c r="AY46" s="4">
        <f>'Kelpie OTU counts'!AY46/'Kelpie OTU counts'!AY$1</f>
        <v>0</v>
      </c>
      <c r="AZ46" s="4">
        <f>'Kelpie OTU counts'!AZ46/'Kelpie OTU counts'!AZ$1</f>
        <v>0</v>
      </c>
      <c r="BA46" s="4">
        <f>'Kelpie OTU counts'!BA46/'Kelpie OTU counts'!BA$1</f>
        <v>1.2392755004766444E-2</v>
      </c>
      <c r="BB46" s="4">
        <f>'Kelpie OTU counts'!BB46/'Kelpie OTU counts'!BB$1</f>
        <v>8.6294416243654828E-3</v>
      </c>
      <c r="BC46" s="4">
        <f>'Kelpie OTU counts'!BC46/'Kelpie OTU counts'!BC$1</f>
        <v>8.3226632522407171E-3</v>
      </c>
      <c r="BD46" s="4">
        <f>'Kelpie OTU counts'!BD46/'Kelpie OTU counts'!BD$1</f>
        <v>4.3343653250773996E-3</v>
      </c>
      <c r="BE46" s="4">
        <f>'Kelpie OTU counts'!BE46/'Kelpie OTU counts'!BE$1</f>
        <v>0</v>
      </c>
      <c r="BF46" s="4">
        <f>'Kelpie OTU counts'!BF46/'Kelpie OTU counts'!BF$1</f>
        <v>0</v>
      </c>
    </row>
    <row r="47" spans="1:58" x14ac:dyDescent="0.35">
      <c r="A47" t="str">
        <f>'Kelpie OTU counts'!A47</f>
        <v>OTU_84</v>
      </c>
      <c r="B47">
        <f>'Kelpie OTU counts'!B47</f>
        <v>506</v>
      </c>
      <c r="C47" t="str">
        <f>'Kelpie OTU counts'!C47</f>
        <v>Root</v>
      </c>
      <c r="D47" t="str">
        <f>'Kelpie OTU counts'!D47</f>
        <v>Bacteria</v>
      </c>
      <c r="E47" t="str">
        <f>'Kelpie OTU counts'!E47</f>
        <v>Firmicutes</v>
      </c>
      <c r="F47" t="str">
        <f>'Kelpie OTU counts'!F47</f>
        <v>.</v>
      </c>
      <c r="G47" t="str">
        <f>'Kelpie OTU counts'!G47</f>
        <v>Clostridia</v>
      </c>
      <c r="H47" t="str">
        <f>'Kelpie OTU counts'!H47</f>
        <v>.</v>
      </c>
      <c r="I47" t="str">
        <f>'Kelpie OTU counts'!I47</f>
        <v>Clostridiales</v>
      </c>
      <c r="J47" t="str">
        <f>'Kelpie OTU counts'!J47</f>
        <v>.</v>
      </c>
      <c r="K47" t="str">
        <f>'Kelpie OTU counts'!K47</f>
        <v>Ruminococcaceae</v>
      </c>
      <c r="L47" t="str">
        <f>'Kelpie OTU counts'!L47</f>
        <v>.</v>
      </c>
      <c r="M47" t="str">
        <f>'Kelpie OTU counts'!M47</f>
        <v>Oscillibacter</v>
      </c>
      <c r="N47" t="str">
        <f>'Kelpie OTU counts'!N47</f>
        <v>.</v>
      </c>
      <c r="O47">
        <f>'Kelpie OTU counts'!O47</f>
        <v>0.86</v>
      </c>
      <c r="P47" t="str">
        <f>'Kelpie OTU counts'!P47</f>
        <v>Oscillibacter_valericigenes_(T)_Sjm18-20_(=_NBRC_101213)_(AB238598)</v>
      </c>
      <c r="Q47">
        <f>'Kelpie OTU counts'!Q47</f>
        <v>94.1</v>
      </c>
      <c r="R47">
        <f>'Kelpie OTU counts'!R47</f>
        <v>1</v>
      </c>
      <c r="S47" s="4">
        <f>'Kelpie OTU counts'!S47/'Kelpie OTU counts'!S$1</f>
        <v>9.2592592592592587E-3</v>
      </c>
      <c r="T47" s="4">
        <f>'Kelpie OTU counts'!T47/'Kelpie OTU counts'!T$1</f>
        <v>4.2662116040955633E-3</v>
      </c>
      <c r="U47" s="4">
        <f>'Kelpie OTU counts'!U47/'Kelpie OTU counts'!U$1</f>
        <v>2.3014959723820483E-3</v>
      </c>
      <c r="V47" s="4">
        <f>'Kelpie OTU counts'!V47/'Kelpie OTU counts'!V$1</f>
        <v>9.9833610648918472E-4</v>
      </c>
      <c r="W47" s="4">
        <f>'Kelpie OTU counts'!W47/'Kelpie OTU counts'!W$1</f>
        <v>8.4876543209876538E-3</v>
      </c>
      <c r="X47" s="4">
        <f>'Kelpie OTU counts'!X47/'Kelpie OTU counts'!X$1</f>
        <v>5.8019063406547864E-3</v>
      </c>
      <c r="Y47" s="4">
        <f>'Kelpie OTU counts'!Y47/'Kelpie OTU counts'!Y$1</f>
        <v>0</v>
      </c>
      <c r="Z47" s="4">
        <f>'Kelpie OTU counts'!Z47/'Kelpie OTU counts'!Z$1</f>
        <v>0</v>
      </c>
      <c r="AA47" s="4">
        <f>'Kelpie OTU counts'!AA47/'Kelpie OTU counts'!AA$1</f>
        <v>0</v>
      </c>
      <c r="AB47" s="4">
        <f>'Kelpie OTU counts'!AB47/'Kelpie OTU counts'!AB$1</f>
        <v>1.7142857142857142E-3</v>
      </c>
      <c r="AC47" s="4">
        <f>'Kelpie OTU counts'!AC47/'Kelpie OTU counts'!AC$1</f>
        <v>8.0321285140562242E-3</v>
      </c>
      <c r="AD47" s="4">
        <f>'Kelpie OTU counts'!AD47/'Kelpie OTU counts'!AD$1</f>
        <v>1.0830324909747292E-2</v>
      </c>
      <c r="AE47" s="4">
        <f>'Kelpie OTU counts'!AE47/'Kelpie OTU counts'!AE$1</f>
        <v>2.6769343601026771E-2</v>
      </c>
      <c r="AF47" s="4">
        <f>'Kelpie OTU counts'!AF47/'Kelpie OTU counts'!AF$1</f>
        <v>1.5791551519936834E-2</v>
      </c>
      <c r="AG47" s="4">
        <f>'Kelpie OTU counts'!AG47/'Kelpie OTU counts'!AG$1</f>
        <v>1.9108280254777069E-2</v>
      </c>
      <c r="AH47" s="4">
        <f>'Kelpie OTU counts'!AH47/'Kelpie OTU counts'!AH$1</f>
        <v>8.9020771513353119E-3</v>
      </c>
      <c r="AI47" s="4">
        <f>'Kelpie OTU counts'!AI47/'Kelpie OTU counts'!AI$1</f>
        <v>7.3493385595296426E-3</v>
      </c>
      <c r="AJ47" s="4">
        <f>'Kelpie OTU counts'!AJ47/'Kelpie OTU counts'!AJ$1</f>
        <v>8.92325996430696E-3</v>
      </c>
      <c r="AK47" s="4">
        <f>'Kelpie OTU counts'!AK47/'Kelpie OTU counts'!AK$1</f>
        <v>6.4442759666413947E-3</v>
      </c>
      <c r="AL47" s="4">
        <f>'Kelpie OTU counts'!AL47/'Kelpie OTU counts'!AL$1</f>
        <v>7.6530612244897957E-3</v>
      </c>
      <c r="AM47" s="4">
        <f>'Kelpie OTU counts'!AM47/'Kelpie OTU counts'!AM$1</f>
        <v>0</v>
      </c>
      <c r="AN47" s="4">
        <f>'Kelpie OTU counts'!AN47/'Kelpie OTU counts'!AN$1</f>
        <v>0</v>
      </c>
      <c r="AO47" s="4">
        <f>'Kelpie OTU counts'!AO47/'Kelpie OTU counts'!AO$1</f>
        <v>0</v>
      </c>
      <c r="AP47" s="4">
        <f>'Kelpie OTU counts'!AP47/'Kelpie OTU counts'!AP$1</f>
        <v>0</v>
      </c>
      <c r="AQ47" s="4">
        <f>'Kelpie OTU counts'!AQ47/'Kelpie OTU counts'!AQ$1</f>
        <v>0</v>
      </c>
      <c r="AR47" s="4">
        <f>'Kelpie OTU counts'!AR47/'Kelpie OTU counts'!AR$1</f>
        <v>0</v>
      </c>
      <c r="AS47" s="4">
        <f>'Kelpie OTU counts'!AS47/'Kelpie OTU counts'!AS$1</f>
        <v>0</v>
      </c>
      <c r="AT47" s="4">
        <f>'Kelpie OTU counts'!AT47/'Kelpie OTU counts'!AT$1</f>
        <v>0</v>
      </c>
      <c r="AU47" s="4">
        <f>'Kelpie OTU counts'!AU47/'Kelpie OTU counts'!AU$1</f>
        <v>0</v>
      </c>
      <c r="AV47" s="4">
        <f>'Kelpie OTU counts'!AV47/'Kelpie OTU counts'!AV$1</f>
        <v>0</v>
      </c>
      <c r="AW47" s="4">
        <f>'Kelpie OTU counts'!AW47/'Kelpie OTU counts'!AW$1</f>
        <v>1.5072765072765074E-2</v>
      </c>
      <c r="AX47" s="4">
        <f>'Kelpie OTU counts'!AX47/'Kelpie OTU counts'!AX$1</f>
        <v>1.1822660098522168E-2</v>
      </c>
      <c r="AY47" s="4">
        <f>'Kelpie OTU counts'!AY47/'Kelpie OTU counts'!AY$1</f>
        <v>2.6098303610265334E-3</v>
      </c>
      <c r="AZ47" s="4">
        <f>'Kelpie OTU counts'!AZ47/'Kelpie OTU counts'!AZ$1</f>
        <v>2.1910604732690623E-3</v>
      </c>
      <c r="BA47" s="4">
        <f>'Kelpie OTU counts'!BA47/'Kelpie OTU counts'!BA$1</f>
        <v>9.0562440419447096E-3</v>
      </c>
      <c r="BB47" s="4">
        <f>'Kelpie OTU counts'!BB47/'Kelpie OTU counts'!BB$1</f>
        <v>6.5989847715736041E-3</v>
      </c>
      <c r="BC47" s="4">
        <f>'Kelpie OTU counts'!BC47/'Kelpie OTU counts'!BC$1</f>
        <v>0</v>
      </c>
      <c r="BD47" s="4">
        <f>'Kelpie OTU counts'!BD47/'Kelpie OTU counts'!BD$1</f>
        <v>0</v>
      </c>
      <c r="BE47" s="4">
        <f>'Kelpie OTU counts'!BE47/'Kelpie OTU counts'!BE$1</f>
        <v>6.8610634648370496E-3</v>
      </c>
      <c r="BF47" s="4">
        <f>'Kelpie OTU counts'!BF47/'Kelpie OTU counts'!BF$1</f>
        <v>6.4954236787717742E-3</v>
      </c>
    </row>
    <row r="48" spans="1:58" x14ac:dyDescent="0.35">
      <c r="A48" t="str">
        <f>'Kelpie OTU counts'!A48</f>
        <v>OTU_58</v>
      </c>
      <c r="B48">
        <f>'Kelpie OTU counts'!B48</f>
        <v>486</v>
      </c>
      <c r="C48" t="str">
        <f>'Kelpie OTU counts'!C48</f>
        <v>Root</v>
      </c>
      <c r="D48" t="str">
        <f>'Kelpie OTU counts'!D48</f>
        <v>Bacteria</v>
      </c>
      <c r="E48" t="str">
        <f>'Kelpie OTU counts'!E48</f>
        <v>Firmicutes</v>
      </c>
      <c r="F48" t="str">
        <f>'Kelpie OTU counts'!F48</f>
        <v>.</v>
      </c>
      <c r="G48" t="str">
        <f>'Kelpie OTU counts'!G48</f>
        <v>Clostridia</v>
      </c>
      <c r="H48" t="str">
        <f>'Kelpie OTU counts'!H48</f>
        <v>.</v>
      </c>
      <c r="I48" t="str">
        <f>'Kelpie OTU counts'!I48</f>
        <v>Clostridiales</v>
      </c>
      <c r="J48" t="str">
        <f>'Kelpie OTU counts'!J48</f>
        <v>.</v>
      </c>
      <c r="K48" t="str">
        <f>'Kelpie OTU counts'!K48</f>
        <v>Lachnospiraceae</v>
      </c>
      <c r="L48" t="str">
        <f>'Kelpie OTU counts'!L48</f>
        <v>.</v>
      </c>
      <c r="M48" t="str">
        <f>'Kelpie OTU counts'!M48</f>
        <v>.</v>
      </c>
      <c r="N48" t="str">
        <f>'Kelpie OTU counts'!N48</f>
        <v>.</v>
      </c>
      <c r="O48">
        <f>'Kelpie OTU counts'!O48</f>
        <v>0.93</v>
      </c>
      <c r="P48" t="str">
        <f>'Kelpie OTU counts'!P48</f>
        <v>Lachnoclostridium_pacaense_strain_Marseille-P3100_(NR_147396.1)</v>
      </c>
      <c r="Q48">
        <f>'Kelpie OTU counts'!Q48</f>
        <v>94.9</v>
      </c>
      <c r="R48">
        <f>'Kelpie OTU counts'!R48</f>
        <v>1</v>
      </c>
      <c r="S48" s="4">
        <f>'Kelpie OTU counts'!S48/'Kelpie OTU counts'!S$1</f>
        <v>4.3859649122807015E-3</v>
      </c>
      <c r="T48" s="4">
        <f>'Kelpie OTU counts'!T48/'Kelpie OTU counts'!T$1</f>
        <v>7.2525597269624577E-3</v>
      </c>
      <c r="U48" s="4">
        <f>'Kelpie OTU counts'!U48/'Kelpie OTU counts'!U$1</f>
        <v>1.9179133103183737E-3</v>
      </c>
      <c r="V48" s="4">
        <f>'Kelpie OTU counts'!V48/'Kelpie OTU counts'!V$1</f>
        <v>0</v>
      </c>
      <c r="W48" s="4">
        <f>'Kelpie OTU counts'!W48/'Kelpie OTU counts'!W$1</f>
        <v>1.0416666666666666E-2</v>
      </c>
      <c r="X48" s="4">
        <f>'Kelpie OTU counts'!X48/'Kelpie OTU counts'!X$1</f>
        <v>1.326150020721094E-2</v>
      </c>
      <c r="Y48" s="4">
        <f>'Kelpie OTU counts'!Y48/'Kelpie OTU counts'!Y$1</f>
        <v>4.9964311206281229E-3</v>
      </c>
      <c r="Z48" s="4">
        <f>'Kelpie OTU counts'!Z48/'Kelpie OTU counts'!Z$1</f>
        <v>8.5647547365689074E-3</v>
      </c>
      <c r="AA48" s="4">
        <f>'Kelpie OTU counts'!AA48/'Kelpie OTU counts'!AA$1</f>
        <v>3.4113060428849901E-3</v>
      </c>
      <c r="AB48" s="4">
        <f>'Kelpie OTU counts'!AB48/'Kelpie OTU counts'!AB$1</f>
        <v>5.1428571428571426E-3</v>
      </c>
      <c r="AC48" s="4">
        <f>'Kelpie OTU counts'!AC48/'Kelpie OTU counts'!AC$1</f>
        <v>2.2311468094600626E-3</v>
      </c>
      <c r="AD48" s="4">
        <f>'Kelpie OTU counts'!AD48/'Kelpie OTU counts'!AD$1</f>
        <v>5.0541516245487363E-3</v>
      </c>
      <c r="AE48" s="4">
        <f>'Kelpie OTU counts'!AE48/'Kelpie OTU counts'!AE$1</f>
        <v>6.2339567290062336E-3</v>
      </c>
      <c r="AF48" s="4">
        <f>'Kelpie OTU counts'!AF48/'Kelpie OTU counts'!AF$1</f>
        <v>5.1322542439794713E-3</v>
      </c>
      <c r="AG48" s="4">
        <f>'Kelpie OTU counts'!AG48/'Kelpie OTU counts'!AG$1</f>
        <v>3.821656050955414E-3</v>
      </c>
      <c r="AH48" s="4">
        <f>'Kelpie OTU counts'!AH48/'Kelpie OTU counts'!AH$1</f>
        <v>8.9020771513353119E-3</v>
      </c>
      <c r="AI48" s="4">
        <f>'Kelpie OTU counts'!AI48/'Kelpie OTU counts'!AI$1</f>
        <v>2.9397354238118569E-3</v>
      </c>
      <c r="AJ48" s="4">
        <f>'Kelpie OTU counts'!AJ48/'Kelpie OTU counts'!AJ$1</f>
        <v>2.3795359904818562E-3</v>
      </c>
      <c r="AK48" s="4">
        <f>'Kelpie OTU counts'!AK48/'Kelpie OTU counts'!AK$1</f>
        <v>1.1372251705837756E-3</v>
      </c>
      <c r="AL48" s="4">
        <f>'Kelpie OTU counts'!AL48/'Kelpie OTU counts'!AL$1</f>
        <v>1.7006802721088435E-3</v>
      </c>
      <c r="AM48" s="4">
        <f>'Kelpie OTU counts'!AM48/'Kelpie OTU counts'!AM$1</f>
        <v>1.1047754811119031E-2</v>
      </c>
      <c r="AN48" s="4">
        <f>'Kelpie OTU counts'!AN48/'Kelpie OTU counts'!AN$1</f>
        <v>1.358695652173913E-2</v>
      </c>
      <c r="AO48" s="4">
        <f>'Kelpie OTU counts'!AO48/'Kelpie OTU counts'!AO$1</f>
        <v>0</v>
      </c>
      <c r="AP48" s="4">
        <f>'Kelpie OTU counts'!AP48/'Kelpie OTU counts'!AP$1</f>
        <v>0</v>
      </c>
      <c r="AQ48" s="4">
        <f>'Kelpie OTU counts'!AQ48/'Kelpie OTU counts'!AQ$1</f>
        <v>1.4838709677419355E-2</v>
      </c>
      <c r="AR48" s="4">
        <f>'Kelpie OTU counts'!AR48/'Kelpie OTU counts'!AR$1</f>
        <v>1.1020263064344117E-2</v>
      </c>
      <c r="AS48" s="4">
        <f>'Kelpie OTU counts'!AS48/'Kelpie OTU counts'!AS$1</f>
        <v>0</v>
      </c>
      <c r="AT48" s="4">
        <f>'Kelpie OTU counts'!AT48/'Kelpie OTU counts'!AT$1</f>
        <v>0</v>
      </c>
      <c r="AU48" s="4">
        <f>'Kelpie OTU counts'!AU48/'Kelpie OTU counts'!AU$1</f>
        <v>0</v>
      </c>
      <c r="AV48" s="4">
        <f>'Kelpie OTU counts'!AV48/'Kelpie OTU counts'!AV$1</f>
        <v>0</v>
      </c>
      <c r="AW48" s="4">
        <f>'Kelpie OTU counts'!AW48/'Kelpie OTU counts'!AW$1</f>
        <v>6.7567567567567571E-3</v>
      </c>
      <c r="AX48" s="4">
        <f>'Kelpie OTU counts'!AX48/'Kelpie OTU counts'!AX$1</f>
        <v>7.3891625615763543E-3</v>
      </c>
      <c r="AY48" s="4">
        <f>'Kelpie OTU counts'!AY48/'Kelpie OTU counts'!AY$1</f>
        <v>2.8273162244454109E-3</v>
      </c>
      <c r="AZ48" s="4">
        <f>'Kelpie OTU counts'!AZ48/'Kelpie OTU counts'!AZ$1</f>
        <v>1.7528483786152498E-3</v>
      </c>
      <c r="BA48" s="4">
        <f>'Kelpie OTU counts'!BA48/'Kelpie OTU counts'!BA$1</f>
        <v>6.6730219256434702E-3</v>
      </c>
      <c r="BB48" s="4">
        <f>'Kelpie OTU counts'!BB48/'Kelpie OTU counts'!BB$1</f>
        <v>3.0456852791878172E-3</v>
      </c>
      <c r="BC48" s="4">
        <f>'Kelpie OTU counts'!BC48/'Kelpie OTU counts'!BC$1</f>
        <v>4.4814340588988479E-3</v>
      </c>
      <c r="BD48" s="4">
        <f>'Kelpie OTU counts'!BD48/'Kelpie OTU counts'!BD$1</f>
        <v>6.8111455108359137E-3</v>
      </c>
      <c r="BE48" s="4">
        <f>'Kelpie OTU counts'!BE48/'Kelpie OTU counts'!BE$1</f>
        <v>1.7152658662092624E-3</v>
      </c>
      <c r="BF48" s="4">
        <f>'Kelpie OTU counts'!BF48/'Kelpie OTU counts'!BF$1</f>
        <v>1.1809861234130499E-3</v>
      </c>
    </row>
    <row r="49" spans="1:58" x14ac:dyDescent="0.35">
      <c r="A49" t="str">
        <f>'Kelpie OTU counts'!A49</f>
        <v>OTU_37</v>
      </c>
      <c r="B49">
        <f>'Kelpie OTU counts'!B49</f>
        <v>475</v>
      </c>
      <c r="C49" t="str">
        <f>'Kelpie OTU counts'!C49</f>
        <v>Root</v>
      </c>
      <c r="D49" t="str">
        <f>'Kelpie OTU counts'!D49</f>
        <v>Bacteria</v>
      </c>
      <c r="E49" t="str">
        <f>'Kelpie OTU counts'!E49</f>
        <v>Firmicutes</v>
      </c>
      <c r="F49" t="str">
        <f>'Kelpie OTU counts'!F49</f>
        <v>.</v>
      </c>
      <c r="G49" t="str">
        <f>'Kelpie OTU counts'!G49</f>
        <v>Erysipelotrichia</v>
      </c>
      <c r="H49" t="str">
        <f>'Kelpie OTU counts'!H49</f>
        <v>.</v>
      </c>
      <c r="I49" t="str">
        <f>'Kelpie OTU counts'!I49</f>
        <v>Erysipelotrichales</v>
      </c>
      <c r="J49" t="str">
        <f>'Kelpie OTU counts'!J49</f>
        <v>.</v>
      </c>
      <c r="K49" t="str">
        <f>'Kelpie OTU counts'!K49</f>
        <v>Erysipelotrichaceae</v>
      </c>
      <c r="L49" t="str">
        <f>'Kelpie OTU counts'!L49</f>
        <v>.</v>
      </c>
      <c r="M49" t="str">
        <f>'Kelpie OTU counts'!M49</f>
        <v>Clostridium XVIII</v>
      </c>
      <c r="N49" t="str">
        <f>'Kelpie OTU counts'!N49</f>
        <v>.</v>
      </c>
      <c r="O49">
        <f>'Kelpie OTU counts'!O49</f>
        <v>0.75</v>
      </c>
      <c r="P49" t="str">
        <f>'Kelpie OTU counts'!P49</f>
        <v>Clostridium_saccharogumia_(T)_SDG-Mt85-3Db_(DQ100445)</v>
      </c>
      <c r="Q49">
        <f>'Kelpie OTU counts'!Q49</f>
        <v>93.3</v>
      </c>
      <c r="R49">
        <f>'Kelpie OTU counts'!R49</f>
        <v>1</v>
      </c>
      <c r="S49" s="4">
        <f>'Kelpie OTU counts'!S49/'Kelpie OTU counts'!S$1</f>
        <v>9.2592592592592587E-3</v>
      </c>
      <c r="T49" s="4">
        <f>'Kelpie OTU counts'!T49/'Kelpie OTU counts'!T$1</f>
        <v>7.6791808873720134E-3</v>
      </c>
      <c r="U49" s="4">
        <f>'Kelpie OTU counts'!U49/'Kelpie OTU counts'!U$1</f>
        <v>4.9865746068277718E-3</v>
      </c>
      <c r="V49" s="4">
        <f>'Kelpie OTU counts'!V49/'Kelpie OTU counts'!V$1</f>
        <v>7.3211314475873542E-3</v>
      </c>
      <c r="W49" s="4">
        <f>'Kelpie OTU counts'!W49/'Kelpie OTU counts'!W$1</f>
        <v>1.3117283950617283E-2</v>
      </c>
      <c r="X49" s="4">
        <f>'Kelpie OTU counts'!X49/'Kelpie OTU counts'!X$1</f>
        <v>1.326150020721094E-2</v>
      </c>
      <c r="Y49" s="4">
        <f>'Kelpie OTU counts'!Y49/'Kelpie OTU counts'!Y$1</f>
        <v>0</v>
      </c>
      <c r="Z49" s="4">
        <f>'Kelpie OTU counts'!Z49/'Kelpie OTU counts'!Z$1</f>
        <v>0</v>
      </c>
      <c r="AA49" s="4">
        <f>'Kelpie OTU counts'!AA49/'Kelpie OTU counts'!AA$1</f>
        <v>7.3099415204678359E-3</v>
      </c>
      <c r="AB49" s="4">
        <f>'Kelpie OTU counts'!AB49/'Kelpie OTU counts'!AB$1</f>
        <v>6.285714285714286E-3</v>
      </c>
      <c r="AC49" s="4">
        <f>'Kelpie OTU counts'!AC49/'Kelpie OTU counts'!AC$1</f>
        <v>5.5778670236501559E-3</v>
      </c>
      <c r="AD49" s="4">
        <f>'Kelpie OTU counts'!AD49/'Kelpie OTU counts'!AD$1</f>
        <v>3.6101083032490976E-3</v>
      </c>
      <c r="AE49" s="4">
        <f>'Kelpie OTU counts'!AE49/'Kelpie OTU counts'!AE$1</f>
        <v>0</v>
      </c>
      <c r="AF49" s="4">
        <f>'Kelpie OTU counts'!AF49/'Kelpie OTU counts'!AF$1</f>
        <v>7.8957757599684166E-4</v>
      </c>
      <c r="AG49" s="4">
        <f>'Kelpie OTU counts'!AG49/'Kelpie OTU counts'!AG$1</f>
        <v>1.7834394904458598E-2</v>
      </c>
      <c r="AH49" s="4">
        <f>'Kelpie OTU counts'!AH49/'Kelpie OTU counts'!AH$1</f>
        <v>7.4183976261127599E-3</v>
      </c>
      <c r="AI49" s="4">
        <f>'Kelpie OTU counts'!AI49/'Kelpie OTU counts'!AI$1</f>
        <v>3.9196472317491425E-3</v>
      </c>
      <c r="AJ49" s="4">
        <f>'Kelpie OTU counts'!AJ49/'Kelpie OTU counts'!AJ$1</f>
        <v>4.7590719809637123E-3</v>
      </c>
      <c r="AK49" s="4">
        <f>'Kelpie OTU counts'!AK49/'Kelpie OTU counts'!AK$1</f>
        <v>2.2744503411675512E-3</v>
      </c>
      <c r="AL49" s="4">
        <f>'Kelpie OTU counts'!AL49/'Kelpie OTU counts'!AL$1</f>
        <v>4.6768707482993197E-3</v>
      </c>
      <c r="AM49" s="4">
        <f>'Kelpie OTU counts'!AM49/'Kelpie OTU counts'!AM$1</f>
        <v>0</v>
      </c>
      <c r="AN49" s="4">
        <f>'Kelpie OTU counts'!AN49/'Kelpie OTU counts'!AN$1</f>
        <v>0</v>
      </c>
      <c r="AO49" s="4">
        <f>'Kelpie OTU counts'!AO49/'Kelpie OTU counts'!AO$1</f>
        <v>0</v>
      </c>
      <c r="AP49" s="4">
        <f>'Kelpie OTU counts'!AP49/'Kelpie OTU counts'!AP$1</f>
        <v>0</v>
      </c>
      <c r="AQ49" s="4">
        <f>'Kelpie OTU counts'!AQ49/'Kelpie OTU counts'!AQ$1</f>
        <v>0</v>
      </c>
      <c r="AR49" s="4">
        <f>'Kelpie OTU counts'!AR49/'Kelpie OTU counts'!AR$1</f>
        <v>0</v>
      </c>
      <c r="AS49" s="4">
        <f>'Kelpie OTU counts'!AS49/'Kelpie OTU counts'!AS$1</f>
        <v>0</v>
      </c>
      <c r="AT49" s="4">
        <f>'Kelpie OTU counts'!AT49/'Kelpie OTU counts'!AT$1</f>
        <v>0</v>
      </c>
      <c r="AU49" s="4">
        <f>'Kelpie OTU counts'!AU49/'Kelpie OTU counts'!AU$1</f>
        <v>0</v>
      </c>
      <c r="AV49" s="4">
        <f>'Kelpie OTU counts'!AV49/'Kelpie OTU counts'!AV$1</f>
        <v>0</v>
      </c>
      <c r="AW49" s="4">
        <f>'Kelpie OTU counts'!AW49/'Kelpie OTU counts'!AW$1</f>
        <v>0</v>
      </c>
      <c r="AX49" s="4">
        <f>'Kelpie OTU counts'!AX49/'Kelpie OTU counts'!AX$1</f>
        <v>0</v>
      </c>
      <c r="AY49" s="4">
        <f>'Kelpie OTU counts'!AY49/'Kelpie OTU counts'!AY$1</f>
        <v>1.5224010439321443E-2</v>
      </c>
      <c r="AZ49" s="4">
        <f>'Kelpie OTU counts'!AZ49/'Kelpie OTU counts'!AZ$1</f>
        <v>1.5775635407537247E-2</v>
      </c>
      <c r="BA49" s="4">
        <f>'Kelpie OTU counts'!BA49/'Kelpie OTU counts'!BA$1</f>
        <v>4.7664442326024788E-3</v>
      </c>
      <c r="BB49" s="4">
        <f>'Kelpie OTU counts'!BB49/'Kelpie OTU counts'!BB$1</f>
        <v>7.1065989847715737E-3</v>
      </c>
      <c r="BC49" s="4">
        <f>'Kelpie OTU counts'!BC49/'Kelpie OTU counts'!BC$1</f>
        <v>0</v>
      </c>
      <c r="BD49" s="4">
        <f>'Kelpie OTU counts'!BD49/'Kelpie OTU counts'!BD$1</f>
        <v>0</v>
      </c>
      <c r="BE49" s="4">
        <f>'Kelpie OTU counts'!BE49/'Kelpie OTU counts'!BE$1</f>
        <v>8.2332761578044599E-3</v>
      </c>
      <c r="BF49" s="4">
        <f>'Kelpie OTU counts'!BF49/'Kelpie OTU counts'!BF$1</f>
        <v>7.9716563330380873E-3</v>
      </c>
    </row>
    <row r="50" spans="1:58" x14ac:dyDescent="0.35">
      <c r="A50" t="str">
        <f>'Kelpie OTU counts'!A50</f>
        <v>OTU_82</v>
      </c>
      <c r="B50">
        <f>'Kelpie OTU counts'!B50</f>
        <v>464</v>
      </c>
      <c r="C50" t="str">
        <f>'Kelpie OTU counts'!C50</f>
        <v>Root</v>
      </c>
      <c r="D50" t="str">
        <f>'Kelpie OTU counts'!D50</f>
        <v>Bacteria</v>
      </c>
      <c r="E50" t="str">
        <f>'Kelpie OTU counts'!E50</f>
        <v>Bacteroidetes</v>
      </c>
      <c r="F50" t="str">
        <f>'Kelpie OTU counts'!F50</f>
        <v>.</v>
      </c>
      <c r="G50" t="str">
        <f>'Kelpie OTU counts'!G50</f>
        <v>Bacteroidia</v>
      </c>
      <c r="H50" t="str">
        <f>'Kelpie OTU counts'!H50</f>
        <v>.</v>
      </c>
      <c r="I50" t="str">
        <f>'Kelpie OTU counts'!I50</f>
        <v>Bacteroidales</v>
      </c>
      <c r="J50" t="str">
        <f>'Kelpie OTU counts'!J50</f>
        <v>.</v>
      </c>
      <c r="K50" t="str">
        <f>'Kelpie OTU counts'!K50</f>
        <v>Porphyromonadaceae</v>
      </c>
      <c r="L50" t="str">
        <f>'Kelpie OTU counts'!L50</f>
        <v>.</v>
      </c>
      <c r="M50" t="str">
        <f>'Kelpie OTU counts'!M50</f>
        <v>Barnesiella</v>
      </c>
      <c r="N50" t="str">
        <f>'Kelpie OTU counts'!N50</f>
        <v>.</v>
      </c>
      <c r="O50">
        <f>'Kelpie OTU counts'!O50</f>
        <v>1</v>
      </c>
      <c r="P50" t="str">
        <f>'Kelpie OTU counts'!P50</f>
        <v>Barnesiella_intestinihominis_(T)_YIT_11860_(AB370251)</v>
      </c>
      <c r="Q50">
        <f>'Kelpie OTU counts'!Q50</f>
        <v>98</v>
      </c>
      <c r="R50">
        <f>'Kelpie OTU counts'!R50</f>
        <v>1</v>
      </c>
      <c r="S50" s="4">
        <f>'Kelpie OTU counts'!S50/'Kelpie OTU counts'!S$1</f>
        <v>7.3099415204678359E-3</v>
      </c>
      <c r="T50" s="4">
        <f>'Kelpie OTU counts'!T50/'Kelpie OTU counts'!T$1</f>
        <v>8.9590443686006823E-3</v>
      </c>
      <c r="U50" s="4">
        <f>'Kelpie OTU counts'!U50/'Kelpie OTU counts'!U$1</f>
        <v>1.2658227848101266E-2</v>
      </c>
      <c r="V50" s="4">
        <f>'Kelpie OTU counts'!V50/'Kelpie OTU counts'!V$1</f>
        <v>1.4642262895174708E-2</v>
      </c>
      <c r="W50" s="4">
        <f>'Kelpie OTU counts'!W50/'Kelpie OTU counts'!W$1</f>
        <v>6.9444444444444441E-3</v>
      </c>
      <c r="X50" s="4">
        <f>'Kelpie OTU counts'!X50/'Kelpie OTU counts'!X$1</f>
        <v>8.2884376295068382E-3</v>
      </c>
      <c r="Y50" s="4">
        <f>'Kelpie OTU counts'!Y50/'Kelpie OTU counts'!Y$1</f>
        <v>5.2343564120866052E-3</v>
      </c>
      <c r="Z50" s="4">
        <f>'Kelpie OTU counts'!Z50/'Kelpie OTU counts'!Z$1</f>
        <v>2.8549182455229693E-3</v>
      </c>
      <c r="AA50" s="4">
        <f>'Kelpie OTU counts'!AA50/'Kelpie OTU counts'!AA$1</f>
        <v>0</v>
      </c>
      <c r="AB50" s="4">
        <f>'Kelpie OTU counts'!AB50/'Kelpie OTU counts'!AB$1</f>
        <v>0</v>
      </c>
      <c r="AC50" s="4">
        <f>'Kelpie OTU counts'!AC50/'Kelpie OTU counts'!AC$1</f>
        <v>2.6773761713520749E-3</v>
      </c>
      <c r="AD50" s="4">
        <f>'Kelpie OTU counts'!AD50/'Kelpie OTU counts'!AD$1</f>
        <v>5.29482551143201E-3</v>
      </c>
      <c r="AE50" s="4">
        <f>'Kelpie OTU counts'!AE50/'Kelpie OTU counts'!AE$1</f>
        <v>1.1367803447011368E-2</v>
      </c>
      <c r="AF50" s="4">
        <f>'Kelpie OTU counts'!AF50/'Kelpie OTU counts'!AF$1</f>
        <v>1.1054086063955783E-2</v>
      </c>
      <c r="AG50" s="4">
        <f>'Kelpie OTU counts'!AG50/'Kelpie OTU counts'!AG$1</f>
        <v>0</v>
      </c>
      <c r="AH50" s="4">
        <f>'Kelpie OTU counts'!AH50/'Kelpie OTU counts'!AH$1</f>
        <v>0</v>
      </c>
      <c r="AI50" s="4">
        <f>'Kelpie OTU counts'!AI50/'Kelpie OTU counts'!AI$1</f>
        <v>9.7991180793728563E-3</v>
      </c>
      <c r="AJ50" s="4">
        <f>'Kelpie OTU counts'!AJ50/'Kelpie OTU counts'!AJ$1</f>
        <v>9.5181439619274246E-3</v>
      </c>
      <c r="AK50" s="4">
        <f>'Kelpie OTU counts'!AK50/'Kelpie OTU counts'!AK$1</f>
        <v>9.0978013646702046E-3</v>
      </c>
      <c r="AL50" s="4">
        <f>'Kelpie OTU counts'!AL50/'Kelpie OTU counts'!AL$1</f>
        <v>1.1479591836734694E-2</v>
      </c>
      <c r="AM50" s="4">
        <f>'Kelpie OTU counts'!AM50/'Kelpie OTU counts'!AM$1</f>
        <v>0</v>
      </c>
      <c r="AN50" s="4">
        <f>'Kelpie OTU counts'!AN50/'Kelpie OTU counts'!AN$1</f>
        <v>0</v>
      </c>
      <c r="AO50" s="4">
        <f>'Kelpie OTU counts'!AO50/'Kelpie OTU counts'!AO$1</f>
        <v>0</v>
      </c>
      <c r="AP50" s="4">
        <f>'Kelpie OTU counts'!AP50/'Kelpie OTU counts'!AP$1</f>
        <v>0</v>
      </c>
      <c r="AQ50" s="4">
        <f>'Kelpie OTU counts'!AQ50/'Kelpie OTU counts'!AQ$1</f>
        <v>0</v>
      </c>
      <c r="AR50" s="4">
        <f>'Kelpie OTU counts'!AR50/'Kelpie OTU counts'!AR$1</f>
        <v>0</v>
      </c>
      <c r="AS50" s="4">
        <f>'Kelpie OTU counts'!AS50/'Kelpie OTU counts'!AS$1</f>
        <v>0</v>
      </c>
      <c r="AT50" s="4">
        <f>'Kelpie OTU counts'!AT50/'Kelpie OTU counts'!AT$1</f>
        <v>0</v>
      </c>
      <c r="AU50" s="4">
        <f>'Kelpie OTU counts'!AU50/'Kelpie OTU counts'!AU$1</f>
        <v>0</v>
      </c>
      <c r="AV50" s="4">
        <f>'Kelpie OTU counts'!AV50/'Kelpie OTU counts'!AV$1</f>
        <v>0</v>
      </c>
      <c r="AW50" s="4">
        <f>'Kelpie OTU counts'!AW50/'Kelpie OTU counts'!AW$1</f>
        <v>2.442827442827443E-2</v>
      </c>
      <c r="AX50" s="4">
        <f>'Kelpie OTU counts'!AX50/'Kelpie OTU counts'!AX$1</f>
        <v>2.4630541871921183E-2</v>
      </c>
      <c r="AY50" s="4">
        <f>'Kelpie OTU counts'!AY50/'Kelpie OTU counts'!AY$1</f>
        <v>0</v>
      </c>
      <c r="AZ50" s="4">
        <f>'Kelpie OTU counts'!AZ50/'Kelpie OTU counts'!AZ$1</f>
        <v>6.5731814198071868E-4</v>
      </c>
      <c r="BA50" s="4">
        <f>'Kelpie OTU counts'!BA50/'Kelpie OTU counts'!BA$1</f>
        <v>0</v>
      </c>
      <c r="BB50" s="4">
        <f>'Kelpie OTU counts'!BB50/'Kelpie OTU counts'!BB$1</f>
        <v>0</v>
      </c>
      <c r="BC50" s="4">
        <f>'Kelpie OTU counts'!BC50/'Kelpie OTU counts'!BC$1</f>
        <v>0</v>
      </c>
      <c r="BD50" s="4">
        <f>'Kelpie OTU counts'!BD50/'Kelpie OTU counts'!BD$1</f>
        <v>0</v>
      </c>
      <c r="BE50" s="4">
        <f>'Kelpie OTU counts'!BE50/'Kelpie OTU counts'!BE$1</f>
        <v>0</v>
      </c>
      <c r="BF50" s="4">
        <f>'Kelpie OTU counts'!BF50/'Kelpie OTU counts'!BF$1</f>
        <v>0</v>
      </c>
    </row>
    <row r="51" spans="1:58" x14ac:dyDescent="0.35">
      <c r="A51" t="str">
        <f>'Kelpie OTU counts'!A51</f>
        <v>OTU_39</v>
      </c>
      <c r="B51">
        <f>'Kelpie OTU counts'!B51</f>
        <v>455</v>
      </c>
      <c r="C51" t="str">
        <f>'Kelpie OTU counts'!C51</f>
        <v>Root</v>
      </c>
      <c r="D51" t="str">
        <f>'Kelpie OTU counts'!D51</f>
        <v>Bacteria</v>
      </c>
      <c r="E51" t="str">
        <f>'Kelpie OTU counts'!E51</f>
        <v>Firmicutes</v>
      </c>
      <c r="F51" t="str">
        <f>'Kelpie OTU counts'!F51</f>
        <v>.</v>
      </c>
      <c r="G51" t="str">
        <f>'Kelpie OTU counts'!G51</f>
        <v>Clostridia</v>
      </c>
      <c r="H51" t="str">
        <f>'Kelpie OTU counts'!H51</f>
        <v>.</v>
      </c>
      <c r="I51" t="str">
        <f>'Kelpie OTU counts'!I51</f>
        <v>Clostridiales</v>
      </c>
      <c r="J51" t="str">
        <f>'Kelpie OTU counts'!J51</f>
        <v>.</v>
      </c>
      <c r="K51" t="str">
        <f>'Kelpie OTU counts'!K51</f>
        <v>Lachnospiraceae</v>
      </c>
      <c r="L51" t="str">
        <f>'Kelpie OTU counts'!L51</f>
        <v>.</v>
      </c>
      <c r="M51" t="str">
        <f>'Kelpie OTU counts'!M51</f>
        <v>Lachnospiracea_incertae_sedis</v>
      </c>
      <c r="N51" t="str">
        <f>'Kelpie OTU counts'!N51</f>
        <v>.</v>
      </c>
      <c r="O51">
        <f>'Kelpie OTU counts'!O51</f>
        <v>0.57999999999999996</v>
      </c>
      <c r="P51" t="str">
        <f>'Kelpie OTU counts'!P51</f>
        <v>Anaerobium_acetethylicum_strain_GluBS11_(NR_137405.1)</v>
      </c>
      <c r="Q51">
        <f>'Kelpie OTU counts'!Q51</f>
        <v>96.8</v>
      </c>
      <c r="R51">
        <f>'Kelpie OTU counts'!R51</f>
        <v>1</v>
      </c>
      <c r="S51" s="4">
        <f>'Kelpie OTU counts'!S51/'Kelpie OTU counts'!S$1</f>
        <v>0</v>
      </c>
      <c r="T51" s="4">
        <f>'Kelpie OTU counts'!T51/'Kelpie OTU counts'!T$1</f>
        <v>0</v>
      </c>
      <c r="U51" s="4">
        <f>'Kelpie OTU counts'!U51/'Kelpie OTU counts'!U$1</f>
        <v>0</v>
      </c>
      <c r="V51" s="4">
        <f>'Kelpie OTU counts'!V51/'Kelpie OTU counts'!V$1</f>
        <v>0</v>
      </c>
      <c r="W51" s="4">
        <f>'Kelpie OTU counts'!W51/'Kelpie OTU counts'!W$1</f>
        <v>0</v>
      </c>
      <c r="X51" s="4">
        <f>'Kelpie OTU counts'!X51/'Kelpie OTU counts'!X$1</f>
        <v>0</v>
      </c>
      <c r="Y51" s="4">
        <f>'Kelpie OTU counts'!Y51/'Kelpie OTU counts'!Y$1</f>
        <v>0</v>
      </c>
      <c r="Z51" s="4">
        <f>'Kelpie OTU counts'!Z51/'Kelpie OTU counts'!Z$1</f>
        <v>0</v>
      </c>
      <c r="AA51" s="4">
        <f>'Kelpie OTU counts'!AA51/'Kelpie OTU counts'!AA$1</f>
        <v>0</v>
      </c>
      <c r="AB51" s="4">
        <f>'Kelpie OTU counts'!AB51/'Kelpie OTU counts'!AB$1</f>
        <v>0</v>
      </c>
      <c r="AC51" s="4">
        <f>'Kelpie OTU counts'!AC51/'Kelpie OTU counts'!AC$1</f>
        <v>0</v>
      </c>
      <c r="AD51" s="4">
        <f>'Kelpie OTU counts'!AD51/'Kelpie OTU counts'!AD$1</f>
        <v>0</v>
      </c>
      <c r="AE51" s="4">
        <f>'Kelpie OTU counts'!AE51/'Kelpie OTU counts'!AE$1</f>
        <v>0</v>
      </c>
      <c r="AF51" s="4">
        <f>'Kelpie OTU counts'!AF51/'Kelpie OTU counts'!AF$1</f>
        <v>0</v>
      </c>
      <c r="AG51" s="4">
        <f>'Kelpie OTU counts'!AG51/'Kelpie OTU counts'!AG$1</f>
        <v>0</v>
      </c>
      <c r="AH51" s="4">
        <f>'Kelpie OTU counts'!AH51/'Kelpie OTU counts'!AH$1</f>
        <v>0</v>
      </c>
      <c r="AI51" s="4">
        <f>'Kelpie OTU counts'!AI51/'Kelpie OTU counts'!AI$1</f>
        <v>0</v>
      </c>
      <c r="AJ51" s="4">
        <f>'Kelpie OTU counts'!AJ51/'Kelpie OTU counts'!AJ$1</f>
        <v>0</v>
      </c>
      <c r="AK51" s="4">
        <f>'Kelpie OTU counts'!AK51/'Kelpie OTU counts'!AK$1</f>
        <v>0</v>
      </c>
      <c r="AL51" s="4">
        <f>'Kelpie OTU counts'!AL51/'Kelpie OTU counts'!AL$1</f>
        <v>0</v>
      </c>
      <c r="AM51" s="4">
        <f>'Kelpie OTU counts'!AM51/'Kelpie OTU counts'!AM$1</f>
        <v>0</v>
      </c>
      <c r="AN51" s="4">
        <f>'Kelpie OTU counts'!AN51/'Kelpie OTU counts'!AN$1</f>
        <v>0</v>
      </c>
      <c r="AO51" s="4">
        <f>'Kelpie OTU counts'!AO51/'Kelpie OTU counts'!AO$1</f>
        <v>4.8741510187774673E-2</v>
      </c>
      <c r="AP51" s="4">
        <f>'Kelpie OTU counts'!AP51/'Kelpie OTU counts'!AP$1</f>
        <v>4.581151832460733E-2</v>
      </c>
      <c r="AQ51" s="4">
        <f>'Kelpie OTU counts'!AQ51/'Kelpie OTU counts'!AQ$1</f>
        <v>0</v>
      </c>
      <c r="AR51" s="4">
        <f>'Kelpie OTU counts'!AR51/'Kelpie OTU counts'!AR$1</f>
        <v>0</v>
      </c>
      <c r="AS51" s="4">
        <f>'Kelpie OTU counts'!AS51/'Kelpie OTU counts'!AS$1</f>
        <v>0</v>
      </c>
      <c r="AT51" s="4">
        <f>'Kelpie OTU counts'!AT51/'Kelpie OTU counts'!AT$1</f>
        <v>0</v>
      </c>
      <c r="AU51" s="4">
        <f>'Kelpie OTU counts'!AU51/'Kelpie OTU counts'!AU$1</f>
        <v>4.0506329113924051E-2</v>
      </c>
      <c r="AV51" s="4">
        <f>'Kelpie OTU counts'!AV51/'Kelpie OTU counts'!AV$1</f>
        <v>3.0837004405286344E-2</v>
      </c>
      <c r="AW51" s="4">
        <f>'Kelpie OTU counts'!AW51/'Kelpie OTU counts'!AW$1</f>
        <v>0</v>
      </c>
      <c r="AX51" s="4">
        <f>'Kelpie OTU counts'!AX51/'Kelpie OTU counts'!AX$1</f>
        <v>0</v>
      </c>
      <c r="AY51" s="4">
        <f>'Kelpie OTU counts'!AY51/'Kelpie OTU counts'!AY$1</f>
        <v>1.1091779034362766E-2</v>
      </c>
      <c r="AZ51" s="4">
        <f>'Kelpie OTU counts'!AZ51/'Kelpie OTU counts'!AZ$1</f>
        <v>1.1831726555652936E-2</v>
      </c>
      <c r="BA51" s="4">
        <f>'Kelpie OTU counts'!BA51/'Kelpie OTU counts'!BA$1</f>
        <v>0</v>
      </c>
      <c r="BB51" s="4">
        <f>'Kelpie OTU counts'!BB51/'Kelpie OTU counts'!BB$1</f>
        <v>0</v>
      </c>
      <c r="BC51" s="4">
        <f>'Kelpie OTU counts'!BC51/'Kelpie OTU counts'!BC$1</f>
        <v>1.2163892445582587E-2</v>
      </c>
      <c r="BD51" s="4">
        <f>'Kelpie OTU counts'!BD51/'Kelpie OTU counts'!BD$1</f>
        <v>1.3003095975232198E-2</v>
      </c>
      <c r="BE51" s="4">
        <f>'Kelpie OTU counts'!BE51/'Kelpie OTU counts'!BE$1</f>
        <v>0</v>
      </c>
      <c r="BF51" s="4">
        <f>'Kelpie OTU counts'!BF51/'Kelpie OTU counts'!BF$1</f>
        <v>0</v>
      </c>
    </row>
    <row r="52" spans="1:58" x14ac:dyDescent="0.35">
      <c r="A52" t="str">
        <f>'Kelpie OTU counts'!A52</f>
        <v>OTU_59</v>
      </c>
      <c r="B52">
        <f>'Kelpie OTU counts'!B52</f>
        <v>440</v>
      </c>
      <c r="C52" t="str">
        <f>'Kelpie OTU counts'!C52</f>
        <v>Root</v>
      </c>
      <c r="D52" t="str">
        <f>'Kelpie OTU counts'!D52</f>
        <v>Bacteria</v>
      </c>
      <c r="E52" t="str">
        <f>'Kelpie OTU counts'!E52</f>
        <v>Firmicutes</v>
      </c>
      <c r="F52" t="str">
        <f>'Kelpie OTU counts'!F52</f>
        <v>.</v>
      </c>
      <c r="G52" t="str">
        <f>'Kelpie OTU counts'!G52</f>
        <v>Clostridia</v>
      </c>
      <c r="H52" t="str">
        <f>'Kelpie OTU counts'!H52</f>
        <v>.</v>
      </c>
      <c r="I52" t="str">
        <f>'Kelpie OTU counts'!I52</f>
        <v>Clostridiales</v>
      </c>
      <c r="J52" t="str">
        <f>'Kelpie OTU counts'!J52</f>
        <v>.</v>
      </c>
      <c r="K52" t="str">
        <f>'Kelpie OTU counts'!K52</f>
        <v>Ruminococcaceae</v>
      </c>
      <c r="L52" t="str">
        <f>'Kelpie OTU counts'!L52</f>
        <v>.</v>
      </c>
      <c r="M52" t="str">
        <f>'Kelpie OTU counts'!M52</f>
        <v>.</v>
      </c>
      <c r="N52" t="str">
        <f>'Kelpie OTU counts'!N52</f>
        <v>.</v>
      </c>
      <c r="O52">
        <f>'Kelpie OTU counts'!O52</f>
        <v>0.67</v>
      </c>
      <c r="P52" t="str">
        <f>'Kelpie OTU counts'!P52</f>
        <v>Eubacterium_coprostanoligenes_(T)_HL_(HM037995)</v>
      </c>
      <c r="Q52">
        <f>'Kelpie OTU counts'!Q52</f>
        <v>94.5</v>
      </c>
      <c r="R52">
        <f>'Kelpie OTU counts'!R52</f>
        <v>1</v>
      </c>
      <c r="S52" s="4">
        <f>'Kelpie OTU counts'!S52/'Kelpie OTU counts'!S$1</f>
        <v>1.1208576998050682E-2</v>
      </c>
      <c r="T52" s="4">
        <f>'Kelpie OTU counts'!T52/'Kelpie OTU counts'!T$1</f>
        <v>1.151877133105802E-2</v>
      </c>
      <c r="U52" s="4">
        <f>'Kelpie OTU counts'!U52/'Kelpie OTU counts'!U$1</f>
        <v>3.9125431530494824E-2</v>
      </c>
      <c r="V52" s="4">
        <f>'Kelpie OTU counts'!V52/'Kelpie OTU counts'!V$1</f>
        <v>3.7603993344425955E-2</v>
      </c>
      <c r="W52" s="4">
        <f>'Kelpie OTU counts'!W52/'Kelpie OTU counts'!W$1</f>
        <v>0</v>
      </c>
      <c r="X52" s="4">
        <f>'Kelpie OTU counts'!X52/'Kelpie OTU counts'!X$1</f>
        <v>1.6576875259013675E-3</v>
      </c>
      <c r="Y52" s="4">
        <f>'Kelpie OTU counts'!Y52/'Kelpie OTU counts'!Y$1</f>
        <v>0</v>
      </c>
      <c r="Z52" s="4">
        <f>'Kelpie OTU counts'!Z52/'Kelpie OTU counts'!Z$1</f>
        <v>0</v>
      </c>
      <c r="AA52" s="4">
        <f>'Kelpie OTU counts'!AA52/'Kelpie OTU counts'!AA$1</f>
        <v>1.4132553606237816E-2</v>
      </c>
      <c r="AB52" s="4">
        <f>'Kelpie OTU counts'!AB52/'Kelpie OTU counts'!AB$1</f>
        <v>1.6E-2</v>
      </c>
      <c r="AC52" s="4">
        <f>'Kelpie OTU counts'!AC52/'Kelpie OTU counts'!AC$1</f>
        <v>0</v>
      </c>
      <c r="AD52" s="4">
        <f>'Kelpie OTU counts'!AD52/'Kelpie OTU counts'!AD$1</f>
        <v>4.5728038507821898E-3</v>
      </c>
      <c r="AE52" s="4">
        <f>'Kelpie OTU counts'!AE52/'Kelpie OTU counts'!AE$1</f>
        <v>5.5005500550055009E-3</v>
      </c>
      <c r="AF52" s="4">
        <f>'Kelpie OTU counts'!AF52/'Kelpie OTU counts'!AF$1</f>
        <v>6.7114093959731542E-3</v>
      </c>
      <c r="AG52" s="4">
        <f>'Kelpie OTU counts'!AG52/'Kelpie OTU counts'!AG$1</f>
        <v>0</v>
      </c>
      <c r="AH52" s="4">
        <f>'Kelpie OTU counts'!AH52/'Kelpie OTU counts'!AH$1</f>
        <v>0</v>
      </c>
      <c r="AI52" s="4">
        <f>'Kelpie OTU counts'!AI52/'Kelpie OTU counts'!AI$1</f>
        <v>5.3895149436550714E-3</v>
      </c>
      <c r="AJ52" s="4">
        <f>'Kelpie OTU counts'!AJ52/'Kelpie OTU counts'!AJ$1</f>
        <v>1.0113027959547887E-2</v>
      </c>
      <c r="AK52" s="4">
        <f>'Kelpie OTU counts'!AK52/'Kelpie OTU counts'!AK$1</f>
        <v>7.2024260803639122E-3</v>
      </c>
      <c r="AL52" s="4">
        <f>'Kelpie OTU counts'!AL52/'Kelpie OTU counts'!AL$1</f>
        <v>6.8027210884353739E-3</v>
      </c>
      <c r="AM52" s="4">
        <f>'Kelpie OTU counts'!AM52/'Kelpie OTU counts'!AM$1</f>
        <v>0</v>
      </c>
      <c r="AN52" s="4">
        <f>'Kelpie OTU counts'!AN52/'Kelpie OTU counts'!AN$1</f>
        <v>0</v>
      </c>
      <c r="AO52" s="4">
        <f>'Kelpie OTU counts'!AO52/'Kelpie OTU counts'!AO$1</f>
        <v>0</v>
      </c>
      <c r="AP52" s="4">
        <f>'Kelpie OTU counts'!AP52/'Kelpie OTU counts'!AP$1</f>
        <v>0</v>
      </c>
      <c r="AQ52" s="4">
        <f>'Kelpie OTU counts'!AQ52/'Kelpie OTU counts'!AQ$1</f>
        <v>0</v>
      </c>
      <c r="AR52" s="4">
        <f>'Kelpie OTU counts'!AR52/'Kelpie OTU counts'!AR$1</f>
        <v>0</v>
      </c>
      <c r="AS52" s="4">
        <f>'Kelpie OTU counts'!AS52/'Kelpie OTU counts'!AS$1</f>
        <v>0</v>
      </c>
      <c r="AT52" s="4">
        <f>'Kelpie OTU counts'!AT52/'Kelpie OTU counts'!AT$1</f>
        <v>0</v>
      </c>
      <c r="AU52" s="4">
        <f>'Kelpie OTU counts'!AU52/'Kelpie OTU counts'!AU$1</f>
        <v>0</v>
      </c>
      <c r="AV52" s="4">
        <f>'Kelpie OTU counts'!AV52/'Kelpie OTU counts'!AV$1</f>
        <v>0</v>
      </c>
      <c r="AW52" s="4">
        <f>'Kelpie OTU counts'!AW52/'Kelpie OTU counts'!AW$1</f>
        <v>0</v>
      </c>
      <c r="AX52" s="4">
        <f>'Kelpie OTU counts'!AX52/'Kelpie OTU counts'!AX$1</f>
        <v>0</v>
      </c>
      <c r="AY52" s="4">
        <f>'Kelpie OTU counts'!AY52/'Kelpie OTU counts'!AY$1</f>
        <v>0</v>
      </c>
      <c r="AZ52" s="4">
        <f>'Kelpie OTU counts'!AZ52/'Kelpie OTU counts'!AZ$1</f>
        <v>0</v>
      </c>
      <c r="BA52" s="4">
        <f>'Kelpie OTU counts'!BA52/'Kelpie OTU counts'!BA$1</f>
        <v>0</v>
      </c>
      <c r="BB52" s="4">
        <f>'Kelpie OTU counts'!BB52/'Kelpie OTU counts'!BB$1</f>
        <v>0</v>
      </c>
      <c r="BC52" s="4">
        <f>'Kelpie OTU counts'!BC52/'Kelpie OTU counts'!BC$1</f>
        <v>0</v>
      </c>
      <c r="BD52" s="4">
        <f>'Kelpie OTU counts'!BD52/'Kelpie OTU counts'!BD$1</f>
        <v>0</v>
      </c>
      <c r="BE52" s="4">
        <f>'Kelpie OTU counts'!BE52/'Kelpie OTU counts'!BE$1</f>
        <v>0</v>
      </c>
      <c r="BF52" s="4">
        <f>'Kelpie OTU counts'!BF52/'Kelpie OTU counts'!BF$1</f>
        <v>0</v>
      </c>
    </row>
    <row r="53" spans="1:58" x14ac:dyDescent="0.35">
      <c r="A53" t="str">
        <f>'Kelpie OTU counts'!A53</f>
        <v>OTU_40</v>
      </c>
      <c r="B53">
        <f>'Kelpie OTU counts'!B53</f>
        <v>436</v>
      </c>
      <c r="C53" t="str">
        <f>'Kelpie OTU counts'!C53</f>
        <v>Root</v>
      </c>
      <c r="D53" t="str">
        <f>'Kelpie OTU counts'!D53</f>
        <v>Bacteria</v>
      </c>
      <c r="E53" t="str">
        <f>'Kelpie OTU counts'!E53</f>
        <v>Firmicutes</v>
      </c>
      <c r="F53" t="str">
        <f>'Kelpie OTU counts'!F53</f>
        <v>.</v>
      </c>
      <c r="G53" t="str">
        <f>'Kelpie OTU counts'!G53</f>
        <v>.</v>
      </c>
      <c r="H53" t="str">
        <f>'Kelpie OTU counts'!H53</f>
        <v>.</v>
      </c>
      <c r="I53" t="str">
        <f>'Kelpie OTU counts'!I53</f>
        <v>.</v>
      </c>
      <c r="J53" t="str">
        <f>'Kelpie OTU counts'!J53</f>
        <v>.</v>
      </c>
      <c r="K53" t="str">
        <f>'Kelpie OTU counts'!K53</f>
        <v>.</v>
      </c>
      <c r="L53" t="str">
        <f>'Kelpie OTU counts'!L53</f>
        <v>.</v>
      </c>
      <c r="M53" t="str">
        <f>'Kelpie OTU counts'!M53</f>
        <v>.</v>
      </c>
      <c r="N53" t="str">
        <f>'Kelpie OTU counts'!N53</f>
        <v>.</v>
      </c>
      <c r="O53">
        <f>'Kelpie OTU counts'!O53</f>
        <v>0.75</v>
      </c>
      <c r="P53" t="str">
        <f>'Kelpie OTU counts'!P53</f>
        <v>Gracilibacter_thermotolerans_(T)_JW/YJL-S1_(DQ117465)</v>
      </c>
      <c r="Q53">
        <f>'Kelpie OTU counts'!Q53</f>
        <v>86.6</v>
      </c>
      <c r="R53">
        <f>'Kelpie OTU counts'!R53</f>
        <v>1</v>
      </c>
      <c r="S53" s="4">
        <f>'Kelpie OTU counts'!S53/'Kelpie OTU counts'!S$1</f>
        <v>1.8031189083820662E-2</v>
      </c>
      <c r="T53" s="4">
        <f>'Kelpie OTU counts'!T53/'Kelpie OTU counts'!T$1</f>
        <v>1.3651877133105802E-2</v>
      </c>
      <c r="U53" s="4">
        <f>'Kelpie OTU counts'!U53/'Kelpie OTU counts'!U$1</f>
        <v>3.0686612965093979E-2</v>
      </c>
      <c r="V53" s="4">
        <f>'Kelpie OTU counts'!V53/'Kelpie OTU counts'!V$1</f>
        <v>3.3277870216306155E-2</v>
      </c>
      <c r="W53" s="4">
        <f>'Kelpie OTU counts'!W53/'Kelpie OTU counts'!W$1</f>
        <v>6.5586419753086416E-3</v>
      </c>
      <c r="X53" s="4">
        <f>'Kelpie OTU counts'!X53/'Kelpie OTU counts'!X$1</f>
        <v>4.9730625777041028E-3</v>
      </c>
      <c r="Y53" s="4">
        <f>'Kelpie OTU counts'!Y53/'Kelpie OTU counts'!Y$1</f>
        <v>0</v>
      </c>
      <c r="Z53" s="4">
        <f>'Kelpie OTU counts'!Z53/'Kelpie OTU counts'!Z$1</f>
        <v>0</v>
      </c>
      <c r="AA53" s="4">
        <f>'Kelpie OTU counts'!AA53/'Kelpie OTU counts'!AA$1</f>
        <v>1.4132553606237816E-2</v>
      </c>
      <c r="AB53" s="4">
        <f>'Kelpie OTU counts'!AB53/'Kelpie OTU counts'!AB$1</f>
        <v>1.657142857142857E-2</v>
      </c>
      <c r="AC53" s="4">
        <f>'Kelpie OTU counts'!AC53/'Kelpie OTU counts'!AC$1</f>
        <v>5.8009817045961629E-3</v>
      </c>
      <c r="AD53" s="4">
        <f>'Kelpie OTU counts'!AD53/'Kelpie OTU counts'!AD$1</f>
        <v>8.4235860409145602E-3</v>
      </c>
      <c r="AE53" s="4">
        <f>'Kelpie OTU counts'!AE53/'Kelpie OTU counts'!AE$1</f>
        <v>4.7671433810047674E-3</v>
      </c>
      <c r="AF53" s="4">
        <f>'Kelpie OTU counts'!AF53/'Kelpie OTU counts'!AF$1</f>
        <v>3.1583103039873666E-3</v>
      </c>
      <c r="AG53" s="4">
        <f>'Kelpie OTU counts'!AG53/'Kelpie OTU counts'!AG$1</f>
        <v>0</v>
      </c>
      <c r="AH53" s="4">
        <f>'Kelpie OTU counts'!AH53/'Kelpie OTU counts'!AH$1</f>
        <v>0</v>
      </c>
      <c r="AI53" s="4">
        <f>'Kelpie OTU counts'!AI53/'Kelpie OTU counts'!AI$1</f>
        <v>0</v>
      </c>
      <c r="AJ53" s="4">
        <f>'Kelpie OTU counts'!AJ53/'Kelpie OTU counts'!AJ$1</f>
        <v>5.9488399762046397E-3</v>
      </c>
      <c r="AK53" s="4">
        <f>'Kelpie OTU counts'!AK53/'Kelpie OTU counts'!AK$1</f>
        <v>3.0326004548900682E-3</v>
      </c>
      <c r="AL53" s="4">
        <f>'Kelpie OTU counts'!AL53/'Kelpie OTU counts'!AL$1</f>
        <v>0</v>
      </c>
      <c r="AM53" s="4">
        <f>'Kelpie OTU counts'!AM53/'Kelpie OTU counts'!AM$1</f>
        <v>0</v>
      </c>
      <c r="AN53" s="4">
        <f>'Kelpie OTU counts'!AN53/'Kelpie OTU counts'!AN$1</f>
        <v>0</v>
      </c>
      <c r="AO53" s="4">
        <f>'Kelpie OTU counts'!AO53/'Kelpie OTU counts'!AO$1</f>
        <v>0</v>
      </c>
      <c r="AP53" s="4">
        <f>'Kelpie OTU counts'!AP53/'Kelpie OTU counts'!AP$1</f>
        <v>0</v>
      </c>
      <c r="AQ53" s="4">
        <f>'Kelpie OTU counts'!AQ53/'Kelpie OTU counts'!AQ$1</f>
        <v>0</v>
      </c>
      <c r="AR53" s="4">
        <f>'Kelpie OTU counts'!AR53/'Kelpie OTU counts'!AR$1</f>
        <v>0</v>
      </c>
      <c r="AS53" s="4">
        <f>'Kelpie OTU counts'!AS53/'Kelpie OTU counts'!AS$1</f>
        <v>0</v>
      </c>
      <c r="AT53" s="4">
        <f>'Kelpie OTU counts'!AT53/'Kelpie OTU counts'!AT$1</f>
        <v>0</v>
      </c>
      <c r="AU53" s="4">
        <f>'Kelpie OTU counts'!AU53/'Kelpie OTU counts'!AU$1</f>
        <v>0</v>
      </c>
      <c r="AV53" s="4">
        <f>'Kelpie OTU counts'!AV53/'Kelpie OTU counts'!AV$1</f>
        <v>0</v>
      </c>
      <c r="AW53" s="4">
        <f>'Kelpie OTU counts'!AW53/'Kelpie OTU counts'!AW$1</f>
        <v>0</v>
      </c>
      <c r="AX53" s="4">
        <f>'Kelpie OTU counts'!AX53/'Kelpie OTU counts'!AX$1</f>
        <v>0</v>
      </c>
      <c r="AY53" s="4">
        <f>'Kelpie OTU counts'!AY53/'Kelpie OTU counts'!AY$1</f>
        <v>0</v>
      </c>
      <c r="AZ53" s="4">
        <f>'Kelpie OTU counts'!AZ53/'Kelpie OTU counts'!AZ$1</f>
        <v>0</v>
      </c>
      <c r="BA53" s="4">
        <f>'Kelpie OTU counts'!BA53/'Kelpie OTU counts'!BA$1</f>
        <v>0</v>
      </c>
      <c r="BB53" s="4">
        <f>'Kelpie OTU counts'!BB53/'Kelpie OTU counts'!BB$1</f>
        <v>0</v>
      </c>
      <c r="BC53" s="4">
        <f>'Kelpie OTU counts'!BC53/'Kelpie OTU counts'!BC$1</f>
        <v>0</v>
      </c>
      <c r="BD53" s="4">
        <f>'Kelpie OTU counts'!BD53/'Kelpie OTU counts'!BD$1</f>
        <v>0</v>
      </c>
      <c r="BE53" s="4">
        <f>'Kelpie OTU counts'!BE53/'Kelpie OTU counts'!BE$1</f>
        <v>0</v>
      </c>
      <c r="BF53" s="4">
        <f>'Kelpie OTU counts'!BF53/'Kelpie OTU counts'!BF$1</f>
        <v>0</v>
      </c>
    </row>
    <row r="54" spans="1:58" x14ac:dyDescent="0.35">
      <c r="A54" t="str">
        <f>'Kelpie OTU counts'!A54</f>
        <v>OTU_49</v>
      </c>
      <c r="B54">
        <f>'Kelpie OTU counts'!B54</f>
        <v>422</v>
      </c>
      <c r="C54" t="str">
        <f>'Kelpie OTU counts'!C54</f>
        <v>Root</v>
      </c>
      <c r="D54" t="str">
        <f>'Kelpie OTU counts'!D54</f>
        <v>Bacteria</v>
      </c>
      <c r="E54" t="str">
        <f>'Kelpie OTU counts'!E54</f>
        <v>Bacteroidetes</v>
      </c>
      <c r="F54" t="str">
        <f>'Kelpie OTU counts'!F54</f>
        <v>.</v>
      </c>
      <c r="G54" t="str">
        <f>'Kelpie OTU counts'!G54</f>
        <v>Bacteroidia</v>
      </c>
      <c r="H54" t="str">
        <f>'Kelpie OTU counts'!H54</f>
        <v>.</v>
      </c>
      <c r="I54" t="str">
        <f>'Kelpie OTU counts'!I54</f>
        <v>Bacteroidales</v>
      </c>
      <c r="J54" t="str">
        <f>'Kelpie OTU counts'!J54</f>
        <v>.</v>
      </c>
      <c r="K54" t="str">
        <f>'Kelpie OTU counts'!K54</f>
        <v>Bacteroidaceae</v>
      </c>
      <c r="L54" t="str">
        <f>'Kelpie OTU counts'!L54</f>
        <v>.</v>
      </c>
      <c r="M54" t="str">
        <f>'Kelpie OTU counts'!M54</f>
        <v>Bacteroides</v>
      </c>
      <c r="N54" t="str">
        <f>'Kelpie OTU counts'!N54</f>
        <v>.</v>
      </c>
      <c r="O54">
        <f>'Kelpie OTU counts'!O54</f>
        <v>1</v>
      </c>
      <c r="P54" t="str">
        <f>'Kelpie OTU counts'!P54</f>
        <v>Bacteroides_cellulosilyticus_strain_JCM_15632_(NR_112933.1)</v>
      </c>
      <c r="Q54">
        <f>'Kelpie OTU counts'!Q54</f>
        <v>100</v>
      </c>
      <c r="R54">
        <f>'Kelpie OTU counts'!R54</f>
        <v>3</v>
      </c>
      <c r="S54" s="4">
        <f>'Kelpie OTU counts'!S54/'Kelpie OTU counts'!S$1</f>
        <v>5.360623781676413E-3</v>
      </c>
      <c r="T54" s="4">
        <f>'Kelpie OTU counts'!T54/'Kelpie OTU counts'!T$1</f>
        <v>1.1945392491467578E-2</v>
      </c>
      <c r="U54" s="4">
        <f>'Kelpie OTU counts'!U54/'Kelpie OTU counts'!U$1</f>
        <v>1.9946298427311087E-2</v>
      </c>
      <c r="V54" s="4">
        <f>'Kelpie OTU counts'!V54/'Kelpie OTU counts'!V$1</f>
        <v>3.0282861896838601E-2</v>
      </c>
      <c r="W54" s="4">
        <f>'Kelpie OTU counts'!W54/'Kelpie OTU counts'!W$1</f>
        <v>2.7006172839506171E-3</v>
      </c>
      <c r="X54" s="4">
        <f>'Kelpie OTU counts'!X54/'Kelpie OTU counts'!X$1</f>
        <v>1.6576875259013675E-3</v>
      </c>
      <c r="Y54" s="4">
        <f>'Kelpie OTU counts'!Y54/'Kelpie OTU counts'!Y$1</f>
        <v>1.1896264572924102E-3</v>
      </c>
      <c r="Z54" s="4">
        <f>'Kelpie OTU counts'!Z54/'Kelpie OTU counts'!Z$1</f>
        <v>0</v>
      </c>
      <c r="AA54" s="4">
        <f>'Kelpie OTU counts'!AA54/'Kelpie OTU counts'!AA$1</f>
        <v>4.3859649122807015E-3</v>
      </c>
      <c r="AB54" s="4">
        <f>'Kelpie OTU counts'!AB54/'Kelpie OTU counts'!AB$1</f>
        <v>4.5714285714285718E-3</v>
      </c>
      <c r="AC54" s="4">
        <f>'Kelpie OTU counts'!AC54/'Kelpie OTU counts'!AC$1</f>
        <v>8.2552431950022303E-3</v>
      </c>
      <c r="AD54" s="4">
        <f>'Kelpie OTU counts'!AD54/'Kelpie OTU counts'!AD$1</f>
        <v>9.8676293622141989E-3</v>
      </c>
      <c r="AE54" s="4">
        <f>'Kelpie OTU counts'!AE54/'Kelpie OTU counts'!AE$1</f>
        <v>0</v>
      </c>
      <c r="AF54" s="4">
        <f>'Kelpie OTU counts'!AF54/'Kelpie OTU counts'!AF$1</f>
        <v>0</v>
      </c>
      <c r="AG54" s="4">
        <f>'Kelpie OTU counts'!AG54/'Kelpie OTU counts'!AG$1</f>
        <v>0</v>
      </c>
      <c r="AH54" s="4">
        <f>'Kelpie OTU counts'!AH54/'Kelpie OTU counts'!AH$1</f>
        <v>0</v>
      </c>
      <c r="AI54" s="4">
        <f>'Kelpie OTU counts'!AI54/'Kelpie OTU counts'!AI$1</f>
        <v>2.9397354238118569E-3</v>
      </c>
      <c r="AJ54" s="4">
        <f>'Kelpie OTU counts'!AJ54/'Kelpie OTU counts'!AJ$1</f>
        <v>2.9744199881023199E-3</v>
      </c>
      <c r="AK54" s="4">
        <f>'Kelpie OTU counts'!AK54/'Kelpie OTU counts'!AK$1</f>
        <v>3.7907505686125853E-3</v>
      </c>
      <c r="AL54" s="4">
        <f>'Kelpie OTU counts'!AL54/'Kelpie OTU counts'!AL$1</f>
        <v>1.2755102040816326E-3</v>
      </c>
      <c r="AM54" s="4">
        <f>'Kelpie OTU counts'!AM54/'Kelpie OTU counts'!AM$1</f>
        <v>0</v>
      </c>
      <c r="AN54" s="4">
        <f>'Kelpie OTU counts'!AN54/'Kelpie OTU counts'!AN$1</f>
        <v>0</v>
      </c>
      <c r="AO54" s="4">
        <f>'Kelpie OTU counts'!AO54/'Kelpie OTU counts'!AO$1</f>
        <v>7.5908909308829405E-3</v>
      </c>
      <c r="AP54" s="4">
        <f>'Kelpie OTU counts'!AP54/'Kelpie OTU counts'!AP$1</f>
        <v>1.1343804537521814E-2</v>
      </c>
      <c r="AQ54" s="4">
        <f>'Kelpie OTU counts'!AQ54/'Kelpie OTU counts'!AQ$1</f>
        <v>0</v>
      </c>
      <c r="AR54" s="4">
        <f>'Kelpie OTU counts'!AR54/'Kelpie OTU counts'!AR$1</f>
        <v>0</v>
      </c>
      <c r="AS54" s="4">
        <f>'Kelpie OTU counts'!AS54/'Kelpie OTU counts'!AS$1</f>
        <v>0</v>
      </c>
      <c r="AT54" s="4">
        <f>'Kelpie OTU counts'!AT54/'Kelpie OTU counts'!AT$1</f>
        <v>0</v>
      </c>
      <c r="AU54" s="4">
        <f>'Kelpie OTU counts'!AU54/'Kelpie OTU counts'!AU$1</f>
        <v>7.5949367088607592E-3</v>
      </c>
      <c r="AV54" s="4">
        <f>'Kelpie OTU counts'!AV54/'Kelpie OTU counts'!AV$1</f>
        <v>2.8193832599118944E-2</v>
      </c>
      <c r="AW54" s="4">
        <f>'Kelpie OTU counts'!AW54/'Kelpie OTU counts'!AW$1</f>
        <v>3.1185031185031187E-3</v>
      </c>
      <c r="AX54" s="4">
        <f>'Kelpie OTU counts'!AX54/'Kelpie OTU counts'!AX$1</f>
        <v>1.9704433497536944E-3</v>
      </c>
      <c r="AY54" s="4">
        <f>'Kelpie OTU counts'!AY54/'Kelpie OTU counts'!AY$1</f>
        <v>0</v>
      </c>
      <c r="AZ54" s="4">
        <f>'Kelpie OTU counts'!AZ54/'Kelpie OTU counts'!AZ$1</f>
        <v>0</v>
      </c>
      <c r="BA54" s="4">
        <f>'Kelpie OTU counts'!BA54/'Kelpie OTU counts'!BA$1</f>
        <v>1.4299332697807435E-3</v>
      </c>
      <c r="BB54" s="4">
        <f>'Kelpie OTU counts'!BB54/'Kelpie OTU counts'!BB$1</f>
        <v>0</v>
      </c>
      <c r="BC54" s="4">
        <f>'Kelpie OTU counts'!BC54/'Kelpie OTU counts'!BC$1</f>
        <v>0</v>
      </c>
      <c r="BD54" s="4">
        <f>'Kelpie OTU counts'!BD54/'Kelpie OTU counts'!BD$1</f>
        <v>3.7151702786377707E-3</v>
      </c>
      <c r="BE54" s="4">
        <f>'Kelpie OTU counts'!BE54/'Kelpie OTU counts'!BE$1</f>
        <v>0</v>
      </c>
      <c r="BF54" s="4">
        <f>'Kelpie OTU counts'!BF54/'Kelpie OTU counts'!BF$1</f>
        <v>0</v>
      </c>
    </row>
    <row r="55" spans="1:58" x14ac:dyDescent="0.35">
      <c r="A55" t="str">
        <f>'Kelpie OTU counts'!A55</f>
        <v>OTU_42</v>
      </c>
      <c r="B55">
        <f>'Kelpie OTU counts'!B55</f>
        <v>417</v>
      </c>
      <c r="C55" t="str">
        <f>'Kelpie OTU counts'!C55</f>
        <v>Root</v>
      </c>
      <c r="D55" t="str">
        <f>'Kelpie OTU counts'!D55</f>
        <v>Bacteria</v>
      </c>
      <c r="E55" t="str">
        <f>'Kelpie OTU counts'!E55</f>
        <v>Firmicutes</v>
      </c>
      <c r="F55" t="str">
        <f>'Kelpie OTU counts'!F55</f>
        <v>.</v>
      </c>
      <c r="G55" t="str">
        <f>'Kelpie OTU counts'!G55</f>
        <v>Clostridia</v>
      </c>
      <c r="H55" t="str">
        <f>'Kelpie OTU counts'!H55</f>
        <v>.</v>
      </c>
      <c r="I55" t="str">
        <f>'Kelpie OTU counts'!I55</f>
        <v>Clostridiales</v>
      </c>
      <c r="J55" t="str">
        <f>'Kelpie OTU counts'!J55</f>
        <v>.</v>
      </c>
      <c r="K55" t="str">
        <f>'Kelpie OTU counts'!K55</f>
        <v>Peptostreptococcaceae</v>
      </c>
      <c r="L55" t="str">
        <f>'Kelpie OTU counts'!L55</f>
        <v>.</v>
      </c>
      <c r="M55" t="str">
        <f>'Kelpie OTU counts'!M55</f>
        <v>Romboutsia</v>
      </c>
      <c r="N55" t="str">
        <f>'Kelpie OTU counts'!N55</f>
        <v>.</v>
      </c>
      <c r="O55">
        <f>'Kelpie OTU counts'!O55</f>
        <v>0.96</v>
      </c>
      <c r="P55" t="str">
        <f>'Kelpie OTU counts'!P55</f>
        <v>Romboutsia_timonensis_strain_DR1_(NR_144740.1)</v>
      </c>
      <c r="Q55">
        <f>'Kelpie OTU counts'!Q55</f>
        <v>100</v>
      </c>
      <c r="R55">
        <f>'Kelpie OTU counts'!R55</f>
        <v>1</v>
      </c>
      <c r="S55" s="4">
        <f>'Kelpie OTU counts'!S55/'Kelpie OTU counts'!S$1</f>
        <v>0</v>
      </c>
      <c r="T55" s="4">
        <f>'Kelpie OTU counts'!T55/'Kelpie OTU counts'!T$1</f>
        <v>0</v>
      </c>
      <c r="U55" s="4">
        <f>'Kelpie OTU counts'!U55/'Kelpie OTU counts'!U$1</f>
        <v>3.4522439585730723E-3</v>
      </c>
      <c r="V55" s="4">
        <f>'Kelpie OTU counts'!V55/'Kelpie OTU counts'!V$1</f>
        <v>4.3261231281198007E-3</v>
      </c>
      <c r="W55" s="4">
        <f>'Kelpie OTU counts'!W55/'Kelpie OTU counts'!W$1</f>
        <v>2.7006172839506171E-3</v>
      </c>
      <c r="X55" s="4">
        <f>'Kelpie OTU counts'!X55/'Kelpie OTU counts'!X$1</f>
        <v>0</v>
      </c>
      <c r="Y55" s="4">
        <f>'Kelpie OTU counts'!Y55/'Kelpie OTU counts'!Y$1</f>
        <v>7.1377587437544609E-3</v>
      </c>
      <c r="Z55" s="4">
        <f>'Kelpie OTU counts'!Z55/'Kelpie OTU counts'!Z$1</f>
        <v>6.2289125356864783E-3</v>
      </c>
      <c r="AA55" s="4">
        <f>'Kelpie OTU counts'!AA55/'Kelpie OTU counts'!AA$1</f>
        <v>0</v>
      </c>
      <c r="AB55" s="4">
        <f>'Kelpie OTU counts'!AB55/'Kelpie OTU counts'!AB$1</f>
        <v>1.7142857142857142E-3</v>
      </c>
      <c r="AC55" s="4">
        <f>'Kelpie OTU counts'!AC55/'Kelpie OTU counts'!AC$1</f>
        <v>6.6934404283801872E-4</v>
      </c>
      <c r="AD55" s="4">
        <f>'Kelpie OTU counts'!AD55/'Kelpie OTU counts'!AD$1</f>
        <v>0</v>
      </c>
      <c r="AE55" s="4">
        <f>'Kelpie OTU counts'!AE55/'Kelpie OTU counts'!AE$1</f>
        <v>0</v>
      </c>
      <c r="AF55" s="4">
        <f>'Kelpie OTU counts'!AF55/'Kelpie OTU counts'!AF$1</f>
        <v>0</v>
      </c>
      <c r="AG55" s="4">
        <f>'Kelpie OTU counts'!AG55/'Kelpie OTU counts'!AG$1</f>
        <v>1.1464968152866241E-2</v>
      </c>
      <c r="AH55" s="4">
        <f>'Kelpie OTU counts'!AH55/'Kelpie OTU counts'!AH$1</f>
        <v>2.967359050445104E-3</v>
      </c>
      <c r="AI55" s="4">
        <f>'Kelpie OTU counts'!AI55/'Kelpie OTU counts'!AI$1</f>
        <v>0</v>
      </c>
      <c r="AJ55" s="4">
        <f>'Kelpie OTU counts'!AJ55/'Kelpie OTU counts'!AJ$1</f>
        <v>0</v>
      </c>
      <c r="AK55" s="4">
        <f>'Kelpie OTU counts'!AK55/'Kelpie OTU counts'!AK$1</f>
        <v>0</v>
      </c>
      <c r="AL55" s="4">
        <f>'Kelpie OTU counts'!AL55/'Kelpie OTU counts'!AL$1</f>
        <v>0</v>
      </c>
      <c r="AM55" s="4">
        <f>'Kelpie OTU counts'!AM55/'Kelpie OTU counts'!AM$1</f>
        <v>1.0334996436208126E-2</v>
      </c>
      <c r="AN55" s="4">
        <f>'Kelpie OTU counts'!AN55/'Kelpie OTU counts'!AN$1</f>
        <v>9.7049689440993781E-3</v>
      </c>
      <c r="AO55" s="4">
        <f>'Kelpie OTU counts'!AO55/'Kelpie OTU counts'!AO$1</f>
        <v>3.1961646024770275E-3</v>
      </c>
      <c r="AP55" s="4">
        <f>'Kelpie OTU counts'!AP55/'Kelpie OTU counts'!AP$1</f>
        <v>5.235602094240838E-3</v>
      </c>
      <c r="AQ55" s="4">
        <f>'Kelpie OTU counts'!AQ55/'Kelpie OTU counts'!AQ$1</f>
        <v>1.2258064516129033E-2</v>
      </c>
      <c r="AR55" s="4">
        <f>'Kelpie OTU counts'!AR55/'Kelpie OTU counts'!AR$1</f>
        <v>8.1763242090295059E-3</v>
      </c>
      <c r="AS55" s="4">
        <f>'Kelpie OTU counts'!AS55/'Kelpie OTU counts'!AS$1</f>
        <v>0</v>
      </c>
      <c r="AT55" s="4">
        <f>'Kelpie OTU counts'!AT55/'Kelpie OTU counts'!AT$1</f>
        <v>0</v>
      </c>
      <c r="AU55" s="4">
        <f>'Kelpie OTU counts'!AU55/'Kelpie OTU counts'!AU$1</f>
        <v>0</v>
      </c>
      <c r="AV55" s="4">
        <f>'Kelpie OTU counts'!AV55/'Kelpie OTU counts'!AV$1</f>
        <v>0</v>
      </c>
      <c r="AW55" s="4">
        <f>'Kelpie OTU counts'!AW55/'Kelpie OTU counts'!AW$1</f>
        <v>1.3513513513513514E-2</v>
      </c>
      <c r="AX55" s="4">
        <f>'Kelpie OTU counts'!AX55/'Kelpie OTU counts'!AX$1</f>
        <v>1.1822660098522168E-2</v>
      </c>
      <c r="AY55" s="4">
        <f>'Kelpie OTU counts'!AY55/'Kelpie OTU counts'!AY$1</f>
        <v>3.2622879512831664E-3</v>
      </c>
      <c r="AZ55" s="4">
        <f>'Kelpie OTU counts'!AZ55/'Kelpie OTU counts'!AZ$1</f>
        <v>2.6292725679228747E-3</v>
      </c>
      <c r="BA55" s="4">
        <f>'Kelpie OTU counts'!BA55/'Kelpie OTU counts'!BA$1</f>
        <v>1.09628217349857E-2</v>
      </c>
      <c r="BB55" s="4">
        <f>'Kelpie OTU counts'!BB55/'Kelpie OTU counts'!BB$1</f>
        <v>1.979695431472081E-2</v>
      </c>
      <c r="BC55" s="4">
        <f>'Kelpie OTU counts'!BC55/'Kelpie OTU counts'!BC$1</f>
        <v>0</v>
      </c>
      <c r="BD55" s="4">
        <f>'Kelpie OTU counts'!BD55/'Kelpie OTU counts'!BD$1</f>
        <v>2.4767801857585141E-3</v>
      </c>
      <c r="BE55" s="4">
        <f>'Kelpie OTU counts'!BE55/'Kelpie OTU counts'!BE$1</f>
        <v>7.8902229845626073E-3</v>
      </c>
      <c r="BF55" s="4">
        <f>'Kelpie OTU counts'!BF55/'Kelpie OTU counts'!BF$1</f>
        <v>4.7239444936521997E-3</v>
      </c>
    </row>
    <row r="56" spans="1:58" x14ac:dyDescent="0.35">
      <c r="A56" t="str">
        <f>'Kelpie OTU counts'!A56</f>
        <v>OTU_41</v>
      </c>
      <c r="B56">
        <f>'Kelpie OTU counts'!B56</f>
        <v>408</v>
      </c>
      <c r="C56" t="str">
        <f>'Kelpie OTU counts'!C56</f>
        <v>Root</v>
      </c>
      <c r="D56" t="str">
        <f>'Kelpie OTU counts'!D56</f>
        <v>Bacteria</v>
      </c>
      <c r="E56" t="str">
        <f>'Kelpie OTU counts'!E56</f>
        <v>Bacteroidetes</v>
      </c>
      <c r="F56" t="str">
        <f>'Kelpie OTU counts'!F56</f>
        <v>.</v>
      </c>
      <c r="G56" t="str">
        <f>'Kelpie OTU counts'!G56</f>
        <v>Bacteroidia</v>
      </c>
      <c r="H56" t="str">
        <f>'Kelpie OTU counts'!H56</f>
        <v>.</v>
      </c>
      <c r="I56" t="str">
        <f>'Kelpie OTU counts'!I56</f>
        <v>Bacteroidales</v>
      </c>
      <c r="J56" t="str">
        <f>'Kelpie OTU counts'!J56</f>
        <v>.</v>
      </c>
      <c r="K56" t="str">
        <f>'Kelpie OTU counts'!K56</f>
        <v>.</v>
      </c>
      <c r="L56" t="str">
        <f>'Kelpie OTU counts'!L56</f>
        <v>.</v>
      </c>
      <c r="M56" t="str">
        <f>'Kelpie OTU counts'!M56</f>
        <v>.</v>
      </c>
      <c r="N56" t="str">
        <f>'Kelpie OTU counts'!N56</f>
        <v>.</v>
      </c>
      <c r="O56">
        <f>'Kelpie OTU counts'!O56</f>
        <v>0.57999999999999996</v>
      </c>
      <c r="P56" t="str">
        <f>'Kelpie OTU counts'!P56</f>
        <v>*</v>
      </c>
      <c r="Q56">
        <f>'Kelpie OTU counts'!Q56</f>
        <v>0</v>
      </c>
      <c r="R56">
        <f>'Kelpie OTU counts'!R56</f>
        <v>1</v>
      </c>
      <c r="S56" s="4">
        <f>'Kelpie OTU counts'!S56/'Kelpie OTU counts'!S$1</f>
        <v>0</v>
      </c>
      <c r="T56" s="4">
        <f>'Kelpie OTU counts'!T56/'Kelpie OTU counts'!T$1</f>
        <v>0</v>
      </c>
      <c r="U56" s="4">
        <f>'Kelpie OTU counts'!U56/'Kelpie OTU counts'!U$1</f>
        <v>0</v>
      </c>
      <c r="V56" s="4">
        <f>'Kelpie OTU counts'!V56/'Kelpie OTU counts'!V$1</f>
        <v>0</v>
      </c>
      <c r="W56" s="4">
        <f>'Kelpie OTU counts'!W56/'Kelpie OTU counts'!W$1</f>
        <v>0</v>
      </c>
      <c r="X56" s="4">
        <f>'Kelpie OTU counts'!X56/'Kelpie OTU counts'!X$1</f>
        <v>0</v>
      </c>
      <c r="Y56" s="4">
        <f>'Kelpie OTU counts'!Y56/'Kelpie OTU counts'!Y$1</f>
        <v>0</v>
      </c>
      <c r="Z56" s="4">
        <f>'Kelpie OTU counts'!Z56/'Kelpie OTU counts'!Z$1</f>
        <v>0</v>
      </c>
      <c r="AA56" s="4">
        <f>'Kelpie OTU counts'!AA56/'Kelpie OTU counts'!AA$1</f>
        <v>0</v>
      </c>
      <c r="AB56" s="4">
        <f>'Kelpie OTU counts'!AB56/'Kelpie OTU counts'!AB$1</f>
        <v>0</v>
      </c>
      <c r="AC56" s="4">
        <f>'Kelpie OTU counts'!AC56/'Kelpie OTU counts'!AC$1</f>
        <v>0</v>
      </c>
      <c r="AD56" s="4">
        <f>'Kelpie OTU counts'!AD56/'Kelpie OTU counts'!AD$1</f>
        <v>0</v>
      </c>
      <c r="AE56" s="4">
        <f>'Kelpie OTU counts'!AE56/'Kelpie OTU counts'!AE$1</f>
        <v>3.5936927026035938E-2</v>
      </c>
      <c r="AF56" s="4">
        <f>'Kelpie OTU counts'!AF56/'Kelpie OTU counts'!AF$1</f>
        <v>4.0268456375838924E-2</v>
      </c>
      <c r="AG56" s="4">
        <f>'Kelpie OTU counts'!AG56/'Kelpie OTU counts'!AG$1</f>
        <v>0</v>
      </c>
      <c r="AH56" s="4">
        <f>'Kelpie OTU counts'!AH56/'Kelpie OTU counts'!AH$1</f>
        <v>0</v>
      </c>
      <c r="AI56" s="4">
        <f>'Kelpie OTU counts'!AI56/'Kelpie OTU counts'!AI$1</f>
        <v>2.2048015678588925E-2</v>
      </c>
      <c r="AJ56" s="4">
        <f>'Kelpie OTU counts'!AJ56/'Kelpie OTU counts'!AJ$1</f>
        <v>2.8554431885782272E-2</v>
      </c>
      <c r="AK56" s="4">
        <f>'Kelpie OTU counts'!AK56/'Kelpie OTU counts'!AK$1</f>
        <v>2.6156178923426837E-2</v>
      </c>
      <c r="AL56" s="4">
        <f>'Kelpie OTU counts'!AL56/'Kelpie OTU counts'!AL$1</f>
        <v>1.913265306122449E-2</v>
      </c>
      <c r="AM56" s="4">
        <f>'Kelpie OTU counts'!AM56/'Kelpie OTU counts'!AM$1</f>
        <v>0</v>
      </c>
      <c r="AN56" s="4">
        <f>'Kelpie OTU counts'!AN56/'Kelpie OTU counts'!AN$1</f>
        <v>0</v>
      </c>
      <c r="AO56" s="4">
        <f>'Kelpie OTU counts'!AO56/'Kelpie OTU counts'!AO$1</f>
        <v>0</v>
      </c>
      <c r="AP56" s="4">
        <f>'Kelpie OTU counts'!AP56/'Kelpie OTU counts'!AP$1</f>
        <v>0</v>
      </c>
      <c r="AQ56" s="4">
        <f>'Kelpie OTU counts'!AQ56/'Kelpie OTU counts'!AQ$1</f>
        <v>0</v>
      </c>
      <c r="AR56" s="4">
        <f>'Kelpie OTU counts'!AR56/'Kelpie OTU counts'!AR$1</f>
        <v>0</v>
      </c>
      <c r="AS56" s="4">
        <f>'Kelpie OTU counts'!AS56/'Kelpie OTU counts'!AS$1</f>
        <v>0</v>
      </c>
      <c r="AT56" s="4">
        <f>'Kelpie OTU counts'!AT56/'Kelpie OTU counts'!AT$1</f>
        <v>0</v>
      </c>
      <c r="AU56" s="4">
        <f>'Kelpie OTU counts'!AU56/'Kelpie OTU counts'!AU$1</f>
        <v>0</v>
      </c>
      <c r="AV56" s="4">
        <f>'Kelpie OTU counts'!AV56/'Kelpie OTU counts'!AV$1</f>
        <v>0</v>
      </c>
      <c r="AW56" s="4">
        <f>'Kelpie OTU counts'!AW56/'Kelpie OTU counts'!AW$1</f>
        <v>0</v>
      </c>
      <c r="AX56" s="4">
        <f>'Kelpie OTU counts'!AX56/'Kelpie OTU counts'!AX$1</f>
        <v>0</v>
      </c>
      <c r="AY56" s="4">
        <f>'Kelpie OTU counts'!AY56/'Kelpie OTU counts'!AY$1</f>
        <v>0</v>
      </c>
      <c r="AZ56" s="4">
        <f>'Kelpie OTU counts'!AZ56/'Kelpie OTU counts'!AZ$1</f>
        <v>0</v>
      </c>
      <c r="BA56" s="4">
        <f>'Kelpie OTU counts'!BA56/'Kelpie OTU counts'!BA$1</f>
        <v>0</v>
      </c>
      <c r="BB56" s="4">
        <f>'Kelpie OTU counts'!BB56/'Kelpie OTU counts'!BB$1</f>
        <v>5.0761421319796957E-4</v>
      </c>
      <c r="BC56" s="4">
        <f>'Kelpie OTU counts'!BC56/'Kelpie OTU counts'!BC$1</f>
        <v>0</v>
      </c>
      <c r="BD56" s="4">
        <f>'Kelpie OTU counts'!BD56/'Kelpie OTU counts'!BD$1</f>
        <v>0</v>
      </c>
      <c r="BE56" s="4">
        <f>'Kelpie OTU counts'!BE56/'Kelpie OTU counts'!BE$1</f>
        <v>0</v>
      </c>
      <c r="BF56" s="4">
        <f>'Kelpie OTU counts'!BF56/'Kelpie OTU counts'!BF$1</f>
        <v>0</v>
      </c>
    </row>
    <row r="57" spans="1:58" x14ac:dyDescent="0.35">
      <c r="A57" t="str">
        <f>'Kelpie OTU counts'!A57</f>
        <v>OTU_61</v>
      </c>
      <c r="B57">
        <f>'Kelpie OTU counts'!B57</f>
        <v>385</v>
      </c>
      <c r="C57" t="str">
        <f>'Kelpie OTU counts'!C57</f>
        <v>Root</v>
      </c>
      <c r="D57" t="str">
        <f>'Kelpie OTU counts'!D57</f>
        <v>Bacteria</v>
      </c>
      <c r="E57" t="str">
        <f>'Kelpie OTU counts'!E57</f>
        <v>Firmicutes</v>
      </c>
      <c r="F57" t="str">
        <f>'Kelpie OTU counts'!F57</f>
        <v>.</v>
      </c>
      <c r="G57" t="str">
        <f>'Kelpie OTU counts'!G57</f>
        <v>Clostridia</v>
      </c>
      <c r="H57" t="str">
        <f>'Kelpie OTU counts'!H57</f>
        <v>.</v>
      </c>
      <c r="I57" t="str">
        <f>'Kelpie OTU counts'!I57</f>
        <v>Clostridiales</v>
      </c>
      <c r="J57" t="str">
        <f>'Kelpie OTU counts'!J57</f>
        <v>.</v>
      </c>
      <c r="K57" t="str">
        <f>'Kelpie OTU counts'!K57</f>
        <v>Lachnospiraceae</v>
      </c>
      <c r="L57" t="str">
        <f>'Kelpie OTU counts'!L57</f>
        <v>.</v>
      </c>
      <c r="M57" t="str">
        <f>'Kelpie OTU counts'!M57</f>
        <v>Clostridium XlVa</v>
      </c>
      <c r="N57" t="str">
        <f>'Kelpie OTU counts'!N57</f>
        <v>.</v>
      </c>
      <c r="O57">
        <f>'Kelpie OTU counts'!O57</f>
        <v>0.55000000000000004</v>
      </c>
      <c r="P57" t="str">
        <f>'Kelpie OTU counts'!P57</f>
        <v>Lachnospira_pectinoschiza_strain_150-1_(NR_118667.1)</v>
      </c>
      <c r="Q57">
        <f>'Kelpie OTU counts'!Q57</f>
        <v>100</v>
      </c>
      <c r="R57">
        <f>'Kelpie OTU counts'!R57</f>
        <v>1</v>
      </c>
      <c r="S57" s="4">
        <f>'Kelpie OTU counts'!S57/'Kelpie OTU counts'!S$1</f>
        <v>1.0721247563352826E-2</v>
      </c>
      <c r="T57" s="4">
        <f>'Kelpie OTU counts'!T57/'Kelpie OTU counts'!T$1</f>
        <v>8.5324232081911266E-3</v>
      </c>
      <c r="U57" s="4">
        <f>'Kelpie OTU counts'!U57/'Kelpie OTU counts'!U$1</f>
        <v>2.2247794399693134E-2</v>
      </c>
      <c r="V57" s="4">
        <f>'Kelpie OTU counts'!V57/'Kelpie OTU counts'!V$1</f>
        <v>1.5640599001663893E-2</v>
      </c>
      <c r="W57" s="4">
        <f>'Kelpie OTU counts'!W57/'Kelpie OTU counts'!W$1</f>
        <v>9.2592592592592587E-3</v>
      </c>
      <c r="X57" s="4">
        <f>'Kelpie OTU counts'!X57/'Kelpie OTU counts'!X$1</f>
        <v>4.1442188147534191E-3</v>
      </c>
      <c r="Y57" s="4">
        <f>'Kelpie OTU counts'!Y57/'Kelpie OTU counts'!Y$1</f>
        <v>3.3309540804187486E-3</v>
      </c>
      <c r="Z57" s="4">
        <f>'Kelpie OTU counts'!Z57/'Kelpie OTU counts'!Z$1</f>
        <v>2.8549182455229693E-3</v>
      </c>
      <c r="AA57" s="4">
        <f>'Kelpie OTU counts'!AA57/'Kelpie OTU counts'!AA$1</f>
        <v>0</v>
      </c>
      <c r="AB57" s="4">
        <f>'Kelpie OTU counts'!AB57/'Kelpie OTU counts'!AB$1</f>
        <v>5.7142857142857147E-4</v>
      </c>
      <c r="AC57" s="4">
        <f>'Kelpie OTU counts'!AC57/'Kelpie OTU counts'!AC$1</f>
        <v>2.008032128514056E-3</v>
      </c>
      <c r="AD57" s="4">
        <f>'Kelpie OTU counts'!AD57/'Kelpie OTU counts'!AD$1</f>
        <v>1.4440433212996389E-3</v>
      </c>
      <c r="AE57" s="4">
        <f>'Kelpie OTU counts'!AE57/'Kelpie OTU counts'!AE$1</f>
        <v>1.8335166850018336E-3</v>
      </c>
      <c r="AF57" s="4">
        <f>'Kelpie OTU counts'!AF57/'Kelpie OTU counts'!AF$1</f>
        <v>5.5270430319778914E-3</v>
      </c>
      <c r="AG57" s="4">
        <f>'Kelpie OTU counts'!AG57/'Kelpie OTU counts'!AG$1</f>
        <v>0</v>
      </c>
      <c r="AH57" s="4">
        <f>'Kelpie OTU counts'!AH57/'Kelpie OTU counts'!AH$1</f>
        <v>0</v>
      </c>
      <c r="AI57" s="4">
        <f>'Kelpie OTU counts'!AI57/'Kelpie OTU counts'!AI$1</f>
        <v>4.8995590396864281E-4</v>
      </c>
      <c r="AJ57" s="4">
        <f>'Kelpie OTU counts'!AJ57/'Kelpie OTU counts'!AJ$1</f>
        <v>0</v>
      </c>
      <c r="AK57" s="4">
        <f>'Kelpie OTU counts'!AK57/'Kelpie OTU counts'!AK$1</f>
        <v>1.1372251705837756E-3</v>
      </c>
      <c r="AL57" s="4">
        <f>'Kelpie OTU counts'!AL57/'Kelpie OTU counts'!AL$1</f>
        <v>0</v>
      </c>
      <c r="AM57" s="4">
        <f>'Kelpie OTU counts'!AM57/'Kelpie OTU counts'!AM$1</f>
        <v>6.0584461867426945E-3</v>
      </c>
      <c r="AN57" s="4">
        <f>'Kelpie OTU counts'!AN57/'Kelpie OTU counts'!AN$1</f>
        <v>5.822981366459627E-3</v>
      </c>
      <c r="AO57" s="4">
        <f>'Kelpie OTU counts'!AO57/'Kelpie OTU counts'!AO$1</f>
        <v>0</v>
      </c>
      <c r="AP57" s="4">
        <f>'Kelpie OTU counts'!AP57/'Kelpie OTU counts'!AP$1</f>
        <v>1.3089005235602095E-3</v>
      </c>
      <c r="AQ57" s="4">
        <f>'Kelpie OTU counts'!AQ57/'Kelpie OTU counts'!AQ$1</f>
        <v>1.6129032258064516E-3</v>
      </c>
      <c r="AR57" s="4">
        <f>'Kelpie OTU counts'!AR57/'Kelpie OTU counts'!AR$1</f>
        <v>4.9768929968005684E-3</v>
      </c>
      <c r="AS57" s="4">
        <f>'Kelpie OTU counts'!AS57/'Kelpie OTU counts'!AS$1</f>
        <v>1.5768348623853212E-3</v>
      </c>
      <c r="AT57" s="4">
        <f>'Kelpie OTU counts'!AT57/'Kelpie OTU counts'!AT$1</f>
        <v>2.5579536370903279E-3</v>
      </c>
      <c r="AU57" s="4">
        <f>'Kelpie OTU counts'!AU57/'Kelpie OTU counts'!AU$1</f>
        <v>0</v>
      </c>
      <c r="AV57" s="4">
        <f>'Kelpie OTU counts'!AV57/'Kelpie OTU counts'!AV$1</f>
        <v>0</v>
      </c>
      <c r="AW57" s="4">
        <f>'Kelpie OTU counts'!AW57/'Kelpie OTU counts'!AW$1</f>
        <v>0</v>
      </c>
      <c r="AX57" s="4">
        <f>'Kelpie OTU counts'!AX57/'Kelpie OTU counts'!AX$1</f>
        <v>0</v>
      </c>
      <c r="AY57" s="4">
        <f>'Kelpie OTU counts'!AY57/'Kelpie OTU counts'!AY$1</f>
        <v>0</v>
      </c>
      <c r="AZ57" s="4">
        <f>'Kelpie OTU counts'!AZ57/'Kelpie OTU counts'!AZ$1</f>
        <v>0</v>
      </c>
      <c r="BA57" s="4">
        <f>'Kelpie OTU counts'!BA57/'Kelpie OTU counts'!BA$1</f>
        <v>1.9065776930409914E-3</v>
      </c>
      <c r="BB57" s="4">
        <f>'Kelpie OTU counts'!BB57/'Kelpie OTU counts'!BB$1</f>
        <v>0</v>
      </c>
      <c r="BC57" s="4">
        <f>'Kelpie OTU counts'!BC57/'Kelpie OTU counts'!BC$1</f>
        <v>1.7925736235595392E-2</v>
      </c>
      <c r="BD57" s="4">
        <f>'Kelpie OTU counts'!BD57/'Kelpie OTU counts'!BD$1</f>
        <v>1.4241486068111455E-2</v>
      </c>
      <c r="BE57" s="4">
        <f>'Kelpie OTU counts'!BE57/'Kelpie OTU counts'!BE$1</f>
        <v>0</v>
      </c>
      <c r="BF57" s="4">
        <f>'Kelpie OTU counts'!BF57/'Kelpie OTU counts'!BF$1</f>
        <v>1.1809861234130499E-3</v>
      </c>
    </row>
    <row r="58" spans="1:58" x14ac:dyDescent="0.35">
      <c r="A58" t="str">
        <f>'Kelpie OTU counts'!A58</f>
        <v>OTU_43</v>
      </c>
      <c r="B58">
        <f>'Kelpie OTU counts'!B58</f>
        <v>381</v>
      </c>
      <c r="C58" t="str">
        <f>'Kelpie OTU counts'!C58</f>
        <v>Root</v>
      </c>
      <c r="D58" t="str">
        <f>'Kelpie OTU counts'!D58</f>
        <v>Bacteria</v>
      </c>
      <c r="E58" t="str">
        <f>'Kelpie OTU counts'!E58</f>
        <v>Bacteroidetes</v>
      </c>
      <c r="F58" t="str">
        <f>'Kelpie OTU counts'!F58</f>
        <v>.</v>
      </c>
      <c r="G58" t="str">
        <f>'Kelpie OTU counts'!G58</f>
        <v>Bacteroidia</v>
      </c>
      <c r="H58" t="str">
        <f>'Kelpie OTU counts'!H58</f>
        <v>.</v>
      </c>
      <c r="I58" t="str">
        <f>'Kelpie OTU counts'!I58</f>
        <v>Bacteroidales</v>
      </c>
      <c r="J58" t="str">
        <f>'Kelpie OTU counts'!J58</f>
        <v>.</v>
      </c>
      <c r="K58" t="str">
        <f>'Kelpie OTU counts'!K58</f>
        <v>Prevotellaceae</v>
      </c>
      <c r="L58" t="str">
        <f>'Kelpie OTU counts'!L58</f>
        <v>.</v>
      </c>
      <c r="M58" t="str">
        <f>'Kelpie OTU counts'!M58</f>
        <v>Prevotella</v>
      </c>
      <c r="N58" t="str">
        <f>'Kelpie OTU counts'!N58</f>
        <v>.</v>
      </c>
      <c r="O58">
        <f>'Kelpie OTU counts'!O58</f>
        <v>0.99</v>
      </c>
      <c r="P58" t="str">
        <f>'Kelpie OTU counts'!P58</f>
        <v>Prevotella_oris_strain_ATCC_33573_(L16474)</v>
      </c>
      <c r="Q58">
        <f>'Kelpie OTU counts'!Q58</f>
        <v>91.3</v>
      </c>
      <c r="R58">
        <f>'Kelpie OTU counts'!R58</f>
        <v>1</v>
      </c>
      <c r="S58" s="4">
        <f>'Kelpie OTU counts'!S58/'Kelpie OTU counts'!S$1</f>
        <v>0</v>
      </c>
      <c r="T58" s="4">
        <f>'Kelpie OTU counts'!T58/'Kelpie OTU counts'!T$1</f>
        <v>0</v>
      </c>
      <c r="U58" s="4">
        <f>'Kelpie OTU counts'!U58/'Kelpie OTU counts'!U$1</f>
        <v>0</v>
      </c>
      <c r="V58" s="4">
        <f>'Kelpie OTU counts'!V58/'Kelpie OTU counts'!V$1</f>
        <v>0</v>
      </c>
      <c r="W58" s="4">
        <f>'Kelpie OTU counts'!W58/'Kelpie OTU counts'!W$1</f>
        <v>0</v>
      </c>
      <c r="X58" s="4">
        <f>'Kelpie OTU counts'!X58/'Kelpie OTU counts'!X$1</f>
        <v>0</v>
      </c>
      <c r="Y58" s="4">
        <f>'Kelpie OTU counts'!Y58/'Kelpie OTU counts'!Y$1</f>
        <v>0</v>
      </c>
      <c r="Z58" s="4">
        <f>'Kelpie OTU counts'!Z58/'Kelpie OTU counts'!Z$1</f>
        <v>0</v>
      </c>
      <c r="AA58" s="4">
        <f>'Kelpie OTU counts'!AA58/'Kelpie OTU counts'!AA$1</f>
        <v>0</v>
      </c>
      <c r="AB58" s="4">
        <f>'Kelpie OTU counts'!AB58/'Kelpie OTU counts'!AB$1</f>
        <v>0</v>
      </c>
      <c r="AC58" s="4">
        <f>'Kelpie OTU counts'!AC58/'Kelpie OTU counts'!AC$1</f>
        <v>0</v>
      </c>
      <c r="AD58" s="4">
        <f>'Kelpie OTU counts'!AD58/'Kelpie OTU counts'!AD$1</f>
        <v>0</v>
      </c>
      <c r="AE58" s="4">
        <f>'Kelpie OTU counts'!AE58/'Kelpie OTU counts'!AE$1</f>
        <v>0</v>
      </c>
      <c r="AF58" s="4">
        <f>'Kelpie OTU counts'!AF58/'Kelpie OTU counts'!AF$1</f>
        <v>0</v>
      </c>
      <c r="AG58" s="4">
        <f>'Kelpie OTU counts'!AG58/'Kelpie OTU counts'!AG$1</f>
        <v>0</v>
      </c>
      <c r="AH58" s="4">
        <f>'Kelpie OTU counts'!AH58/'Kelpie OTU counts'!AH$1</f>
        <v>0</v>
      </c>
      <c r="AI58" s="4">
        <f>'Kelpie OTU counts'!AI58/'Kelpie OTU counts'!AI$1</f>
        <v>0</v>
      </c>
      <c r="AJ58" s="4">
        <f>'Kelpie OTU counts'!AJ58/'Kelpie OTU counts'!AJ$1</f>
        <v>0</v>
      </c>
      <c r="AK58" s="4">
        <f>'Kelpie OTU counts'!AK58/'Kelpie OTU counts'!AK$1</f>
        <v>0</v>
      </c>
      <c r="AL58" s="4">
        <f>'Kelpie OTU counts'!AL58/'Kelpie OTU counts'!AL$1</f>
        <v>0</v>
      </c>
      <c r="AM58" s="4">
        <f>'Kelpie OTU counts'!AM58/'Kelpie OTU counts'!AM$1</f>
        <v>0</v>
      </c>
      <c r="AN58" s="4">
        <f>'Kelpie OTU counts'!AN58/'Kelpie OTU counts'!AN$1</f>
        <v>0</v>
      </c>
      <c r="AO58" s="4">
        <f>'Kelpie OTU counts'!AO58/'Kelpie OTU counts'!AO$1</f>
        <v>0</v>
      </c>
      <c r="AP58" s="4">
        <f>'Kelpie OTU counts'!AP58/'Kelpie OTU counts'!AP$1</f>
        <v>0</v>
      </c>
      <c r="AQ58" s="4">
        <f>'Kelpie OTU counts'!AQ58/'Kelpie OTU counts'!AQ$1</f>
        <v>0</v>
      </c>
      <c r="AR58" s="4">
        <f>'Kelpie OTU counts'!AR58/'Kelpie OTU counts'!AR$1</f>
        <v>0</v>
      </c>
      <c r="AS58" s="4">
        <f>'Kelpie OTU counts'!AS58/'Kelpie OTU counts'!AS$1</f>
        <v>0</v>
      </c>
      <c r="AT58" s="4">
        <f>'Kelpie OTU counts'!AT58/'Kelpie OTU counts'!AT$1</f>
        <v>0</v>
      </c>
      <c r="AU58" s="4">
        <f>'Kelpie OTU counts'!AU58/'Kelpie OTU counts'!AU$1</f>
        <v>0</v>
      </c>
      <c r="AV58" s="4">
        <f>'Kelpie OTU counts'!AV58/'Kelpie OTU counts'!AV$1</f>
        <v>0</v>
      </c>
      <c r="AW58" s="4">
        <f>'Kelpie OTU counts'!AW58/'Kelpie OTU counts'!AW$1</f>
        <v>0</v>
      </c>
      <c r="AX58" s="4">
        <f>'Kelpie OTU counts'!AX58/'Kelpie OTU counts'!AX$1</f>
        <v>0</v>
      </c>
      <c r="AY58" s="4">
        <f>'Kelpie OTU counts'!AY58/'Kelpie OTU counts'!AY$1</f>
        <v>1.6528925619834711E-2</v>
      </c>
      <c r="AZ58" s="4">
        <f>'Kelpie OTU counts'!AZ58/'Kelpie OTU counts'!AZ$1</f>
        <v>1.8843120070113933E-2</v>
      </c>
      <c r="BA58" s="4">
        <f>'Kelpie OTU counts'!BA58/'Kelpie OTU counts'!BA$1</f>
        <v>0</v>
      </c>
      <c r="BB58" s="4">
        <f>'Kelpie OTU counts'!BB58/'Kelpie OTU counts'!BB$1</f>
        <v>3.0456852791878172E-3</v>
      </c>
      <c r="BC58" s="4">
        <f>'Kelpie OTU counts'!BC58/'Kelpie OTU counts'!BC$1</f>
        <v>0</v>
      </c>
      <c r="BD58" s="4">
        <f>'Kelpie OTU counts'!BD58/'Kelpie OTU counts'!BD$1</f>
        <v>0</v>
      </c>
      <c r="BE58" s="4">
        <f>'Kelpie OTU counts'!BE58/'Kelpie OTU counts'!BE$1</f>
        <v>3.567753001715266E-2</v>
      </c>
      <c r="BF58" s="4">
        <f>'Kelpie OTU counts'!BF58/'Kelpie OTU counts'!BF$1</f>
        <v>3.2181871863005612E-2</v>
      </c>
    </row>
    <row r="59" spans="1:58" x14ac:dyDescent="0.35">
      <c r="A59" t="str">
        <f>'Kelpie OTU counts'!A59</f>
        <v>OTU_54</v>
      </c>
      <c r="B59">
        <f>'Kelpie OTU counts'!B59</f>
        <v>379</v>
      </c>
      <c r="C59" t="str">
        <f>'Kelpie OTU counts'!C59</f>
        <v>Root</v>
      </c>
      <c r="D59" t="str">
        <f>'Kelpie OTU counts'!D59</f>
        <v>Bacteria</v>
      </c>
      <c r="E59" t="str">
        <f>'Kelpie OTU counts'!E59</f>
        <v>Firmicutes</v>
      </c>
      <c r="F59" t="str">
        <f>'Kelpie OTU counts'!F59</f>
        <v>.</v>
      </c>
      <c r="G59" t="str">
        <f>'Kelpie OTU counts'!G59</f>
        <v>Clostridia</v>
      </c>
      <c r="H59" t="str">
        <f>'Kelpie OTU counts'!H59</f>
        <v>.</v>
      </c>
      <c r="I59" t="str">
        <f>'Kelpie OTU counts'!I59</f>
        <v>Clostridiales</v>
      </c>
      <c r="J59" t="str">
        <f>'Kelpie OTU counts'!J59</f>
        <v>.</v>
      </c>
      <c r="K59" t="str">
        <f>'Kelpie OTU counts'!K59</f>
        <v>Ruminococcaceae</v>
      </c>
      <c r="L59" t="str">
        <f>'Kelpie OTU counts'!L59</f>
        <v>.</v>
      </c>
      <c r="M59" t="str">
        <f>'Kelpie OTU counts'!M59</f>
        <v>Ruminococcus</v>
      </c>
      <c r="N59" t="str">
        <f>'Kelpie OTU counts'!N59</f>
        <v>.</v>
      </c>
      <c r="O59">
        <f>'Kelpie OTU counts'!O59</f>
        <v>0.74</v>
      </c>
      <c r="P59" t="str">
        <f>'Kelpie OTU counts'!P59</f>
        <v>Ruminococcus_bromii_(T)_ATCC_27255_(L76600)</v>
      </c>
      <c r="Q59">
        <f>'Kelpie OTU counts'!Q59</f>
        <v>98.4</v>
      </c>
      <c r="R59">
        <f>'Kelpie OTU counts'!R59</f>
        <v>1</v>
      </c>
      <c r="S59" s="4">
        <f>'Kelpie OTU counts'!S59/'Kelpie OTU counts'!S$1</f>
        <v>0</v>
      </c>
      <c r="T59" s="4">
        <f>'Kelpie OTU counts'!T59/'Kelpie OTU counts'!T$1</f>
        <v>2.9863481228668944E-3</v>
      </c>
      <c r="U59" s="4">
        <f>'Kelpie OTU counts'!U59/'Kelpie OTU counts'!U$1</f>
        <v>0</v>
      </c>
      <c r="V59" s="4">
        <f>'Kelpie OTU counts'!V59/'Kelpie OTU counts'!V$1</f>
        <v>0</v>
      </c>
      <c r="W59" s="4">
        <f>'Kelpie OTU counts'!W59/'Kelpie OTU counts'!W$1</f>
        <v>0</v>
      </c>
      <c r="X59" s="4">
        <f>'Kelpie OTU counts'!X59/'Kelpie OTU counts'!X$1</f>
        <v>0</v>
      </c>
      <c r="Y59" s="4">
        <f>'Kelpie OTU counts'!Y59/'Kelpie OTU counts'!Y$1</f>
        <v>0</v>
      </c>
      <c r="Z59" s="4">
        <f>'Kelpie OTU counts'!Z59/'Kelpie OTU counts'!Z$1</f>
        <v>7.7861406696080979E-4</v>
      </c>
      <c r="AA59" s="4">
        <f>'Kelpie OTU counts'!AA59/'Kelpie OTU counts'!AA$1</f>
        <v>0</v>
      </c>
      <c r="AB59" s="4">
        <f>'Kelpie OTU counts'!AB59/'Kelpie OTU counts'!AB$1</f>
        <v>0</v>
      </c>
      <c r="AC59" s="4">
        <f>'Kelpie OTU counts'!AC59/'Kelpie OTU counts'!AC$1</f>
        <v>0</v>
      </c>
      <c r="AD59" s="4">
        <f>'Kelpie OTU counts'!AD59/'Kelpie OTU counts'!AD$1</f>
        <v>0</v>
      </c>
      <c r="AE59" s="4">
        <f>'Kelpie OTU counts'!AE59/'Kelpie OTU counts'!AE$1</f>
        <v>7.3340667400073343E-3</v>
      </c>
      <c r="AF59" s="4">
        <f>'Kelpie OTU counts'!AF59/'Kelpie OTU counts'!AF$1</f>
        <v>1.0659297275957363E-2</v>
      </c>
      <c r="AG59" s="4">
        <f>'Kelpie OTU counts'!AG59/'Kelpie OTU counts'!AG$1</f>
        <v>3.821656050955414E-3</v>
      </c>
      <c r="AH59" s="4">
        <f>'Kelpie OTU counts'!AH59/'Kelpie OTU counts'!AH$1</f>
        <v>7.4183976261127599E-3</v>
      </c>
      <c r="AI59" s="4">
        <f>'Kelpie OTU counts'!AI59/'Kelpie OTU counts'!AI$1</f>
        <v>2.8907398334149927E-2</v>
      </c>
      <c r="AJ59" s="4">
        <f>'Kelpie OTU counts'!AJ59/'Kelpie OTU counts'!AJ$1</f>
        <v>2.8554431885782272E-2</v>
      </c>
      <c r="AK59" s="4">
        <f>'Kelpie OTU counts'!AK59/'Kelpie OTU counts'!AK$1</f>
        <v>2.843062926459439E-2</v>
      </c>
      <c r="AL59" s="4">
        <f>'Kelpie OTU counts'!AL59/'Kelpie OTU counts'!AL$1</f>
        <v>2.1258503401360544E-2</v>
      </c>
      <c r="AM59" s="4">
        <f>'Kelpie OTU counts'!AM59/'Kelpie OTU counts'!AM$1</f>
        <v>0</v>
      </c>
      <c r="AN59" s="4">
        <f>'Kelpie OTU counts'!AN59/'Kelpie OTU counts'!AN$1</f>
        <v>0</v>
      </c>
      <c r="AO59" s="4">
        <f>'Kelpie OTU counts'!AO59/'Kelpie OTU counts'!AO$1</f>
        <v>0</v>
      </c>
      <c r="AP59" s="4">
        <f>'Kelpie OTU counts'!AP59/'Kelpie OTU counts'!AP$1</f>
        <v>0</v>
      </c>
      <c r="AQ59" s="4">
        <f>'Kelpie OTU counts'!AQ59/'Kelpie OTU counts'!AQ$1</f>
        <v>0</v>
      </c>
      <c r="AR59" s="4">
        <f>'Kelpie OTU counts'!AR59/'Kelpie OTU counts'!AR$1</f>
        <v>0</v>
      </c>
      <c r="AS59" s="4">
        <f>'Kelpie OTU counts'!AS59/'Kelpie OTU counts'!AS$1</f>
        <v>0</v>
      </c>
      <c r="AT59" s="4">
        <f>'Kelpie OTU counts'!AT59/'Kelpie OTU counts'!AT$1</f>
        <v>0</v>
      </c>
      <c r="AU59" s="4">
        <f>'Kelpie OTU counts'!AU59/'Kelpie OTU counts'!AU$1</f>
        <v>0</v>
      </c>
      <c r="AV59" s="4">
        <f>'Kelpie OTU counts'!AV59/'Kelpie OTU counts'!AV$1</f>
        <v>0</v>
      </c>
      <c r="AW59" s="4">
        <f>'Kelpie OTU counts'!AW59/'Kelpie OTU counts'!AW$1</f>
        <v>1.8711018711018712E-2</v>
      </c>
      <c r="AX59" s="4">
        <f>'Kelpie OTU counts'!AX59/'Kelpie OTU counts'!AX$1</f>
        <v>1.5270935960591134E-2</v>
      </c>
      <c r="AY59" s="4">
        <f>'Kelpie OTU counts'!AY59/'Kelpie OTU counts'!AY$1</f>
        <v>0</v>
      </c>
      <c r="AZ59" s="4">
        <f>'Kelpie OTU counts'!AZ59/'Kelpie OTU counts'!AZ$1</f>
        <v>0</v>
      </c>
      <c r="BA59" s="4">
        <f>'Kelpie OTU counts'!BA59/'Kelpie OTU counts'!BA$1</f>
        <v>4.2897998093422308E-3</v>
      </c>
      <c r="BB59" s="4">
        <f>'Kelpie OTU counts'!BB59/'Kelpie OTU counts'!BB$1</f>
        <v>3.0456852791878172E-3</v>
      </c>
      <c r="BC59" s="4">
        <f>'Kelpie OTU counts'!BC59/'Kelpie OTU counts'!BC$1</f>
        <v>0</v>
      </c>
      <c r="BD59" s="4">
        <f>'Kelpie OTU counts'!BD59/'Kelpie OTU counts'!BD$1</f>
        <v>0</v>
      </c>
      <c r="BE59" s="4">
        <f>'Kelpie OTU counts'!BE59/'Kelpie OTU counts'!BE$1</f>
        <v>0</v>
      </c>
      <c r="BF59" s="4">
        <f>'Kelpie OTU counts'!BF59/'Kelpie OTU counts'!BF$1</f>
        <v>0</v>
      </c>
    </row>
    <row r="60" spans="1:58" x14ac:dyDescent="0.35">
      <c r="A60" t="str">
        <f>'Kelpie OTU counts'!A60</f>
        <v>OTU_91</v>
      </c>
      <c r="B60">
        <f>'Kelpie OTU counts'!B60</f>
        <v>369</v>
      </c>
      <c r="C60" t="str">
        <f>'Kelpie OTU counts'!C60</f>
        <v>Root</v>
      </c>
      <c r="D60" t="str">
        <f>'Kelpie OTU counts'!D60</f>
        <v>Bacteria</v>
      </c>
      <c r="E60" t="str">
        <f>'Kelpie OTU counts'!E60</f>
        <v>Bacteroidetes</v>
      </c>
      <c r="F60" t="str">
        <f>'Kelpie OTU counts'!F60</f>
        <v>.</v>
      </c>
      <c r="G60" t="str">
        <f>'Kelpie OTU counts'!G60</f>
        <v>Bacteroidia</v>
      </c>
      <c r="H60" t="str">
        <f>'Kelpie OTU counts'!H60</f>
        <v>.</v>
      </c>
      <c r="I60" t="str">
        <f>'Kelpie OTU counts'!I60</f>
        <v>Bacteroidales</v>
      </c>
      <c r="J60" t="str">
        <f>'Kelpie OTU counts'!J60</f>
        <v>.</v>
      </c>
      <c r="K60" t="str">
        <f>'Kelpie OTU counts'!K60</f>
        <v>Bacteroidaceae</v>
      </c>
      <c r="L60" t="str">
        <f>'Kelpie OTU counts'!L60</f>
        <v>.</v>
      </c>
      <c r="M60" t="str">
        <f>'Kelpie OTU counts'!M60</f>
        <v>Bacteroides</v>
      </c>
      <c r="N60" t="str">
        <f>'Kelpie OTU counts'!N60</f>
        <v>.</v>
      </c>
      <c r="O60">
        <f>'Kelpie OTU counts'!O60</f>
        <v>1</v>
      </c>
      <c r="P60" t="str">
        <f>'Kelpie OTU counts'!P60</f>
        <v>Bacteroides_eggerthii_(T)_DSM_20697T_(AB050107)</v>
      </c>
      <c r="Q60">
        <f>'Kelpie OTU counts'!Q60</f>
        <v>100</v>
      </c>
      <c r="R60">
        <f>'Kelpie OTU counts'!R60</f>
        <v>1</v>
      </c>
      <c r="S60" s="4">
        <f>'Kelpie OTU counts'!S60/'Kelpie OTU counts'!S$1</f>
        <v>1.0721247563352826E-2</v>
      </c>
      <c r="T60" s="4">
        <f>'Kelpie OTU counts'!T60/'Kelpie OTU counts'!T$1</f>
        <v>2.3464163822525596E-2</v>
      </c>
      <c r="U60" s="4">
        <f>'Kelpie OTU counts'!U60/'Kelpie OTU counts'!U$1</f>
        <v>0</v>
      </c>
      <c r="V60" s="4">
        <f>'Kelpie OTU counts'!V60/'Kelpie OTU counts'!V$1</f>
        <v>1.3311148086522463E-3</v>
      </c>
      <c r="W60" s="4">
        <f>'Kelpie OTU counts'!W60/'Kelpie OTU counts'!W$1</f>
        <v>1.5432098765432098E-2</v>
      </c>
      <c r="X60" s="4">
        <f>'Kelpie OTU counts'!X60/'Kelpie OTU counts'!X$1</f>
        <v>1.4090343970161625E-2</v>
      </c>
      <c r="Y60" s="4">
        <f>'Kelpie OTU counts'!Y60/'Kelpie OTU counts'!Y$1</f>
        <v>2.0461575065429456E-2</v>
      </c>
      <c r="Z60" s="4">
        <f>'Kelpie OTU counts'!Z60/'Kelpie OTU counts'!Z$1</f>
        <v>1.6350895406177006E-2</v>
      </c>
      <c r="AA60" s="4">
        <f>'Kelpie OTU counts'!AA60/'Kelpie OTU counts'!AA$1</f>
        <v>0</v>
      </c>
      <c r="AB60" s="4">
        <f>'Kelpie OTU counts'!AB60/'Kelpie OTU counts'!AB$1</f>
        <v>0</v>
      </c>
      <c r="AC60" s="4">
        <f>'Kelpie OTU counts'!AC60/'Kelpie OTU counts'!AC$1</f>
        <v>0</v>
      </c>
      <c r="AD60" s="4">
        <f>'Kelpie OTU counts'!AD60/'Kelpie OTU counts'!AD$1</f>
        <v>0</v>
      </c>
      <c r="AE60" s="4">
        <f>'Kelpie OTU counts'!AE60/'Kelpie OTU counts'!AE$1</f>
        <v>0</v>
      </c>
      <c r="AF60" s="4">
        <f>'Kelpie OTU counts'!AF60/'Kelpie OTU counts'!AF$1</f>
        <v>0</v>
      </c>
      <c r="AG60" s="4">
        <f>'Kelpie OTU counts'!AG60/'Kelpie OTU counts'!AG$1</f>
        <v>0</v>
      </c>
      <c r="AH60" s="4">
        <f>'Kelpie OTU counts'!AH60/'Kelpie OTU counts'!AH$1</f>
        <v>0</v>
      </c>
      <c r="AI60" s="4">
        <f>'Kelpie OTU counts'!AI60/'Kelpie OTU counts'!AI$1</f>
        <v>0</v>
      </c>
      <c r="AJ60" s="4">
        <f>'Kelpie OTU counts'!AJ60/'Kelpie OTU counts'!AJ$1</f>
        <v>0</v>
      </c>
      <c r="AK60" s="4">
        <f>'Kelpie OTU counts'!AK60/'Kelpie OTU counts'!AK$1</f>
        <v>0</v>
      </c>
      <c r="AL60" s="4">
        <f>'Kelpie OTU counts'!AL60/'Kelpie OTU counts'!AL$1</f>
        <v>0</v>
      </c>
      <c r="AM60" s="4">
        <f>'Kelpie OTU counts'!AM60/'Kelpie OTU counts'!AM$1</f>
        <v>0</v>
      </c>
      <c r="AN60" s="4">
        <f>'Kelpie OTU counts'!AN60/'Kelpie OTU counts'!AN$1</f>
        <v>0</v>
      </c>
      <c r="AO60" s="4">
        <f>'Kelpie OTU counts'!AO60/'Kelpie OTU counts'!AO$1</f>
        <v>0</v>
      </c>
      <c r="AP60" s="4">
        <f>'Kelpie OTU counts'!AP60/'Kelpie OTU counts'!AP$1</f>
        <v>0</v>
      </c>
      <c r="AQ60" s="4">
        <f>'Kelpie OTU counts'!AQ60/'Kelpie OTU counts'!AQ$1</f>
        <v>0</v>
      </c>
      <c r="AR60" s="4">
        <f>'Kelpie OTU counts'!AR60/'Kelpie OTU counts'!AR$1</f>
        <v>0</v>
      </c>
      <c r="AS60" s="4">
        <f>'Kelpie OTU counts'!AS60/'Kelpie OTU counts'!AS$1</f>
        <v>0</v>
      </c>
      <c r="AT60" s="4">
        <f>'Kelpie OTU counts'!AT60/'Kelpie OTU counts'!AT$1</f>
        <v>0</v>
      </c>
      <c r="AU60" s="4">
        <f>'Kelpie OTU counts'!AU60/'Kelpie OTU counts'!AU$1</f>
        <v>0</v>
      </c>
      <c r="AV60" s="4">
        <f>'Kelpie OTU counts'!AV60/'Kelpie OTU counts'!AV$1</f>
        <v>0</v>
      </c>
      <c r="AW60" s="4">
        <f>'Kelpie OTU counts'!AW60/'Kelpie OTU counts'!AW$1</f>
        <v>0</v>
      </c>
      <c r="AX60" s="4">
        <f>'Kelpie OTU counts'!AX60/'Kelpie OTU counts'!AX$1</f>
        <v>0</v>
      </c>
      <c r="AY60" s="4">
        <f>'Kelpie OTU counts'!AY60/'Kelpie OTU counts'!AY$1</f>
        <v>1.0874293170943889E-3</v>
      </c>
      <c r="AZ60" s="4">
        <f>'Kelpie OTU counts'!AZ60/'Kelpie OTU counts'!AZ$1</f>
        <v>1.3146362839614373E-2</v>
      </c>
      <c r="BA60" s="4">
        <f>'Kelpie OTU counts'!BA60/'Kelpie OTU counts'!BA$1</f>
        <v>0</v>
      </c>
      <c r="BB60" s="4">
        <f>'Kelpie OTU counts'!BB60/'Kelpie OTU counts'!BB$1</f>
        <v>0</v>
      </c>
      <c r="BC60" s="4">
        <f>'Kelpie OTU counts'!BC60/'Kelpie OTU counts'!BC$1</f>
        <v>0</v>
      </c>
      <c r="BD60" s="4">
        <f>'Kelpie OTU counts'!BD60/'Kelpie OTU counts'!BD$1</f>
        <v>0</v>
      </c>
      <c r="BE60" s="4">
        <f>'Kelpie OTU counts'!BE60/'Kelpie OTU counts'!BE$1</f>
        <v>0</v>
      </c>
      <c r="BF60" s="4">
        <f>'Kelpie OTU counts'!BF60/'Kelpie OTU counts'!BF$1</f>
        <v>0</v>
      </c>
    </row>
    <row r="61" spans="1:58" x14ac:dyDescent="0.35">
      <c r="A61" t="str">
        <f>'Kelpie OTU counts'!A61</f>
        <v>OTU_48</v>
      </c>
      <c r="B61">
        <f>'Kelpie OTU counts'!B61</f>
        <v>368</v>
      </c>
      <c r="C61" t="str">
        <f>'Kelpie OTU counts'!C61</f>
        <v>Root</v>
      </c>
      <c r="D61" t="str">
        <f>'Kelpie OTU counts'!D61</f>
        <v>Bacteria</v>
      </c>
      <c r="E61" t="str">
        <f>'Kelpie OTU counts'!E61</f>
        <v>Firmicutes</v>
      </c>
      <c r="F61" t="str">
        <f>'Kelpie OTU counts'!F61</f>
        <v>.</v>
      </c>
      <c r="G61" t="str">
        <f>'Kelpie OTU counts'!G61</f>
        <v>Clostridia</v>
      </c>
      <c r="H61" t="str">
        <f>'Kelpie OTU counts'!H61</f>
        <v>.</v>
      </c>
      <c r="I61" t="str">
        <f>'Kelpie OTU counts'!I61</f>
        <v>Clostridiales</v>
      </c>
      <c r="J61" t="str">
        <f>'Kelpie OTU counts'!J61</f>
        <v>.</v>
      </c>
      <c r="K61" t="str">
        <f>'Kelpie OTU counts'!K61</f>
        <v>Lachnospiraceae</v>
      </c>
      <c r="L61" t="str">
        <f>'Kelpie OTU counts'!L61</f>
        <v>.</v>
      </c>
      <c r="M61" t="str">
        <f>'Kelpie OTU counts'!M61</f>
        <v>Dorea</v>
      </c>
      <c r="N61" t="str">
        <f>'Kelpie OTU counts'!N61</f>
        <v>.</v>
      </c>
      <c r="O61">
        <f>'Kelpie OTU counts'!O61</f>
        <v>0.98</v>
      </c>
      <c r="P61" t="str">
        <f>'Kelpie OTU counts'!P61</f>
        <v>Dorea_longicatena_(T)_III-35_(AJ132842)</v>
      </c>
      <c r="Q61">
        <f>'Kelpie OTU counts'!Q61</f>
        <v>99.6</v>
      </c>
      <c r="R61">
        <f>'Kelpie OTU counts'!R61</f>
        <v>1</v>
      </c>
      <c r="S61" s="4">
        <f>'Kelpie OTU counts'!S61/'Kelpie OTU counts'!S$1</f>
        <v>1.9493177387914229E-3</v>
      </c>
      <c r="T61" s="4">
        <f>'Kelpie OTU counts'!T61/'Kelpie OTU counts'!T$1</f>
        <v>0</v>
      </c>
      <c r="U61" s="4">
        <f>'Kelpie OTU counts'!U61/'Kelpie OTU counts'!U$1</f>
        <v>2.685078634445723E-3</v>
      </c>
      <c r="V61" s="4">
        <f>'Kelpie OTU counts'!V61/'Kelpie OTU counts'!V$1</f>
        <v>1.9966722129783694E-3</v>
      </c>
      <c r="W61" s="4">
        <f>'Kelpie OTU counts'!W61/'Kelpie OTU counts'!W$1</f>
        <v>0</v>
      </c>
      <c r="X61" s="4">
        <f>'Kelpie OTU counts'!X61/'Kelpie OTU counts'!X$1</f>
        <v>2.9009531703273932E-3</v>
      </c>
      <c r="Y61" s="4">
        <f>'Kelpie OTU counts'!Y61/'Kelpie OTU counts'!Y$1</f>
        <v>5.2343564120866052E-3</v>
      </c>
      <c r="Z61" s="4">
        <f>'Kelpie OTU counts'!Z61/'Kelpie OTU counts'!Z$1</f>
        <v>1.3755515182974305E-2</v>
      </c>
      <c r="AA61" s="4">
        <f>'Kelpie OTU counts'!AA61/'Kelpie OTU counts'!AA$1</f>
        <v>3.4113060428849901E-3</v>
      </c>
      <c r="AB61" s="4">
        <f>'Kelpie OTU counts'!AB61/'Kelpie OTU counts'!AB$1</f>
        <v>2.8571428571428571E-3</v>
      </c>
      <c r="AC61" s="4">
        <f>'Kelpie OTU counts'!AC61/'Kelpie OTU counts'!AC$1</f>
        <v>2.4542614904060687E-3</v>
      </c>
      <c r="AD61" s="4">
        <f>'Kelpie OTU counts'!AD61/'Kelpie OTU counts'!AD$1</f>
        <v>1.2033694344163659E-3</v>
      </c>
      <c r="AE61" s="4">
        <f>'Kelpie OTU counts'!AE61/'Kelpie OTU counts'!AE$1</f>
        <v>5.5005500550055009E-3</v>
      </c>
      <c r="AF61" s="4">
        <f>'Kelpie OTU counts'!AF61/'Kelpie OTU counts'!AF$1</f>
        <v>1.9739439399921043E-3</v>
      </c>
      <c r="AG61" s="4">
        <f>'Kelpie OTU counts'!AG61/'Kelpie OTU counts'!AG$1</f>
        <v>0</v>
      </c>
      <c r="AH61" s="4">
        <f>'Kelpie OTU counts'!AH61/'Kelpie OTU counts'!AH$1</f>
        <v>1.483679525222552E-3</v>
      </c>
      <c r="AI61" s="4">
        <f>'Kelpie OTU counts'!AI61/'Kelpie OTU counts'!AI$1</f>
        <v>1.9598236158745713E-3</v>
      </c>
      <c r="AJ61" s="4">
        <f>'Kelpie OTU counts'!AJ61/'Kelpie OTU counts'!AJ$1</f>
        <v>1.784651992861392E-3</v>
      </c>
      <c r="AK61" s="4">
        <f>'Kelpie OTU counts'!AK61/'Kelpie OTU counts'!AK$1</f>
        <v>2.2744503411675512E-3</v>
      </c>
      <c r="AL61" s="4">
        <f>'Kelpie OTU counts'!AL61/'Kelpie OTU counts'!AL$1</f>
        <v>2.976190476190476E-3</v>
      </c>
      <c r="AM61" s="4">
        <f>'Kelpie OTU counts'!AM61/'Kelpie OTU counts'!AM$1</f>
        <v>0</v>
      </c>
      <c r="AN61" s="4">
        <f>'Kelpie OTU counts'!AN61/'Kelpie OTU counts'!AN$1</f>
        <v>0</v>
      </c>
      <c r="AO61" s="4">
        <f>'Kelpie OTU counts'!AO61/'Kelpie OTU counts'!AO$1</f>
        <v>0</v>
      </c>
      <c r="AP61" s="4">
        <f>'Kelpie OTU counts'!AP61/'Kelpie OTU counts'!AP$1</f>
        <v>0</v>
      </c>
      <c r="AQ61" s="4">
        <f>'Kelpie OTU counts'!AQ61/'Kelpie OTU counts'!AQ$1</f>
        <v>0</v>
      </c>
      <c r="AR61" s="4">
        <f>'Kelpie OTU counts'!AR61/'Kelpie OTU counts'!AR$1</f>
        <v>0</v>
      </c>
      <c r="AS61" s="4">
        <f>'Kelpie OTU counts'!AS61/'Kelpie OTU counts'!AS$1</f>
        <v>0</v>
      </c>
      <c r="AT61" s="4">
        <f>'Kelpie OTU counts'!AT61/'Kelpie OTU counts'!AT$1</f>
        <v>0</v>
      </c>
      <c r="AU61" s="4">
        <f>'Kelpie OTU counts'!AU61/'Kelpie OTU counts'!AU$1</f>
        <v>0</v>
      </c>
      <c r="AV61" s="4">
        <f>'Kelpie OTU counts'!AV61/'Kelpie OTU counts'!AV$1</f>
        <v>0</v>
      </c>
      <c r="AW61" s="4">
        <f>'Kelpie OTU counts'!AW61/'Kelpie OTU counts'!AW$1</f>
        <v>5.7172557172557176E-3</v>
      </c>
      <c r="AX61" s="4">
        <f>'Kelpie OTU counts'!AX61/'Kelpie OTU counts'!AX$1</f>
        <v>2.4630541871921183E-3</v>
      </c>
      <c r="AY61" s="4">
        <f>'Kelpie OTU counts'!AY61/'Kelpie OTU counts'!AY$1</f>
        <v>1.17442366246194E-2</v>
      </c>
      <c r="AZ61" s="4">
        <f>'Kelpie OTU counts'!AZ61/'Kelpie OTU counts'!AZ$1</f>
        <v>1.0078878177037686E-2</v>
      </c>
      <c r="BA61" s="4">
        <f>'Kelpie OTU counts'!BA61/'Kelpie OTU counts'!BA$1</f>
        <v>3.3365109628217351E-3</v>
      </c>
      <c r="BB61" s="4">
        <f>'Kelpie OTU counts'!BB61/'Kelpie OTU counts'!BB$1</f>
        <v>3.0456852791878172E-3</v>
      </c>
      <c r="BC61" s="4">
        <f>'Kelpie OTU counts'!BC61/'Kelpie OTU counts'!BC$1</f>
        <v>1.088348271446863E-2</v>
      </c>
      <c r="BD61" s="4">
        <f>'Kelpie OTU counts'!BD61/'Kelpie OTU counts'!BD$1</f>
        <v>1.1764705882352941E-2</v>
      </c>
      <c r="BE61" s="4">
        <f>'Kelpie OTU counts'!BE61/'Kelpie OTU counts'!BE$1</f>
        <v>6.5180102915951971E-3</v>
      </c>
      <c r="BF61" s="4">
        <f>'Kelpie OTU counts'!BF61/'Kelpie OTU counts'!BF$1</f>
        <v>4.7239444936521997E-3</v>
      </c>
    </row>
    <row r="62" spans="1:58" x14ac:dyDescent="0.35">
      <c r="A62" t="str">
        <f>'Kelpie OTU counts'!A62</f>
        <v>OTU_89</v>
      </c>
      <c r="B62">
        <f>'Kelpie OTU counts'!B62</f>
        <v>361</v>
      </c>
      <c r="C62" t="str">
        <f>'Kelpie OTU counts'!C62</f>
        <v>Root</v>
      </c>
      <c r="D62" t="str">
        <f>'Kelpie OTU counts'!D62</f>
        <v>Bacteria</v>
      </c>
      <c r="E62" t="str">
        <f>'Kelpie OTU counts'!E62</f>
        <v>Firmicutes</v>
      </c>
      <c r="F62" t="str">
        <f>'Kelpie OTU counts'!F62</f>
        <v>.</v>
      </c>
      <c r="G62" t="str">
        <f>'Kelpie OTU counts'!G62</f>
        <v>Clostridia</v>
      </c>
      <c r="H62" t="str">
        <f>'Kelpie OTU counts'!H62</f>
        <v>.</v>
      </c>
      <c r="I62" t="str">
        <f>'Kelpie OTU counts'!I62</f>
        <v>Clostridiales</v>
      </c>
      <c r="J62" t="str">
        <f>'Kelpie OTU counts'!J62</f>
        <v>.</v>
      </c>
      <c r="K62" t="str">
        <f>'Kelpie OTU counts'!K62</f>
        <v>Lachnospiraceae</v>
      </c>
      <c r="L62" t="str">
        <f>'Kelpie OTU counts'!L62</f>
        <v>.</v>
      </c>
      <c r="M62" t="str">
        <f>'Kelpie OTU counts'!M62</f>
        <v>Fusicatenibacter</v>
      </c>
      <c r="N62" t="str">
        <f>'Kelpie OTU counts'!N62</f>
        <v>.</v>
      </c>
      <c r="O62">
        <f>'Kelpie OTU counts'!O62</f>
        <v>0.57999999999999996</v>
      </c>
      <c r="P62" t="str">
        <f>'Kelpie OTU counts'!P62</f>
        <v>Fusicatenibacter_saccharivorans_HT03-11_(AB698910)</v>
      </c>
      <c r="Q62">
        <f>'Kelpie OTU counts'!Q62</f>
        <v>96.4</v>
      </c>
      <c r="R62">
        <f>'Kelpie OTU counts'!R62</f>
        <v>1</v>
      </c>
      <c r="S62" s="4">
        <f>'Kelpie OTU counts'!S62/'Kelpie OTU counts'!S$1</f>
        <v>1.7543859649122806E-2</v>
      </c>
      <c r="T62" s="4">
        <f>'Kelpie OTU counts'!T62/'Kelpie OTU counts'!T$1</f>
        <v>1.4078498293515358E-2</v>
      </c>
      <c r="U62" s="4">
        <f>'Kelpie OTU counts'!U62/'Kelpie OTU counts'!U$1</f>
        <v>8.8224012274645183E-3</v>
      </c>
      <c r="V62" s="4">
        <f>'Kelpie OTU counts'!V62/'Kelpie OTU counts'!V$1</f>
        <v>6.9883527454242932E-3</v>
      </c>
      <c r="W62" s="4">
        <f>'Kelpie OTU counts'!W62/'Kelpie OTU counts'!W$1</f>
        <v>1.1959876543209876E-2</v>
      </c>
      <c r="X62" s="4">
        <f>'Kelpie OTU counts'!X62/'Kelpie OTU counts'!X$1</f>
        <v>5.387484459179445E-3</v>
      </c>
      <c r="Y62" s="4">
        <f>'Kelpie OTU counts'!Y62/'Kelpie OTU counts'!Y$1</f>
        <v>2.8551034975017845E-3</v>
      </c>
      <c r="Z62" s="4">
        <f>'Kelpie OTU counts'!Z62/'Kelpie OTU counts'!Z$1</f>
        <v>6.7479885803270181E-3</v>
      </c>
      <c r="AA62" s="4">
        <f>'Kelpie OTU counts'!AA62/'Kelpie OTU counts'!AA$1</f>
        <v>7.7972709551656916E-3</v>
      </c>
      <c r="AB62" s="4">
        <f>'Kelpie OTU counts'!AB62/'Kelpie OTU counts'!AB$1</f>
        <v>3.4285714285714284E-3</v>
      </c>
      <c r="AC62" s="4">
        <f>'Kelpie OTU counts'!AC62/'Kelpie OTU counts'!AC$1</f>
        <v>3.7929495760821064E-3</v>
      </c>
      <c r="AD62" s="4">
        <f>'Kelpie OTU counts'!AD62/'Kelpie OTU counts'!AD$1</f>
        <v>2.647412755716005E-3</v>
      </c>
      <c r="AE62" s="4">
        <f>'Kelpie OTU counts'!AE62/'Kelpie OTU counts'!AE$1</f>
        <v>1.1001100110011001E-3</v>
      </c>
      <c r="AF62" s="4">
        <f>'Kelpie OTU counts'!AF62/'Kelpie OTU counts'!AF$1</f>
        <v>5.5270430319778914E-3</v>
      </c>
      <c r="AG62" s="4">
        <f>'Kelpie OTU counts'!AG62/'Kelpie OTU counts'!AG$1</f>
        <v>0</v>
      </c>
      <c r="AH62" s="4">
        <f>'Kelpie OTU counts'!AH62/'Kelpie OTU counts'!AH$1</f>
        <v>0</v>
      </c>
      <c r="AI62" s="4">
        <f>'Kelpie OTU counts'!AI62/'Kelpie OTU counts'!AI$1</f>
        <v>0</v>
      </c>
      <c r="AJ62" s="4">
        <f>'Kelpie OTU counts'!AJ62/'Kelpie OTU counts'!AJ$1</f>
        <v>0</v>
      </c>
      <c r="AK62" s="4">
        <f>'Kelpie OTU counts'!AK62/'Kelpie OTU counts'!AK$1</f>
        <v>7.5815011372251705E-4</v>
      </c>
      <c r="AL62" s="4">
        <f>'Kelpie OTU counts'!AL62/'Kelpie OTU counts'!AL$1</f>
        <v>2.1258503401360546E-3</v>
      </c>
      <c r="AM62" s="4">
        <f>'Kelpie OTU counts'!AM62/'Kelpie OTU counts'!AM$1</f>
        <v>0</v>
      </c>
      <c r="AN62" s="4">
        <f>'Kelpie OTU counts'!AN62/'Kelpie OTU counts'!AN$1</f>
        <v>0</v>
      </c>
      <c r="AO62" s="4">
        <f>'Kelpie OTU counts'!AO62/'Kelpie OTU counts'!AO$1</f>
        <v>1.1186576108669596E-2</v>
      </c>
      <c r="AP62" s="4">
        <f>'Kelpie OTU counts'!AP62/'Kelpie OTU counts'!AP$1</f>
        <v>1.2216404886561954E-2</v>
      </c>
      <c r="AQ62" s="4">
        <f>'Kelpie OTU counts'!AQ62/'Kelpie OTU counts'!AQ$1</f>
        <v>0</v>
      </c>
      <c r="AR62" s="4">
        <f>'Kelpie OTU counts'!AR62/'Kelpie OTU counts'!AR$1</f>
        <v>0</v>
      </c>
      <c r="AS62" s="4">
        <f>'Kelpie OTU counts'!AS62/'Kelpie OTU counts'!AS$1</f>
        <v>0</v>
      </c>
      <c r="AT62" s="4">
        <f>'Kelpie OTU counts'!AT62/'Kelpie OTU counts'!AT$1</f>
        <v>0</v>
      </c>
      <c r="AU62" s="4">
        <f>'Kelpie OTU counts'!AU62/'Kelpie OTU counts'!AU$1</f>
        <v>1.5189873417721518E-2</v>
      </c>
      <c r="AV62" s="4">
        <f>'Kelpie OTU counts'!AV62/'Kelpie OTU counts'!AV$1</f>
        <v>0</v>
      </c>
      <c r="AW62" s="4">
        <f>'Kelpie OTU counts'!AW62/'Kelpie OTU counts'!AW$1</f>
        <v>3.1185031185031187E-3</v>
      </c>
      <c r="AX62" s="4">
        <f>'Kelpie OTU counts'!AX62/'Kelpie OTU counts'!AX$1</f>
        <v>1.477832512315271E-3</v>
      </c>
      <c r="AY62" s="4">
        <f>'Kelpie OTU counts'!AY62/'Kelpie OTU counts'!AY$1</f>
        <v>0</v>
      </c>
      <c r="AZ62" s="4">
        <f>'Kelpie OTU counts'!AZ62/'Kelpie OTU counts'!AZ$1</f>
        <v>0</v>
      </c>
      <c r="BA62" s="4">
        <f>'Kelpie OTU counts'!BA62/'Kelpie OTU counts'!BA$1</f>
        <v>1.9065776930409914E-3</v>
      </c>
      <c r="BB62" s="4">
        <f>'Kelpie OTU counts'!BB62/'Kelpie OTU counts'!BB$1</f>
        <v>2.5380710659898475E-3</v>
      </c>
      <c r="BC62" s="4">
        <f>'Kelpie OTU counts'!BC62/'Kelpie OTU counts'!BC$1</f>
        <v>0</v>
      </c>
      <c r="BD62" s="4">
        <f>'Kelpie OTU counts'!BD62/'Kelpie OTU counts'!BD$1</f>
        <v>0</v>
      </c>
      <c r="BE62" s="4">
        <f>'Kelpie OTU counts'!BE62/'Kelpie OTU counts'!BE$1</f>
        <v>0</v>
      </c>
      <c r="BF62" s="4">
        <f>'Kelpie OTU counts'!BF62/'Kelpie OTU counts'!BF$1</f>
        <v>0</v>
      </c>
    </row>
    <row r="63" spans="1:58" x14ac:dyDescent="0.35">
      <c r="A63" t="str">
        <f>'Kelpie OTU counts'!A63</f>
        <v>OTU_78</v>
      </c>
      <c r="B63">
        <f>'Kelpie OTU counts'!B63</f>
        <v>361</v>
      </c>
      <c r="C63" t="str">
        <f>'Kelpie OTU counts'!C63</f>
        <v>Root</v>
      </c>
      <c r="D63" t="str">
        <f>'Kelpie OTU counts'!D63</f>
        <v>Bacteria</v>
      </c>
      <c r="E63" t="str">
        <f>'Kelpie OTU counts'!E63</f>
        <v>Firmicutes</v>
      </c>
      <c r="F63" t="str">
        <f>'Kelpie OTU counts'!F63</f>
        <v>.</v>
      </c>
      <c r="G63" t="str">
        <f>'Kelpie OTU counts'!G63</f>
        <v>Clostridia</v>
      </c>
      <c r="H63" t="str">
        <f>'Kelpie OTU counts'!H63</f>
        <v>.</v>
      </c>
      <c r="I63" t="str">
        <f>'Kelpie OTU counts'!I63</f>
        <v>Clostridiales</v>
      </c>
      <c r="J63" t="str">
        <f>'Kelpie OTU counts'!J63</f>
        <v>.</v>
      </c>
      <c r="K63" t="str">
        <f>'Kelpie OTU counts'!K63</f>
        <v>Lachnospiraceae</v>
      </c>
      <c r="L63" t="str">
        <f>'Kelpie OTU counts'!L63</f>
        <v>.</v>
      </c>
      <c r="M63" t="str">
        <f>'Kelpie OTU counts'!M63</f>
        <v>Coprococcus</v>
      </c>
      <c r="N63" t="str">
        <f>'Kelpie OTU counts'!N63</f>
        <v>.</v>
      </c>
      <c r="O63">
        <f>'Kelpie OTU counts'!O63</f>
        <v>1</v>
      </c>
      <c r="P63" t="str">
        <f>'Kelpie OTU counts'!P63</f>
        <v>Coprococcus_eutactus_(T)_ATCC_27759_(EF031543)</v>
      </c>
      <c r="Q63">
        <f>'Kelpie OTU counts'!Q63</f>
        <v>99.6</v>
      </c>
      <c r="R63">
        <f>'Kelpie OTU counts'!R63</f>
        <v>1</v>
      </c>
      <c r="S63" s="4">
        <f>'Kelpie OTU counts'!S63/'Kelpie OTU counts'!S$1</f>
        <v>0</v>
      </c>
      <c r="T63" s="4">
        <f>'Kelpie OTU counts'!T63/'Kelpie OTU counts'!T$1</f>
        <v>0</v>
      </c>
      <c r="U63" s="4">
        <f>'Kelpie OTU counts'!U63/'Kelpie OTU counts'!U$1</f>
        <v>0</v>
      </c>
      <c r="V63" s="4">
        <f>'Kelpie OTU counts'!V63/'Kelpie OTU counts'!V$1</f>
        <v>0</v>
      </c>
      <c r="W63" s="4">
        <f>'Kelpie OTU counts'!W63/'Kelpie OTU counts'!W$1</f>
        <v>0</v>
      </c>
      <c r="X63" s="4">
        <f>'Kelpie OTU counts'!X63/'Kelpie OTU counts'!X$1</f>
        <v>0</v>
      </c>
      <c r="Y63" s="4">
        <f>'Kelpie OTU counts'!Y63/'Kelpie OTU counts'!Y$1</f>
        <v>0</v>
      </c>
      <c r="Z63" s="4">
        <f>'Kelpie OTU counts'!Z63/'Kelpie OTU counts'!Z$1</f>
        <v>0</v>
      </c>
      <c r="AA63" s="4">
        <f>'Kelpie OTU counts'!AA63/'Kelpie OTU counts'!AA$1</f>
        <v>0</v>
      </c>
      <c r="AB63" s="4">
        <f>'Kelpie OTU counts'!AB63/'Kelpie OTU counts'!AB$1</f>
        <v>1.7142857142857142E-3</v>
      </c>
      <c r="AC63" s="4">
        <f>'Kelpie OTU counts'!AC63/'Kelpie OTU counts'!AC$1</f>
        <v>5.1316376617581436E-3</v>
      </c>
      <c r="AD63" s="4">
        <f>'Kelpie OTU counts'!AD63/'Kelpie OTU counts'!AD$1</f>
        <v>2.8880866425992778E-3</v>
      </c>
      <c r="AE63" s="4">
        <f>'Kelpie OTU counts'!AE63/'Kelpie OTU counts'!AE$1</f>
        <v>5.5005500550055007E-2</v>
      </c>
      <c r="AF63" s="4">
        <f>'Kelpie OTU counts'!AF63/'Kelpie OTU counts'!AF$1</f>
        <v>5.4086063955783657E-2</v>
      </c>
      <c r="AG63" s="4">
        <f>'Kelpie OTU counts'!AG63/'Kelpie OTU counts'!AG$1</f>
        <v>0</v>
      </c>
      <c r="AH63" s="4">
        <f>'Kelpie OTU counts'!AH63/'Kelpie OTU counts'!AH$1</f>
        <v>0</v>
      </c>
      <c r="AI63" s="4">
        <f>'Kelpie OTU counts'!AI63/'Kelpie OTU counts'!AI$1</f>
        <v>2.9397354238118569E-3</v>
      </c>
      <c r="AJ63" s="4">
        <f>'Kelpie OTU counts'!AJ63/'Kelpie OTU counts'!AJ$1</f>
        <v>3.569303985722784E-3</v>
      </c>
      <c r="AK63" s="4">
        <f>'Kelpie OTU counts'!AK63/'Kelpie OTU counts'!AK$1</f>
        <v>5.3070507960576198E-3</v>
      </c>
      <c r="AL63" s="4">
        <f>'Kelpie OTU counts'!AL63/'Kelpie OTU counts'!AL$1</f>
        <v>2.1258503401360546E-3</v>
      </c>
      <c r="AM63" s="4">
        <f>'Kelpie OTU counts'!AM63/'Kelpie OTU counts'!AM$1</f>
        <v>0</v>
      </c>
      <c r="AN63" s="4">
        <f>'Kelpie OTU counts'!AN63/'Kelpie OTU counts'!AN$1</f>
        <v>0</v>
      </c>
      <c r="AO63" s="4">
        <f>'Kelpie OTU counts'!AO63/'Kelpie OTU counts'!AO$1</f>
        <v>0</v>
      </c>
      <c r="AP63" s="4">
        <f>'Kelpie OTU counts'!AP63/'Kelpie OTU counts'!AP$1</f>
        <v>0</v>
      </c>
      <c r="AQ63" s="4">
        <f>'Kelpie OTU counts'!AQ63/'Kelpie OTU counts'!AQ$1</f>
        <v>0</v>
      </c>
      <c r="AR63" s="4">
        <f>'Kelpie OTU counts'!AR63/'Kelpie OTU counts'!AR$1</f>
        <v>0</v>
      </c>
      <c r="AS63" s="4">
        <f>'Kelpie OTU counts'!AS63/'Kelpie OTU counts'!AS$1</f>
        <v>0</v>
      </c>
      <c r="AT63" s="4">
        <f>'Kelpie OTU counts'!AT63/'Kelpie OTU counts'!AT$1</f>
        <v>0</v>
      </c>
      <c r="AU63" s="4">
        <f>'Kelpie OTU counts'!AU63/'Kelpie OTU counts'!AU$1</f>
        <v>0</v>
      </c>
      <c r="AV63" s="4">
        <f>'Kelpie OTU counts'!AV63/'Kelpie OTU counts'!AV$1</f>
        <v>0</v>
      </c>
      <c r="AW63" s="4">
        <f>'Kelpie OTU counts'!AW63/'Kelpie OTU counts'!AW$1</f>
        <v>0</v>
      </c>
      <c r="AX63" s="4">
        <f>'Kelpie OTU counts'!AX63/'Kelpie OTU counts'!AX$1</f>
        <v>0</v>
      </c>
      <c r="AY63" s="4">
        <f>'Kelpie OTU counts'!AY63/'Kelpie OTU counts'!AY$1</f>
        <v>0</v>
      </c>
      <c r="AZ63" s="4">
        <f>'Kelpie OTU counts'!AZ63/'Kelpie OTU counts'!AZ$1</f>
        <v>0</v>
      </c>
      <c r="BA63" s="4">
        <f>'Kelpie OTU counts'!BA63/'Kelpie OTU counts'!BA$1</f>
        <v>2.3832221163012394E-3</v>
      </c>
      <c r="BB63" s="4">
        <f>'Kelpie OTU counts'!BB63/'Kelpie OTU counts'!BB$1</f>
        <v>0</v>
      </c>
      <c r="BC63" s="4">
        <f>'Kelpie OTU counts'!BC63/'Kelpie OTU counts'!BC$1</f>
        <v>0</v>
      </c>
      <c r="BD63" s="4">
        <f>'Kelpie OTU counts'!BD63/'Kelpie OTU counts'!BD$1</f>
        <v>0</v>
      </c>
      <c r="BE63" s="4">
        <f>'Kelpie OTU counts'!BE63/'Kelpie OTU counts'!BE$1</f>
        <v>0</v>
      </c>
      <c r="BF63" s="4">
        <f>'Kelpie OTU counts'!BF63/'Kelpie OTU counts'!BF$1</f>
        <v>0</v>
      </c>
    </row>
    <row r="64" spans="1:58" x14ac:dyDescent="0.35">
      <c r="A64" t="str">
        <f>'Kelpie OTU counts'!A64</f>
        <v>OTU_50</v>
      </c>
      <c r="B64">
        <f>'Kelpie OTU counts'!B64</f>
        <v>356</v>
      </c>
      <c r="C64" t="str">
        <f>'Kelpie OTU counts'!C64</f>
        <v>Root</v>
      </c>
      <c r="D64" t="str">
        <f>'Kelpie OTU counts'!D64</f>
        <v>Bacteria</v>
      </c>
      <c r="E64" t="str">
        <f>'Kelpie OTU counts'!E64</f>
        <v>Bacteroidetes</v>
      </c>
      <c r="F64" t="str">
        <f>'Kelpie OTU counts'!F64</f>
        <v>.</v>
      </c>
      <c r="G64" t="str">
        <f>'Kelpie OTU counts'!G64</f>
        <v>Bacteroidia</v>
      </c>
      <c r="H64" t="str">
        <f>'Kelpie OTU counts'!H64</f>
        <v>.</v>
      </c>
      <c r="I64" t="str">
        <f>'Kelpie OTU counts'!I64</f>
        <v>Bacteroidales</v>
      </c>
      <c r="J64" t="str">
        <f>'Kelpie OTU counts'!J64</f>
        <v>.</v>
      </c>
      <c r="K64" t="str">
        <f>'Kelpie OTU counts'!K64</f>
        <v>Bacteroidaceae</v>
      </c>
      <c r="L64" t="str">
        <f>'Kelpie OTU counts'!L64</f>
        <v>.</v>
      </c>
      <c r="M64" t="str">
        <f>'Kelpie OTU counts'!M64</f>
        <v>Bacteroides</v>
      </c>
      <c r="N64" t="str">
        <f>'Kelpie OTU counts'!N64</f>
        <v>.</v>
      </c>
      <c r="O64">
        <f>'Kelpie OTU counts'!O64</f>
        <v>1</v>
      </c>
      <c r="P64" t="str">
        <f>'Kelpie OTU counts'!P64</f>
        <v>Bacteroides_nordii_(T)_WAL_11050_(AY608697)</v>
      </c>
      <c r="Q64">
        <f>'Kelpie OTU counts'!Q64</f>
        <v>99.6</v>
      </c>
      <c r="R64">
        <f>'Kelpie OTU counts'!R64</f>
        <v>1</v>
      </c>
      <c r="S64" s="4">
        <f>'Kelpie OTU counts'!S64/'Kelpie OTU counts'!S$1</f>
        <v>0</v>
      </c>
      <c r="T64" s="4">
        <f>'Kelpie OTU counts'!T64/'Kelpie OTU counts'!T$1</f>
        <v>0</v>
      </c>
      <c r="U64" s="4">
        <f>'Kelpie OTU counts'!U64/'Kelpie OTU counts'!U$1</f>
        <v>0</v>
      </c>
      <c r="V64" s="4">
        <f>'Kelpie OTU counts'!V64/'Kelpie OTU counts'!V$1</f>
        <v>0</v>
      </c>
      <c r="W64" s="4">
        <f>'Kelpie OTU counts'!W64/'Kelpie OTU counts'!W$1</f>
        <v>0</v>
      </c>
      <c r="X64" s="4">
        <f>'Kelpie OTU counts'!X64/'Kelpie OTU counts'!X$1</f>
        <v>0</v>
      </c>
      <c r="Y64" s="4">
        <f>'Kelpie OTU counts'!Y64/'Kelpie OTU counts'!Y$1</f>
        <v>0</v>
      </c>
      <c r="Z64" s="4">
        <f>'Kelpie OTU counts'!Z64/'Kelpie OTU counts'!Z$1</f>
        <v>0</v>
      </c>
      <c r="AA64" s="4">
        <f>'Kelpie OTU counts'!AA64/'Kelpie OTU counts'!AA$1</f>
        <v>0</v>
      </c>
      <c r="AB64" s="4">
        <f>'Kelpie OTU counts'!AB64/'Kelpie OTU counts'!AB$1</f>
        <v>0</v>
      </c>
      <c r="AC64" s="4">
        <f>'Kelpie OTU counts'!AC64/'Kelpie OTU counts'!AC$1</f>
        <v>0</v>
      </c>
      <c r="AD64" s="4">
        <f>'Kelpie OTU counts'!AD64/'Kelpie OTU counts'!AD$1</f>
        <v>0</v>
      </c>
      <c r="AE64" s="4">
        <f>'Kelpie OTU counts'!AE64/'Kelpie OTU counts'!AE$1</f>
        <v>0</v>
      </c>
      <c r="AF64" s="4">
        <f>'Kelpie OTU counts'!AF64/'Kelpie OTU counts'!AF$1</f>
        <v>0</v>
      </c>
      <c r="AG64" s="4">
        <f>'Kelpie OTU counts'!AG64/'Kelpie OTU counts'!AG$1</f>
        <v>0</v>
      </c>
      <c r="AH64" s="4">
        <f>'Kelpie OTU counts'!AH64/'Kelpie OTU counts'!AH$1</f>
        <v>0</v>
      </c>
      <c r="AI64" s="4">
        <f>'Kelpie OTU counts'!AI64/'Kelpie OTU counts'!AI$1</f>
        <v>0</v>
      </c>
      <c r="AJ64" s="4">
        <f>'Kelpie OTU counts'!AJ64/'Kelpie OTU counts'!AJ$1</f>
        <v>0</v>
      </c>
      <c r="AK64" s="4">
        <f>'Kelpie OTU counts'!AK64/'Kelpie OTU counts'!AK$1</f>
        <v>0</v>
      </c>
      <c r="AL64" s="4">
        <f>'Kelpie OTU counts'!AL64/'Kelpie OTU counts'!AL$1</f>
        <v>0</v>
      </c>
      <c r="AM64" s="4">
        <f>'Kelpie OTU counts'!AM64/'Kelpie OTU counts'!AM$1</f>
        <v>0</v>
      </c>
      <c r="AN64" s="4">
        <f>'Kelpie OTU counts'!AN64/'Kelpie OTU counts'!AN$1</f>
        <v>0</v>
      </c>
      <c r="AO64" s="4">
        <f>'Kelpie OTU counts'!AO64/'Kelpie OTU counts'!AO$1</f>
        <v>5.593288054334798E-3</v>
      </c>
      <c r="AP64" s="4">
        <f>'Kelpie OTU counts'!AP64/'Kelpie OTU counts'!AP$1</f>
        <v>4.799301919720768E-3</v>
      </c>
      <c r="AQ64" s="4">
        <f>'Kelpie OTU counts'!AQ64/'Kelpie OTU counts'!AQ$1</f>
        <v>0</v>
      </c>
      <c r="AR64" s="4">
        <f>'Kelpie OTU counts'!AR64/'Kelpie OTU counts'!AR$1</f>
        <v>0</v>
      </c>
      <c r="AS64" s="4">
        <f>'Kelpie OTU counts'!AS64/'Kelpie OTU counts'!AS$1</f>
        <v>0</v>
      </c>
      <c r="AT64" s="4">
        <f>'Kelpie OTU counts'!AT64/'Kelpie OTU counts'!AT$1</f>
        <v>0</v>
      </c>
      <c r="AU64" s="4">
        <f>'Kelpie OTU counts'!AU64/'Kelpie OTU counts'!AU$1</f>
        <v>1.6033755274261603E-2</v>
      </c>
      <c r="AV64" s="4">
        <f>'Kelpie OTU counts'!AV64/'Kelpie OTU counts'!AV$1</f>
        <v>8.8105726872246704E-3</v>
      </c>
      <c r="AW64" s="4">
        <f>'Kelpie OTU counts'!AW64/'Kelpie OTU counts'!AW$1</f>
        <v>0</v>
      </c>
      <c r="AX64" s="4">
        <f>'Kelpie OTU counts'!AX64/'Kelpie OTU counts'!AX$1</f>
        <v>0</v>
      </c>
      <c r="AY64" s="4">
        <f>'Kelpie OTU counts'!AY64/'Kelpie OTU counts'!AY$1</f>
        <v>0</v>
      </c>
      <c r="AZ64" s="4">
        <f>'Kelpie OTU counts'!AZ64/'Kelpie OTU counts'!AZ$1</f>
        <v>0</v>
      </c>
      <c r="BA64" s="4">
        <f>'Kelpie OTU counts'!BA64/'Kelpie OTU counts'!BA$1</f>
        <v>0</v>
      </c>
      <c r="BB64" s="4">
        <f>'Kelpie OTU counts'!BB64/'Kelpie OTU counts'!BB$1</f>
        <v>0</v>
      </c>
      <c r="BC64" s="4">
        <f>'Kelpie OTU counts'!BC64/'Kelpie OTU counts'!BC$1</f>
        <v>9.4750320102432783E-2</v>
      </c>
      <c r="BD64" s="4">
        <f>'Kelpie OTU counts'!BD64/'Kelpie OTU counts'!BD$1</f>
        <v>9.535603715170278E-2</v>
      </c>
      <c r="BE64" s="4">
        <f>'Kelpie OTU counts'!BE64/'Kelpie OTU counts'!BE$1</f>
        <v>0</v>
      </c>
      <c r="BF64" s="4">
        <f>'Kelpie OTU counts'!BF64/'Kelpie OTU counts'!BF$1</f>
        <v>0</v>
      </c>
    </row>
    <row r="65" spans="1:58" x14ac:dyDescent="0.35">
      <c r="A65" t="str">
        <f>'Kelpie OTU counts'!A65</f>
        <v>OTU_45</v>
      </c>
      <c r="B65">
        <f>'Kelpie OTU counts'!B65</f>
        <v>331</v>
      </c>
      <c r="C65" t="str">
        <f>'Kelpie OTU counts'!C65</f>
        <v>Root</v>
      </c>
      <c r="D65" t="str">
        <f>'Kelpie OTU counts'!D65</f>
        <v>Bacteria</v>
      </c>
      <c r="E65" t="str">
        <f>'Kelpie OTU counts'!E65</f>
        <v>Bacteroidetes</v>
      </c>
      <c r="F65" t="str">
        <f>'Kelpie OTU counts'!F65</f>
        <v>.</v>
      </c>
      <c r="G65" t="str">
        <f>'Kelpie OTU counts'!G65</f>
        <v>Bacteroidia</v>
      </c>
      <c r="H65" t="str">
        <f>'Kelpie OTU counts'!H65</f>
        <v>.</v>
      </c>
      <c r="I65" t="str">
        <f>'Kelpie OTU counts'!I65</f>
        <v>Bacteroidales</v>
      </c>
      <c r="J65" t="str">
        <f>'Kelpie OTU counts'!J65</f>
        <v>.</v>
      </c>
      <c r="K65" t="str">
        <f>'Kelpie OTU counts'!K65</f>
        <v>Prevotellaceae</v>
      </c>
      <c r="L65" t="str">
        <f>'Kelpie OTU counts'!L65</f>
        <v>.</v>
      </c>
      <c r="M65" t="str">
        <f>'Kelpie OTU counts'!M65</f>
        <v>Prevotella</v>
      </c>
      <c r="N65" t="str">
        <f>'Kelpie OTU counts'!N65</f>
        <v>.</v>
      </c>
      <c r="O65">
        <f>'Kelpie OTU counts'!O65</f>
        <v>1</v>
      </c>
      <c r="P65" t="str">
        <f>'Kelpie OTU counts'!P65</f>
        <v>Massiliprevotella_massiliensis_strain_Marseille-P2439_(NR_147404.1)</v>
      </c>
      <c r="Q65">
        <f>'Kelpie OTU counts'!Q65</f>
        <v>100</v>
      </c>
      <c r="R65">
        <f>'Kelpie OTU counts'!R65</f>
        <v>1</v>
      </c>
      <c r="S65" s="4">
        <f>'Kelpie OTU counts'!S65/'Kelpie OTU counts'!S$1</f>
        <v>0</v>
      </c>
      <c r="T65" s="4">
        <f>'Kelpie OTU counts'!T65/'Kelpie OTU counts'!T$1</f>
        <v>0</v>
      </c>
      <c r="U65" s="4">
        <f>'Kelpie OTU counts'!U65/'Kelpie OTU counts'!U$1</f>
        <v>0</v>
      </c>
      <c r="V65" s="4">
        <f>'Kelpie OTU counts'!V65/'Kelpie OTU counts'!V$1</f>
        <v>0</v>
      </c>
      <c r="W65" s="4">
        <f>'Kelpie OTU counts'!W65/'Kelpie OTU counts'!W$1</f>
        <v>0</v>
      </c>
      <c r="X65" s="4">
        <f>'Kelpie OTU counts'!X65/'Kelpie OTU counts'!X$1</f>
        <v>0</v>
      </c>
      <c r="Y65" s="4">
        <f>'Kelpie OTU counts'!Y65/'Kelpie OTU counts'!Y$1</f>
        <v>0</v>
      </c>
      <c r="Z65" s="4">
        <f>'Kelpie OTU counts'!Z65/'Kelpie OTU counts'!Z$1</f>
        <v>0</v>
      </c>
      <c r="AA65" s="4">
        <f>'Kelpie OTU counts'!AA65/'Kelpie OTU counts'!AA$1</f>
        <v>0</v>
      </c>
      <c r="AB65" s="4">
        <f>'Kelpie OTU counts'!AB65/'Kelpie OTU counts'!AB$1</f>
        <v>0</v>
      </c>
      <c r="AC65" s="4">
        <f>'Kelpie OTU counts'!AC65/'Kelpie OTU counts'!AC$1</f>
        <v>0</v>
      </c>
      <c r="AD65" s="4">
        <f>'Kelpie OTU counts'!AD65/'Kelpie OTU counts'!AD$1</f>
        <v>0</v>
      </c>
      <c r="AE65" s="4">
        <f>'Kelpie OTU counts'!AE65/'Kelpie OTU counts'!AE$1</f>
        <v>1.4668133480014669E-2</v>
      </c>
      <c r="AF65" s="4">
        <f>'Kelpie OTU counts'!AF65/'Kelpie OTU counts'!AF$1</f>
        <v>1.6975917883932098E-2</v>
      </c>
      <c r="AG65" s="4">
        <f>'Kelpie OTU counts'!AG65/'Kelpie OTU counts'!AG$1</f>
        <v>0</v>
      </c>
      <c r="AH65" s="4">
        <f>'Kelpie OTU counts'!AH65/'Kelpie OTU counts'!AH$1</f>
        <v>0</v>
      </c>
      <c r="AI65" s="4">
        <f>'Kelpie OTU counts'!AI65/'Kelpie OTU counts'!AI$1</f>
        <v>2.6457618814306711E-2</v>
      </c>
      <c r="AJ65" s="4">
        <f>'Kelpie OTU counts'!AJ65/'Kelpie OTU counts'!AJ$1</f>
        <v>3.8072575847709698E-2</v>
      </c>
      <c r="AK65" s="4">
        <f>'Kelpie OTU counts'!AK65/'Kelpie OTU counts'!AK$1</f>
        <v>3.1842304776345719E-2</v>
      </c>
      <c r="AL65" s="4">
        <f>'Kelpie OTU counts'!AL65/'Kelpie OTU counts'!AL$1</f>
        <v>1.9557823129251702E-2</v>
      </c>
      <c r="AM65" s="4">
        <f>'Kelpie OTU counts'!AM65/'Kelpie OTU counts'!AM$1</f>
        <v>0</v>
      </c>
      <c r="AN65" s="4">
        <f>'Kelpie OTU counts'!AN65/'Kelpie OTU counts'!AN$1</f>
        <v>0</v>
      </c>
      <c r="AO65" s="4">
        <f>'Kelpie OTU counts'!AO65/'Kelpie OTU counts'!AO$1</f>
        <v>0</v>
      </c>
      <c r="AP65" s="4">
        <f>'Kelpie OTU counts'!AP65/'Kelpie OTU counts'!AP$1</f>
        <v>0</v>
      </c>
      <c r="AQ65" s="4">
        <f>'Kelpie OTU counts'!AQ65/'Kelpie OTU counts'!AQ$1</f>
        <v>0</v>
      </c>
      <c r="AR65" s="4">
        <f>'Kelpie OTU counts'!AR65/'Kelpie OTU counts'!AR$1</f>
        <v>0</v>
      </c>
      <c r="AS65" s="4">
        <f>'Kelpie OTU counts'!AS65/'Kelpie OTU counts'!AS$1</f>
        <v>0</v>
      </c>
      <c r="AT65" s="4">
        <f>'Kelpie OTU counts'!AT65/'Kelpie OTU counts'!AT$1</f>
        <v>0</v>
      </c>
      <c r="AU65" s="4">
        <f>'Kelpie OTU counts'!AU65/'Kelpie OTU counts'!AU$1</f>
        <v>0</v>
      </c>
      <c r="AV65" s="4">
        <f>'Kelpie OTU counts'!AV65/'Kelpie OTU counts'!AV$1</f>
        <v>0</v>
      </c>
      <c r="AW65" s="4">
        <f>'Kelpie OTU counts'!AW65/'Kelpie OTU counts'!AW$1</f>
        <v>0</v>
      </c>
      <c r="AX65" s="4">
        <f>'Kelpie OTU counts'!AX65/'Kelpie OTU counts'!AX$1</f>
        <v>0</v>
      </c>
      <c r="AY65" s="4">
        <f>'Kelpie OTU counts'!AY65/'Kelpie OTU counts'!AY$1</f>
        <v>0</v>
      </c>
      <c r="AZ65" s="4">
        <f>'Kelpie OTU counts'!AZ65/'Kelpie OTU counts'!AZ$1</f>
        <v>0</v>
      </c>
      <c r="BA65" s="4">
        <f>'Kelpie OTU counts'!BA65/'Kelpie OTU counts'!BA$1</f>
        <v>0</v>
      </c>
      <c r="BB65" s="4">
        <f>'Kelpie OTU counts'!BB65/'Kelpie OTU counts'!BB$1</f>
        <v>0</v>
      </c>
      <c r="BC65" s="4">
        <f>'Kelpie OTU counts'!BC65/'Kelpie OTU counts'!BC$1</f>
        <v>0</v>
      </c>
      <c r="BD65" s="4">
        <f>'Kelpie OTU counts'!BD65/'Kelpie OTU counts'!BD$1</f>
        <v>0</v>
      </c>
      <c r="BE65" s="4">
        <f>'Kelpie OTU counts'!BE65/'Kelpie OTU counts'!BE$1</f>
        <v>0</v>
      </c>
      <c r="BF65" s="4">
        <f>'Kelpie OTU counts'!BF65/'Kelpie OTU counts'!BF$1</f>
        <v>0</v>
      </c>
    </row>
    <row r="66" spans="1:58" x14ac:dyDescent="0.35">
      <c r="A66" t="str">
        <f>'Kelpie OTU counts'!A66</f>
        <v>OTU_57</v>
      </c>
      <c r="B66">
        <f>'Kelpie OTU counts'!B66</f>
        <v>331</v>
      </c>
      <c r="C66" t="str">
        <f>'Kelpie OTU counts'!C66</f>
        <v>Root</v>
      </c>
      <c r="D66" t="str">
        <f>'Kelpie OTU counts'!D66</f>
        <v>Bacteria</v>
      </c>
      <c r="E66" t="str">
        <f>'Kelpie OTU counts'!E66</f>
        <v>Firmicutes</v>
      </c>
      <c r="F66" t="str">
        <f>'Kelpie OTU counts'!F66</f>
        <v>.</v>
      </c>
      <c r="G66" t="str">
        <f>'Kelpie OTU counts'!G66</f>
        <v>Clostridia</v>
      </c>
      <c r="H66" t="str">
        <f>'Kelpie OTU counts'!H66</f>
        <v>.</v>
      </c>
      <c r="I66" t="str">
        <f>'Kelpie OTU counts'!I66</f>
        <v>Clostridiales</v>
      </c>
      <c r="J66" t="str">
        <f>'Kelpie OTU counts'!J66</f>
        <v>.</v>
      </c>
      <c r="K66" t="str">
        <f>'Kelpie OTU counts'!K66</f>
        <v>Ruminococcaceae</v>
      </c>
      <c r="L66" t="str">
        <f>'Kelpie OTU counts'!L66</f>
        <v>.</v>
      </c>
      <c r="M66" t="str">
        <f>'Kelpie OTU counts'!M66</f>
        <v>Clostridium IV</v>
      </c>
      <c r="N66" t="str">
        <f>'Kelpie OTU counts'!N66</f>
        <v>.</v>
      </c>
      <c r="O66">
        <f>'Kelpie OTU counts'!O66</f>
        <v>0.6</v>
      </c>
      <c r="P66" t="str">
        <f>'Kelpie OTU counts'!P66</f>
        <v>Sporobacter_termitidis_(T)_SYR_(Z49863)</v>
      </c>
      <c r="Q66">
        <f>'Kelpie OTU counts'!Q66</f>
        <v>94.1</v>
      </c>
      <c r="R66">
        <f>'Kelpie OTU counts'!R66</f>
        <v>1</v>
      </c>
      <c r="S66" s="4">
        <f>'Kelpie OTU counts'!S66/'Kelpie OTU counts'!S$1</f>
        <v>0</v>
      </c>
      <c r="T66" s="4">
        <f>'Kelpie OTU counts'!T66/'Kelpie OTU counts'!T$1</f>
        <v>0</v>
      </c>
      <c r="U66" s="4">
        <f>'Kelpie OTU counts'!U66/'Kelpie OTU counts'!U$1</f>
        <v>2.3014959723820483E-3</v>
      </c>
      <c r="V66" s="4">
        <f>'Kelpie OTU counts'!V66/'Kelpie OTU counts'!V$1</f>
        <v>2.6622296173044926E-3</v>
      </c>
      <c r="W66" s="4">
        <f>'Kelpie OTU counts'!W66/'Kelpie OTU counts'!W$1</f>
        <v>0</v>
      </c>
      <c r="X66" s="4">
        <f>'Kelpie OTU counts'!X66/'Kelpie OTU counts'!X$1</f>
        <v>0</v>
      </c>
      <c r="Y66" s="4">
        <f>'Kelpie OTU counts'!Y66/'Kelpie OTU counts'!Y$1</f>
        <v>0</v>
      </c>
      <c r="Z66" s="4">
        <f>'Kelpie OTU counts'!Z66/'Kelpie OTU counts'!Z$1</f>
        <v>0</v>
      </c>
      <c r="AA66" s="4">
        <f>'Kelpie OTU counts'!AA66/'Kelpie OTU counts'!AA$1</f>
        <v>0</v>
      </c>
      <c r="AB66" s="4">
        <f>'Kelpie OTU counts'!AB66/'Kelpie OTU counts'!AB$1</f>
        <v>0</v>
      </c>
      <c r="AC66" s="4">
        <f>'Kelpie OTU counts'!AC66/'Kelpie OTU counts'!AC$1</f>
        <v>0</v>
      </c>
      <c r="AD66" s="4">
        <f>'Kelpie OTU counts'!AD66/'Kelpie OTU counts'!AD$1</f>
        <v>0</v>
      </c>
      <c r="AE66" s="4">
        <f>'Kelpie OTU counts'!AE66/'Kelpie OTU counts'!AE$1</f>
        <v>6.2339567290062336E-3</v>
      </c>
      <c r="AF66" s="4">
        <f>'Kelpie OTU counts'!AF66/'Kelpie OTU counts'!AF$1</f>
        <v>5.9218318199763123E-3</v>
      </c>
      <c r="AG66" s="4">
        <f>'Kelpie OTU counts'!AG66/'Kelpie OTU counts'!AG$1</f>
        <v>0</v>
      </c>
      <c r="AH66" s="4">
        <f>'Kelpie OTU counts'!AH66/'Kelpie OTU counts'!AH$1</f>
        <v>0</v>
      </c>
      <c r="AI66" s="4">
        <f>'Kelpie OTU counts'!AI66/'Kelpie OTU counts'!AI$1</f>
        <v>5.3895149436550714E-3</v>
      </c>
      <c r="AJ66" s="4">
        <f>'Kelpie OTU counts'!AJ66/'Kelpie OTU counts'!AJ$1</f>
        <v>0</v>
      </c>
      <c r="AK66" s="4">
        <f>'Kelpie OTU counts'!AK66/'Kelpie OTU counts'!AK$1</f>
        <v>0</v>
      </c>
      <c r="AL66" s="4">
        <f>'Kelpie OTU counts'!AL66/'Kelpie OTU counts'!AL$1</f>
        <v>4.2517006802721087E-4</v>
      </c>
      <c r="AM66" s="4">
        <f>'Kelpie OTU counts'!AM66/'Kelpie OTU counts'!AM$1</f>
        <v>0</v>
      </c>
      <c r="AN66" s="4">
        <f>'Kelpie OTU counts'!AN66/'Kelpie OTU counts'!AN$1</f>
        <v>0</v>
      </c>
      <c r="AO66" s="4">
        <f>'Kelpie OTU counts'!AO66/'Kelpie OTU counts'!AO$1</f>
        <v>4.0351578106272476E-2</v>
      </c>
      <c r="AP66" s="4">
        <f>'Kelpie OTU counts'!AP66/'Kelpie OTU counts'!AP$1</f>
        <v>3.6212914485165795E-2</v>
      </c>
      <c r="AQ66" s="4">
        <f>'Kelpie OTU counts'!AQ66/'Kelpie OTU counts'!AQ$1</f>
        <v>0</v>
      </c>
      <c r="AR66" s="4">
        <f>'Kelpie OTU counts'!AR66/'Kelpie OTU counts'!AR$1</f>
        <v>0</v>
      </c>
      <c r="AS66" s="4">
        <f>'Kelpie OTU counts'!AS66/'Kelpie OTU counts'!AS$1</f>
        <v>0</v>
      </c>
      <c r="AT66" s="4">
        <f>'Kelpie OTU counts'!AT66/'Kelpie OTU counts'!AT$1</f>
        <v>0</v>
      </c>
      <c r="AU66" s="4">
        <f>'Kelpie OTU counts'!AU66/'Kelpie OTU counts'!AU$1</f>
        <v>2.7004219409282701E-2</v>
      </c>
      <c r="AV66" s="4">
        <f>'Kelpie OTU counts'!AV66/'Kelpie OTU counts'!AV$1</f>
        <v>3.2599118942731278E-2</v>
      </c>
      <c r="AW66" s="4">
        <f>'Kelpie OTU counts'!AW66/'Kelpie OTU counts'!AW$1</f>
        <v>0</v>
      </c>
      <c r="AX66" s="4">
        <f>'Kelpie OTU counts'!AX66/'Kelpie OTU counts'!AX$1</f>
        <v>0</v>
      </c>
      <c r="AY66" s="4">
        <f>'Kelpie OTU counts'!AY66/'Kelpie OTU counts'!AY$1</f>
        <v>0</v>
      </c>
      <c r="AZ66" s="4">
        <f>'Kelpie OTU counts'!AZ66/'Kelpie OTU counts'!AZ$1</f>
        <v>1.7528483786152498E-3</v>
      </c>
      <c r="BA66" s="4">
        <f>'Kelpie OTU counts'!BA66/'Kelpie OTU counts'!BA$1</f>
        <v>0</v>
      </c>
      <c r="BB66" s="4">
        <f>'Kelpie OTU counts'!BB66/'Kelpie OTU counts'!BB$1</f>
        <v>0</v>
      </c>
      <c r="BC66" s="4">
        <f>'Kelpie OTU counts'!BC66/'Kelpie OTU counts'!BC$1</f>
        <v>1.2804097311139564E-3</v>
      </c>
      <c r="BD66" s="4">
        <f>'Kelpie OTU counts'!BD66/'Kelpie OTU counts'!BD$1</f>
        <v>6.1919504643962852E-3</v>
      </c>
      <c r="BE66" s="4">
        <f>'Kelpie OTU counts'!BE66/'Kelpie OTU counts'!BE$1</f>
        <v>0</v>
      </c>
      <c r="BF66" s="4">
        <f>'Kelpie OTU counts'!BF66/'Kelpie OTU counts'!BF$1</f>
        <v>0</v>
      </c>
    </row>
    <row r="67" spans="1:58" x14ac:dyDescent="0.35">
      <c r="A67" t="str">
        <f>'Kelpie OTU counts'!A67</f>
        <v>OTU_66</v>
      </c>
      <c r="B67">
        <f>'Kelpie OTU counts'!B67</f>
        <v>324</v>
      </c>
      <c r="C67" t="str">
        <f>'Kelpie OTU counts'!C67</f>
        <v>Root</v>
      </c>
      <c r="D67" t="str">
        <f>'Kelpie OTU counts'!D67</f>
        <v>Bacteria</v>
      </c>
      <c r="E67" t="str">
        <f>'Kelpie OTU counts'!E67</f>
        <v>Firmicutes</v>
      </c>
      <c r="F67" t="str">
        <f>'Kelpie OTU counts'!F67</f>
        <v>.</v>
      </c>
      <c r="G67" t="str">
        <f>'Kelpie OTU counts'!G67</f>
        <v>Clostridia</v>
      </c>
      <c r="H67" t="str">
        <f>'Kelpie OTU counts'!H67</f>
        <v>.</v>
      </c>
      <c r="I67" t="str">
        <f>'Kelpie OTU counts'!I67</f>
        <v>Clostridiales</v>
      </c>
      <c r="J67" t="str">
        <f>'Kelpie OTU counts'!J67</f>
        <v>.</v>
      </c>
      <c r="K67" t="str">
        <f>'Kelpie OTU counts'!K67</f>
        <v>Lachnospiraceae</v>
      </c>
      <c r="L67" t="str">
        <f>'Kelpie OTU counts'!L67</f>
        <v>.</v>
      </c>
      <c r="M67" t="str">
        <f>'Kelpie OTU counts'!M67</f>
        <v>.</v>
      </c>
      <c r="N67" t="str">
        <f>'Kelpie OTU counts'!N67</f>
        <v>.</v>
      </c>
      <c r="O67">
        <f>'Kelpie OTU counts'!O67</f>
        <v>1</v>
      </c>
      <c r="P67" t="str">
        <f>'Kelpie OTU counts'!P67</f>
        <v>Clostridium_herbivorans_(T)_54408_(L34418)</v>
      </c>
      <c r="Q67">
        <f>'Kelpie OTU counts'!Q67</f>
        <v>95.7</v>
      </c>
      <c r="R67">
        <f>'Kelpie OTU counts'!R67</f>
        <v>1</v>
      </c>
      <c r="S67" s="4">
        <f>'Kelpie OTU counts'!S67/'Kelpie OTU counts'!S$1</f>
        <v>0</v>
      </c>
      <c r="T67" s="4">
        <f>'Kelpie OTU counts'!T67/'Kelpie OTU counts'!T$1</f>
        <v>0</v>
      </c>
      <c r="U67" s="4">
        <f>'Kelpie OTU counts'!U67/'Kelpie OTU counts'!U$1</f>
        <v>0</v>
      </c>
      <c r="V67" s="4">
        <f>'Kelpie OTU counts'!V67/'Kelpie OTU counts'!V$1</f>
        <v>0</v>
      </c>
      <c r="W67" s="4">
        <f>'Kelpie OTU counts'!W67/'Kelpie OTU counts'!W$1</f>
        <v>0</v>
      </c>
      <c r="X67" s="4">
        <f>'Kelpie OTU counts'!X67/'Kelpie OTU counts'!X$1</f>
        <v>0</v>
      </c>
      <c r="Y67" s="4">
        <f>'Kelpie OTU counts'!Y67/'Kelpie OTU counts'!Y$1</f>
        <v>0</v>
      </c>
      <c r="Z67" s="4">
        <f>'Kelpie OTU counts'!Z67/'Kelpie OTU counts'!Z$1</f>
        <v>0</v>
      </c>
      <c r="AA67" s="4">
        <f>'Kelpie OTU counts'!AA67/'Kelpie OTU counts'!AA$1</f>
        <v>0</v>
      </c>
      <c r="AB67" s="4">
        <f>'Kelpie OTU counts'!AB67/'Kelpie OTU counts'!AB$1</f>
        <v>0</v>
      </c>
      <c r="AC67" s="4">
        <f>'Kelpie OTU counts'!AC67/'Kelpie OTU counts'!AC$1</f>
        <v>0</v>
      </c>
      <c r="AD67" s="4">
        <f>'Kelpie OTU counts'!AD67/'Kelpie OTU counts'!AD$1</f>
        <v>0</v>
      </c>
      <c r="AE67" s="4">
        <f>'Kelpie OTU counts'!AE67/'Kelpie OTU counts'!AE$1</f>
        <v>0</v>
      </c>
      <c r="AF67" s="4">
        <f>'Kelpie OTU counts'!AF67/'Kelpie OTU counts'!AF$1</f>
        <v>0</v>
      </c>
      <c r="AG67" s="4">
        <f>'Kelpie OTU counts'!AG67/'Kelpie OTU counts'!AG$1</f>
        <v>0</v>
      </c>
      <c r="AH67" s="4">
        <f>'Kelpie OTU counts'!AH67/'Kelpie OTU counts'!AH$1</f>
        <v>0</v>
      </c>
      <c r="AI67" s="4">
        <f>'Kelpie OTU counts'!AI67/'Kelpie OTU counts'!AI$1</f>
        <v>0</v>
      </c>
      <c r="AJ67" s="4">
        <f>'Kelpie OTU counts'!AJ67/'Kelpie OTU counts'!AJ$1</f>
        <v>0</v>
      </c>
      <c r="AK67" s="4">
        <f>'Kelpie OTU counts'!AK67/'Kelpie OTU counts'!AK$1</f>
        <v>0</v>
      </c>
      <c r="AL67" s="4">
        <f>'Kelpie OTU counts'!AL67/'Kelpie OTU counts'!AL$1</f>
        <v>0</v>
      </c>
      <c r="AM67" s="4">
        <f>'Kelpie OTU counts'!AM67/'Kelpie OTU counts'!AM$1</f>
        <v>0</v>
      </c>
      <c r="AN67" s="4">
        <f>'Kelpie OTU counts'!AN67/'Kelpie OTU counts'!AN$1</f>
        <v>0</v>
      </c>
      <c r="AO67" s="4">
        <f>'Kelpie OTU counts'!AO67/'Kelpie OTU counts'!AO$1</f>
        <v>0</v>
      </c>
      <c r="AP67" s="4">
        <f>'Kelpie OTU counts'!AP67/'Kelpie OTU counts'!AP$1</f>
        <v>0</v>
      </c>
      <c r="AQ67" s="4">
        <f>'Kelpie OTU counts'!AQ67/'Kelpie OTU counts'!AQ$1</f>
        <v>0</v>
      </c>
      <c r="AR67" s="4">
        <f>'Kelpie OTU counts'!AR67/'Kelpie OTU counts'!AR$1</f>
        <v>0</v>
      </c>
      <c r="AS67" s="4">
        <f>'Kelpie OTU counts'!AS67/'Kelpie OTU counts'!AS$1</f>
        <v>0</v>
      </c>
      <c r="AT67" s="4">
        <f>'Kelpie OTU counts'!AT67/'Kelpie OTU counts'!AT$1</f>
        <v>0</v>
      </c>
      <c r="AU67" s="4">
        <f>'Kelpie OTU counts'!AU67/'Kelpie OTU counts'!AU$1</f>
        <v>0</v>
      </c>
      <c r="AV67" s="4">
        <f>'Kelpie OTU counts'!AV67/'Kelpie OTU counts'!AV$1</f>
        <v>0</v>
      </c>
      <c r="AW67" s="4">
        <f>'Kelpie OTU counts'!AW67/'Kelpie OTU counts'!AW$1</f>
        <v>0</v>
      </c>
      <c r="AX67" s="4">
        <f>'Kelpie OTU counts'!AX67/'Kelpie OTU counts'!AX$1</f>
        <v>0</v>
      </c>
      <c r="AY67" s="4">
        <f>'Kelpie OTU counts'!AY67/'Kelpie OTU counts'!AY$1</f>
        <v>3.8712483688560242E-2</v>
      </c>
      <c r="AZ67" s="4">
        <f>'Kelpie OTU counts'!AZ67/'Kelpie OTU counts'!AZ$1</f>
        <v>3.1989482909728306E-2</v>
      </c>
      <c r="BA67" s="4">
        <f>'Kelpie OTU counts'!BA67/'Kelpie OTU counts'!BA$1</f>
        <v>0</v>
      </c>
      <c r="BB67" s="4">
        <f>'Kelpie OTU counts'!BB67/'Kelpie OTU counts'!BB$1</f>
        <v>0</v>
      </c>
      <c r="BC67" s="4">
        <f>'Kelpie OTU counts'!BC67/'Kelpie OTU counts'!BC$1</f>
        <v>0</v>
      </c>
      <c r="BD67" s="4">
        <f>'Kelpie OTU counts'!BD67/'Kelpie OTU counts'!BD$1</f>
        <v>0</v>
      </c>
      <c r="BE67" s="4">
        <f>'Kelpie OTU counts'!BE67/'Kelpie OTU counts'!BE$1</f>
        <v>0</v>
      </c>
      <c r="BF67" s="4">
        <f>'Kelpie OTU counts'!BF67/'Kelpie OTU counts'!BF$1</f>
        <v>0</v>
      </c>
    </row>
    <row r="68" spans="1:58" x14ac:dyDescent="0.35">
      <c r="A68" t="str">
        <f>'Kelpie OTU counts'!A68</f>
        <v>OTU_47</v>
      </c>
      <c r="B68">
        <f>'Kelpie OTU counts'!B68</f>
        <v>323</v>
      </c>
      <c r="C68" t="str">
        <f>'Kelpie OTU counts'!C68</f>
        <v>Root</v>
      </c>
      <c r="D68" t="str">
        <f>'Kelpie OTU counts'!D68</f>
        <v>Bacteria</v>
      </c>
      <c r="E68" t="str">
        <f>'Kelpie OTU counts'!E68</f>
        <v>Coriobacteriia</v>
      </c>
      <c r="F68" t="str">
        <f>'Kelpie OTU counts'!F68</f>
        <v>.</v>
      </c>
      <c r="G68" t="str">
        <f>'Kelpie OTU counts'!G68</f>
        <v>Actinobacteria</v>
      </c>
      <c r="H68" t="str">
        <f>'Kelpie OTU counts'!H68</f>
        <v>Coriobacteridae</v>
      </c>
      <c r="I68" t="str">
        <f>'Kelpie OTU counts'!I68</f>
        <v>Coriobacteriales</v>
      </c>
      <c r="J68" t="str">
        <f>'Kelpie OTU counts'!J68</f>
        <v>Coriobacterineae</v>
      </c>
      <c r="K68" t="str">
        <f>'Kelpie OTU counts'!K68</f>
        <v>Coriobacteriaceae</v>
      </c>
      <c r="L68" t="str">
        <f>'Kelpie OTU counts'!L68</f>
        <v>.</v>
      </c>
      <c r="M68" t="str">
        <f>'Kelpie OTU counts'!M68</f>
        <v>Collinsella</v>
      </c>
      <c r="N68" t="str">
        <f>'Kelpie OTU counts'!N68</f>
        <v>.</v>
      </c>
      <c r="O68">
        <f>'Kelpie OTU counts'!O68</f>
        <v>1</v>
      </c>
      <c r="P68" t="str">
        <f>'Kelpie OTU counts'!P68</f>
        <v>Collinsella_aerofaciens_strain_JCM_10188_(NR_113316.1)</v>
      </c>
      <c r="Q68">
        <f>'Kelpie OTU counts'!Q68</f>
        <v>100</v>
      </c>
      <c r="R68">
        <f>'Kelpie OTU counts'!R68</f>
        <v>1</v>
      </c>
      <c r="S68" s="4">
        <f>'Kelpie OTU counts'!S68/'Kelpie OTU counts'!S$1</f>
        <v>0</v>
      </c>
      <c r="T68" s="4">
        <f>'Kelpie OTU counts'!T68/'Kelpie OTU counts'!T$1</f>
        <v>2.1331058020477816E-3</v>
      </c>
      <c r="U68" s="4">
        <f>'Kelpie OTU counts'!U68/'Kelpie OTU counts'!U$1</f>
        <v>4.6029919447640967E-3</v>
      </c>
      <c r="V68" s="4">
        <f>'Kelpie OTU counts'!V68/'Kelpie OTU counts'!V$1</f>
        <v>3.3277870216306157E-3</v>
      </c>
      <c r="W68" s="4">
        <f>'Kelpie OTU counts'!W68/'Kelpie OTU counts'!W$1</f>
        <v>3.472222222222222E-3</v>
      </c>
      <c r="X68" s="4">
        <f>'Kelpie OTU counts'!X68/'Kelpie OTU counts'!X$1</f>
        <v>0</v>
      </c>
      <c r="Y68" s="4">
        <f>'Kelpie OTU counts'!Y68/'Kelpie OTU counts'!Y$1</f>
        <v>1.165833928146562E-2</v>
      </c>
      <c r="Z68" s="4">
        <f>'Kelpie OTU counts'!Z68/'Kelpie OTU counts'!Z$1</f>
        <v>1.4015053205294576E-2</v>
      </c>
      <c r="AA68" s="4">
        <f>'Kelpie OTU counts'!AA68/'Kelpie OTU counts'!AA$1</f>
        <v>3.4113060428849901E-3</v>
      </c>
      <c r="AB68" s="4">
        <f>'Kelpie OTU counts'!AB68/'Kelpie OTU counts'!AB$1</f>
        <v>0</v>
      </c>
      <c r="AC68" s="4">
        <f>'Kelpie OTU counts'!AC68/'Kelpie OTU counts'!AC$1</f>
        <v>2.6773761713520749E-3</v>
      </c>
      <c r="AD68" s="4">
        <f>'Kelpie OTU counts'!AD68/'Kelpie OTU counts'!AD$1</f>
        <v>2.647412755716005E-3</v>
      </c>
      <c r="AE68" s="4">
        <f>'Kelpie OTU counts'!AE68/'Kelpie OTU counts'!AE$1</f>
        <v>4.0337367070040339E-3</v>
      </c>
      <c r="AF68" s="4">
        <f>'Kelpie OTU counts'!AF68/'Kelpie OTU counts'!AF$1</f>
        <v>0</v>
      </c>
      <c r="AG68" s="4">
        <f>'Kelpie OTU counts'!AG68/'Kelpie OTU counts'!AG$1</f>
        <v>6.369426751592357E-3</v>
      </c>
      <c r="AH68" s="4">
        <f>'Kelpie OTU counts'!AH68/'Kelpie OTU counts'!AH$1</f>
        <v>0</v>
      </c>
      <c r="AI68" s="4">
        <f>'Kelpie OTU counts'!AI68/'Kelpie OTU counts'!AI$1</f>
        <v>8.3292503674669283E-3</v>
      </c>
      <c r="AJ68" s="4">
        <f>'Kelpie OTU counts'!AJ68/'Kelpie OTU counts'!AJ$1</f>
        <v>8.3283759666864954E-3</v>
      </c>
      <c r="AK68" s="4">
        <f>'Kelpie OTU counts'!AK68/'Kelpie OTU counts'!AK$1</f>
        <v>6.0652009097801364E-3</v>
      </c>
      <c r="AL68" s="4">
        <f>'Kelpie OTU counts'!AL68/'Kelpie OTU counts'!AL$1</f>
        <v>5.9523809523809521E-3</v>
      </c>
      <c r="AM68" s="4">
        <f>'Kelpie OTU counts'!AM68/'Kelpie OTU counts'!AM$1</f>
        <v>0</v>
      </c>
      <c r="AN68" s="4">
        <f>'Kelpie OTU counts'!AN68/'Kelpie OTU counts'!AN$1</f>
        <v>0</v>
      </c>
      <c r="AO68" s="4">
        <f>'Kelpie OTU counts'!AO68/'Kelpie OTU counts'!AO$1</f>
        <v>0</v>
      </c>
      <c r="AP68" s="4">
        <f>'Kelpie OTU counts'!AP68/'Kelpie OTU counts'!AP$1</f>
        <v>0</v>
      </c>
      <c r="AQ68" s="4">
        <f>'Kelpie OTU counts'!AQ68/'Kelpie OTU counts'!AQ$1</f>
        <v>0</v>
      </c>
      <c r="AR68" s="4">
        <f>'Kelpie OTU counts'!AR68/'Kelpie OTU counts'!AR$1</f>
        <v>0</v>
      </c>
      <c r="AS68" s="4">
        <f>'Kelpie OTU counts'!AS68/'Kelpie OTU counts'!AS$1</f>
        <v>0</v>
      </c>
      <c r="AT68" s="4">
        <f>'Kelpie OTU counts'!AT68/'Kelpie OTU counts'!AT$1</f>
        <v>0</v>
      </c>
      <c r="AU68" s="4">
        <f>'Kelpie OTU counts'!AU68/'Kelpie OTU counts'!AU$1</f>
        <v>0</v>
      </c>
      <c r="AV68" s="4">
        <f>'Kelpie OTU counts'!AV68/'Kelpie OTU counts'!AV$1</f>
        <v>0</v>
      </c>
      <c r="AW68" s="4">
        <f>'Kelpie OTU counts'!AW68/'Kelpie OTU counts'!AW$1</f>
        <v>1.4553014553014554E-2</v>
      </c>
      <c r="AX68" s="4">
        <f>'Kelpie OTU counts'!AX68/'Kelpie OTU counts'!AX$1</f>
        <v>1.083743842364532E-2</v>
      </c>
      <c r="AY68" s="4">
        <f>'Kelpie OTU counts'!AY68/'Kelpie OTU counts'!AY$1</f>
        <v>1.7398869073510222E-3</v>
      </c>
      <c r="AZ68" s="4">
        <f>'Kelpie OTU counts'!AZ68/'Kelpie OTU counts'!AZ$1</f>
        <v>0</v>
      </c>
      <c r="BA68" s="4">
        <f>'Kelpie OTU counts'!BA68/'Kelpie OTU counts'!BA$1</f>
        <v>6.1963775023832221E-3</v>
      </c>
      <c r="BB68" s="4">
        <f>'Kelpie OTU counts'!BB68/'Kelpie OTU counts'!BB$1</f>
        <v>3.0456852791878172E-3</v>
      </c>
      <c r="BC68" s="4">
        <f>'Kelpie OTU counts'!BC68/'Kelpie OTU counts'!BC$1</f>
        <v>0</v>
      </c>
      <c r="BD68" s="4">
        <f>'Kelpie OTU counts'!BD68/'Kelpie OTU counts'!BD$1</f>
        <v>0</v>
      </c>
      <c r="BE68" s="4">
        <f>'Kelpie OTU counts'!BE68/'Kelpie OTU counts'!BE$1</f>
        <v>0</v>
      </c>
      <c r="BF68" s="4">
        <f>'Kelpie OTU counts'!BF68/'Kelpie OTU counts'!BF$1</f>
        <v>0</v>
      </c>
    </row>
    <row r="69" spans="1:58" x14ac:dyDescent="0.35">
      <c r="A69" t="str">
        <f>'Kelpie OTU counts'!A69</f>
        <v>OTU_87</v>
      </c>
      <c r="B69">
        <f>'Kelpie OTU counts'!B69</f>
        <v>319</v>
      </c>
      <c r="C69" t="str">
        <f>'Kelpie OTU counts'!C69</f>
        <v>Root</v>
      </c>
      <c r="D69" t="str">
        <f>'Kelpie OTU counts'!D69</f>
        <v>Bacteria</v>
      </c>
      <c r="E69" t="str">
        <f>'Kelpie OTU counts'!E69</f>
        <v>Proteobacteria</v>
      </c>
      <c r="F69" t="str">
        <f>'Kelpie OTU counts'!F69</f>
        <v>.</v>
      </c>
      <c r="G69" t="str">
        <f>'Kelpie OTU counts'!G69</f>
        <v>Betaproteobacteria</v>
      </c>
      <c r="H69" t="str">
        <f>'Kelpie OTU counts'!H69</f>
        <v>.</v>
      </c>
      <c r="I69" t="str">
        <f>'Kelpie OTU counts'!I69</f>
        <v>Burkholderiales</v>
      </c>
      <c r="J69" t="str">
        <f>'Kelpie OTU counts'!J69</f>
        <v>.</v>
      </c>
      <c r="K69" t="str">
        <f>'Kelpie OTU counts'!K69</f>
        <v>.</v>
      </c>
      <c r="L69" t="str">
        <f>'Kelpie OTU counts'!L69</f>
        <v>.</v>
      </c>
      <c r="M69" t="str">
        <f>'Kelpie OTU counts'!M69</f>
        <v>.</v>
      </c>
      <c r="N69" t="str">
        <f>'Kelpie OTU counts'!N69</f>
        <v>.</v>
      </c>
      <c r="O69">
        <f>'Kelpie OTU counts'!O69</f>
        <v>0.69</v>
      </c>
      <c r="P69" t="str">
        <f>'Kelpie OTU counts'!P69</f>
        <v>Duodenibacillus_massiliensis_strain_Marseille-P2968_(NR_147381.1)</v>
      </c>
      <c r="Q69">
        <f>'Kelpie OTU counts'!Q69</f>
        <v>100</v>
      </c>
      <c r="R69">
        <f>'Kelpie OTU counts'!R69</f>
        <v>1</v>
      </c>
      <c r="S69" s="4">
        <f>'Kelpie OTU counts'!S69/'Kelpie OTU counts'!S$1</f>
        <v>1.4619883040935672E-3</v>
      </c>
      <c r="T69" s="4">
        <f>'Kelpie OTU counts'!T69/'Kelpie OTU counts'!T$1</f>
        <v>2.5597269624573378E-3</v>
      </c>
      <c r="U69" s="4">
        <f>'Kelpie OTU counts'!U69/'Kelpie OTU counts'!U$1</f>
        <v>6.9044879171461446E-3</v>
      </c>
      <c r="V69" s="4">
        <f>'Kelpie OTU counts'!V69/'Kelpie OTU counts'!V$1</f>
        <v>9.3178036605657232E-3</v>
      </c>
      <c r="W69" s="4">
        <f>'Kelpie OTU counts'!W69/'Kelpie OTU counts'!W$1</f>
        <v>0</v>
      </c>
      <c r="X69" s="4">
        <f>'Kelpie OTU counts'!X69/'Kelpie OTU counts'!X$1</f>
        <v>0</v>
      </c>
      <c r="Y69" s="4">
        <f>'Kelpie OTU counts'!Y69/'Kelpie OTU counts'!Y$1</f>
        <v>0</v>
      </c>
      <c r="Z69" s="4">
        <f>'Kelpie OTU counts'!Z69/'Kelpie OTU counts'!Z$1</f>
        <v>0</v>
      </c>
      <c r="AA69" s="4">
        <f>'Kelpie OTU counts'!AA69/'Kelpie OTU counts'!AA$1</f>
        <v>9.2592592592592587E-3</v>
      </c>
      <c r="AB69" s="4">
        <f>'Kelpie OTU counts'!AB69/'Kelpie OTU counts'!AB$1</f>
        <v>9.7142857142857135E-3</v>
      </c>
      <c r="AC69" s="4">
        <f>'Kelpie OTU counts'!AC69/'Kelpie OTU counts'!AC$1</f>
        <v>3.5698348951360998E-3</v>
      </c>
      <c r="AD69" s="4">
        <f>'Kelpie OTU counts'!AD69/'Kelpie OTU counts'!AD$1</f>
        <v>5.0541516245487363E-3</v>
      </c>
      <c r="AE69" s="4">
        <f>'Kelpie OTU counts'!AE69/'Kelpie OTU counts'!AE$1</f>
        <v>0</v>
      </c>
      <c r="AF69" s="4">
        <f>'Kelpie OTU counts'!AF69/'Kelpie OTU counts'!AF$1</f>
        <v>0</v>
      </c>
      <c r="AG69" s="4">
        <f>'Kelpie OTU counts'!AG69/'Kelpie OTU counts'!AG$1</f>
        <v>0</v>
      </c>
      <c r="AH69" s="4">
        <f>'Kelpie OTU counts'!AH69/'Kelpie OTU counts'!AH$1</f>
        <v>0</v>
      </c>
      <c r="AI69" s="4">
        <f>'Kelpie OTU counts'!AI69/'Kelpie OTU counts'!AI$1</f>
        <v>0</v>
      </c>
      <c r="AJ69" s="4">
        <f>'Kelpie OTU counts'!AJ69/'Kelpie OTU counts'!AJ$1</f>
        <v>0</v>
      </c>
      <c r="AK69" s="4">
        <f>'Kelpie OTU counts'!AK69/'Kelpie OTU counts'!AK$1</f>
        <v>0</v>
      </c>
      <c r="AL69" s="4">
        <f>'Kelpie OTU counts'!AL69/'Kelpie OTU counts'!AL$1</f>
        <v>0</v>
      </c>
      <c r="AM69" s="4">
        <f>'Kelpie OTU counts'!AM69/'Kelpie OTU counts'!AM$1</f>
        <v>0</v>
      </c>
      <c r="AN69" s="4">
        <f>'Kelpie OTU counts'!AN69/'Kelpie OTU counts'!AN$1</f>
        <v>0</v>
      </c>
      <c r="AO69" s="4">
        <f>'Kelpie OTU counts'!AO69/'Kelpie OTU counts'!AO$1</f>
        <v>0</v>
      </c>
      <c r="AP69" s="4">
        <f>'Kelpie OTU counts'!AP69/'Kelpie OTU counts'!AP$1</f>
        <v>0</v>
      </c>
      <c r="AQ69" s="4">
        <f>'Kelpie OTU counts'!AQ69/'Kelpie OTU counts'!AQ$1</f>
        <v>0</v>
      </c>
      <c r="AR69" s="4">
        <f>'Kelpie OTU counts'!AR69/'Kelpie OTU counts'!AR$1</f>
        <v>0</v>
      </c>
      <c r="AS69" s="4">
        <f>'Kelpie OTU counts'!AS69/'Kelpie OTU counts'!AS$1</f>
        <v>0</v>
      </c>
      <c r="AT69" s="4">
        <f>'Kelpie OTU counts'!AT69/'Kelpie OTU counts'!AT$1</f>
        <v>0</v>
      </c>
      <c r="AU69" s="4">
        <f>'Kelpie OTU counts'!AU69/'Kelpie OTU counts'!AU$1</f>
        <v>0</v>
      </c>
      <c r="AV69" s="4">
        <f>'Kelpie OTU counts'!AV69/'Kelpie OTU counts'!AV$1</f>
        <v>0</v>
      </c>
      <c r="AW69" s="4">
        <f>'Kelpie OTU counts'!AW69/'Kelpie OTU counts'!AW$1</f>
        <v>4.1580041580041582E-3</v>
      </c>
      <c r="AX69" s="4">
        <f>'Kelpie OTU counts'!AX69/'Kelpie OTU counts'!AX$1</f>
        <v>2.9556650246305421E-3</v>
      </c>
      <c r="AY69" s="4">
        <f>'Kelpie OTU counts'!AY69/'Kelpie OTU counts'!AY$1</f>
        <v>7.8294910830795997E-3</v>
      </c>
      <c r="AZ69" s="4">
        <f>'Kelpie OTU counts'!AZ69/'Kelpie OTU counts'!AZ$1</f>
        <v>9.202453987730062E-3</v>
      </c>
      <c r="BA69" s="4">
        <f>'Kelpie OTU counts'!BA69/'Kelpie OTU counts'!BA$1</f>
        <v>0</v>
      </c>
      <c r="BB69" s="4">
        <f>'Kelpie OTU counts'!BB69/'Kelpie OTU counts'!BB$1</f>
        <v>0</v>
      </c>
      <c r="BC69" s="4">
        <f>'Kelpie OTU counts'!BC69/'Kelpie OTU counts'!BC$1</f>
        <v>0</v>
      </c>
      <c r="BD69" s="4">
        <f>'Kelpie OTU counts'!BD69/'Kelpie OTU counts'!BD$1</f>
        <v>0</v>
      </c>
      <c r="BE69" s="4">
        <f>'Kelpie OTU counts'!BE69/'Kelpie OTU counts'!BE$1</f>
        <v>1.6809605488850771E-2</v>
      </c>
      <c r="BF69" s="4">
        <f>'Kelpie OTU counts'!BF69/'Kelpie OTU counts'!BF$1</f>
        <v>1.4762326542663124E-2</v>
      </c>
    </row>
    <row r="70" spans="1:58" x14ac:dyDescent="0.35">
      <c r="A70" t="str">
        <f>'Kelpie OTU counts'!A70</f>
        <v>OTU_83</v>
      </c>
      <c r="B70">
        <f>'Kelpie OTU counts'!B70</f>
        <v>318</v>
      </c>
      <c r="C70" t="str">
        <f>'Kelpie OTU counts'!C70</f>
        <v>Root</v>
      </c>
      <c r="D70" t="str">
        <f>'Kelpie OTU counts'!D70</f>
        <v>Bacteria</v>
      </c>
      <c r="E70" t="str">
        <f>'Kelpie OTU counts'!E70</f>
        <v>Firmicutes</v>
      </c>
      <c r="F70" t="str">
        <f>'Kelpie OTU counts'!F70</f>
        <v>.</v>
      </c>
      <c r="G70" t="str">
        <f>'Kelpie OTU counts'!G70</f>
        <v>Clostridia</v>
      </c>
      <c r="H70" t="str">
        <f>'Kelpie OTU counts'!H70</f>
        <v>.</v>
      </c>
      <c r="I70" t="str">
        <f>'Kelpie OTU counts'!I70</f>
        <v>Clostridiales</v>
      </c>
      <c r="J70" t="str">
        <f>'Kelpie OTU counts'!J70</f>
        <v>.</v>
      </c>
      <c r="K70" t="str">
        <f>'Kelpie OTU counts'!K70</f>
        <v>Ruminococcaceae</v>
      </c>
      <c r="L70" t="str">
        <f>'Kelpie OTU counts'!L70</f>
        <v>.</v>
      </c>
      <c r="M70" t="str">
        <f>'Kelpie OTU counts'!M70</f>
        <v>Oscillibacter</v>
      </c>
      <c r="N70" t="str">
        <f>'Kelpie OTU counts'!N70</f>
        <v>.</v>
      </c>
      <c r="O70">
        <f>'Kelpie OTU counts'!O70</f>
        <v>0.98</v>
      </c>
      <c r="P70" t="str">
        <f>'Kelpie OTU counts'!P70</f>
        <v>Oscillibacter_sp._GH1_(JF750939)</v>
      </c>
      <c r="Q70">
        <f>'Kelpie OTU counts'!Q70</f>
        <v>92.9</v>
      </c>
      <c r="R70">
        <f>'Kelpie OTU counts'!R70</f>
        <v>1</v>
      </c>
      <c r="S70" s="4">
        <f>'Kelpie OTU counts'!S70/'Kelpie OTU counts'!S$1</f>
        <v>8.2846003898635473E-3</v>
      </c>
      <c r="T70" s="4">
        <f>'Kelpie OTU counts'!T70/'Kelpie OTU counts'!T$1</f>
        <v>6.3993174061433445E-3</v>
      </c>
      <c r="U70" s="4">
        <f>'Kelpie OTU counts'!U70/'Kelpie OTU counts'!U$1</f>
        <v>0</v>
      </c>
      <c r="V70" s="4">
        <f>'Kelpie OTU counts'!V70/'Kelpie OTU counts'!V$1</f>
        <v>2.6622296173044926E-3</v>
      </c>
      <c r="W70" s="4">
        <f>'Kelpie OTU counts'!W70/'Kelpie OTU counts'!W$1</f>
        <v>6.1728395061728392E-3</v>
      </c>
      <c r="X70" s="4">
        <f>'Kelpie OTU counts'!X70/'Kelpie OTU counts'!X$1</f>
        <v>4.5586406962287605E-3</v>
      </c>
      <c r="Y70" s="4">
        <f>'Kelpie OTU counts'!Y70/'Kelpie OTU counts'!Y$1</f>
        <v>0</v>
      </c>
      <c r="Z70" s="4">
        <f>'Kelpie OTU counts'!Z70/'Kelpie OTU counts'!Z$1</f>
        <v>0</v>
      </c>
      <c r="AA70" s="4">
        <f>'Kelpie OTU counts'!AA70/'Kelpie OTU counts'!AA$1</f>
        <v>0</v>
      </c>
      <c r="AB70" s="4">
        <f>'Kelpie OTU counts'!AB70/'Kelpie OTU counts'!AB$1</f>
        <v>0</v>
      </c>
      <c r="AC70" s="4">
        <f>'Kelpie OTU counts'!AC70/'Kelpie OTU counts'!AC$1</f>
        <v>9.3708165997322627E-3</v>
      </c>
      <c r="AD70" s="4">
        <f>'Kelpie OTU counts'!AD70/'Kelpie OTU counts'!AD$1</f>
        <v>1.0348977135980746E-2</v>
      </c>
      <c r="AE70" s="4">
        <f>'Kelpie OTU counts'!AE70/'Kelpie OTU counts'!AE$1</f>
        <v>1.3201320132013201E-2</v>
      </c>
      <c r="AF70" s="4">
        <f>'Kelpie OTU counts'!AF70/'Kelpie OTU counts'!AF$1</f>
        <v>9.8697196999605209E-3</v>
      </c>
      <c r="AG70" s="4">
        <f>'Kelpie OTU counts'!AG70/'Kelpie OTU counts'!AG$1</f>
        <v>0</v>
      </c>
      <c r="AH70" s="4">
        <f>'Kelpie OTU counts'!AH70/'Kelpie OTU counts'!AH$1</f>
        <v>0</v>
      </c>
      <c r="AI70" s="4">
        <f>'Kelpie OTU counts'!AI70/'Kelpie OTU counts'!AI$1</f>
        <v>6.8593826555609994E-3</v>
      </c>
      <c r="AJ70" s="4">
        <f>'Kelpie OTU counts'!AJ70/'Kelpie OTU counts'!AJ$1</f>
        <v>6.5437239738251043E-3</v>
      </c>
      <c r="AK70" s="4">
        <f>'Kelpie OTU counts'!AK70/'Kelpie OTU counts'!AK$1</f>
        <v>9.8559514783927212E-3</v>
      </c>
      <c r="AL70" s="4">
        <f>'Kelpie OTU counts'!AL70/'Kelpie OTU counts'!AL$1</f>
        <v>8.9285714285714281E-3</v>
      </c>
      <c r="AM70" s="4">
        <f>'Kelpie OTU counts'!AM70/'Kelpie OTU counts'!AM$1</f>
        <v>0</v>
      </c>
      <c r="AN70" s="4">
        <f>'Kelpie OTU counts'!AN70/'Kelpie OTU counts'!AN$1</f>
        <v>0</v>
      </c>
      <c r="AO70" s="4">
        <f>'Kelpie OTU counts'!AO70/'Kelpie OTU counts'!AO$1</f>
        <v>0</v>
      </c>
      <c r="AP70" s="4">
        <f>'Kelpie OTU counts'!AP70/'Kelpie OTU counts'!AP$1</f>
        <v>0</v>
      </c>
      <c r="AQ70" s="4">
        <f>'Kelpie OTU counts'!AQ70/'Kelpie OTU counts'!AQ$1</f>
        <v>0</v>
      </c>
      <c r="AR70" s="4">
        <f>'Kelpie OTU counts'!AR70/'Kelpie OTU counts'!AR$1</f>
        <v>0</v>
      </c>
      <c r="AS70" s="4">
        <f>'Kelpie OTU counts'!AS70/'Kelpie OTU counts'!AS$1</f>
        <v>0</v>
      </c>
      <c r="AT70" s="4">
        <f>'Kelpie OTU counts'!AT70/'Kelpie OTU counts'!AT$1</f>
        <v>0</v>
      </c>
      <c r="AU70" s="4">
        <f>'Kelpie OTU counts'!AU70/'Kelpie OTU counts'!AU$1</f>
        <v>0</v>
      </c>
      <c r="AV70" s="4">
        <f>'Kelpie OTU counts'!AV70/'Kelpie OTU counts'!AV$1</f>
        <v>0</v>
      </c>
      <c r="AW70" s="4">
        <f>'Kelpie OTU counts'!AW70/'Kelpie OTU counts'!AW$1</f>
        <v>0</v>
      </c>
      <c r="AX70" s="4">
        <f>'Kelpie OTU counts'!AX70/'Kelpie OTU counts'!AX$1</f>
        <v>2.4630541871921183E-3</v>
      </c>
      <c r="AY70" s="4">
        <f>'Kelpie OTU counts'!AY70/'Kelpie OTU counts'!AY$1</f>
        <v>1.5224010439321444E-3</v>
      </c>
      <c r="AZ70" s="4">
        <f>'Kelpie OTU counts'!AZ70/'Kelpie OTU counts'!AZ$1</f>
        <v>6.5731814198071868E-4</v>
      </c>
      <c r="BA70" s="4">
        <f>'Kelpie OTU counts'!BA70/'Kelpie OTU counts'!BA$1</f>
        <v>3.8131553860819827E-3</v>
      </c>
      <c r="BB70" s="4">
        <f>'Kelpie OTU counts'!BB70/'Kelpie OTU counts'!BB$1</f>
        <v>0</v>
      </c>
      <c r="BC70" s="4">
        <f>'Kelpie OTU counts'!BC70/'Kelpie OTU counts'!BC$1</f>
        <v>0</v>
      </c>
      <c r="BD70" s="4">
        <f>'Kelpie OTU counts'!BD70/'Kelpie OTU counts'!BD$1</f>
        <v>0</v>
      </c>
      <c r="BE70" s="4">
        <f>'Kelpie OTU counts'!BE70/'Kelpie OTU counts'!BE$1</f>
        <v>2.4013722126929675E-3</v>
      </c>
      <c r="BF70" s="4">
        <f>'Kelpie OTU counts'!BF70/'Kelpie OTU counts'!BF$1</f>
        <v>8.8573959255978745E-4</v>
      </c>
    </row>
    <row r="71" spans="1:58" x14ac:dyDescent="0.35">
      <c r="A71" t="str">
        <f>'Kelpie OTU counts'!A71</f>
        <v>OTU_53</v>
      </c>
      <c r="B71">
        <f>'Kelpie OTU counts'!B71</f>
        <v>316</v>
      </c>
      <c r="C71" t="str">
        <f>'Kelpie OTU counts'!C71</f>
        <v>Root</v>
      </c>
      <c r="D71" t="str">
        <f>'Kelpie OTU counts'!D71</f>
        <v>Bacteria</v>
      </c>
      <c r="E71" t="str">
        <f>'Kelpie OTU counts'!E71</f>
        <v>Bacteroidetes</v>
      </c>
      <c r="F71" t="str">
        <f>'Kelpie OTU counts'!F71</f>
        <v>.</v>
      </c>
      <c r="G71" t="str">
        <f>'Kelpie OTU counts'!G71</f>
        <v>Bacteroidia</v>
      </c>
      <c r="H71" t="str">
        <f>'Kelpie OTU counts'!H71</f>
        <v>.</v>
      </c>
      <c r="I71" t="str">
        <f>'Kelpie OTU counts'!I71</f>
        <v>Bacteroidales</v>
      </c>
      <c r="J71" t="str">
        <f>'Kelpie OTU counts'!J71</f>
        <v>.</v>
      </c>
      <c r="K71" t="str">
        <f>'Kelpie OTU counts'!K71</f>
        <v>Bacteroidaceae</v>
      </c>
      <c r="L71" t="str">
        <f>'Kelpie OTU counts'!L71</f>
        <v>.</v>
      </c>
      <c r="M71" t="str">
        <f>'Kelpie OTU counts'!M71</f>
        <v>Bacteroides</v>
      </c>
      <c r="N71" t="str">
        <f>'Kelpie OTU counts'!N71</f>
        <v>.</v>
      </c>
      <c r="O71">
        <f>'Kelpie OTU counts'!O71</f>
        <v>1</v>
      </c>
      <c r="P71" t="str">
        <f>'Kelpie OTU counts'!P71</f>
        <v>Bacteroides_coprophilus_(T)_CB42_(=_JCM_13818,_=_DSM_18228)_(AB260026)</v>
      </c>
      <c r="Q71">
        <f>'Kelpie OTU counts'!Q71</f>
        <v>100</v>
      </c>
      <c r="R71">
        <f>'Kelpie OTU counts'!R71</f>
        <v>1</v>
      </c>
      <c r="S71" s="4">
        <f>'Kelpie OTU counts'!S71/'Kelpie OTU counts'!S$1</f>
        <v>1.705653021442495E-2</v>
      </c>
      <c r="T71" s="4">
        <f>'Kelpie OTU counts'!T71/'Kelpie OTU counts'!T$1</f>
        <v>1.151877133105802E-2</v>
      </c>
      <c r="U71" s="4">
        <f>'Kelpie OTU counts'!U71/'Kelpie OTU counts'!U$1</f>
        <v>2.9152282316839279E-2</v>
      </c>
      <c r="V71" s="4">
        <f>'Kelpie OTU counts'!V71/'Kelpie OTU counts'!V$1</f>
        <v>2.762063227953411E-2</v>
      </c>
      <c r="W71" s="4">
        <f>'Kelpie OTU counts'!W71/'Kelpie OTU counts'!W$1</f>
        <v>9.2592592592592587E-3</v>
      </c>
      <c r="X71" s="4">
        <f>'Kelpie OTU counts'!X71/'Kelpie OTU counts'!X$1</f>
        <v>0</v>
      </c>
      <c r="Y71" s="4">
        <f>'Kelpie OTU counts'!Y71/'Kelpie OTU counts'!Y$1</f>
        <v>0</v>
      </c>
      <c r="Z71" s="4">
        <f>'Kelpie OTU counts'!Z71/'Kelpie OTU counts'!Z$1</f>
        <v>0</v>
      </c>
      <c r="AA71" s="4">
        <f>'Kelpie OTU counts'!AA71/'Kelpie OTU counts'!AA$1</f>
        <v>0</v>
      </c>
      <c r="AB71" s="4">
        <f>'Kelpie OTU counts'!AB71/'Kelpie OTU counts'!AB$1</f>
        <v>0</v>
      </c>
      <c r="AC71" s="4">
        <f>'Kelpie OTU counts'!AC71/'Kelpie OTU counts'!AC$1</f>
        <v>0</v>
      </c>
      <c r="AD71" s="4">
        <f>'Kelpie OTU counts'!AD71/'Kelpie OTU counts'!AD$1</f>
        <v>0</v>
      </c>
      <c r="AE71" s="4">
        <f>'Kelpie OTU counts'!AE71/'Kelpie OTU counts'!AE$1</f>
        <v>0</v>
      </c>
      <c r="AF71" s="4">
        <f>'Kelpie OTU counts'!AF71/'Kelpie OTU counts'!AF$1</f>
        <v>0</v>
      </c>
      <c r="AG71" s="4">
        <f>'Kelpie OTU counts'!AG71/'Kelpie OTU counts'!AG$1</f>
        <v>7.6433121019108281E-3</v>
      </c>
      <c r="AH71" s="4">
        <f>'Kelpie OTU counts'!AH71/'Kelpie OTU counts'!AH$1</f>
        <v>2.0771513353115726E-2</v>
      </c>
      <c r="AI71" s="4">
        <f>'Kelpie OTU counts'!AI71/'Kelpie OTU counts'!AI$1</f>
        <v>0</v>
      </c>
      <c r="AJ71" s="4">
        <f>'Kelpie OTU counts'!AJ71/'Kelpie OTU counts'!AJ$1</f>
        <v>0</v>
      </c>
      <c r="AK71" s="4">
        <f>'Kelpie OTU counts'!AK71/'Kelpie OTU counts'!AK$1</f>
        <v>0</v>
      </c>
      <c r="AL71" s="4">
        <f>'Kelpie OTU counts'!AL71/'Kelpie OTU counts'!AL$1</f>
        <v>0</v>
      </c>
      <c r="AM71" s="4">
        <f>'Kelpie OTU counts'!AM71/'Kelpie OTU counts'!AM$1</f>
        <v>0</v>
      </c>
      <c r="AN71" s="4">
        <f>'Kelpie OTU counts'!AN71/'Kelpie OTU counts'!AN$1</f>
        <v>0</v>
      </c>
      <c r="AO71" s="4">
        <f>'Kelpie OTU counts'!AO71/'Kelpie OTU counts'!AO$1</f>
        <v>0</v>
      </c>
      <c r="AP71" s="4">
        <f>'Kelpie OTU counts'!AP71/'Kelpie OTU counts'!AP$1</f>
        <v>0</v>
      </c>
      <c r="AQ71" s="4">
        <f>'Kelpie OTU counts'!AQ71/'Kelpie OTU counts'!AQ$1</f>
        <v>0</v>
      </c>
      <c r="AR71" s="4">
        <f>'Kelpie OTU counts'!AR71/'Kelpie OTU counts'!AR$1</f>
        <v>0</v>
      </c>
      <c r="AS71" s="4">
        <f>'Kelpie OTU counts'!AS71/'Kelpie OTU counts'!AS$1</f>
        <v>0</v>
      </c>
      <c r="AT71" s="4">
        <f>'Kelpie OTU counts'!AT71/'Kelpie OTU counts'!AT$1</f>
        <v>0</v>
      </c>
      <c r="AU71" s="4">
        <f>'Kelpie OTU counts'!AU71/'Kelpie OTU counts'!AU$1</f>
        <v>0</v>
      </c>
      <c r="AV71" s="4">
        <f>'Kelpie OTU counts'!AV71/'Kelpie OTU counts'!AV$1</f>
        <v>0</v>
      </c>
      <c r="AW71" s="4">
        <f>'Kelpie OTU counts'!AW71/'Kelpie OTU counts'!AW$1</f>
        <v>0</v>
      </c>
      <c r="AX71" s="4">
        <f>'Kelpie OTU counts'!AX71/'Kelpie OTU counts'!AX$1</f>
        <v>0</v>
      </c>
      <c r="AY71" s="4">
        <f>'Kelpie OTU counts'!AY71/'Kelpie OTU counts'!AY$1</f>
        <v>0</v>
      </c>
      <c r="AZ71" s="4">
        <f>'Kelpie OTU counts'!AZ71/'Kelpie OTU counts'!AZ$1</f>
        <v>0</v>
      </c>
      <c r="BA71" s="4">
        <f>'Kelpie OTU counts'!BA71/'Kelpie OTU counts'!BA$1</f>
        <v>1.4775977121067683E-2</v>
      </c>
      <c r="BB71" s="4">
        <f>'Kelpie OTU counts'!BB71/'Kelpie OTU counts'!BB$1</f>
        <v>1.015228426395939E-2</v>
      </c>
      <c r="BC71" s="4">
        <f>'Kelpie OTU counts'!BC71/'Kelpie OTU counts'!BC$1</f>
        <v>0</v>
      </c>
      <c r="BD71" s="4">
        <f>'Kelpie OTU counts'!BD71/'Kelpie OTU counts'!BD$1</f>
        <v>0</v>
      </c>
      <c r="BE71" s="4">
        <f>'Kelpie OTU counts'!BE71/'Kelpie OTU counts'!BE$1</f>
        <v>0</v>
      </c>
      <c r="BF71" s="4">
        <f>'Kelpie OTU counts'!BF71/'Kelpie OTU counts'!BF$1</f>
        <v>0</v>
      </c>
    </row>
    <row r="72" spans="1:58" x14ac:dyDescent="0.35">
      <c r="A72" t="str">
        <f>'Kelpie OTU counts'!A72</f>
        <v>OTU_52</v>
      </c>
      <c r="B72">
        <f>'Kelpie OTU counts'!B72</f>
        <v>314</v>
      </c>
      <c r="C72" t="str">
        <f>'Kelpie OTU counts'!C72</f>
        <v>Root</v>
      </c>
      <c r="D72" t="str">
        <f>'Kelpie OTU counts'!D72</f>
        <v>Bacteria</v>
      </c>
      <c r="E72" t="str">
        <f>'Kelpie OTU counts'!E72</f>
        <v>Firmicutes</v>
      </c>
      <c r="F72" t="str">
        <f>'Kelpie OTU counts'!F72</f>
        <v>.</v>
      </c>
      <c r="G72" t="str">
        <f>'Kelpie OTU counts'!G72</f>
        <v>Clostridia</v>
      </c>
      <c r="H72" t="str">
        <f>'Kelpie OTU counts'!H72</f>
        <v>.</v>
      </c>
      <c r="I72" t="str">
        <f>'Kelpie OTU counts'!I72</f>
        <v>Clostridiales</v>
      </c>
      <c r="J72" t="str">
        <f>'Kelpie OTU counts'!J72</f>
        <v>.</v>
      </c>
      <c r="K72" t="str">
        <f>'Kelpie OTU counts'!K72</f>
        <v>Lachnospiraceae</v>
      </c>
      <c r="L72" t="str">
        <f>'Kelpie OTU counts'!L72</f>
        <v>.</v>
      </c>
      <c r="M72" t="str">
        <f>'Kelpie OTU counts'!M72</f>
        <v>Lachnospiracea_incertae_sedis</v>
      </c>
      <c r="N72" t="str">
        <f>'Kelpie OTU counts'!N72</f>
        <v>.</v>
      </c>
      <c r="O72">
        <f>'Kelpie OTU counts'!O72</f>
        <v>0.68</v>
      </c>
      <c r="P72" t="str">
        <f>'Kelpie OTU counts'!P72</f>
        <v>Eubacterium_eligens_(T)_(L34420)</v>
      </c>
      <c r="Q72">
        <f>'Kelpie OTU counts'!Q72</f>
        <v>94.1</v>
      </c>
      <c r="R72">
        <f>'Kelpie OTU counts'!R72</f>
        <v>1</v>
      </c>
      <c r="S72" s="4">
        <f>'Kelpie OTU counts'!S72/'Kelpie OTU counts'!S$1</f>
        <v>2.4366471734892786E-3</v>
      </c>
      <c r="T72" s="4">
        <f>'Kelpie OTU counts'!T72/'Kelpie OTU counts'!T$1</f>
        <v>4.6928327645051199E-3</v>
      </c>
      <c r="U72" s="4">
        <f>'Kelpie OTU counts'!U72/'Kelpie OTU counts'!U$1</f>
        <v>1.1123897199846567E-2</v>
      </c>
      <c r="V72" s="4">
        <f>'Kelpie OTU counts'!V72/'Kelpie OTU counts'!V$1</f>
        <v>1.9966722129783694E-3</v>
      </c>
      <c r="W72" s="4">
        <f>'Kelpie OTU counts'!W72/'Kelpie OTU counts'!W$1</f>
        <v>3.0864197530864196E-3</v>
      </c>
      <c r="X72" s="4">
        <f>'Kelpie OTU counts'!X72/'Kelpie OTU counts'!X$1</f>
        <v>2.4865312888520514E-3</v>
      </c>
      <c r="Y72" s="4">
        <f>'Kelpie OTU counts'!Y72/'Kelpie OTU counts'!Y$1</f>
        <v>7.3756840352129432E-3</v>
      </c>
      <c r="Z72" s="4">
        <f>'Kelpie OTU counts'!Z72/'Kelpie OTU counts'!Z$1</f>
        <v>5.4502984687256686E-3</v>
      </c>
      <c r="AA72" s="4">
        <f>'Kelpie OTU counts'!AA72/'Kelpie OTU counts'!AA$1</f>
        <v>9.7465886939571145E-4</v>
      </c>
      <c r="AB72" s="4">
        <f>'Kelpie OTU counts'!AB72/'Kelpie OTU counts'!AB$1</f>
        <v>0</v>
      </c>
      <c r="AC72" s="4">
        <f>'Kelpie OTU counts'!AC72/'Kelpie OTU counts'!AC$1</f>
        <v>3.7929495760821064E-3</v>
      </c>
      <c r="AD72" s="4">
        <f>'Kelpie OTU counts'!AD72/'Kelpie OTU counts'!AD$1</f>
        <v>2.1660649819494585E-3</v>
      </c>
      <c r="AE72" s="4">
        <f>'Kelpie OTU counts'!AE72/'Kelpie OTU counts'!AE$1</f>
        <v>3.3003300330033004E-3</v>
      </c>
      <c r="AF72" s="4">
        <f>'Kelpie OTU counts'!AF72/'Kelpie OTU counts'!AF$1</f>
        <v>2.7635215159889457E-3</v>
      </c>
      <c r="AG72" s="4">
        <f>'Kelpie OTU counts'!AG72/'Kelpie OTU counts'!AG$1</f>
        <v>1.2738853503184714E-2</v>
      </c>
      <c r="AH72" s="4">
        <f>'Kelpie OTU counts'!AH72/'Kelpie OTU counts'!AH$1</f>
        <v>1.1869436201780416E-2</v>
      </c>
      <c r="AI72" s="4">
        <f>'Kelpie OTU counts'!AI72/'Kelpie OTU counts'!AI$1</f>
        <v>9.309162175404213E-3</v>
      </c>
      <c r="AJ72" s="4">
        <f>'Kelpie OTU counts'!AJ72/'Kelpie OTU counts'!AJ$1</f>
        <v>7.138607971445568E-3</v>
      </c>
      <c r="AK72" s="4">
        <f>'Kelpie OTU counts'!AK72/'Kelpie OTU counts'!AK$1</f>
        <v>5.3070507960576198E-3</v>
      </c>
      <c r="AL72" s="4">
        <f>'Kelpie OTU counts'!AL72/'Kelpie OTU counts'!AL$1</f>
        <v>4.6768707482993197E-3</v>
      </c>
      <c r="AM72" s="4">
        <f>'Kelpie OTU counts'!AM72/'Kelpie OTU counts'!AM$1</f>
        <v>0</v>
      </c>
      <c r="AN72" s="4">
        <f>'Kelpie OTU counts'!AN72/'Kelpie OTU counts'!AN$1</f>
        <v>0</v>
      </c>
      <c r="AO72" s="4">
        <f>'Kelpie OTU counts'!AO72/'Kelpie OTU counts'!AO$1</f>
        <v>1.5980823012385138E-3</v>
      </c>
      <c r="AP72" s="4">
        <f>'Kelpie OTU counts'!AP72/'Kelpie OTU counts'!AP$1</f>
        <v>0</v>
      </c>
      <c r="AQ72" s="4">
        <f>'Kelpie OTU counts'!AQ72/'Kelpie OTU counts'!AQ$1</f>
        <v>0</v>
      </c>
      <c r="AR72" s="4">
        <f>'Kelpie OTU counts'!AR72/'Kelpie OTU counts'!AR$1</f>
        <v>0</v>
      </c>
      <c r="AS72" s="4">
        <f>'Kelpie OTU counts'!AS72/'Kelpie OTU counts'!AS$1</f>
        <v>0</v>
      </c>
      <c r="AT72" s="4">
        <f>'Kelpie OTU counts'!AT72/'Kelpie OTU counts'!AT$1</f>
        <v>0</v>
      </c>
      <c r="AU72" s="4">
        <f>'Kelpie OTU counts'!AU72/'Kelpie OTU counts'!AU$1</f>
        <v>0</v>
      </c>
      <c r="AV72" s="4">
        <f>'Kelpie OTU counts'!AV72/'Kelpie OTU counts'!AV$1</f>
        <v>0</v>
      </c>
      <c r="AW72" s="4">
        <f>'Kelpie OTU counts'!AW72/'Kelpie OTU counts'!AW$1</f>
        <v>0</v>
      </c>
      <c r="AX72" s="4">
        <f>'Kelpie OTU counts'!AX72/'Kelpie OTU counts'!AX$1</f>
        <v>0</v>
      </c>
      <c r="AY72" s="4">
        <f>'Kelpie OTU counts'!AY72/'Kelpie OTU counts'!AY$1</f>
        <v>1.0874293170943889E-3</v>
      </c>
      <c r="AZ72" s="4">
        <f>'Kelpie OTU counts'!AZ72/'Kelpie OTU counts'!AZ$1</f>
        <v>1.3146362839614374E-3</v>
      </c>
      <c r="BA72" s="4">
        <f>'Kelpie OTU counts'!BA72/'Kelpie OTU counts'!BA$1</f>
        <v>6.6730219256434702E-3</v>
      </c>
      <c r="BB72" s="4">
        <f>'Kelpie OTU counts'!BB72/'Kelpie OTU counts'!BB$1</f>
        <v>9.6446700507614221E-3</v>
      </c>
      <c r="BC72" s="4">
        <f>'Kelpie OTU counts'!BC72/'Kelpie OTU counts'!BC$1</f>
        <v>7.0422535211267607E-3</v>
      </c>
      <c r="BD72" s="4">
        <f>'Kelpie OTU counts'!BD72/'Kelpie OTU counts'!BD$1</f>
        <v>6.8111455108359137E-3</v>
      </c>
      <c r="BE72" s="4">
        <f>'Kelpie OTU counts'!BE72/'Kelpie OTU counts'!BE$1</f>
        <v>6.8610634648370492E-4</v>
      </c>
      <c r="BF72" s="4">
        <f>'Kelpie OTU counts'!BF72/'Kelpie OTU counts'!BF$1</f>
        <v>2.0667257159728372E-3</v>
      </c>
    </row>
    <row r="73" spans="1:58" x14ac:dyDescent="0.35">
      <c r="A73" t="str">
        <f>'Kelpie OTU counts'!A73</f>
        <v>OTU_55</v>
      </c>
      <c r="B73">
        <f>'Kelpie OTU counts'!B73</f>
        <v>314</v>
      </c>
      <c r="C73" t="str">
        <f>'Kelpie OTU counts'!C73</f>
        <v>Root</v>
      </c>
      <c r="D73" t="str">
        <f>'Kelpie OTU counts'!D73</f>
        <v>Bacteria</v>
      </c>
      <c r="E73" t="str">
        <f>'Kelpie OTU counts'!E73</f>
        <v>Firmicutes</v>
      </c>
      <c r="F73" t="str">
        <f>'Kelpie OTU counts'!F73</f>
        <v>.</v>
      </c>
      <c r="G73" t="str">
        <f>'Kelpie OTU counts'!G73</f>
        <v>Clostridia</v>
      </c>
      <c r="H73" t="str">
        <f>'Kelpie OTU counts'!H73</f>
        <v>.</v>
      </c>
      <c r="I73" t="str">
        <f>'Kelpie OTU counts'!I73</f>
        <v>Clostridiales</v>
      </c>
      <c r="J73" t="str">
        <f>'Kelpie OTU counts'!J73</f>
        <v>.</v>
      </c>
      <c r="K73" t="str">
        <f>'Kelpie OTU counts'!K73</f>
        <v>Ruminococcaceae</v>
      </c>
      <c r="L73" t="str">
        <f>'Kelpie OTU counts'!L73</f>
        <v>.</v>
      </c>
      <c r="M73" t="str">
        <f>'Kelpie OTU counts'!M73</f>
        <v>.</v>
      </c>
      <c r="N73" t="str">
        <f>'Kelpie OTU counts'!N73</f>
        <v>.</v>
      </c>
      <c r="O73">
        <f>'Kelpie OTU counts'!O73</f>
        <v>0.63</v>
      </c>
      <c r="P73" t="str">
        <f>'Kelpie OTU counts'!P73</f>
        <v>Clostridium_stercorarium_(T)_DSM_8532T_(AJ310082)</v>
      </c>
      <c r="Q73">
        <f>'Kelpie OTU counts'!Q73</f>
        <v>89.7</v>
      </c>
      <c r="R73">
        <f>'Kelpie OTU counts'!R73</f>
        <v>4</v>
      </c>
      <c r="S73" s="4">
        <f>'Kelpie OTU counts'!S73/'Kelpie OTU counts'!S$1</f>
        <v>4.3859649122807015E-3</v>
      </c>
      <c r="T73" s="4">
        <f>'Kelpie OTU counts'!T73/'Kelpie OTU counts'!T$1</f>
        <v>8.5324232081911264E-4</v>
      </c>
      <c r="U73" s="4">
        <f>'Kelpie OTU counts'!U73/'Kelpie OTU counts'!U$1</f>
        <v>0</v>
      </c>
      <c r="V73" s="4">
        <f>'Kelpie OTU counts'!V73/'Kelpie OTU counts'!V$1</f>
        <v>1.9966722129783694E-3</v>
      </c>
      <c r="W73" s="4">
        <f>'Kelpie OTU counts'!W73/'Kelpie OTU counts'!W$1</f>
        <v>2.7006172839506171E-3</v>
      </c>
      <c r="X73" s="4">
        <f>'Kelpie OTU counts'!X73/'Kelpie OTU counts'!X$1</f>
        <v>5.387484459179445E-3</v>
      </c>
      <c r="Y73" s="4">
        <f>'Kelpie OTU counts'!Y73/'Kelpie OTU counts'!Y$1</f>
        <v>3.3309540804187486E-3</v>
      </c>
      <c r="Z73" s="4">
        <f>'Kelpie OTU counts'!Z73/'Kelpie OTU counts'!Z$1</f>
        <v>6.2289125356864783E-3</v>
      </c>
      <c r="AA73" s="4">
        <f>'Kelpie OTU counts'!AA73/'Kelpie OTU counts'!AA$1</f>
        <v>9.2592592592592587E-3</v>
      </c>
      <c r="AB73" s="4">
        <f>'Kelpie OTU counts'!AB73/'Kelpie OTU counts'!AB$1</f>
        <v>9.1428571428571435E-3</v>
      </c>
      <c r="AC73" s="4">
        <f>'Kelpie OTU counts'!AC73/'Kelpie OTU counts'!AC$1</f>
        <v>1.5618027666220438E-3</v>
      </c>
      <c r="AD73" s="4">
        <f>'Kelpie OTU counts'!AD73/'Kelpie OTU counts'!AD$1</f>
        <v>7.2202166064981946E-4</v>
      </c>
      <c r="AE73" s="4">
        <f>'Kelpie OTU counts'!AE73/'Kelpie OTU counts'!AE$1</f>
        <v>2.5669233590025669E-3</v>
      </c>
      <c r="AF73" s="4">
        <f>'Kelpie OTU counts'!AF73/'Kelpie OTU counts'!AF$1</f>
        <v>2.7635215159889457E-3</v>
      </c>
      <c r="AG73" s="4">
        <f>'Kelpie OTU counts'!AG73/'Kelpie OTU counts'!AG$1</f>
        <v>0</v>
      </c>
      <c r="AH73" s="4">
        <f>'Kelpie OTU counts'!AH73/'Kelpie OTU counts'!AH$1</f>
        <v>1.0385756676557863E-2</v>
      </c>
      <c r="AI73" s="4">
        <f>'Kelpie OTU counts'!AI73/'Kelpie OTU counts'!AI$1</f>
        <v>0</v>
      </c>
      <c r="AJ73" s="4">
        <f>'Kelpie OTU counts'!AJ73/'Kelpie OTU counts'!AJ$1</f>
        <v>0</v>
      </c>
      <c r="AK73" s="4">
        <f>'Kelpie OTU counts'!AK73/'Kelpie OTU counts'!AK$1</f>
        <v>0</v>
      </c>
      <c r="AL73" s="4">
        <f>'Kelpie OTU counts'!AL73/'Kelpie OTU counts'!AL$1</f>
        <v>0</v>
      </c>
      <c r="AM73" s="4">
        <f>'Kelpie OTU counts'!AM73/'Kelpie OTU counts'!AM$1</f>
        <v>0</v>
      </c>
      <c r="AN73" s="4">
        <f>'Kelpie OTU counts'!AN73/'Kelpie OTU counts'!AN$1</f>
        <v>0</v>
      </c>
      <c r="AO73" s="4">
        <f>'Kelpie OTU counts'!AO73/'Kelpie OTU counts'!AO$1</f>
        <v>0</v>
      </c>
      <c r="AP73" s="4">
        <f>'Kelpie OTU counts'!AP73/'Kelpie OTU counts'!AP$1</f>
        <v>0</v>
      </c>
      <c r="AQ73" s="4">
        <f>'Kelpie OTU counts'!AQ73/'Kelpie OTU counts'!AQ$1</f>
        <v>0</v>
      </c>
      <c r="AR73" s="4">
        <f>'Kelpie OTU counts'!AR73/'Kelpie OTU counts'!AR$1</f>
        <v>0</v>
      </c>
      <c r="AS73" s="4">
        <f>'Kelpie OTU counts'!AS73/'Kelpie OTU counts'!AS$1</f>
        <v>0</v>
      </c>
      <c r="AT73" s="4">
        <f>'Kelpie OTU counts'!AT73/'Kelpie OTU counts'!AT$1</f>
        <v>0</v>
      </c>
      <c r="AU73" s="4">
        <f>'Kelpie OTU counts'!AU73/'Kelpie OTU counts'!AU$1</f>
        <v>0</v>
      </c>
      <c r="AV73" s="4">
        <f>'Kelpie OTU counts'!AV73/'Kelpie OTU counts'!AV$1</f>
        <v>0</v>
      </c>
      <c r="AW73" s="4">
        <f>'Kelpie OTU counts'!AW73/'Kelpie OTU counts'!AW$1</f>
        <v>8.8357588357588362E-3</v>
      </c>
      <c r="AX73" s="4">
        <f>'Kelpie OTU counts'!AX73/'Kelpie OTU counts'!AX$1</f>
        <v>5.4187192118226599E-3</v>
      </c>
      <c r="AY73" s="4">
        <f>'Kelpie OTU counts'!AY73/'Kelpie OTU counts'!AY$1</f>
        <v>5.0021748586341888E-3</v>
      </c>
      <c r="AZ73" s="4">
        <f>'Kelpie OTU counts'!AZ73/'Kelpie OTU counts'!AZ$1</f>
        <v>8.5451358457493427E-3</v>
      </c>
      <c r="BA73" s="4">
        <f>'Kelpie OTU counts'!BA73/'Kelpie OTU counts'!BA$1</f>
        <v>1.4299332697807435E-3</v>
      </c>
      <c r="BB73" s="4">
        <f>'Kelpie OTU counts'!BB73/'Kelpie OTU counts'!BB$1</f>
        <v>4.0609137055837565E-3</v>
      </c>
      <c r="BC73" s="4">
        <f>'Kelpie OTU counts'!BC73/'Kelpie OTU counts'!BC$1</f>
        <v>1.2804097311139564E-3</v>
      </c>
      <c r="BD73" s="4">
        <f>'Kelpie OTU counts'!BD73/'Kelpie OTU counts'!BD$1</f>
        <v>3.0959752321981426E-3</v>
      </c>
      <c r="BE73" s="4">
        <f>'Kelpie OTU counts'!BE73/'Kelpie OTU counts'!BE$1</f>
        <v>1.2006861063464836E-2</v>
      </c>
      <c r="BF73" s="4">
        <f>'Kelpie OTU counts'!BF73/'Kelpie OTU counts'!BF$1</f>
        <v>8.8573959255978749E-3</v>
      </c>
    </row>
    <row r="74" spans="1:58" x14ac:dyDescent="0.35">
      <c r="A74" t="str">
        <f>'Kelpie OTU counts'!A74</f>
        <v>OTU_74</v>
      </c>
      <c r="B74">
        <f>'Kelpie OTU counts'!B74</f>
        <v>307</v>
      </c>
      <c r="C74" t="str">
        <f>'Kelpie OTU counts'!C74</f>
        <v>Root</v>
      </c>
      <c r="D74" t="str">
        <f>'Kelpie OTU counts'!D74</f>
        <v>Bacteria</v>
      </c>
      <c r="E74" t="str">
        <f>'Kelpie OTU counts'!E74</f>
        <v>Firmicutes</v>
      </c>
      <c r="F74" t="str">
        <f>'Kelpie OTU counts'!F74</f>
        <v>.</v>
      </c>
      <c r="G74" t="str">
        <f>'Kelpie OTU counts'!G74</f>
        <v>Clostridia</v>
      </c>
      <c r="H74" t="str">
        <f>'Kelpie OTU counts'!H74</f>
        <v>.</v>
      </c>
      <c r="I74" t="str">
        <f>'Kelpie OTU counts'!I74</f>
        <v>Clostridiales</v>
      </c>
      <c r="J74" t="str">
        <f>'Kelpie OTU counts'!J74</f>
        <v>.</v>
      </c>
      <c r="K74" t="str">
        <f>'Kelpie OTU counts'!K74</f>
        <v>Ruminococcaceae</v>
      </c>
      <c r="L74" t="str">
        <f>'Kelpie OTU counts'!L74</f>
        <v>.</v>
      </c>
      <c r="M74" t="str">
        <f>'Kelpie OTU counts'!M74</f>
        <v>Faecalibacterium</v>
      </c>
      <c r="N74" t="str">
        <f>'Kelpie OTU counts'!N74</f>
        <v>.</v>
      </c>
      <c r="O74">
        <f>'Kelpie OTU counts'!O74</f>
        <v>0.77</v>
      </c>
      <c r="P74" t="str">
        <f>'Kelpie OTU counts'!P74</f>
        <v>Faecalibacterium_prausnitzii_(T)_ATCC_27768_(AJ413954)</v>
      </c>
      <c r="Q74">
        <f>'Kelpie OTU counts'!Q74</f>
        <v>95.7</v>
      </c>
      <c r="R74">
        <f>'Kelpie OTU counts'!R74</f>
        <v>1</v>
      </c>
      <c r="S74" s="4">
        <f>'Kelpie OTU counts'!S74/'Kelpie OTU counts'!S$1</f>
        <v>6.8226120857699801E-3</v>
      </c>
      <c r="T74" s="4">
        <f>'Kelpie OTU counts'!T74/'Kelpie OTU counts'!T$1</f>
        <v>7.2525597269624577E-3</v>
      </c>
      <c r="U74" s="4">
        <f>'Kelpie OTU counts'!U74/'Kelpie OTU counts'!U$1</f>
        <v>0</v>
      </c>
      <c r="V74" s="4">
        <f>'Kelpie OTU counts'!V74/'Kelpie OTU counts'!V$1</f>
        <v>0</v>
      </c>
      <c r="W74" s="4">
        <f>'Kelpie OTU counts'!W74/'Kelpie OTU counts'!W$1</f>
        <v>4.6296296296296294E-3</v>
      </c>
      <c r="X74" s="4">
        <f>'Kelpie OTU counts'!X74/'Kelpie OTU counts'!X$1</f>
        <v>6.2163282221301287E-3</v>
      </c>
      <c r="Y74" s="4">
        <f>'Kelpie OTU counts'!Y74/'Kelpie OTU counts'!Y$1</f>
        <v>5.4722817035450866E-3</v>
      </c>
      <c r="Z74" s="4">
        <f>'Kelpie OTU counts'!Z74/'Kelpie OTU counts'!Z$1</f>
        <v>4.671684401764859E-3</v>
      </c>
      <c r="AA74" s="4">
        <f>'Kelpie OTU counts'!AA74/'Kelpie OTU counts'!AA$1</f>
        <v>9.7465886939571145E-4</v>
      </c>
      <c r="AB74" s="4">
        <f>'Kelpie OTU counts'!AB74/'Kelpie OTU counts'!AB$1</f>
        <v>4.0000000000000001E-3</v>
      </c>
      <c r="AC74" s="4">
        <f>'Kelpie OTU counts'!AC74/'Kelpie OTU counts'!AC$1</f>
        <v>4.9085229808121375E-3</v>
      </c>
      <c r="AD74" s="4">
        <f>'Kelpie OTU counts'!AD74/'Kelpie OTU counts'!AD$1</f>
        <v>2.4067388688327317E-3</v>
      </c>
      <c r="AE74" s="4">
        <f>'Kelpie OTU counts'!AE74/'Kelpie OTU counts'!AE$1</f>
        <v>6.2339567290062336E-3</v>
      </c>
      <c r="AF74" s="4">
        <f>'Kelpie OTU counts'!AF74/'Kelpie OTU counts'!AF$1</f>
        <v>4.7374654559810504E-3</v>
      </c>
      <c r="AG74" s="4">
        <f>'Kelpie OTU counts'!AG74/'Kelpie OTU counts'!AG$1</f>
        <v>1.5286624203821656E-2</v>
      </c>
      <c r="AH74" s="4">
        <f>'Kelpie OTU counts'!AH74/'Kelpie OTU counts'!AH$1</f>
        <v>7.4183976261127599E-3</v>
      </c>
      <c r="AI74" s="4">
        <f>'Kelpie OTU counts'!AI74/'Kelpie OTU counts'!AI$1</f>
        <v>7.3493385595296426E-3</v>
      </c>
      <c r="AJ74" s="4">
        <f>'Kelpie OTU counts'!AJ74/'Kelpie OTU counts'!AJ$1</f>
        <v>0</v>
      </c>
      <c r="AK74" s="4">
        <f>'Kelpie OTU counts'!AK74/'Kelpie OTU counts'!AK$1</f>
        <v>7.5815011372251705E-4</v>
      </c>
      <c r="AL74" s="4">
        <f>'Kelpie OTU counts'!AL74/'Kelpie OTU counts'!AL$1</f>
        <v>5.9523809523809521E-3</v>
      </c>
      <c r="AM74" s="4">
        <f>'Kelpie OTU counts'!AM74/'Kelpie OTU counts'!AM$1</f>
        <v>0</v>
      </c>
      <c r="AN74" s="4">
        <f>'Kelpie OTU counts'!AN74/'Kelpie OTU counts'!AN$1</f>
        <v>0</v>
      </c>
      <c r="AO74" s="4">
        <f>'Kelpie OTU counts'!AO74/'Kelpie OTU counts'!AO$1</f>
        <v>1.997602876548142E-3</v>
      </c>
      <c r="AP74" s="4">
        <f>'Kelpie OTU counts'!AP74/'Kelpie OTU counts'!AP$1</f>
        <v>1.3089005235602095E-3</v>
      </c>
      <c r="AQ74" s="4">
        <f>'Kelpie OTU counts'!AQ74/'Kelpie OTU counts'!AQ$1</f>
        <v>0</v>
      </c>
      <c r="AR74" s="4">
        <f>'Kelpie OTU counts'!AR74/'Kelpie OTU counts'!AR$1</f>
        <v>0</v>
      </c>
      <c r="AS74" s="4">
        <f>'Kelpie OTU counts'!AS74/'Kelpie OTU counts'!AS$1</f>
        <v>0</v>
      </c>
      <c r="AT74" s="4">
        <f>'Kelpie OTU counts'!AT74/'Kelpie OTU counts'!AT$1</f>
        <v>0</v>
      </c>
      <c r="AU74" s="4">
        <f>'Kelpie OTU counts'!AU74/'Kelpie OTU counts'!AU$1</f>
        <v>0</v>
      </c>
      <c r="AV74" s="4">
        <f>'Kelpie OTU counts'!AV74/'Kelpie OTU counts'!AV$1</f>
        <v>0</v>
      </c>
      <c r="AW74" s="4">
        <f>'Kelpie OTU counts'!AW74/'Kelpie OTU counts'!AW$1</f>
        <v>1.8191268191268192E-2</v>
      </c>
      <c r="AX74" s="4">
        <f>'Kelpie OTU counts'!AX74/'Kelpie OTU counts'!AX$1</f>
        <v>8.8669950738916262E-3</v>
      </c>
      <c r="AY74" s="4">
        <f>'Kelpie OTU counts'!AY74/'Kelpie OTU counts'!AY$1</f>
        <v>0</v>
      </c>
      <c r="AZ74" s="4">
        <f>'Kelpie OTU counts'!AZ74/'Kelpie OTU counts'!AZ$1</f>
        <v>0</v>
      </c>
      <c r="BA74" s="4">
        <f>'Kelpie OTU counts'!BA74/'Kelpie OTU counts'!BA$1</f>
        <v>9.5328884652049577E-3</v>
      </c>
      <c r="BB74" s="4">
        <f>'Kelpie OTU counts'!BB74/'Kelpie OTU counts'!BB$1</f>
        <v>4.5685279187817262E-3</v>
      </c>
      <c r="BC74" s="4">
        <f>'Kelpie OTU counts'!BC74/'Kelpie OTU counts'!BC$1</f>
        <v>0</v>
      </c>
      <c r="BD74" s="4">
        <f>'Kelpie OTU counts'!BD74/'Kelpie OTU counts'!BD$1</f>
        <v>0</v>
      </c>
      <c r="BE74" s="4">
        <f>'Kelpie OTU counts'!BE74/'Kelpie OTU counts'!BE$1</f>
        <v>0</v>
      </c>
      <c r="BF74" s="4">
        <f>'Kelpie OTU counts'!BF74/'Kelpie OTU counts'!BF$1</f>
        <v>0</v>
      </c>
    </row>
    <row r="75" spans="1:58" x14ac:dyDescent="0.35">
      <c r="A75" t="str">
        <f>'Kelpie OTU counts'!A75</f>
        <v>OTU_60</v>
      </c>
      <c r="B75">
        <f>'Kelpie OTU counts'!B75</f>
        <v>301</v>
      </c>
      <c r="C75" t="str">
        <f>'Kelpie OTU counts'!C75</f>
        <v>Root</v>
      </c>
      <c r="D75" t="str">
        <f>'Kelpie OTU counts'!D75</f>
        <v>Bacteria</v>
      </c>
      <c r="E75" t="str">
        <f>'Kelpie OTU counts'!E75</f>
        <v>Firmicutes</v>
      </c>
      <c r="F75" t="str">
        <f>'Kelpie OTU counts'!F75</f>
        <v>.</v>
      </c>
      <c r="G75" t="str">
        <f>'Kelpie OTU counts'!G75</f>
        <v>Clostridia</v>
      </c>
      <c r="H75" t="str">
        <f>'Kelpie OTU counts'!H75</f>
        <v>.</v>
      </c>
      <c r="I75" t="str">
        <f>'Kelpie OTU counts'!I75</f>
        <v>Clostridiales</v>
      </c>
      <c r="J75" t="str">
        <f>'Kelpie OTU counts'!J75</f>
        <v>.</v>
      </c>
      <c r="K75" t="str">
        <f>'Kelpie OTU counts'!K75</f>
        <v>Lachnospiraceae</v>
      </c>
      <c r="L75" t="str">
        <f>'Kelpie OTU counts'!L75</f>
        <v>.</v>
      </c>
      <c r="M75" t="str">
        <f>'Kelpie OTU counts'!M75</f>
        <v>.</v>
      </c>
      <c r="N75" t="str">
        <f>'Kelpie OTU counts'!N75</f>
        <v>.</v>
      </c>
      <c r="O75">
        <f>'Kelpie OTU counts'!O75</f>
        <v>1</v>
      </c>
      <c r="P75" t="str">
        <f>'Kelpie OTU counts'!P75</f>
        <v>Clostridium_sp._UB-B.2_(HE603919)</v>
      </c>
      <c r="Q75">
        <f>'Kelpie OTU counts'!Q75</f>
        <v>96</v>
      </c>
      <c r="R75">
        <f>'Kelpie OTU counts'!R75</f>
        <v>1</v>
      </c>
      <c r="S75" s="4">
        <f>'Kelpie OTU counts'!S75/'Kelpie OTU counts'!S$1</f>
        <v>0</v>
      </c>
      <c r="T75" s="4">
        <f>'Kelpie OTU counts'!T75/'Kelpie OTU counts'!T$1</f>
        <v>0</v>
      </c>
      <c r="U75" s="4">
        <f>'Kelpie OTU counts'!U75/'Kelpie OTU counts'!U$1</f>
        <v>0</v>
      </c>
      <c r="V75" s="4">
        <f>'Kelpie OTU counts'!V75/'Kelpie OTU counts'!V$1</f>
        <v>0</v>
      </c>
      <c r="W75" s="4">
        <f>'Kelpie OTU counts'!W75/'Kelpie OTU counts'!W$1</f>
        <v>0</v>
      </c>
      <c r="X75" s="4">
        <f>'Kelpie OTU counts'!X75/'Kelpie OTU counts'!X$1</f>
        <v>0</v>
      </c>
      <c r="Y75" s="4">
        <f>'Kelpie OTU counts'!Y75/'Kelpie OTU counts'!Y$1</f>
        <v>0</v>
      </c>
      <c r="Z75" s="4">
        <f>'Kelpie OTU counts'!Z75/'Kelpie OTU counts'!Z$1</f>
        <v>0</v>
      </c>
      <c r="AA75" s="4">
        <f>'Kelpie OTU counts'!AA75/'Kelpie OTU counts'!AA$1</f>
        <v>0</v>
      </c>
      <c r="AB75" s="4">
        <f>'Kelpie OTU counts'!AB75/'Kelpie OTU counts'!AB$1</f>
        <v>0</v>
      </c>
      <c r="AC75" s="4">
        <f>'Kelpie OTU counts'!AC75/'Kelpie OTU counts'!AC$1</f>
        <v>0</v>
      </c>
      <c r="AD75" s="4">
        <f>'Kelpie OTU counts'!AD75/'Kelpie OTU counts'!AD$1</f>
        <v>0</v>
      </c>
      <c r="AE75" s="4">
        <f>'Kelpie OTU counts'!AE75/'Kelpie OTU counts'!AE$1</f>
        <v>0</v>
      </c>
      <c r="AF75" s="4">
        <f>'Kelpie OTU counts'!AF75/'Kelpie OTU counts'!AF$1</f>
        <v>0</v>
      </c>
      <c r="AG75" s="4">
        <f>'Kelpie OTU counts'!AG75/'Kelpie OTU counts'!AG$1</f>
        <v>0</v>
      </c>
      <c r="AH75" s="4">
        <f>'Kelpie OTU counts'!AH75/'Kelpie OTU counts'!AH$1</f>
        <v>0</v>
      </c>
      <c r="AI75" s="4">
        <f>'Kelpie OTU counts'!AI75/'Kelpie OTU counts'!AI$1</f>
        <v>0</v>
      </c>
      <c r="AJ75" s="4">
        <f>'Kelpie OTU counts'!AJ75/'Kelpie OTU counts'!AJ$1</f>
        <v>0</v>
      </c>
      <c r="AK75" s="4">
        <f>'Kelpie OTU counts'!AK75/'Kelpie OTU counts'!AK$1</f>
        <v>0</v>
      </c>
      <c r="AL75" s="4">
        <f>'Kelpie OTU counts'!AL75/'Kelpie OTU counts'!AL$1</f>
        <v>0</v>
      </c>
      <c r="AM75" s="4">
        <f>'Kelpie OTU counts'!AM75/'Kelpie OTU counts'!AM$1</f>
        <v>0</v>
      </c>
      <c r="AN75" s="4">
        <f>'Kelpie OTU counts'!AN75/'Kelpie OTU counts'!AN$1</f>
        <v>0</v>
      </c>
      <c r="AO75" s="4">
        <f>'Kelpie OTU counts'!AO75/'Kelpie OTU counts'!AO$1</f>
        <v>3.395924890131842E-2</v>
      </c>
      <c r="AP75" s="4">
        <f>'Kelpie OTU counts'!AP75/'Kelpie OTU counts'!AP$1</f>
        <v>3.7521815008726006E-2</v>
      </c>
      <c r="AQ75" s="4">
        <f>'Kelpie OTU counts'!AQ75/'Kelpie OTU counts'!AQ$1</f>
        <v>0</v>
      </c>
      <c r="AR75" s="4">
        <f>'Kelpie OTU counts'!AR75/'Kelpie OTU counts'!AR$1</f>
        <v>0</v>
      </c>
      <c r="AS75" s="4">
        <f>'Kelpie OTU counts'!AS75/'Kelpie OTU counts'!AS$1</f>
        <v>0</v>
      </c>
      <c r="AT75" s="4">
        <f>'Kelpie OTU counts'!AT75/'Kelpie OTU counts'!AT$1</f>
        <v>0</v>
      </c>
      <c r="AU75" s="4">
        <f>'Kelpie OTU counts'!AU75/'Kelpie OTU counts'!AU$1</f>
        <v>4.6413502109704644E-2</v>
      </c>
      <c r="AV75" s="4">
        <f>'Kelpie OTU counts'!AV75/'Kelpie OTU counts'!AV$1</f>
        <v>4.405286343612335E-2</v>
      </c>
      <c r="AW75" s="4">
        <f>'Kelpie OTU counts'!AW75/'Kelpie OTU counts'!AW$1</f>
        <v>0</v>
      </c>
      <c r="AX75" s="4">
        <f>'Kelpie OTU counts'!AX75/'Kelpie OTU counts'!AX$1</f>
        <v>0</v>
      </c>
      <c r="AY75" s="4">
        <f>'Kelpie OTU counts'!AY75/'Kelpie OTU counts'!AY$1</f>
        <v>1.0874293170943889E-3</v>
      </c>
      <c r="AZ75" s="4">
        <f>'Kelpie OTU counts'!AZ75/'Kelpie OTU counts'!AZ$1</f>
        <v>0</v>
      </c>
      <c r="BA75" s="4">
        <f>'Kelpie OTU counts'!BA75/'Kelpie OTU counts'!BA$1</f>
        <v>0</v>
      </c>
      <c r="BB75" s="4">
        <f>'Kelpie OTU counts'!BB75/'Kelpie OTU counts'!BB$1</f>
        <v>0</v>
      </c>
      <c r="BC75" s="4">
        <f>'Kelpie OTU counts'!BC75/'Kelpie OTU counts'!BC$1</f>
        <v>8.3226632522407171E-3</v>
      </c>
      <c r="BD75" s="4">
        <f>'Kelpie OTU counts'!BD75/'Kelpie OTU counts'!BD$1</f>
        <v>4.3343653250773996E-3</v>
      </c>
      <c r="BE75" s="4">
        <f>'Kelpie OTU counts'!BE75/'Kelpie OTU counts'!BE$1</f>
        <v>0</v>
      </c>
      <c r="BF75" s="4">
        <f>'Kelpie OTU counts'!BF75/'Kelpie OTU counts'!BF$1</f>
        <v>0</v>
      </c>
    </row>
    <row r="76" spans="1:58" x14ac:dyDescent="0.35">
      <c r="A76" t="str">
        <f>'Kelpie OTU counts'!A76</f>
        <v>OTU_71</v>
      </c>
      <c r="B76">
        <f>'Kelpie OTU counts'!B76</f>
        <v>299</v>
      </c>
      <c r="C76" t="str">
        <f>'Kelpie OTU counts'!C76</f>
        <v>Root</v>
      </c>
      <c r="D76" t="str">
        <f>'Kelpie OTU counts'!D76</f>
        <v>Bacteria</v>
      </c>
      <c r="E76" t="str">
        <f>'Kelpie OTU counts'!E76</f>
        <v>Firmicutes</v>
      </c>
      <c r="F76" t="str">
        <f>'Kelpie OTU counts'!F76</f>
        <v>.</v>
      </c>
      <c r="G76" t="str">
        <f>'Kelpie OTU counts'!G76</f>
        <v>Bacilli</v>
      </c>
      <c r="H76" t="str">
        <f>'Kelpie OTU counts'!H76</f>
        <v>.</v>
      </c>
      <c r="I76" t="str">
        <f>'Kelpie OTU counts'!I76</f>
        <v>Lactobacillales</v>
      </c>
      <c r="J76" t="str">
        <f>'Kelpie OTU counts'!J76</f>
        <v>.</v>
      </c>
      <c r="K76" t="str">
        <f>'Kelpie OTU counts'!K76</f>
        <v>Streptococcaceae</v>
      </c>
      <c r="L76" t="str">
        <f>'Kelpie OTU counts'!L76</f>
        <v>.</v>
      </c>
      <c r="M76" t="str">
        <f>'Kelpie OTU counts'!M76</f>
        <v>Streptococcus</v>
      </c>
      <c r="N76" t="str">
        <f>'Kelpie OTU counts'!N76</f>
        <v>.</v>
      </c>
      <c r="O76">
        <f>'Kelpie OTU counts'!O76</f>
        <v>1</v>
      </c>
      <c r="P76" t="str">
        <f>'Kelpie OTU counts'!P76</f>
        <v>Streptococcus_salivarius_(T)_ATCC_7073_(AY188352)</v>
      </c>
      <c r="Q76">
        <f>'Kelpie OTU counts'!Q76</f>
        <v>100</v>
      </c>
      <c r="R76">
        <f>'Kelpie OTU counts'!R76</f>
        <v>3</v>
      </c>
      <c r="S76" s="4">
        <f>'Kelpie OTU counts'!S76/'Kelpie OTU counts'!S$1</f>
        <v>3.8986354775828458E-3</v>
      </c>
      <c r="T76" s="4">
        <f>'Kelpie OTU counts'!T76/'Kelpie OTU counts'!T$1</f>
        <v>5.1194539249146756E-3</v>
      </c>
      <c r="U76" s="4">
        <f>'Kelpie OTU counts'!U76/'Kelpie OTU counts'!U$1</f>
        <v>0</v>
      </c>
      <c r="V76" s="4">
        <f>'Kelpie OTU counts'!V76/'Kelpie OTU counts'!V$1</f>
        <v>0</v>
      </c>
      <c r="W76" s="4">
        <f>'Kelpie OTU counts'!W76/'Kelpie OTU counts'!W$1</f>
        <v>0</v>
      </c>
      <c r="X76" s="4">
        <f>'Kelpie OTU counts'!X76/'Kelpie OTU counts'!X$1</f>
        <v>0</v>
      </c>
      <c r="Y76" s="4">
        <f>'Kelpie OTU counts'!Y76/'Kelpie OTU counts'!Y$1</f>
        <v>0</v>
      </c>
      <c r="Z76" s="4">
        <f>'Kelpie OTU counts'!Z76/'Kelpie OTU counts'!Z$1</f>
        <v>0</v>
      </c>
      <c r="AA76" s="4">
        <f>'Kelpie OTU counts'!AA76/'Kelpie OTU counts'!AA$1</f>
        <v>1.4619883040935672E-3</v>
      </c>
      <c r="AB76" s="4">
        <f>'Kelpie OTU counts'!AB76/'Kelpie OTU counts'!AB$1</f>
        <v>0</v>
      </c>
      <c r="AC76" s="4">
        <f>'Kelpie OTU counts'!AC76/'Kelpie OTU counts'!AC$1</f>
        <v>0</v>
      </c>
      <c r="AD76" s="4">
        <f>'Kelpie OTU counts'!AD76/'Kelpie OTU counts'!AD$1</f>
        <v>0</v>
      </c>
      <c r="AE76" s="4">
        <f>'Kelpie OTU counts'!AE76/'Kelpie OTU counts'!AE$1</f>
        <v>0</v>
      </c>
      <c r="AF76" s="4">
        <f>'Kelpie OTU counts'!AF76/'Kelpie OTU counts'!AF$1</f>
        <v>0</v>
      </c>
      <c r="AG76" s="4">
        <f>'Kelpie OTU counts'!AG76/'Kelpie OTU counts'!AG$1</f>
        <v>7.6433121019108281E-3</v>
      </c>
      <c r="AH76" s="4">
        <f>'Kelpie OTU counts'!AH76/'Kelpie OTU counts'!AH$1</f>
        <v>1.6320474777448073E-2</v>
      </c>
      <c r="AI76" s="4">
        <f>'Kelpie OTU counts'!AI76/'Kelpie OTU counts'!AI$1</f>
        <v>7.3493385595296426E-3</v>
      </c>
      <c r="AJ76" s="4">
        <f>'Kelpie OTU counts'!AJ76/'Kelpie OTU counts'!AJ$1</f>
        <v>0</v>
      </c>
      <c r="AK76" s="4">
        <f>'Kelpie OTU counts'!AK76/'Kelpie OTU counts'!AK$1</f>
        <v>5.6861258529188781E-3</v>
      </c>
      <c r="AL76" s="4">
        <f>'Kelpie OTU counts'!AL76/'Kelpie OTU counts'!AL$1</f>
        <v>5.1020408163265302E-3</v>
      </c>
      <c r="AM76" s="4">
        <f>'Kelpie OTU counts'!AM76/'Kelpie OTU counts'!AM$1</f>
        <v>0</v>
      </c>
      <c r="AN76" s="4">
        <f>'Kelpie OTU counts'!AN76/'Kelpie OTU counts'!AN$1</f>
        <v>0</v>
      </c>
      <c r="AO76" s="4">
        <f>'Kelpie OTU counts'!AO76/'Kelpie OTU counts'!AO$1</f>
        <v>0</v>
      </c>
      <c r="AP76" s="4">
        <f>'Kelpie OTU counts'!AP76/'Kelpie OTU counts'!AP$1</f>
        <v>0</v>
      </c>
      <c r="AQ76" s="4">
        <f>'Kelpie OTU counts'!AQ76/'Kelpie OTU counts'!AQ$1</f>
        <v>0</v>
      </c>
      <c r="AR76" s="4">
        <f>'Kelpie OTU counts'!AR76/'Kelpie OTU counts'!AR$1</f>
        <v>0</v>
      </c>
      <c r="AS76" s="4">
        <f>'Kelpie OTU counts'!AS76/'Kelpie OTU counts'!AS$1</f>
        <v>3.2970183486238534E-3</v>
      </c>
      <c r="AT76" s="4">
        <f>'Kelpie OTU counts'!AT76/'Kelpie OTU counts'!AT$1</f>
        <v>3.5171862509992004E-3</v>
      </c>
      <c r="AU76" s="4">
        <f>'Kelpie OTU counts'!AU76/'Kelpie OTU counts'!AU$1</f>
        <v>0</v>
      </c>
      <c r="AV76" s="4">
        <f>'Kelpie OTU counts'!AV76/'Kelpie OTU counts'!AV$1</f>
        <v>0</v>
      </c>
      <c r="AW76" s="4">
        <f>'Kelpie OTU counts'!AW76/'Kelpie OTU counts'!AW$1</f>
        <v>6.2370062370062374E-3</v>
      </c>
      <c r="AX76" s="4">
        <f>'Kelpie OTU counts'!AX76/'Kelpie OTU counts'!AX$1</f>
        <v>3.4482758620689655E-3</v>
      </c>
      <c r="AY76" s="4">
        <f>'Kelpie OTU counts'!AY76/'Kelpie OTU counts'!AY$1</f>
        <v>8.0469769464984776E-3</v>
      </c>
      <c r="AZ76" s="4">
        <f>'Kelpie OTU counts'!AZ76/'Kelpie OTU counts'!AZ$1</f>
        <v>1.0297984224364592E-2</v>
      </c>
      <c r="BA76" s="4">
        <f>'Kelpie OTU counts'!BA76/'Kelpie OTU counts'!BA$1</f>
        <v>5.7197330791229741E-3</v>
      </c>
      <c r="BB76" s="4">
        <f>'Kelpie OTU counts'!BB76/'Kelpie OTU counts'!BB$1</f>
        <v>6.5989847715736041E-3</v>
      </c>
      <c r="BC76" s="4">
        <f>'Kelpie OTU counts'!BC76/'Kelpie OTU counts'!BC$1</f>
        <v>3.201024327784891E-3</v>
      </c>
      <c r="BD76" s="4">
        <f>'Kelpie OTU counts'!BD76/'Kelpie OTU counts'!BD$1</f>
        <v>4.9535603715170282E-3</v>
      </c>
      <c r="BE76" s="4">
        <f>'Kelpie OTU counts'!BE76/'Kelpie OTU counts'!BE$1</f>
        <v>3.7735849056603774E-3</v>
      </c>
      <c r="BF76" s="4">
        <f>'Kelpie OTU counts'!BF76/'Kelpie OTU counts'!BF$1</f>
        <v>5.9049306170652497E-3</v>
      </c>
    </row>
    <row r="77" spans="1:58" x14ac:dyDescent="0.35">
      <c r="A77" t="str">
        <f>'Kelpie OTU counts'!A77</f>
        <v>OTU_56</v>
      </c>
      <c r="B77">
        <f>'Kelpie OTU counts'!B77</f>
        <v>297</v>
      </c>
      <c r="C77" t="str">
        <f>'Kelpie OTU counts'!C77</f>
        <v>Root</v>
      </c>
      <c r="D77" t="str">
        <f>'Kelpie OTU counts'!D77</f>
        <v>Bacteria</v>
      </c>
      <c r="E77" t="str">
        <f>'Kelpie OTU counts'!E77</f>
        <v>Firmicutes</v>
      </c>
      <c r="F77" t="str">
        <f>'Kelpie OTU counts'!F77</f>
        <v>.</v>
      </c>
      <c r="G77" t="str">
        <f>'Kelpie OTU counts'!G77</f>
        <v>Clostridia</v>
      </c>
      <c r="H77" t="str">
        <f>'Kelpie OTU counts'!H77</f>
        <v>.</v>
      </c>
      <c r="I77" t="str">
        <f>'Kelpie OTU counts'!I77</f>
        <v>Clostridiales</v>
      </c>
      <c r="J77" t="str">
        <f>'Kelpie OTU counts'!J77</f>
        <v>.</v>
      </c>
      <c r="K77" t="str">
        <f>'Kelpie OTU counts'!K77</f>
        <v>Lachnospiraceae</v>
      </c>
      <c r="L77" t="str">
        <f>'Kelpie OTU counts'!L77</f>
        <v>.</v>
      </c>
      <c r="M77" t="str">
        <f>'Kelpie OTU counts'!M77</f>
        <v>.</v>
      </c>
      <c r="N77" t="str">
        <f>'Kelpie OTU counts'!N77</f>
        <v>.</v>
      </c>
      <c r="O77">
        <f>'Kelpie OTU counts'!O77</f>
        <v>1</v>
      </c>
      <c r="P77" t="str">
        <f>'Kelpie OTU counts'!P77</f>
        <v>Ruminococcus_lactaris_(T)_ATCC_29176_(L76602)</v>
      </c>
      <c r="Q77">
        <f>'Kelpie OTU counts'!Q77</f>
        <v>96.4</v>
      </c>
      <c r="R77">
        <f>'Kelpie OTU counts'!R77</f>
        <v>1</v>
      </c>
      <c r="S77" s="4">
        <f>'Kelpie OTU counts'!S77/'Kelpie OTU counts'!S$1</f>
        <v>0</v>
      </c>
      <c r="T77" s="4">
        <f>'Kelpie OTU counts'!T77/'Kelpie OTU counts'!T$1</f>
        <v>2.5597269624573378E-3</v>
      </c>
      <c r="U77" s="4">
        <f>'Kelpie OTU counts'!U77/'Kelpie OTU counts'!U$1</f>
        <v>0</v>
      </c>
      <c r="V77" s="4">
        <f>'Kelpie OTU counts'!V77/'Kelpie OTU counts'!V$1</f>
        <v>0</v>
      </c>
      <c r="W77" s="4">
        <f>'Kelpie OTU counts'!W77/'Kelpie OTU counts'!W$1</f>
        <v>4.6296296296296294E-3</v>
      </c>
      <c r="X77" s="4">
        <f>'Kelpie OTU counts'!X77/'Kelpie OTU counts'!X$1</f>
        <v>8.2884376295068382E-3</v>
      </c>
      <c r="Y77" s="4">
        <f>'Kelpie OTU counts'!Y77/'Kelpie OTU counts'!Y$1</f>
        <v>1.0230787532714728E-2</v>
      </c>
      <c r="Z77" s="4">
        <f>'Kelpie OTU counts'!Z77/'Kelpie OTU counts'!Z$1</f>
        <v>1.5312743316895925E-2</v>
      </c>
      <c r="AA77" s="4">
        <f>'Kelpie OTU counts'!AA77/'Kelpie OTU counts'!AA$1</f>
        <v>0</v>
      </c>
      <c r="AB77" s="4">
        <f>'Kelpie OTU counts'!AB77/'Kelpie OTU counts'!AB$1</f>
        <v>0</v>
      </c>
      <c r="AC77" s="4">
        <f>'Kelpie OTU counts'!AC77/'Kelpie OTU counts'!AC$1</f>
        <v>0</v>
      </c>
      <c r="AD77" s="4">
        <f>'Kelpie OTU counts'!AD77/'Kelpie OTU counts'!AD$1</f>
        <v>0</v>
      </c>
      <c r="AE77" s="4">
        <f>'Kelpie OTU counts'!AE77/'Kelpie OTU counts'!AE$1</f>
        <v>1.1001100110011001E-3</v>
      </c>
      <c r="AF77" s="4">
        <f>'Kelpie OTU counts'!AF77/'Kelpie OTU counts'!AF$1</f>
        <v>1.5791551519936833E-3</v>
      </c>
      <c r="AG77" s="4">
        <f>'Kelpie OTU counts'!AG77/'Kelpie OTU counts'!AG$1</f>
        <v>1.2738853503184714E-2</v>
      </c>
      <c r="AH77" s="4">
        <f>'Kelpie OTU counts'!AH77/'Kelpie OTU counts'!AH$1</f>
        <v>3.5608308605341248E-2</v>
      </c>
      <c r="AI77" s="4">
        <f>'Kelpie OTU counts'!AI77/'Kelpie OTU counts'!AI$1</f>
        <v>3.9196472317491425E-3</v>
      </c>
      <c r="AJ77" s="4">
        <f>'Kelpie OTU counts'!AJ77/'Kelpie OTU counts'!AJ$1</f>
        <v>1.1897679952409279E-2</v>
      </c>
      <c r="AK77" s="4">
        <f>'Kelpie OTU counts'!AK77/'Kelpie OTU counts'!AK$1</f>
        <v>7.2024260803639122E-3</v>
      </c>
      <c r="AL77" s="4">
        <f>'Kelpie OTU counts'!AL77/'Kelpie OTU counts'!AL$1</f>
        <v>7.2278911564625853E-3</v>
      </c>
      <c r="AM77" s="4">
        <f>'Kelpie OTU counts'!AM77/'Kelpie OTU counts'!AM$1</f>
        <v>0</v>
      </c>
      <c r="AN77" s="4">
        <f>'Kelpie OTU counts'!AN77/'Kelpie OTU counts'!AN$1</f>
        <v>0</v>
      </c>
      <c r="AO77" s="4">
        <f>'Kelpie OTU counts'!AO77/'Kelpie OTU counts'!AO$1</f>
        <v>7.9904115061925688E-4</v>
      </c>
      <c r="AP77" s="4">
        <f>'Kelpie OTU counts'!AP77/'Kelpie OTU counts'!AP$1</f>
        <v>2.181500872600349E-3</v>
      </c>
      <c r="AQ77" s="4">
        <f>'Kelpie OTU counts'!AQ77/'Kelpie OTU counts'!AQ$1</f>
        <v>0</v>
      </c>
      <c r="AR77" s="4">
        <f>'Kelpie OTU counts'!AR77/'Kelpie OTU counts'!AR$1</f>
        <v>0</v>
      </c>
      <c r="AS77" s="4">
        <f>'Kelpie OTU counts'!AS77/'Kelpie OTU counts'!AS$1</f>
        <v>0</v>
      </c>
      <c r="AT77" s="4">
        <f>'Kelpie OTU counts'!AT77/'Kelpie OTU counts'!AT$1</f>
        <v>0</v>
      </c>
      <c r="AU77" s="4">
        <f>'Kelpie OTU counts'!AU77/'Kelpie OTU counts'!AU$1</f>
        <v>0</v>
      </c>
      <c r="AV77" s="4">
        <f>'Kelpie OTU counts'!AV77/'Kelpie OTU counts'!AV$1</f>
        <v>0</v>
      </c>
      <c r="AW77" s="4">
        <f>'Kelpie OTU counts'!AW77/'Kelpie OTU counts'!AW$1</f>
        <v>0</v>
      </c>
      <c r="AX77" s="4">
        <f>'Kelpie OTU counts'!AX77/'Kelpie OTU counts'!AX$1</f>
        <v>0</v>
      </c>
      <c r="AY77" s="4">
        <f>'Kelpie OTU counts'!AY77/'Kelpie OTU counts'!AY$1</f>
        <v>2.1748586341887779E-3</v>
      </c>
      <c r="AZ77" s="4">
        <f>'Kelpie OTU counts'!AZ77/'Kelpie OTU counts'!AZ$1</f>
        <v>0</v>
      </c>
      <c r="BA77" s="4">
        <f>'Kelpie OTU counts'!BA77/'Kelpie OTU counts'!BA$1</f>
        <v>4.2897998093422308E-3</v>
      </c>
      <c r="BB77" s="4">
        <f>'Kelpie OTU counts'!BB77/'Kelpie OTU counts'!BB$1</f>
        <v>7.1065989847715737E-3</v>
      </c>
      <c r="BC77" s="4">
        <f>'Kelpie OTU counts'!BC77/'Kelpie OTU counts'!BC$1</f>
        <v>0</v>
      </c>
      <c r="BD77" s="4">
        <f>'Kelpie OTU counts'!BD77/'Kelpie OTU counts'!BD$1</f>
        <v>0</v>
      </c>
      <c r="BE77" s="4">
        <f>'Kelpie OTU counts'!BE77/'Kelpie OTU counts'!BE$1</f>
        <v>3.4305317324185248E-3</v>
      </c>
      <c r="BF77" s="4">
        <f>'Kelpie OTU counts'!BF77/'Kelpie OTU counts'!BF$1</f>
        <v>5.9049306170652497E-4</v>
      </c>
    </row>
    <row r="78" spans="1:58" x14ac:dyDescent="0.35">
      <c r="A78" t="str">
        <f>'Kelpie OTU counts'!A78</f>
        <v>OTU_62</v>
      </c>
      <c r="B78">
        <f>'Kelpie OTU counts'!B78</f>
        <v>277</v>
      </c>
      <c r="C78" t="str">
        <f>'Kelpie OTU counts'!C78</f>
        <v>Root</v>
      </c>
      <c r="D78" t="str">
        <f>'Kelpie OTU counts'!D78</f>
        <v>Bacteria</v>
      </c>
      <c r="E78" t="str">
        <f>'Kelpie OTU counts'!E78</f>
        <v>Firmicutes</v>
      </c>
      <c r="F78" t="str">
        <f>'Kelpie OTU counts'!F78</f>
        <v>.</v>
      </c>
      <c r="G78" t="str">
        <f>'Kelpie OTU counts'!G78</f>
        <v>Clostridia</v>
      </c>
      <c r="H78" t="str">
        <f>'Kelpie OTU counts'!H78</f>
        <v>.</v>
      </c>
      <c r="I78" t="str">
        <f>'Kelpie OTU counts'!I78</f>
        <v>Clostridiales</v>
      </c>
      <c r="J78" t="str">
        <f>'Kelpie OTU counts'!J78</f>
        <v>.</v>
      </c>
      <c r="K78" t="str">
        <f>'Kelpie OTU counts'!K78</f>
        <v>Lachnospiraceae</v>
      </c>
      <c r="L78" t="str">
        <f>'Kelpie OTU counts'!L78</f>
        <v>.</v>
      </c>
      <c r="M78" t="str">
        <f>'Kelpie OTU counts'!M78</f>
        <v>Lachnospiracea_incertae_sedis</v>
      </c>
      <c r="N78" t="str">
        <f>'Kelpie OTU counts'!N78</f>
        <v>.</v>
      </c>
      <c r="O78">
        <f>'Kelpie OTU counts'!O78</f>
        <v>0.98</v>
      </c>
      <c r="P78" t="str">
        <f>'Kelpie OTU counts'!P78</f>
        <v>Eubacterium_ventriosum_strain_ATCC_27560_(L34421)</v>
      </c>
      <c r="Q78">
        <f>'Kelpie OTU counts'!Q78</f>
        <v>100</v>
      </c>
      <c r="R78">
        <f>'Kelpie OTU counts'!R78</f>
        <v>1</v>
      </c>
      <c r="S78" s="4">
        <f>'Kelpie OTU counts'!S78/'Kelpie OTU counts'!S$1</f>
        <v>9.2592592592592587E-3</v>
      </c>
      <c r="T78" s="4">
        <f>'Kelpie OTU counts'!T78/'Kelpie OTU counts'!T$1</f>
        <v>7.6791808873720134E-3</v>
      </c>
      <c r="U78" s="4">
        <f>'Kelpie OTU counts'!U78/'Kelpie OTU counts'!U$1</f>
        <v>2.685078634445723E-3</v>
      </c>
      <c r="V78" s="4">
        <f>'Kelpie OTU counts'!V78/'Kelpie OTU counts'!V$1</f>
        <v>2.9950083194675539E-3</v>
      </c>
      <c r="W78" s="4">
        <f>'Kelpie OTU counts'!W78/'Kelpie OTU counts'!W$1</f>
        <v>1.1188271604938271E-2</v>
      </c>
      <c r="X78" s="4">
        <f>'Kelpie OTU counts'!X78/'Kelpie OTU counts'!X$1</f>
        <v>9.9461251554082055E-3</v>
      </c>
      <c r="Y78" s="4">
        <f>'Kelpie OTU counts'!Y78/'Kelpie OTU counts'!Y$1</f>
        <v>8.8032357839638361E-3</v>
      </c>
      <c r="Z78" s="4">
        <f>'Kelpie OTU counts'!Z78/'Kelpie OTU counts'!Z$1</f>
        <v>1.0121982870490527E-2</v>
      </c>
      <c r="AA78" s="4">
        <f>'Kelpie OTU counts'!AA78/'Kelpie OTU counts'!AA$1</f>
        <v>4.8732943469785572E-3</v>
      </c>
      <c r="AB78" s="4">
        <f>'Kelpie OTU counts'!AB78/'Kelpie OTU counts'!AB$1</f>
        <v>5.7142857142857143E-3</v>
      </c>
      <c r="AC78" s="4">
        <f>'Kelpie OTU counts'!AC78/'Kelpie OTU counts'!AC$1</f>
        <v>1.3386880856760374E-3</v>
      </c>
      <c r="AD78" s="4">
        <f>'Kelpie OTU counts'!AD78/'Kelpie OTU counts'!AD$1</f>
        <v>2.1660649819494585E-3</v>
      </c>
      <c r="AE78" s="4">
        <f>'Kelpie OTU counts'!AE78/'Kelpie OTU counts'!AE$1</f>
        <v>0</v>
      </c>
      <c r="AF78" s="4">
        <f>'Kelpie OTU counts'!AF78/'Kelpie OTU counts'!AF$1</f>
        <v>0</v>
      </c>
      <c r="AG78" s="4">
        <f>'Kelpie OTU counts'!AG78/'Kelpie OTU counts'!AG$1</f>
        <v>0</v>
      </c>
      <c r="AH78" s="4">
        <f>'Kelpie OTU counts'!AH78/'Kelpie OTU counts'!AH$1</f>
        <v>0</v>
      </c>
      <c r="AI78" s="4">
        <f>'Kelpie OTU counts'!AI78/'Kelpie OTU counts'!AI$1</f>
        <v>0</v>
      </c>
      <c r="AJ78" s="4">
        <f>'Kelpie OTU counts'!AJ78/'Kelpie OTU counts'!AJ$1</f>
        <v>0</v>
      </c>
      <c r="AK78" s="4">
        <f>'Kelpie OTU counts'!AK78/'Kelpie OTU counts'!AK$1</f>
        <v>0</v>
      </c>
      <c r="AL78" s="4">
        <f>'Kelpie OTU counts'!AL78/'Kelpie OTU counts'!AL$1</f>
        <v>1.2755102040816326E-3</v>
      </c>
      <c r="AM78" s="4">
        <f>'Kelpie OTU counts'!AM78/'Kelpie OTU counts'!AM$1</f>
        <v>0</v>
      </c>
      <c r="AN78" s="4">
        <f>'Kelpie OTU counts'!AN78/'Kelpie OTU counts'!AN$1</f>
        <v>0</v>
      </c>
      <c r="AO78" s="4">
        <f>'Kelpie OTU counts'!AO78/'Kelpie OTU counts'!AO$1</f>
        <v>0</v>
      </c>
      <c r="AP78" s="4">
        <f>'Kelpie OTU counts'!AP78/'Kelpie OTU counts'!AP$1</f>
        <v>0</v>
      </c>
      <c r="AQ78" s="4">
        <f>'Kelpie OTU counts'!AQ78/'Kelpie OTU counts'!AQ$1</f>
        <v>0</v>
      </c>
      <c r="AR78" s="4">
        <f>'Kelpie OTU counts'!AR78/'Kelpie OTU counts'!AR$1</f>
        <v>0</v>
      </c>
      <c r="AS78" s="4">
        <f>'Kelpie OTU counts'!AS78/'Kelpie OTU counts'!AS$1</f>
        <v>0</v>
      </c>
      <c r="AT78" s="4">
        <f>'Kelpie OTU counts'!AT78/'Kelpie OTU counts'!AT$1</f>
        <v>0</v>
      </c>
      <c r="AU78" s="4">
        <f>'Kelpie OTU counts'!AU78/'Kelpie OTU counts'!AU$1</f>
        <v>0</v>
      </c>
      <c r="AV78" s="4">
        <f>'Kelpie OTU counts'!AV78/'Kelpie OTU counts'!AV$1</f>
        <v>0</v>
      </c>
      <c r="AW78" s="4">
        <f>'Kelpie OTU counts'!AW78/'Kelpie OTU counts'!AW$1</f>
        <v>5.1975051975051978E-3</v>
      </c>
      <c r="AX78" s="4">
        <f>'Kelpie OTU counts'!AX78/'Kelpie OTU counts'!AX$1</f>
        <v>5.9113300492610842E-3</v>
      </c>
      <c r="AY78" s="4">
        <f>'Kelpie OTU counts'!AY78/'Kelpie OTU counts'!AY$1</f>
        <v>1.9573727707698999E-3</v>
      </c>
      <c r="AZ78" s="4">
        <f>'Kelpie OTU counts'!AZ78/'Kelpie OTU counts'!AZ$1</f>
        <v>2.6292725679228747E-3</v>
      </c>
      <c r="BA78" s="4">
        <f>'Kelpie OTU counts'!BA78/'Kelpie OTU counts'!BA$1</f>
        <v>3.8131553860819827E-3</v>
      </c>
      <c r="BB78" s="4">
        <f>'Kelpie OTU counts'!BB78/'Kelpie OTU counts'!BB$1</f>
        <v>0</v>
      </c>
      <c r="BC78" s="4">
        <f>'Kelpie OTU counts'!BC78/'Kelpie OTU counts'!BC$1</f>
        <v>0</v>
      </c>
      <c r="BD78" s="4">
        <f>'Kelpie OTU counts'!BD78/'Kelpie OTU counts'!BD$1</f>
        <v>0</v>
      </c>
      <c r="BE78" s="4">
        <f>'Kelpie OTU counts'!BE78/'Kelpie OTU counts'!BE$1</f>
        <v>0</v>
      </c>
      <c r="BF78" s="4">
        <f>'Kelpie OTU counts'!BF78/'Kelpie OTU counts'!BF$1</f>
        <v>1.7714791851195749E-3</v>
      </c>
    </row>
    <row r="79" spans="1:58" x14ac:dyDescent="0.35">
      <c r="A79" t="str">
        <f>'Kelpie OTU counts'!A79</f>
        <v>OTU_72</v>
      </c>
      <c r="B79">
        <f>'Kelpie OTU counts'!B79</f>
        <v>276</v>
      </c>
      <c r="C79" t="str">
        <f>'Kelpie OTU counts'!C79</f>
        <v>Root</v>
      </c>
      <c r="D79" t="str">
        <f>'Kelpie OTU counts'!D79</f>
        <v>Bacteria</v>
      </c>
      <c r="E79" t="str">
        <f>'Kelpie OTU counts'!E79</f>
        <v>Firmicutes</v>
      </c>
      <c r="F79" t="str">
        <f>'Kelpie OTU counts'!F79</f>
        <v>.</v>
      </c>
      <c r="G79" t="str">
        <f>'Kelpie OTU counts'!G79</f>
        <v>Clostridia</v>
      </c>
      <c r="H79" t="str">
        <f>'Kelpie OTU counts'!H79</f>
        <v>.</v>
      </c>
      <c r="I79" t="str">
        <f>'Kelpie OTU counts'!I79</f>
        <v>Clostridiales</v>
      </c>
      <c r="J79" t="str">
        <f>'Kelpie OTU counts'!J79</f>
        <v>.</v>
      </c>
      <c r="K79" t="str">
        <f>'Kelpie OTU counts'!K79</f>
        <v>Lachnospiraceae</v>
      </c>
      <c r="L79" t="str">
        <f>'Kelpie OTU counts'!L79</f>
        <v>.</v>
      </c>
      <c r="M79" t="str">
        <f>'Kelpie OTU counts'!M79</f>
        <v>Lachnospiracea_incertae_sedis</v>
      </c>
      <c r="N79" t="str">
        <f>'Kelpie OTU counts'!N79</f>
        <v>.</v>
      </c>
      <c r="O79">
        <f>'Kelpie OTU counts'!O79</f>
        <v>0.92</v>
      </c>
      <c r="P79" t="str">
        <f>'Kelpie OTU counts'!P79</f>
        <v>Eubacterium_hallii_strain_ATCC_27751_(L34621)</v>
      </c>
      <c r="Q79">
        <f>'Kelpie OTU counts'!Q79</f>
        <v>100</v>
      </c>
      <c r="R79">
        <f>'Kelpie OTU counts'!R79</f>
        <v>1</v>
      </c>
      <c r="S79" s="4">
        <f>'Kelpie OTU counts'!S79/'Kelpie OTU counts'!S$1</f>
        <v>1.4619883040935672E-3</v>
      </c>
      <c r="T79" s="4">
        <f>'Kelpie OTU counts'!T79/'Kelpie OTU counts'!T$1</f>
        <v>0</v>
      </c>
      <c r="U79" s="4">
        <f>'Kelpie OTU counts'!U79/'Kelpie OTU counts'!U$1</f>
        <v>3.0686612965093976E-3</v>
      </c>
      <c r="V79" s="4">
        <f>'Kelpie OTU counts'!V79/'Kelpie OTU counts'!V$1</f>
        <v>3.3277870216306157E-3</v>
      </c>
      <c r="W79" s="4">
        <f>'Kelpie OTU counts'!W79/'Kelpie OTU counts'!W$1</f>
        <v>0</v>
      </c>
      <c r="X79" s="4">
        <f>'Kelpie OTU counts'!X79/'Kelpie OTU counts'!X$1</f>
        <v>2.0721094073767096E-3</v>
      </c>
      <c r="Y79" s="4">
        <f>'Kelpie OTU counts'!Y79/'Kelpie OTU counts'!Y$1</f>
        <v>3.5688793718772305E-3</v>
      </c>
      <c r="Z79" s="4">
        <f>'Kelpie OTU counts'!Z79/'Kelpie OTU counts'!Z$1</f>
        <v>4.9312224240851289E-3</v>
      </c>
      <c r="AA79" s="4">
        <f>'Kelpie OTU counts'!AA79/'Kelpie OTU counts'!AA$1</f>
        <v>2.4366471734892786E-3</v>
      </c>
      <c r="AB79" s="4">
        <f>'Kelpie OTU counts'!AB79/'Kelpie OTU counts'!AB$1</f>
        <v>4.0000000000000001E-3</v>
      </c>
      <c r="AC79" s="4">
        <f>'Kelpie OTU counts'!AC79/'Kelpie OTU counts'!AC$1</f>
        <v>5.5778670236501559E-3</v>
      </c>
      <c r="AD79" s="4">
        <f>'Kelpie OTU counts'!AD79/'Kelpie OTU counts'!AD$1</f>
        <v>5.7761732851985556E-3</v>
      </c>
      <c r="AE79" s="4">
        <f>'Kelpie OTU counts'!AE79/'Kelpie OTU counts'!AE$1</f>
        <v>0</v>
      </c>
      <c r="AF79" s="4">
        <f>'Kelpie OTU counts'!AF79/'Kelpie OTU counts'!AF$1</f>
        <v>3.9478878799842083E-4</v>
      </c>
      <c r="AG79" s="4">
        <f>'Kelpie OTU counts'!AG79/'Kelpie OTU counts'!AG$1</f>
        <v>1.2738853503184714E-2</v>
      </c>
      <c r="AH79" s="4">
        <f>'Kelpie OTU counts'!AH79/'Kelpie OTU counts'!AH$1</f>
        <v>1.1869436201780416E-2</v>
      </c>
      <c r="AI79" s="4">
        <f>'Kelpie OTU counts'!AI79/'Kelpie OTU counts'!AI$1</f>
        <v>3.9196472317491425E-3</v>
      </c>
      <c r="AJ79" s="4">
        <f>'Kelpie OTU counts'!AJ79/'Kelpie OTU counts'!AJ$1</f>
        <v>5.353955978584176E-3</v>
      </c>
      <c r="AK79" s="4">
        <f>'Kelpie OTU counts'!AK79/'Kelpie OTU counts'!AK$1</f>
        <v>8.339651250947688E-3</v>
      </c>
      <c r="AL79" s="4">
        <f>'Kelpie OTU counts'!AL79/'Kelpie OTU counts'!AL$1</f>
        <v>7.2278911564625853E-3</v>
      </c>
      <c r="AM79" s="4">
        <f>'Kelpie OTU counts'!AM79/'Kelpie OTU counts'!AM$1</f>
        <v>0</v>
      </c>
      <c r="AN79" s="4">
        <f>'Kelpie OTU counts'!AN79/'Kelpie OTU counts'!AN$1</f>
        <v>0</v>
      </c>
      <c r="AO79" s="4">
        <f>'Kelpie OTU counts'!AO79/'Kelpie OTU counts'!AO$1</f>
        <v>0</v>
      </c>
      <c r="AP79" s="4">
        <f>'Kelpie OTU counts'!AP79/'Kelpie OTU counts'!AP$1</f>
        <v>0</v>
      </c>
      <c r="AQ79" s="4">
        <f>'Kelpie OTU counts'!AQ79/'Kelpie OTU counts'!AQ$1</f>
        <v>0</v>
      </c>
      <c r="AR79" s="4">
        <f>'Kelpie OTU counts'!AR79/'Kelpie OTU counts'!AR$1</f>
        <v>0</v>
      </c>
      <c r="AS79" s="4">
        <f>'Kelpie OTU counts'!AS79/'Kelpie OTU counts'!AS$1</f>
        <v>0</v>
      </c>
      <c r="AT79" s="4">
        <f>'Kelpie OTU counts'!AT79/'Kelpie OTU counts'!AT$1</f>
        <v>0</v>
      </c>
      <c r="AU79" s="4">
        <f>'Kelpie OTU counts'!AU79/'Kelpie OTU counts'!AU$1</f>
        <v>0</v>
      </c>
      <c r="AV79" s="4">
        <f>'Kelpie OTU counts'!AV79/'Kelpie OTU counts'!AV$1</f>
        <v>0</v>
      </c>
      <c r="AW79" s="4">
        <f>'Kelpie OTU counts'!AW79/'Kelpie OTU counts'!AW$1</f>
        <v>5.7172557172557176E-3</v>
      </c>
      <c r="AX79" s="4">
        <f>'Kelpie OTU counts'!AX79/'Kelpie OTU counts'!AX$1</f>
        <v>4.4334975369458131E-3</v>
      </c>
      <c r="AY79" s="4">
        <f>'Kelpie OTU counts'!AY79/'Kelpie OTU counts'!AY$1</f>
        <v>6.0896041757285777E-3</v>
      </c>
      <c r="AZ79" s="4">
        <f>'Kelpie OTU counts'!AZ79/'Kelpie OTU counts'!AZ$1</f>
        <v>3.7248028045574057E-3</v>
      </c>
      <c r="BA79" s="4">
        <f>'Kelpie OTU counts'!BA79/'Kelpie OTU counts'!BA$1</f>
        <v>1.9065776930409914E-3</v>
      </c>
      <c r="BB79" s="4">
        <f>'Kelpie OTU counts'!BB79/'Kelpie OTU counts'!BB$1</f>
        <v>2.0304568527918783E-3</v>
      </c>
      <c r="BC79" s="4">
        <f>'Kelpie OTU counts'!BC79/'Kelpie OTU counts'!BC$1</f>
        <v>0</v>
      </c>
      <c r="BD79" s="4">
        <f>'Kelpie OTU counts'!BD79/'Kelpie OTU counts'!BD$1</f>
        <v>0</v>
      </c>
      <c r="BE79" s="4">
        <f>'Kelpie OTU counts'!BE79/'Kelpie OTU counts'!BE$1</f>
        <v>3.4305317324185246E-4</v>
      </c>
      <c r="BF79" s="4">
        <f>'Kelpie OTU counts'!BF79/'Kelpie OTU counts'!BF$1</f>
        <v>1.7714791851195749E-3</v>
      </c>
    </row>
    <row r="80" spans="1:58" x14ac:dyDescent="0.35">
      <c r="A80" t="str">
        <f>'Kelpie OTU counts'!A80</f>
        <v>OTU_191</v>
      </c>
      <c r="B80">
        <f>'Kelpie OTU counts'!B80</f>
        <v>272</v>
      </c>
      <c r="C80" t="str">
        <f>'Kelpie OTU counts'!C80</f>
        <v>Root</v>
      </c>
      <c r="D80" t="str">
        <f>'Kelpie OTU counts'!D80</f>
        <v>Bacteria</v>
      </c>
      <c r="E80" t="str">
        <f>'Kelpie OTU counts'!E80</f>
        <v>Bacteroidetes</v>
      </c>
      <c r="F80" t="str">
        <f>'Kelpie OTU counts'!F80</f>
        <v>.</v>
      </c>
      <c r="G80" t="str">
        <f>'Kelpie OTU counts'!G80</f>
        <v>Bacteroidia</v>
      </c>
      <c r="H80" t="str">
        <f>'Kelpie OTU counts'!H80</f>
        <v>.</v>
      </c>
      <c r="I80" t="str">
        <f>'Kelpie OTU counts'!I80</f>
        <v>Bacteroidales</v>
      </c>
      <c r="J80" t="str">
        <f>'Kelpie OTU counts'!J80</f>
        <v>.</v>
      </c>
      <c r="K80" t="str">
        <f>'Kelpie OTU counts'!K80</f>
        <v>Bacteroidaceae</v>
      </c>
      <c r="L80" t="str">
        <f>'Kelpie OTU counts'!L80</f>
        <v>.</v>
      </c>
      <c r="M80" t="str">
        <f>'Kelpie OTU counts'!M80</f>
        <v>Bacteroides</v>
      </c>
      <c r="N80" t="str">
        <f>'Kelpie OTU counts'!N80</f>
        <v>.</v>
      </c>
      <c r="O80">
        <f>'Kelpie OTU counts'!O80</f>
        <v>0.99</v>
      </c>
      <c r="P80" t="str">
        <f>'Kelpie OTU counts'!P80</f>
        <v>Bacteroides_ovatus_strain_JCM5824_(NR_116181.1)</v>
      </c>
      <c r="Q80">
        <f>'Kelpie OTU counts'!Q80</f>
        <v>97.6</v>
      </c>
      <c r="R80">
        <f>'Kelpie OTU counts'!R80</f>
        <v>2</v>
      </c>
      <c r="S80" s="4">
        <f>'Kelpie OTU counts'!S80/'Kelpie OTU counts'!S$1</f>
        <v>0</v>
      </c>
      <c r="T80" s="4">
        <f>'Kelpie OTU counts'!T80/'Kelpie OTU counts'!T$1</f>
        <v>0</v>
      </c>
      <c r="U80" s="4">
        <f>'Kelpie OTU counts'!U80/'Kelpie OTU counts'!U$1</f>
        <v>0</v>
      </c>
      <c r="V80" s="4">
        <f>'Kelpie OTU counts'!V80/'Kelpie OTU counts'!V$1</f>
        <v>0</v>
      </c>
      <c r="W80" s="4">
        <f>'Kelpie OTU counts'!W80/'Kelpie OTU counts'!W$1</f>
        <v>0</v>
      </c>
      <c r="X80" s="4">
        <f>'Kelpie OTU counts'!X80/'Kelpie OTU counts'!X$1</f>
        <v>1.6991297140489019E-2</v>
      </c>
      <c r="Y80" s="4">
        <f>'Kelpie OTU counts'!Y80/'Kelpie OTU counts'!Y$1</f>
        <v>0</v>
      </c>
      <c r="Z80" s="4">
        <f>'Kelpie OTU counts'!Z80/'Kelpie OTU counts'!Z$1</f>
        <v>0</v>
      </c>
      <c r="AA80" s="4">
        <f>'Kelpie OTU counts'!AA80/'Kelpie OTU counts'!AA$1</f>
        <v>0</v>
      </c>
      <c r="AB80" s="4">
        <f>'Kelpie OTU counts'!AB80/'Kelpie OTU counts'!AB$1</f>
        <v>2.8571428571428571E-3</v>
      </c>
      <c r="AC80" s="4">
        <f>'Kelpie OTU counts'!AC80/'Kelpie OTU counts'!AC$1</f>
        <v>2.2311468094600624E-4</v>
      </c>
      <c r="AD80" s="4">
        <f>'Kelpie OTU counts'!AD80/'Kelpie OTU counts'!AD$1</f>
        <v>0</v>
      </c>
      <c r="AE80" s="4">
        <f>'Kelpie OTU counts'!AE80/'Kelpie OTU counts'!AE$1</f>
        <v>0</v>
      </c>
      <c r="AF80" s="4">
        <f>'Kelpie OTU counts'!AF80/'Kelpie OTU counts'!AF$1</f>
        <v>0</v>
      </c>
      <c r="AG80" s="4">
        <f>'Kelpie OTU counts'!AG80/'Kelpie OTU counts'!AG$1</f>
        <v>0</v>
      </c>
      <c r="AH80" s="4">
        <f>'Kelpie OTU counts'!AH80/'Kelpie OTU counts'!AH$1</f>
        <v>0</v>
      </c>
      <c r="AI80" s="4">
        <f>'Kelpie OTU counts'!AI80/'Kelpie OTU counts'!AI$1</f>
        <v>0</v>
      </c>
      <c r="AJ80" s="4">
        <f>'Kelpie OTU counts'!AJ80/'Kelpie OTU counts'!AJ$1</f>
        <v>0</v>
      </c>
      <c r="AK80" s="4">
        <f>'Kelpie OTU counts'!AK80/'Kelpie OTU counts'!AK$1</f>
        <v>0</v>
      </c>
      <c r="AL80" s="4">
        <f>'Kelpie OTU counts'!AL80/'Kelpie OTU counts'!AL$1</f>
        <v>0</v>
      </c>
      <c r="AM80" s="4">
        <f>'Kelpie OTU counts'!AM80/'Kelpie OTU counts'!AM$1</f>
        <v>2.6372059871703494E-2</v>
      </c>
      <c r="AN80" s="4">
        <f>'Kelpie OTU counts'!AN80/'Kelpie OTU counts'!AN$1</f>
        <v>0</v>
      </c>
      <c r="AO80" s="4">
        <f>'Kelpie OTU counts'!AO80/'Kelpie OTU counts'!AO$1</f>
        <v>0</v>
      </c>
      <c r="AP80" s="4">
        <f>'Kelpie OTU counts'!AP80/'Kelpie OTU counts'!AP$1</f>
        <v>0</v>
      </c>
      <c r="AQ80" s="4">
        <f>'Kelpie OTU counts'!AQ80/'Kelpie OTU counts'!AQ$1</f>
        <v>0</v>
      </c>
      <c r="AR80" s="4">
        <f>'Kelpie OTU counts'!AR80/'Kelpie OTU counts'!AR$1</f>
        <v>2.7017419125488801E-2</v>
      </c>
      <c r="AS80" s="4">
        <f>'Kelpie OTU counts'!AS80/'Kelpie OTU counts'!AS$1</f>
        <v>0</v>
      </c>
      <c r="AT80" s="4">
        <f>'Kelpie OTU counts'!AT80/'Kelpie OTU counts'!AT$1</f>
        <v>0</v>
      </c>
      <c r="AU80" s="4">
        <f>'Kelpie OTU counts'!AU80/'Kelpie OTU counts'!AU$1</f>
        <v>0</v>
      </c>
      <c r="AV80" s="4">
        <f>'Kelpie OTU counts'!AV80/'Kelpie OTU counts'!AV$1</f>
        <v>0</v>
      </c>
      <c r="AW80" s="4">
        <f>'Kelpie OTU counts'!AW80/'Kelpie OTU counts'!AW$1</f>
        <v>0</v>
      </c>
      <c r="AX80" s="4">
        <f>'Kelpie OTU counts'!AX80/'Kelpie OTU counts'!AX$1</f>
        <v>0</v>
      </c>
      <c r="AY80" s="4">
        <f>'Kelpie OTU counts'!AY80/'Kelpie OTU counts'!AY$1</f>
        <v>0</v>
      </c>
      <c r="AZ80" s="4">
        <f>'Kelpie OTU counts'!AZ80/'Kelpie OTU counts'!AZ$1</f>
        <v>0</v>
      </c>
      <c r="BA80" s="4">
        <f>'Kelpie OTU counts'!BA80/'Kelpie OTU counts'!BA$1</f>
        <v>0</v>
      </c>
      <c r="BB80" s="4">
        <f>'Kelpie OTU counts'!BB80/'Kelpie OTU counts'!BB$1</f>
        <v>0</v>
      </c>
      <c r="BC80" s="4">
        <f>'Kelpie OTU counts'!BC80/'Kelpie OTU counts'!BC$1</f>
        <v>0</v>
      </c>
      <c r="BD80" s="4">
        <f>'Kelpie OTU counts'!BD80/'Kelpie OTU counts'!BD$1</f>
        <v>0</v>
      </c>
      <c r="BE80" s="4">
        <f>'Kelpie OTU counts'!BE80/'Kelpie OTU counts'!BE$1</f>
        <v>0</v>
      </c>
      <c r="BF80" s="4">
        <f>'Kelpie OTU counts'!BF80/'Kelpie OTU counts'!BF$1</f>
        <v>2.2143489813994686E-2</v>
      </c>
    </row>
    <row r="81" spans="1:58" x14ac:dyDescent="0.35">
      <c r="A81" t="str">
        <f>'Kelpie OTU counts'!A81</f>
        <v>OTU_64</v>
      </c>
      <c r="B81">
        <f>'Kelpie OTU counts'!B81</f>
        <v>261</v>
      </c>
      <c r="C81" t="str">
        <f>'Kelpie OTU counts'!C81</f>
        <v>Root</v>
      </c>
      <c r="D81" t="str">
        <f>'Kelpie OTU counts'!D81</f>
        <v>Bacteria</v>
      </c>
      <c r="E81" t="str">
        <f>'Kelpie OTU counts'!E81</f>
        <v>Firmicutes</v>
      </c>
      <c r="F81" t="str">
        <f>'Kelpie OTU counts'!F81</f>
        <v>.</v>
      </c>
      <c r="G81" t="str">
        <f>'Kelpie OTU counts'!G81</f>
        <v>Clostridia</v>
      </c>
      <c r="H81" t="str">
        <f>'Kelpie OTU counts'!H81</f>
        <v>.</v>
      </c>
      <c r="I81" t="str">
        <f>'Kelpie OTU counts'!I81</f>
        <v>Clostridiales</v>
      </c>
      <c r="J81" t="str">
        <f>'Kelpie OTU counts'!J81</f>
        <v>.</v>
      </c>
      <c r="K81" t="str">
        <f>'Kelpie OTU counts'!K81</f>
        <v>Lachnospiraceae</v>
      </c>
      <c r="L81" t="str">
        <f>'Kelpie OTU counts'!L81</f>
        <v>.</v>
      </c>
      <c r="M81" t="str">
        <f>'Kelpie OTU counts'!M81</f>
        <v>Coprococcus</v>
      </c>
      <c r="N81" t="str">
        <f>'Kelpie OTU counts'!N81</f>
        <v>.</v>
      </c>
      <c r="O81">
        <f>'Kelpie OTU counts'!O81</f>
        <v>1</v>
      </c>
      <c r="P81" t="str">
        <f>'Kelpie OTU counts'!P81</f>
        <v>Coprococcus_catus_(T)_VPI-C6-61_(AB038359)</v>
      </c>
      <c r="Q81">
        <f>'Kelpie OTU counts'!Q81</f>
        <v>99.6</v>
      </c>
      <c r="R81">
        <f>'Kelpie OTU counts'!R81</f>
        <v>1</v>
      </c>
      <c r="S81" s="4">
        <f>'Kelpie OTU counts'!S81/'Kelpie OTU counts'!S$1</f>
        <v>0</v>
      </c>
      <c r="T81" s="4">
        <f>'Kelpie OTU counts'!T81/'Kelpie OTU counts'!T$1</f>
        <v>0</v>
      </c>
      <c r="U81" s="4">
        <f>'Kelpie OTU counts'!U81/'Kelpie OTU counts'!U$1</f>
        <v>3.0686612965093976E-3</v>
      </c>
      <c r="V81" s="4">
        <f>'Kelpie OTU counts'!V81/'Kelpie OTU counts'!V$1</f>
        <v>1.9966722129783694E-3</v>
      </c>
      <c r="W81" s="4">
        <f>'Kelpie OTU counts'!W81/'Kelpie OTU counts'!W$1</f>
        <v>3.8580246913580245E-4</v>
      </c>
      <c r="X81" s="4">
        <f>'Kelpie OTU counts'!X81/'Kelpie OTU counts'!X$1</f>
        <v>8.2884376295068376E-4</v>
      </c>
      <c r="Y81" s="4">
        <f>'Kelpie OTU counts'!Y81/'Kelpie OTU counts'!Y$1</f>
        <v>5.9481322864620512E-3</v>
      </c>
      <c r="Z81" s="4">
        <f>'Kelpie OTU counts'!Z81/'Kelpie OTU counts'!Z$1</f>
        <v>7.2670646249675579E-3</v>
      </c>
      <c r="AA81" s="4">
        <f>'Kelpie OTU counts'!AA81/'Kelpie OTU counts'!AA$1</f>
        <v>1.9493177387914229E-3</v>
      </c>
      <c r="AB81" s="4">
        <f>'Kelpie OTU counts'!AB81/'Kelpie OTU counts'!AB$1</f>
        <v>0</v>
      </c>
      <c r="AC81" s="4">
        <f>'Kelpie OTU counts'!AC81/'Kelpie OTU counts'!AC$1</f>
        <v>3.1236055332440876E-3</v>
      </c>
      <c r="AD81" s="4">
        <f>'Kelpie OTU counts'!AD81/'Kelpie OTU counts'!AD$1</f>
        <v>2.4067388688327315E-4</v>
      </c>
      <c r="AE81" s="4">
        <f>'Kelpie OTU counts'!AE81/'Kelpie OTU counts'!AE$1</f>
        <v>0</v>
      </c>
      <c r="AF81" s="4">
        <f>'Kelpie OTU counts'!AF81/'Kelpie OTU counts'!AF$1</f>
        <v>0</v>
      </c>
      <c r="AG81" s="4">
        <f>'Kelpie OTU counts'!AG81/'Kelpie OTU counts'!AG$1</f>
        <v>0</v>
      </c>
      <c r="AH81" s="4">
        <f>'Kelpie OTU counts'!AH81/'Kelpie OTU counts'!AH$1</f>
        <v>0</v>
      </c>
      <c r="AI81" s="4">
        <f>'Kelpie OTU counts'!AI81/'Kelpie OTU counts'!AI$1</f>
        <v>4.4096031357177858E-3</v>
      </c>
      <c r="AJ81" s="4">
        <f>'Kelpie OTU counts'!AJ81/'Kelpie OTU counts'!AJ$1</f>
        <v>7.7334919690660317E-3</v>
      </c>
      <c r="AK81" s="4">
        <f>'Kelpie OTU counts'!AK81/'Kelpie OTU counts'!AK$1</f>
        <v>3.4116755117513269E-3</v>
      </c>
      <c r="AL81" s="4">
        <f>'Kelpie OTU counts'!AL81/'Kelpie OTU counts'!AL$1</f>
        <v>1.7006802721088435E-3</v>
      </c>
      <c r="AM81" s="4">
        <f>'Kelpie OTU counts'!AM81/'Kelpie OTU counts'!AM$1</f>
        <v>0</v>
      </c>
      <c r="AN81" s="4">
        <f>'Kelpie OTU counts'!AN81/'Kelpie OTU counts'!AN$1</f>
        <v>0</v>
      </c>
      <c r="AO81" s="4">
        <f>'Kelpie OTU counts'!AO81/'Kelpie OTU counts'!AO$1</f>
        <v>0</v>
      </c>
      <c r="AP81" s="4">
        <f>'Kelpie OTU counts'!AP81/'Kelpie OTU counts'!AP$1</f>
        <v>0</v>
      </c>
      <c r="AQ81" s="4">
        <f>'Kelpie OTU counts'!AQ81/'Kelpie OTU counts'!AQ$1</f>
        <v>0</v>
      </c>
      <c r="AR81" s="4">
        <f>'Kelpie OTU counts'!AR81/'Kelpie OTU counts'!AR$1</f>
        <v>0</v>
      </c>
      <c r="AS81" s="4">
        <f>'Kelpie OTU counts'!AS81/'Kelpie OTU counts'!AS$1</f>
        <v>0</v>
      </c>
      <c r="AT81" s="4">
        <f>'Kelpie OTU counts'!AT81/'Kelpie OTU counts'!AT$1</f>
        <v>0</v>
      </c>
      <c r="AU81" s="4">
        <f>'Kelpie OTU counts'!AU81/'Kelpie OTU counts'!AU$1</f>
        <v>0</v>
      </c>
      <c r="AV81" s="4">
        <f>'Kelpie OTU counts'!AV81/'Kelpie OTU counts'!AV$1</f>
        <v>0</v>
      </c>
      <c r="AW81" s="4">
        <f>'Kelpie OTU counts'!AW81/'Kelpie OTU counts'!AW$1</f>
        <v>8.8357588357588362E-3</v>
      </c>
      <c r="AX81" s="4">
        <f>'Kelpie OTU counts'!AX81/'Kelpie OTU counts'!AX$1</f>
        <v>0</v>
      </c>
      <c r="AY81" s="4">
        <f>'Kelpie OTU counts'!AY81/'Kelpie OTU counts'!AY$1</f>
        <v>1.1961722488038277E-2</v>
      </c>
      <c r="AZ81" s="4">
        <f>'Kelpie OTU counts'!AZ81/'Kelpie OTU counts'!AZ$1</f>
        <v>1.2708150744960562E-2</v>
      </c>
      <c r="BA81" s="4">
        <f>'Kelpie OTU counts'!BA81/'Kelpie OTU counts'!BA$1</f>
        <v>0</v>
      </c>
      <c r="BB81" s="4">
        <f>'Kelpie OTU counts'!BB81/'Kelpie OTU counts'!BB$1</f>
        <v>0</v>
      </c>
      <c r="BC81" s="4">
        <f>'Kelpie OTU counts'!BC81/'Kelpie OTU counts'!BC$1</f>
        <v>0</v>
      </c>
      <c r="BD81" s="4">
        <f>'Kelpie OTU counts'!BD81/'Kelpie OTU counts'!BD$1</f>
        <v>0</v>
      </c>
      <c r="BE81" s="4">
        <f>'Kelpie OTU counts'!BE81/'Kelpie OTU counts'!BE$1</f>
        <v>2.4013722126929675E-3</v>
      </c>
      <c r="BF81" s="4">
        <f>'Kelpie OTU counts'!BF81/'Kelpie OTU counts'!BF$1</f>
        <v>0</v>
      </c>
    </row>
    <row r="82" spans="1:58" x14ac:dyDescent="0.35">
      <c r="A82" t="str">
        <f>'Kelpie OTU counts'!A82</f>
        <v>OTU_63</v>
      </c>
      <c r="B82">
        <f>'Kelpie OTU counts'!B82</f>
        <v>259</v>
      </c>
      <c r="C82" t="str">
        <f>'Kelpie OTU counts'!C82</f>
        <v>Root</v>
      </c>
      <c r="D82" t="str">
        <f>'Kelpie OTU counts'!D82</f>
        <v>Bacteria</v>
      </c>
      <c r="E82" t="str">
        <f>'Kelpie OTU counts'!E82</f>
        <v>Firmicutes</v>
      </c>
      <c r="F82" t="str">
        <f>'Kelpie OTU counts'!F82</f>
        <v>.</v>
      </c>
      <c r="G82" t="str">
        <f>'Kelpie OTU counts'!G82</f>
        <v>Clostridia</v>
      </c>
      <c r="H82" t="str">
        <f>'Kelpie OTU counts'!H82</f>
        <v>.</v>
      </c>
      <c r="I82" t="str">
        <f>'Kelpie OTU counts'!I82</f>
        <v>Clostridiales</v>
      </c>
      <c r="J82" t="str">
        <f>'Kelpie OTU counts'!J82</f>
        <v>.</v>
      </c>
      <c r="K82" t="str">
        <f>'Kelpie OTU counts'!K82</f>
        <v>Lachnospiraceae</v>
      </c>
      <c r="L82" t="str">
        <f>'Kelpie OTU counts'!L82</f>
        <v>.</v>
      </c>
      <c r="M82" t="str">
        <f>'Kelpie OTU counts'!M82</f>
        <v>.</v>
      </c>
      <c r="N82" t="str">
        <f>'Kelpie OTU counts'!N82</f>
        <v>.</v>
      </c>
      <c r="O82">
        <f>'Kelpie OTU counts'!O82</f>
        <v>0.99</v>
      </c>
      <c r="P82" t="str">
        <f>'Kelpie OTU counts'!P82</f>
        <v>Clostridium_saccharolyticum_(T)_DSM_2544_(Y18185)</v>
      </c>
      <c r="Q82">
        <f>'Kelpie OTU counts'!Q82</f>
        <v>95.7</v>
      </c>
      <c r="R82">
        <f>'Kelpie OTU counts'!R82</f>
        <v>7</v>
      </c>
      <c r="S82" s="4">
        <f>'Kelpie OTU counts'!S82/'Kelpie OTU counts'!S$1</f>
        <v>0</v>
      </c>
      <c r="T82" s="4">
        <f>'Kelpie OTU counts'!T82/'Kelpie OTU counts'!T$1</f>
        <v>0</v>
      </c>
      <c r="U82" s="4">
        <f>'Kelpie OTU counts'!U82/'Kelpie OTU counts'!U$1</f>
        <v>0</v>
      </c>
      <c r="V82" s="4">
        <f>'Kelpie OTU counts'!V82/'Kelpie OTU counts'!V$1</f>
        <v>0</v>
      </c>
      <c r="W82" s="4">
        <f>'Kelpie OTU counts'!W82/'Kelpie OTU counts'!W$1</f>
        <v>0</v>
      </c>
      <c r="X82" s="4">
        <f>'Kelpie OTU counts'!X82/'Kelpie OTU counts'!X$1</f>
        <v>0</v>
      </c>
      <c r="Y82" s="4">
        <f>'Kelpie OTU counts'!Y82/'Kelpie OTU counts'!Y$1</f>
        <v>0</v>
      </c>
      <c r="Z82" s="4">
        <f>'Kelpie OTU counts'!Z82/'Kelpie OTU counts'!Z$1</f>
        <v>0</v>
      </c>
      <c r="AA82" s="4">
        <f>'Kelpie OTU counts'!AA82/'Kelpie OTU counts'!AA$1</f>
        <v>0</v>
      </c>
      <c r="AB82" s="4">
        <f>'Kelpie OTU counts'!AB82/'Kelpie OTU counts'!AB$1</f>
        <v>0</v>
      </c>
      <c r="AC82" s="4">
        <f>'Kelpie OTU counts'!AC82/'Kelpie OTU counts'!AC$1</f>
        <v>0</v>
      </c>
      <c r="AD82" s="4">
        <f>'Kelpie OTU counts'!AD82/'Kelpie OTU counts'!AD$1</f>
        <v>0</v>
      </c>
      <c r="AE82" s="4">
        <f>'Kelpie OTU counts'!AE82/'Kelpie OTU counts'!AE$1</f>
        <v>0</v>
      </c>
      <c r="AF82" s="4">
        <f>'Kelpie OTU counts'!AF82/'Kelpie OTU counts'!AF$1</f>
        <v>0</v>
      </c>
      <c r="AG82" s="4">
        <f>'Kelpie OTU counts'!AG82/'Kelpie OTU counts'!AG$1</f>
        <v>0</v>
      </c>
      <c r="AH82" s="4">
        <f>'Kelpie OTU counts'!AH82/'Kelpie OTU counts'!AH$1</f>
        <v>0</v>
      </c>
      <c r="AI82" s="4">
        <f>'Kelpie OTU counts'!AI82/'Kelpie OTU counts'!AI$1</f>
        <v>2.4497795198432141E-3</v>
      </c>
      <c r="AJ82" s="4">
        <f>'Kelpie OTU counts'!AJ82/'Kelpie OTU counts'!AJ$1</f>
        <v>0</v>
      </c>
      <c r="AK82" s="4">
        <f>'Kelpie OTU counts'!AK82/'Kelpie OTU counts'!AK$1</f>
        <v>0</v>
      </c>
      <c r="AL82" s="4">
        <f>'Kelpie OTU counts'!AL82/'Kelpie OTU counts'!AL$1</f>
        <v>0</v>
      </c>
      <c r="AM82" s="4">
        <f>'Kelpie OTU counts'!AM82/'Kelpie OTU counts'!AM$1</f>
        <v>0</v>
      </c>
      <c r="AN82" s="4">
        <f>'Kelpie OTU counts'!AN82/'Kelpie OTU counts'!AN$1</f>
        <v>0</v>
      </c>
      <c r="AO82" s="4">
        <f>'Kelpie OTU counts'!AO82/'Kelpie OTU counts'!AO$1</f>
        <v>0</v>
      </c>
      <c r="AP82" s="4">
        <f>'Kelpie OTU counts'!AP82/'Kelpie OTU counts'!AP$1</f>
        <v>0</v>
      </c>
      <c r="AQ82" s="4">
        <f>'Kelpie OTU counts'!AQ82/'Kelpie OTU counts'!AQ$1</f>
        <v>0</v>
      </c>
      <c r="AR82" s="4">
        <f>'Kelpie OTU counts'!AR82/'Kelpie OTU counts'!AR$1</f>
        <v>0</v>
      </c>
      <c r="AS82" s="4">
        <f>'Kelpie OTU counts'!AS82/'Kelpie OTU counts'!AS$1</f>
        <v>1.8205275229357797E-2</v>
      </c>
      <c r="AT82" s="4">
        <f>'Kelpie OTU counts'!AT82/'Kelpie OTU counts'!AT$1</f>
        <v>2.0303756994404478E-2</v>
      </c>
      <c r="AU82" s="4">
        <f>'Kelpie OTU counts'!AU82/'Kelpie OTU counts'!AU$1</f>
        <v>0</v>
      </c>
      <c r="AV82" s="4">
        <f>'Kelpie OTU counts'!AV82/'Kelpie OTU counts'!AV$1</f>
        <v>0</v>
      </c>
      <c r="AW82" s="4">
        <f>'Kelpie OTU counts'!AW82/'Kelpie OTU counts'!AW$1</f>
        <v>0</v>
      </c>
      <c r="AX82" s="4">
        <f>'Kelpie OTU counts'!AX82/'Kelpie OTU counts'!AX$1</f>
        <v>0</v>
      </c>
      <c r="AY82" s="4">
        <f>'Kelpie OTU counts'!AY82/'Kelpie OTU counts'!AY$1</f>
        <v>0</v>
      </c>
      <c r="AZ82" s="4">
        <f>'Kelpie OTU counts'!AZ82/'Kelpie OTU counts'!AZ$1</f>
        <v>0</v>
      </c>
      <c r="BA82" s="4">
        <f>'Kelpie OTU counts'!BA82/'Kelpie OTU counts'!BA$1</f>
        <v>0</v>
      </c>
      <c r="BB82" s="4">
        <f>'Kelpie OTU counts'!BB82/'Kelpie OTU counts'!BB$1</f>
        <v>0</v>
      </c>
      <c r="BC82" s="4">
        <f>'Kelpie OTU counts'!BC82/'Kelpie OTU counts'!BC$1</f>
        <v>0</v>
      </c>
      <c r="BD82" s="4">
        <f>'Kelpie OTU counts'!BD82/'Kelpie OTU counts'!BD$1</f>
        <v>0</v>
      </c>
      <c r="BE82" s="4">
        <f>'Kelpie OTU counts'!BE82/'Kelpie OTU counts'!BE$1</f>
        <v>0</v>
      </c>
      <c r="BF82" s="4">
        <f>'Kelpie OTU counts'!BF82/'Kelpie OTU counts'!BF$1</f>
        <v>0</v>
      </c>
    </row>
    <row r="83" spans="1:58" x14ac:dyDescent="0.35">
      <c r="A83" t="str">
        <f>'Kelpie OTU counts'!A83</f>
        <v>OTU_67</v>
      </c>
      <c r="B83">
        <f>'Kelpie OTU counts'!B83</f>
        <v>257</v>
      </c>
      <c r="C83" t="str">
        <f>'Kelpie OTU counts'!C83</f>
        <v>Root</v>
      </c>
      <c r="D83" t="str">
        <f>'Kelpie OTU counts'!D83</f>
        <v>Bacteria</v>
      </c>
      <c r="E83" t="str">
        <f>'Kelpie OTU counts'!E83</f>
        <v>Firmicutes</v>
      </c>
      <c r="F83" t="str">
        <f>'Kelpie OTU counts'!F83</f>
        <v>.</v>
      </c>
      <c r="G83" t="str">
        <f>'Kelpie OTU counts'!G83</f>
        <v>Clostridia</v>
      </c>
      <c r="H83" t="str">
        <f>'Kelpie OTU counts'!H83</f>
        <v>.</v>
      </c>
      <c r="I83" t="str">
        <f>'Kelpie OTU counts'!I83</f>
        <v>Clostridiales</v>
      </c>
      <c r="J83" t="str">
        <f>'Kelpie OTU counts'!J83</f>
        <v>.</v>
      </c>
      <c r="K83" t="str">
        <f>'Kelpie OTU counts'!K83</f>
        <v>Lachnospiraceae</v>
      </c>
      <c r="L83" t="str">
        <f>'Kelpie OTU counts'!L83</f>
        <v>.</v>
      </c>
      <c r="M83" t="str">
        <f>'Kelpie OTU counts'!M83</f>
        <v>Blautia</v>
      </c>
      <c r="N83" t="str">
        <f>'Kelpie OTU counts'!N83</f>
        <v>.</v>
      </c>
      <c r="O83">
        <f>'Kelpie OTU counts'!O83</f>
        <v>1</v>
      </c>
      <c r="P83" t="str">
        <f>'Kelpie OTU counts'!P83</f>
        <v>Blautia_faecis_(T)_M25_(HM626178)</v>
      </c>
      <c r="Q83">
        <f>'Kelpie OTU counts'!Q83</f>
        <v>100</v>
      </c>
      <c r="R83">
        <f>'Kelpie OTU counts'!R83</f>
        <v>1</v>
      </c>
      <c r="S83" s="4">
        <f>'Kelpie OTU counts'!S83/'Kelpie OTU counts'!S$1</f>
        <v>5.360623781676413E-3</v>
      </c>
      <c r="T83" s="4">
        <f>'Kelpie OTU counts'!T83/'Kelpie OTU counts'!T$1</f>
        <v>5.5460750853242322E-3</v>
      </c>
      <c r="U83" s="4">
        <f>'Kelpie OTU counts'!U83/'Kelpie OTU counts'!U$1</f>
        <v>1.2274645186037591E-2</v>
      </c>
      <c r="V83" s="4">
        <f>'Kelpie OTU counts'!V83/'Kelpie OTU counts'!V$1</f>
        <v>6.3227953410981697E-3</v>
      </c>
      <c r="W83" s="4">
        <f>'Kelpie OTU counts'!W83/'Kelpie OTU counts'!W$1</f>
        <v>6.9444444444444441E-3</v>
      </c>
      <c r="X83" s="4">
        <f>'Kelpie OTU counts'!X83/'Kelpie OTU counts'!X$1</f>
        <v>9.5317032739328632E-3</v>
      </c>
      <c r="Y83" s="4">
        <f>'Kelpie OTU counts'!Y83/'Kelpie OTU counts'!Y$1</f>
        <v>1.4275517487508922E-2</v>
      </c>
      <c r="Z83" s="4">
        <f>'Kelpie OTU counts'!Z83/'Kelpie OTU counts'!Z$1</f>
        <v>5.1907604464053987E-3</v>
      </c>
      <c r="AA83" s="4">
        <f>'Kelpie OTU counts'!AA83/'Kelpie OTU counts'!AA$1</f>
        <v>0</v>
      </c>
      <c r="AB83" s="4">
        <f>'Kelpie OTU counts'!AB83/'Kelpie OTU counts'!AB$1</f>
        <v>0</v>
      </c>
      <c r="AC83" s="4">
        <f>'Kelpie OTU counts'!AC83/'Kelpie OTU counts'!AC$1</f>
        <v>8.9245872378402495E-4</v>
      </c>
      <c r="AD83" s="4">
        <f>'Kelpie OTU counts'!AD83/'Kelpie OTU counts'!AD$1</f>
        <v>2.8880866425992778E-3</v>
      </c>
      <c r="AE83" s="4">
        <f>'Kelpie OTU counts'!AE83/'Kelpie OTU counts'!AE$1</f>
        <v>0</v>
      </c>
      <c r="AF83" s="4">
        <f>'Kelpie OTU counts'!AF83/'Kelpie OTU counts'!AF$1</f>
        <v>0</v>
      </c>
      <c r="AG83" s="4">
        <f>'Kelpie OTU counts'!AG83/'Kelpie OTU counts'!AG$1</f>
        <v>0</v>
      </c>
      <c r="AH83" s="4">
        <f>'Kelpie OTU counts'!AH83/'Kelpie OTU counts'!AH$1</f>
        <v>0</v>
      </c>
      <c r="AI83" s="4">
        <f>'Kelpie OTU counts'!AI83/'Kelpie OTU counts'!AI$1</f>
        <v>0</v>
      </c>
      <c r="AJ83" s="4">
        <f>'Kelpie OTU counts'!AJ83/'Kelpie OTU counts'!AJ$1</f>
        <v>0</v>
      </c>
      <c r="AK83" s="4">
        <f>'Kelpie OTU counts'!AK83/'Kelpie OTU counts'!AK$1</f>
        <v>0</v>
      </c>
      <c r="AL83" s="4">
        <f>'Kelpie OTU counts'!AL83/'Kelpie OTU counts'!AL$1</f>
        <v>0</v>
      </c>
      <c r="AM83" s="4">
        <f>'Kelpie OTU counts'!AM83/'Kelpie OTU counts'!AM$1</f>
        <v>0</v>
      </c>
      <c r="AN83" s="4">
        <f>'Kelpie OTU counts'!AN83/'Kelpie OTU counts'!AN$1</f>
        <v>0</v>
      </c>
      <c r="AO83" s="4">
        <f>'Kelpie OTU counts'!AO83/'Kelpie OTU counts'!AO$1</f>
        <v>0</v>
      </c>
      <c r="AP83" s="4">
        <f>'Kelpie OTU counts'!AP83/'Kelpie OTU counts'!AP$1</f>
        <v>0</v>
      </c>
      <c r="AQ83" s="4">
        <f>'Kelpie OTU counts'!AQ83/'Kelpie OTU counts'!AQ$1</f>
        <v>0</v>
      </c>
      <c r="AR83" s="4">
        <f>'Kelpie OTU counts'!AR83/'Kelpie OTU counts'!AR$1</f>
        <v>0</v>
      </c>
      <c r="AS83" s="4">
        <f>'Kelpie OTU counts'!AS83/'Kelpie OTU counts'!AS$1</f>
        <v>0</v>
      </c>
      <c r="AT83" s="4">
        <f>'Kelpie OTU counts'!AT83/'Kelpie OTU counts'!AT$1</f>
        <v>0</v>
      </c>
      <c r="AU83" s="4">
        <f>'Kelpie OTU counts'!AU83/'Kelpie OTU counts'!AU$1</f>
        <v>0</v>
      </c>
      <c r="AV83" s="4">
        <f>'Kelpie OTU counts'!AV83/'Kelpie OTU counts'!AV$1</f>
        <v>0</v>
      </c>
      <c r="AW83" s="4">
        <f>'Kelpie OTU counts'!AW83/'Kelpie OTU counts'!AW$1</f>
        <v>2.0790020790020791E-3</v>
      </c>
      <c r="AX83" s="4">
        <f>'Kelpie OTU counts'!AX83/'Kelpie OTU counts'!AX$1</f>
        <v>8.3743842364532011E-3</v>
      </c>
      <c r="AY83" s="4">
        <f>'Kelpie OTU counts'!AY83/'Kelpie OTU counts'!AY$1</f>
        <v>2.1748586341887777E-4</v>
      </c>
      <c r="AZ83" s="4">
        <f>'Kelpie OTU counts'!AZ83/'Kelpie OTU counts'!AZ$1</f>
        <v>1.0955302366345311E-3</v>
      </c>
      <c r="BA83" s="4">
        <f>'Kelpie OTU counts'!BA83/'Kelpie OTU counts'!BA$1</f>
        <v>0</v>
      </c>
      <c r="BB83" s="4">
        <f>'Kelpie OTU counts'!BB83/'Kelpie OTU counts'!BB$1</f>
        <v>4.0609137055837565E-3</v>
      </c>
      <c r="BC83" s="4">
        <f>'Kelpie OTU counts'!BC83/'Kelpie OTU counts'!BC$1</f>
        <v>0</v>
      </c>
      <c r="BD83" s="4">
        <f>'Kelpie OTU counts'!BD83/'Kelpie OTU counts'!BD$1</f>
        <v>3.0959752321981426E-3</v>
      </c>
      <c r="BE83" s="4">
        <f>'Kelpie OTU counts'!BE83/'Kelpie OTU counts'!BE$1</f>
        <v>1.7152658662092624E-3</v>
      </c>
      <c r="BF83" s="4">
        <f>'Kelpie OTU counts'!BF83/'Kelpie OTU counts'!BF$1</f>
        <v>0</v>
      </c>
    </row>
    <row r="84" spans="1:58" x14ac:dyDescent="0.35">
      <c r="A84" t="str">
        <f>'Kelpie OTU counts'!A84</f>
        <v>OTU_65</v>
      </c>
      <c r="B84">
        <f>'Kelpie OTU counts'!B84</f>
        <v>244</v>
      </c>
      <c r="C84" t="str">
        <f>'Kelpie OTU counts'!C84</f>
        <v>Root</v>
      </c>
      <c r="D84" t="str">
        <f>'Kelpie OTU counts'!D84</f>
        <v>Bacteria</v>
      </c>
      <c r="E84" t="str">
        <f>'Kelpie OTU counts'!E84</f>
        <v>Firmicutes</v>
      </c>
      <c r="F84" t="str">
        <f>'Kelpie OTU counts'!F84</f>
        <v>.</v>
      </c>
      <c r="G84" t="str">
        <f>'Kelpie OTU counts'!G84</f>
        <v>Clostridia</v>
      </c>
      <c r="H84" t="str">
        <f>'Kelpie OTU counts'!H84</f>
        <v>.</v>
      </c>
      <c r="I84" t="str">
        <f>'Kelpie OTU counts'!I84</f>
        <v>Clostridiales</v>
      </c>
      <c r="J84" t="str">
        <f>'Kelpie OTU counts'!J84</f>
        <v>.</v>
      </c>
      <c r="K84" t="str">
        <f>'Kelpie OTU counts'!K84</f>
        <v>Lachnospiraceae</v>
      </c>
      <c r="L84" t="str">
        <f>'Kelpie OTU counts'!L84</f>
        <v>.</v>
      </c>
      <c r="M84" t="str">
        <f>'Kelpie OTU counts'!M84</f>
        <v>Clostridium XlVa</v>
      </c>
      <c r="N84" t="str">
        <f>'Kelpie OTU counts'!N84</f>
        <v>.</v>
      </c>
      <c r="O84">
        <f>'Kelpie OTU counts'!O84</f>
        <v>0.78</v>
      </c>
      <c r="P84" t="str">
        <f>'Kelpie OTU counts'!P84</f>
        <v>Clostridium_sp._UB-B.2_(HE603919)</v>
      </c>
      <c r="Q84">
        <f>'Kelpie OTU counts'!Q84</f>
        <v>97.2</v>
      </c>
      <c r="R84">
        <f>'Kelpie OTU counts'!R84</f>
        <v>1</v>
      </c>
      <c r="S84" s="4">
        <f>'Kelpie OTU counts'!S84/'Kelpie OTU counts'!S$1</f>
        <v>1.4619883040935672E-3</v>
      </c>
      <c r="T84" s="4">
        <f>'Kelpie OTU counts'!T84/'Kelpie OTU counts'!T$1</f>
        <v>4.2662116040955632E-4</v>
      </c>
      <c r="U84" s="4">
        <f>'Kelpie OTU counts'!U84/'Kelpie OTU counts'!U$1</f>
        <v>3.8358266206367474E-3</v>
      </c>
      <c r="V84" s="4">
        <f>'Kelpie OTU counts'!V84/'Kelpie OTU counts'!V$1</f>
        <v>3.6605657237936771E-3</v>
      </c>
      <c r="W84" s="4">
        <f>'Kelpie OTU counts'!W84/'Kelpie OTU counts'!W$1</f>
        <v>0</v>
      </c>
      <c r="X84" s="4">
        <f>'Kelpie OTU counts'!X84/'Kelpie OTU counts'!X$1</f>
        <v>0</v>
      </c>
      <c r="Y84" s="4">
        <f>'Kelpie OTU counts'!Y84/'Kelpie OTU counts'!Y$1</f>
        <v>1.0230787532714728E-2</v>
      </c>
      <c r="Z84" s="4">
        <f>'Kelpie OTU counts'!Z84/'Kelpie OTU counts'!Z$1</f>
        <v>8.8242927588891764E-3</v>
      </c>
      <c r="AA84" s="4">
        <f>'Kelpie OTU counts'!AA84/'Kelpie OTU counts'!AA$1</f>
        <v>4.8732943469785572E-4</v>
      </c>
      <c r="AB84" s="4">
        <f>'Kelpie OTU counts'!AB84/'Kelpie OTU counts'!AB$1</f>
        <v>2.8571428571428571E-3</v>
      </c>
      <c r="AC84" s="4">
        <f>'Kelpie OTU counts'!AC84/'Kelpie OTU counts'!AC$1</f>
        <v>1.7849174475680499E-3</v>
      </c>
      <c r="AD84" s="4">
        <f>'Kelpie OTU counts'!AD84/'Kelpie OTU counts'!AD$1</f>
        <v>2.4067388688327315E-4</v>
      </c>
      <c r="AE84" s="4">
        <f>'Kelpie OTU counts'!AE84/'Kelpie OTU counts'!AE$1</f>
        <v>1.1001100110011001E-3</v>
      </c>
      <c r="AF84" s="4">
        <f>'Kelpie OTU counts'!AF84/'Kelpie OTU counts'!AF$1</f>
        <v>2.3687327279905252E-3</v>
      </c>
      <c r="AG84" s="4">
        <f>'Kelpie OTU counts'!AG84/'Kelpie OTU counts'!AG$1</f>
        <v>3.821656050955414E-3</v>
      </c>
      <c r="AH84" s="4">
        <f>'Kelpie OTU counts'!AH84/'Kelpie OTU counts'!AH$1</f>
        <v>4.4510385756676559E-3</v>
      </c>
      <c r="AI84" s="4">
        <f>'Kelpie OTU counts'!AI84/'Kelpie OTU counts'!AI$1</f>
        <v>0</v>
      </c>
      <c r="AJ84" s="4">
        <f>'Kelpie OTU counts'!AJ84/'Kelpie OTU counts'!AJ$1</f>
        <v>2.3795359904818562E-3</v>
      </c>
      <c r="AK84" s="4">
        <f>'Kelpie OTU counts'!AK84/'Kelpie OTU counts'!AK$1</f>
        <v>7.5815011372251705E-4</v>
      </c>
      <c r="AL84" s="4">
        <f>'Kelpie OTU counts'!AL84/'Kelpie OTU counts'!AL$1</f>
        <v>2.1258503401360546E-3</v>
      </c>
      <c r="AM84" s="4">
        <f>'Kelpie OTU counts'!AM84/'Kelpie OTU counts'!AM$1</f>
        <v>0</v>
      </c>
      <c r="AN84" s="4">
        <f>'Kelpie OTU counts'!AN84/'Kelpie OTU counts'!AN$1</f>
        <v>0</v>
      </c>
      <c r="AO84" s="4">
        <f>'Kelpie OTU counts'!AO84/'Kelpie OTU counts'!AO$1</f>
        <v>0</v>
      </c>
      <c r="AP84" s="4">
        <f>'Kelpie OTU counts'!AP84/'Kelpie OTU counts'!AP$1</f>
        <v>0</v>
      </c>
      <c r="AQ84" s="4">
        <f>'Kelpie OTU counts'!AQ84/'Kelpie OTU counts'!AQ$1</f>
        <v>0</v>
      </c>
      <c r="AR84" s="4">
        <f>'Kelpie OTU counts'!AR84/'Kelpie OTU counts'!AR$1</f>
        <v>0</v>
      </c>
      <c r="AS84" s="4">
        <f>'Kelpie OTU counts'!AS84/'Kelpie OTU counts'!AS$1</f>
        <v>0</v>
      </c>
      <c r="AT84" s="4">
        <f>'Kelpie OTU counts'!AT84/'Kelpie OTU counts'!AT$1</f>
        <v>0</v>
      </c>
      <c r="AU84" s="4">
        <f>'Kelpie OTU counts'!AU84/'Kelpie OTU counts'!AU$1</f>
        <v>0</v>
      </c>
      <c r="AV84" s="4">
        <f>'Kelpie OTU counts'!AV84/'Kelpie OTU counts'!AV$1</f>
        <v>0</v>
      </c>
      <c r="AW84" s="4">
        <f>'Kelpie OTU counts'!AW84/'Kelpie OTU counts'!AW$1</f>
        <v>2.0790020790020791E-3</v>
      </c>
      <c r="AX84" s="4">
        <f>'Kelpie OTU counts'!AX84/'Kelpie OTU counts'!AX$1</f>
        <v>0</v>
      </c>
      <c r="AY84" s="4">
        <f>'Kelpie OTU counts'!AY84/'Kelpie OTU counts'!AY$1</f>
        <v>7.1770334928229667E-3</v>
      </c>
      <c r="AZ84" s="4">
        <f>'Kelpie OTU counts'!AZ84/'Kelpie OTU counts'!AZ$1</f>
        <v>6.3540753724802808E-3</v>
      </c>
      <c r="BA84" s="4">
        <f>'Kelpie OTU counts'!BA84/'Kelpie OTU counts'!BA$1</f>
        <v>3.3365109628217351E-3</v>
      </c>
      <c r="BB84" s="4">
        <f>'Kelpie OTU counts'!BB84/'Kelpie OTU counts'!BB$1</f>
        <v>9.1370558375634525E-3</v>
      </c>
      <c r="BC84" s="4">
        <f>'Kelpie OTU counts'!BC84/'Kelpie OTU counts'!BC$1</f>
        <v>0</v>
      </c>
      <c r="BD84" s="4">
        <f>'Kelpie OTU counts'!BD84/'Kelpie OTU counts'!BD$1</f>
        <v>0</v>
      </c>
      <c r="BE84" s="4">
        <f>'Kelpie OTU counts'!BE84/'Kelpie OTU counts'!BE$1</f>
        <v>1.0291595197255575E-3</v>
      </c>
      <c r="BF84" s="4">
        <f>'Kelpie OTU counts'!BF84/'Kelpie OTU counts'!BF$1</f>
        <v>2.0667257159728372E-3</v>
      </c>
    </row>
    <row r="85" spans="1:58" x14ac:dyDescent="0.35">
      <c r="A85" t="str">
        <f>'Kelpie OTU counts'!A85</f>
        <v>OTU_68</v>
      </c>
      <c r="B85">
        <f>'Kelpie OTU counts'!B85</f>
        <v>236</v>
      </c>
      <c r="C85" t="str">
        <f>'Kelpie OTU counts'!C85</f>
        <v>Root</v>
      </c>
      <c r="D85" t="str">
        <f>'Kelpie OTU counts'!D85</f>
        <v>Bacteria</v>
      </c>
      <c r="E85" t="str">
        <f>'Kelpie OTU counts'!E85</f>
        <v>Firmicutes</v>
      </c>
      <c r="F85" t="str">
        <f>'Kelpie OTU counts'!F85</f>
        <v>.</v>
      </c>
      <c r="G85" t="str">
        <f>'Kelpie OTU counts'!G85</f>
        <v>Negativicutes</v>
      </c>
      <c r="H85" t="str">
        <f>'Kelpie OTU counts'!H85</f>
        <v>.</v>
      </c>
      <c r="I85" t="str">
        <f>'Kelpie OTU counts'!I85</f>
        <v>Selenomonadales</v>
      </c>
      <c r="J85" t="str">
        <f>'Kelpie OTU counts'!J85</f>
        <v>.</v>
      </c>
      <c r="K85" t="str">
        <f>'Kelpie OTU counts'!K85</f>
        <v>Veillonellaceae</v>
      </c>
      <c r="L85" t="str">
        <f>'Kelpie OTU counts'!L85</f>
        <v>.</v>
      </c>
      <c r="M85" t="str">
        <f>'Kelpie OTU counts'!M85</f>
        <v>Dialister</v>
      </c>
      <c r="N85" t="str">
        <f>'Kelpie OTU counts'!N85</f>
        <v>.</v>
      </c>
      <c r="O85">
        <f>'Kelpie OTU counts'!O85</f>
        <v>0.97</v>
      </c>
      <c r="P85" t="str">
        <f>'Kelpie OTU counts'!P85</f>
        <v>Dialister_pneumosintes_(T)_ATCC_33048_(X82500)</v>
      </c>
      <c r="Q85">
        <f>'Kelpie OTU counts'!Q85</f>
        <v>96.4</v>
      </c>
      <c r="R85">
        <f>'Kelpie OTU counts'!R85</f>
        <v>2</v>
      </c>
      <c r="S85" s="4">
        <f>'Kelpie OTU counts'!S85/'Kelpie OTU counts'!S$1</f>
        <v>0</v>
      </c>
      <c r="T85" s="4">
        <f>'Kelpie OTU counts'!T85/'Kelpie OTU counts'!T$1</f>
        <v>0</v>
      </c>
      <c r="U85" s="4">
        <f>'Kelpie OTU counts'!U85/'Kelpie OTU counts'!U$1</f>
        <v>0</v>
      </c>
      <c r="V85" s="4">
        <f>'Kelpie OTU counts'!V85/'Kelpie OTU counts'!V$1</f>
        <v>0</v>
      </c>
      <c r="W85" s="4">
        <f>'Kelpie OTU counts'!W85/'Kelpie OTU counts'!W$1</f>
        <v>0</v>
      </c>
      <c r="X85" s="4">
        <f>'Kelpie OTU counts'!X85/'Kelpie OTU counts'!X$1</f>
        <v>0</v>
      </c>
      <c r="Y85" s="4">
        <f>'Kelpie OTU counts'!Y85/'Kelpie OTU counts'!Y$1</f>
        <v>0</v>
      </c>
      <c r="Z85" s="4">
        <f>'Kelpie OTU counts'!Z85/'Kelpie OTU counts'!Z$1</f>
        <v>0</v>
      </c>
      <c r="AA85" s="4">
        <f>'Kelpie OTU counts'!AA85/'Kelpie OTU counts'!AA$1</f>
        <v>0</v>
      </c>
      <c r="AB85" s="4">
        <f>'Kelpie OTU counts'!AB85/'Kelpie OTU counts'!AB$1</f>
        <v>0</v>
      </c>
      <c r="AC85" s="4">
        <f>'Kelpie OTU counts'!AC85/'Kelpie OTU counts'!AC$1</f>
        <v>0</v>
      </c>
      <c r="AD85" s="4">
        <f>'Kelpie OTU counts'!AD85/'Kelpie OTU counts'!AD$1</f>
        <v>0</v>
      </c>
      <c r="AE85" s="4">
        <f>'Kelpie OTU counts'!AE85/'Kelpie OTU counts'!AE$1</f>
        <v>0</v>
      </c>
      <c r="AF85" s="4">
        <f>'Kelpie OTU counts'!AF85/'Kelpie OTU counts'!AF$1</f>
        <v>0</v>
      </c>
      <c r="AG85" s="4">
        <f>'Kelpie OTU counts'!AG85/'Kelpie OTU counts'!AG$1</f>
        <v>4.7133757961783443E-2</v>
      </c>
      <c r="AH85" s="4">
        <f>'Kelpie OTU counts'!AH85/'Kelpie OTU counts'!AH$1</f>
        <v>5.4896142433234422E-2</v>
      </c>
      <c r="AI85" s="4">
        <f>'Kelpie OTU counts'!AI85/'Kelpie OTU counts'!AI$1</f>
        <v>1.4698677119059284E-3</v>
      </c>
      <c r="AJ85" s="4">
        <f>'Kelpie OTU counts'!AJ85/'Kelpie OTU counts'!AJ$1</f>
        <v>2.3795359904818562E-3</v>
      </c>
      <c r="AK85" s="4">
        <f>'Kelpie OTU counts'!AK85/'Kelpie OTU counts'!AK$1</f>
        <v>2.6535253980288099E-3</v>
      </c>
      <c r="AL85" s="4">
        <f>'Kelpie OTU counts'!AL85/'Kelpie OTU counts'!AL$1</f>
        <v>0</v>
      </c>
      <c r="AM85" s="4">
        <f>'Kelpie OTU counts'!AM85/'Kelpie OTU counts'!AM$1</f>
        <v>0</v>
      </c>
      <c r="AN85" s="4">
        <f>'Kelpie OTU counts'!AN85/'Kelpie OTU counts'!AN$1</f>
        <v>0</v>
      </c>
      <c r="AO85" s="4">
        <f>'Kelpie OTU counts'!AO85/'Kelpie OTU counts'!AO$1</f>
        <v>0</v>
      </c>
      <c r="AP85" s="4">
        <f>'Kelpie OTU counts'!AP85/'Kelpie OTU counts'!AP$1</f>
        <v>0</v>
      </c>
      <c r="AQ85" s="4">
        <f>'Kelpie OTU counts'!AQ85/'Kelpie OTU counts'!AQ$1</f>
        <v>0</v>
      </c>
      <c r="AR85" s="4">
        <f>'Kelpie OTU counts'!AR85/'Kelpie OTU counts'!AR$1</f>
        <v>0</v>
      </c>
      <c r="AS85" s="4">
        <f>'Kelpie OTU counts'!AS85/'Kelpie OTU counts'!AS$1</f>
        <v>0</v>
      </c>
      <c r="AT85" s="4">
        <f>'Kelpie OTU counts'!AT85/'Kelpie OTU counts'!AT$1</f>
        <v>0</v>
      </c>
      <c r="AU85" s="4">
        <f>'Kelpie OTU counts'!AU85/'Kelpie OTU counts'!AU$1</f>
        <v>0</v>
      </c>
      <c r="AV85" s="4">
        <f>'Kelpie OTU counts'!AV85/'Kelpie OTU counts'!AV$1</f>
        <v>0</v>
      </c>
      <c r="AW85" s="4">
        <f>'Kelpie OTU counts'!AW85/'Kelpie OTU counts'!AW$1</f>
        <v>0</v>
      </c>
      <c r="AX85" s="4">
        <f>'Kelpie OTU counts'!AX85/'Kelpie OTU counts'!AX$1</f>
        <v>0</v>
      </c>
      <c r="AY85" s="4">
        <f>'Kelpie OTU counts'!AY85/'Kelpie OTU counts'!AY$1</f>
        <v>0</v>
      </c>
      <c r="AZ85" s="4">
        <f>'Kelpie OTU counts'!AZ85/'Kelpie OTU counts'!AZ$1</f>
        <v>0</v>
      </c>
      <c r="BA85" s="4">
        <f>'Kelpie OTU counts'!BA85/'Kelpie OTU counts'!BA$1</f>
        <v>4.3374642516682556E-2</v>
      </c>
      <c r="BB85" s="4">
        <f>'Kelpie OTU counts'!BB85/'Kelpie OTU counts'!BB$1</f>
        <v>2.8934010152284265E-2</v>
      </c>
      <c r="BC85" s="4">
        <f>'Kelpie OTU counts'!BC85/'Kelpie OTU counts'!BC$1</f>
        <v>0</v>
      </c>
      <c r="BD85" s="4">
        <f>'Kelpie OTU counts'!BD85/'Kelpie OTU counts'!BD$1</f>
        <v>0</v>
      </c>
      <c r="BE85" s="4">
        <f>'Kelpie OTU counts'!BE85/'Kelpie OTU counts'!BE$1</f>
        <v>0</v>
      </c>
      <c r="BF85" s="4">
        <f>'Kelpie OTU counts'!BF85/'Kelpie OTU counts'!BF$1</f>
        <v>0</v>
      </c>
    </row>
    <row r="86" spans="1:58" x14ac:dyDescent="0.35">
      <c r="A86" t="str">
        <f>'Kelpie OTU counts'!A86</f>
        <v>OTU_75</v>
      </c>
      <c r="B86">
        <f>'Kelpie OTU counts'!B86</f>
        <v>227</v>
      </c>
      <c r="C86" t="str">
        <f>'Kelpie OTU counts'!C86</f>
        <v>Root</v>
      </c>
      <c r="D86" t="str">
        <f>'Kelpie OTU counts'!D86</f>
        <v>Bacteria</v>
      </c>
      <c r="E86" t="str">
        <f>'Kelpie OTU counts'!E86</f>
        <v>Firmicutes</v>
      </c>
      <c r="F86" t="str">
        <f>'Kelpie OTU counts'!F86</f>
        <v>.</v>
      </c>
      <c r="G86" t="str">
        <f>'Kelpie OTU counts'!G86</f>
        <v>Clostridia</v>
      </c>
      <c r="H86" t="str">
        <f>'Kelpie OTU counts'!H86</f>
        <v>.</v>
      </c>
      <c r="I86" t="str">
        <f>'Kelpie OTU counts'!I86</f>
        <v>Clostridiales</v>
      </c>
      <c r="J86" t="str">
        <f>'Kelpie OTU counts'!J86</f>
        <v>.</v>
      </c>
      <c r="K86" t="str">
        <f>'Kelpie OTU counts'!K86</f>
        <v>Lachnospiraceae</v>
      </c>
      <c r="L86" t="str">
        <f>'Kelpie OTU counts'!L86</f>
        <v>.</v>
      </c>
      <c r="M86" t="str">
        <f>'Kelpie OTU counts'!M86</f>
        <v>.</v>
      </c>
      <c r="N86" t="str">
        <f>'Kelpie OTU counts'!N86</f>
        <v>.</v>
      </c>
      <c r="O86">
        <f>'Kelpie OTU counts'!O86</f>
        <v>0.89</v>
      </c>
      <c r="P86" t="str">
        <f>'Kelpie OTU counts'!P86</f>
        <v>Acetivibrio_ethanolgignens_type_strain:_DSM_3005_(FR749897)</v>
      </c>
      <c r="Q86">
        <f>'Kelpie OTU counts'!Q86</f>
        <v>96</v>
      </c>
      <c r="R86">
        <f>'Kelpie OTU counts'!R86</f>
        <v>3</v>
      </c>
      <c r="S86" s="4">
        <f>'Kelpie OTU counts'!S86/'Kelpie OTU counts'!S$1</f>
        <v>0</v>
      </c>
      <c r="T86" s="4">
        <f>'Kelpie OTU counts'!T86/'Kelpie OTU counts'!T$1</f>
        <v>0</v>
      </c>
      <c r="U86" s="4">
        <f>'Kelpie OTU counts'!U86/'Kelpie OTU counts'!U$1</f>
        <v>0</v>
      </c>
      <c r="V86" s="4">
        <f>'Kelpie OTU counts'!V86/'Kelpie OTU counts'!V$1</f>
        <v>0</v>
      </c>
      <c r="W86" s="4">
        <f>'Kelpie OTU counts'!W86/'Kelpie OTU counts'!W$1</f>
        <v>0</v>
      </c>
      <c r="X86" s="4">
        <f>'Kelpie OTU counts'!X86/'Kelpie OTU counts'!X$1</f>
        <v>0</v>
      </c>
      <c r="Y86" s="4">
        <f>'Kelpie OTU counts'!Y86/'Kelpie OTU counts'!Y$1</f>
        <v>0</v>
      </c>
      <c r="Z86" s="4">
        <f>'Kelpie OTU counts'!Z86/'Kelpie OTU counts'!Z$1</f>
        <v>0</v>
      </c>
      <c r="AA86" s="4">
        <f>'Kelpie OTU counts'!AA86/'Kelpie OTU counts'!AA$1</f>
        <v>0</v>
      </c>
      <c r="AB86" s="4">
        <f>'Kelpie OTU counts'!AB86/'Kelpie OTU counts'!AB$1</f>
        <v>0</v>
      </c>
      <c r="AC86" s="4">
        <f>'Kelpie OTU counts'!AC86/'Kelpie OTU counts'!AC$1</f>
        <v>0</v>
      </c>
      <c r="AD86" s="4">
        <f>'Kelpie OTU counts'!AD86/'Kelpie OTU counts'!AD$1</f>
        <v>0</v>
      </c>
      <c r="AE86" s="4">
        <f>'Kelpie OTU counts'!AE86/'Kelpie OTU counts'!AE$1</f>
        <v>1.1367803447011368E-2</v>
      </c>
      <c r="AF86" s="4">
        <f>'Kelpie OTU counts'!AF86/'Kelpie OTU counts'!AF$1</f>
        <v>2.2897749703908409E-2</v>
      </c>
      <c r="AG86" s="4">
        <f>'Kelpie OTU counts'!AG86/'Kelpie OTU counts'!AG$1</f>
        <v>1.2738853503184714E-2</v>
      </c>
      <c r="AH86" s="4">
        <f>'Kelpie OTU counts'!AH86/'Kelpie OTU counts'!AH$1</f>
        <v>1.7804154302670624E-2</v>
      </c>
      <c r="AI86" s="4">
        <f>'Kelpie OTU counts'!AI86/'Kelpie OTU counts'!AI$1</f>
        <v>1.02890739833415E-2</v>
      </c>
      <c r="AJ86" s="4">
        <f>'Kelpie OTU counts'!AJ86/'Kelpie OTU counts'!AJ$1</f>
        <v>9.5181439619274246E-3</v>
      </c>
      <c r="AK86" s="4">
        <f>'Kelpie OTU counts'!AK86/'Kelpie OTU counts'!AK$1</f>
        <v>1.023502653525398E-2</v>
      </c>
      <c r="AL86" s="4">
        <f>'Kelpie OTU counts'!AL86/'Kelpie OTU counts'!AL$1</f>
        <v>6.3775510204081634E-3</v>
      </c>
      <c r="AM86" s="4">
        <f>'Kelpie OTU counts'!AM86/'Kelpie OTU counts'!AM$1</f>
        <v>0</v>
      </c>
      <c r="AN86" s="4">
        <f>'Kelpie OTU counts'!AN86/'Kelpie OTU counts'!AN$1</f>
        <v>0</v>
      </c>
      <c r="AO86" s="4">
        <f>'Kelpie OTU counts'!AO86/'Kelpie OTU counts'!AO$1</f>
        <v>0</v>
      </c>
      <c r="AP86" s="4">
        <f>'Kelpie OTU counts'!AP86/'Kelpie OTU counts'!AP$1</f>
        <v>0</v>
      </c>
      <c r="AQ86" s="4">
        <f>'Kelpie OTU counts'!AQ86/'Kelpie OTU counts'!AQ$1</f>
        <v>0</v>
      </c>
      <c r="AR86" s="4">
        <f>'Kelpie OTU counts'!AR86/'Kelpie OTU counts'!AR$1</f>
        <v>0</v>
      </c>
      <c r="AS86" s="4">
        <f>'Kelpie OTU counts'!AS86/'Kelpie OTU counts'!AS$1</f>
        <v>0</v>
      </c>
      <c r="AT86" s="4">
        <f>'Kelpie OTU counts'!AT86/'Kelpie OTU counts'!AT$1</f>
        <v>0</v>
      </c>
      <c r="AU86" s="4">
        <f>'Kelpie OTU counts'!AU86/'Kelpie OTU counts'!AU$1</f>
        <v>0</v>
      </c>
      <c r="AV86" s="4">
        <f>'Kelpie OTU counts'!AV86/'Kelpie OTU counts'!AV$1</f>
        <v>0</v>
      </c>
      <c r="AW86" s="4">
        <f>'Kelpie OTU counts'!AW86/'Kelpie OTU counts'!AW$1</f>
        <v>0</v>
      </c>
      <c r="AX86" s="4">
        <f>'Kelpie OTU counts'!AX86/'Kelpie OTU counts'!AX$1</f>
        <v>0</v>
      </c>
      <c r="AY86" s="4">
        <f>'Kelpie OTU counts'!AY86/'Kelpie OTU counts'!AY$1</f>
        <v>0</v>
      </c>
      <c r="AZ86" s="4">
        <f>'Kelpie OTU counts'!AZ86/'Kelpie OTU counts'!AZ$1</f>
        <v>0</v>
      </c>
      <c r="BA86" s="4">
        <f>'Kelpie OTU counts'!BA86/'Kelpie OTU counts'!BA$1</f>
        <v>8.1029551954242135E-3</v>
      </c>
      <c r="BB86" s="4">
        <f>'Kelpie OTU counts'!BB86/'Kelpie OTU counts'!BB$1</f>
        <v>1.015228426395939E-2</v>
      </c>
      <c r="BC86" s="4">
        <f>'Kelpie OTU counts'!BC86/'Kelpie OTU counts'!BC$1</f>
        <v>0</v>
      </c>
      <c r="BD86" s="4">
        <f>'Kelpie OTU counts'!BD86/'Kelpie OTU counts'!BD$1</f>
        <v>0</v>
      </c>
      <c r="BE86" s="4">
        <f>'Kelpie OTU counts'!BE86/'Kelpie OTU counts'!BE$1</f>
        <v>0</v>
      </c>
      <c r="BF86" s="4">
        <f>'Kelpie OTU counts'!BF86/'Kelpie OTU counts'!BF$1</f>
        <v>0</v>
      </c>
    </row>
    <row r="87" spans="1:58" x14ac:dyDescent="0.35">
      <c r="A87" t="str">
        <f>'Kelpie OTU counts'!A87</f>
        <v>OTU_79</v>
      </c>
      <c r="B87">
        <f>'Kelpie OTU counts'!B87</f>
        <v>225</v>
      </c>
      <c r="C87" t="str">
        <f>'Kelpie OTU counts'!C87</f>
        <v>Root</v>
      </c>
      <c r="D87" t="str">
        <f>'Kelpie OTU counts'!D87</f>
        <v>Bacteria</v>
      </c>
      <c r="E87" t="str">
        <f>'Kelpie OTU counts'!E87</f>
        <v>Proteobacteria</v>
      </c>
      <c r="F87" t="str">
        <f>'Kelpie OTU counts'!F87</f>
        <v>.</v>
      </c>
      <c r="G87" t="str">
        <f>'Kelpie OTU counts'!G87</f>
        <v>Betaproteobacteria</v>
      </c>
      <c r="H87" t="str">
        <f>'Kelpie OTU counts'!H87</f>
        <v>.</v>
      </c>
      <c r="I87" t="str">
        <f>'Kelpie OTU counts'!I87</f>
        <v>Burkholderiales</v>
      </c>
      <c r="J87" t="str">
        <f>'Kelpie OTU counts'!J87</f>
        <v>.</v>
      </c>
      <c r="K87" t="str">
        <f>'Kelpie OTU counts'!K87</f>
        <v>Sutterellaceae</v>
      </c>
      <c r="L87" t="str">
        <f>'Kelpie OTU counts'!L87</f>
        <v>.</v>
      </c>
      <c r="M87" t="str">
        <f>'Kelpie OTU counts'!M87</f>
        <v>Sutterella</v>
      </c>
      <c r="N87" t="str">
        <f>'Kelpie OTU counts'!N87</f>
        <v>.</v>
      </c>
      <c r="O87">
        <f>'Kelpie OTU counts'!O87</f>
        <v>1</v>
      </c>
      <c r="P87" t="str">
        <f>'Kelpie OTU counts'!P87</f>
        <v>Sutterella_massiliensis_strain_Marseille-P2435_(NR_147401.1)</v>
      </c>
      <c r="Q87">
        <f>'Kelpie OTU counts'!Q87</f>
        <v>100</v>
      </c>
      <c r="R87">
        <f>'Kelpie OTU counts'!R87</f>
        <v>2</v>
      </c>
      <c r="S87" s="4">
        <f>'Kelpie OTU counts'!S87/'Kelpie OTU counts'!S$1</f>
        <v>0</v>
      </c>
      <c r="T87" s="4">
        <f>'Kelpie OTU counts'!T87/'Kelpie OTU counts'!T$1</f>
        <v>0</v>
      </c>
      <c r="U87" s="4">
        <f>'Kelpie OTU counts'!U87/'Kelpie OTU counts'!U$1</f>
        <v>0</v>
      </c>
      <c r="V87" s="4">
        <f>'Kelpie OTU counts'!V87/'Kelpie OTU counts'!V$1</f>
        <v>6.6555740432612314E-4</v>
      </c>
      <c r="W87" s="4">
        <f>'Kelpie OTU counts'!W87/'Kelpie OTU counts'!W$1</f>
        <v>0</v>
      </c>
      <c r="X87" s="4">
        <f>'Kelpie OTU counts'!X87/'Kelpie OTU counts'!X$1</f>
        <v>0</v>
      </c>
      <c r="Y87" s="4">
        <f>'Kelpie OTU counts'!Y87/'Kelpie OTU counts'!Y$1</f>
        <v>2.9026885557934808E-2</v>
      </c>
      <c r="Z87" s="4">
        <f>'Kelpie OTU counts'!Z87/'Kelpie OTU counts'!Z$1</f>
        <v>2.621334025434726E-2</v>
      </c>
      <c r="AA87" s="4">
        <f>'Kelpie OTU counts'!AA87/'Kelpie OTU counts'!AA$1</f>
        <v>0</v>
      </c>
      <c r="AB87" s="4">
        <f>'Kelpie OTU counts'!AB87/'Kelpie OTU counts'!AB$1</f>
        <v>0</v>
      </c>
      <c r="AC87" s="4">
        <f>'Kelpie OTU counts'!AC87/'Kelpie OTU counts'!AC$1</f>
        <v>0</v>
      </c>
      <c r="AD87" s="4">
        <f>'Kelpie OTU counts'!AD87/'Kelpie OTU counts'!AD$1</f>
        <v>0</v>
      </c>
      <c r="AE87" s="4">
        <f>'Kelpie OTU counts'!AE87/'Kelpie OTU counts'!AE$1</f>
        <v>0</v>
      </c>
      <c r="AF87" s="4">
        <f>'Kelpie OTU counts'!AF87/'Kelpie OTU counts'!AF$1</f>
        <v>0</v>
      </c>
      <c r="AG87" s="4">
        <f>'Kelpie OTU counts'!AG87/'Kelpie OTU counts'!AG$1</f>
        <v>0</v>
      </c>
      <c r="AH87" s="4">
        <f>'Kelpie OTU counts'!AH87/'Kelpie OTU counts'!AH$1</f>
        <v>0</v>
      </c>
      <c r="AI87" s="4">
        <f>'Kelpie OTU counts'!AI87/'Kelpie OTU counts'!AI$1</f>
        <v>0</v>
      </c>
      <c r="AJ87" s="4">
        <f>'Kelpie OTU counts'!AJ87/'Kelpie OTU counts'!AJ$1</f>
        <v>0</v>
      </c>
      <c r="AK87" s="4">
        <f>'Kelpie OTU counts'!AK87/'Kelpie OTU counts'!AK$1</f>
        <v>0</v>
      </c>
      <c r="AL87" s="4">
        <f>'Kelpie OTU counts'!AL87/'Kelpie OTU counts'!AL$1</f>
        <v>0</v>
      </c>
      <c r="AM87" s="4">
        <f>'Kelpie OTU counts'!AM87/'Kelpie OTU counts'!AM$1</f>
        <v>0</v>
      </c>
      <c r="AN87" s="4">
        <f>'Kelpie OTU counts'!AN87/'Kelpie OTU counts'!AN$1</f>
        <v>0</v>
      </c>
      <c r="AO87" s="4">
        <f>'Kelpie OTU counts'!AO87/'Kelpie OTU counts'!AO$1</f>
        <v>0</v>
      </c>
      <c r="AP87" s="4">
        <f>'Kelpie OTU counts'!AP87/'Kelpie OTU counts'!AP$1</f>
        <v>0</v>
      </c>
      <c r="AQ87" s="4">
        <f>'Kelpie OTU counts'!AQ87/'Kelpie OTU counts'!AQ$1</f>
        <v>0</v>
      </c>
      <c r="AR87" s="4">
        <f>'Kelpie OTU counts'!AR87/'Kelpie OTU counts'!AR$1</f>
        <v>0</v>
      </c>
      <c r="AS87" s="4">
        <f>'Kelpie OTU counts'!AS87/'Kelpie OTU counts'!AS$1</f>
        <v>0</v>
      </c>
      <c r="AT87" s="4">
        <f>'Kelpie OTU counts'!AT87/'Kelpie OTU counts'!AT$1</f>
        <v>0</v>
      </c>
      <c r="AU87" s="4">
        <f>'Kelpie OTU counts'!AU87/'Kelpie OTU counts'!AU$1</f>
        <v>0</v>
      </c>
      <c r="AV87" s="4">
        <f>'Kelpie OTU counts'!AV87/'Kelpie OTU counts'!AV$1</f>
        <v>0</v>
      </c>
      <c r="AW87" s="4">
        <f>'Kelpie OTU counts'!AW87/'Kelpie OTU counts'!AW$1</f>
        <v>0</v>
      </c>
      <c r="AX87" s="4">
        <f>'Kelpie OTU counts'!AX87/'Kelpie OTU counts'!AX$1</f>
        <v>0</v>
      </c>
      <c r="AY87" s="4">
        <f>'Kelpie OTU counts'!AY87/'Kelpie OTU counts'!AY$1</f>
        <v>0</v>
      </c>
      <c r="AZ87" s="4">
        <f>'Kelpie OTU counts'!AZ87/'Kelpie OTU counts'!AZ$1</f>
        <v>0</v>
      </c>
      <c r="BA87" s="4">
        <f>'Kelpie OTU counts'!BA87/'Kelpie OTU counts'!BA$1</f>
        <v>0</v>
      </c>
      <c r="BB87" s="4">
        <f>'Kelpie OTU counts'!BB87/'Kelpie OTU counts'!BB$1</f>
        <v>0</v>
      </c>
      <c r="BC87" s="4">
        <f>'Kelpie OTU counts'!BC87/'Kelpie OTU counts'!BC$1</f>
        <v>0</v>
      </c>
      <c r="BD87" s="4">
        <f>'Kelpie OTU counts'!BD87/'Kelpie OTU counts'!BD$1</f>
        <v>0</v>
      </c>
      <c r="BE87" s="4">
        <f>'Kelpie OTU counts'!BE87/'Kelpie OTU counts'!BE$1</f>
        <v>0</v>
      </c>
      <c r="BF87" s="4">
        <f>'Kelpie OTU counts'!BF87/'Kelpie OTU counts'!BF$1</f>
        <v>0</v>
      </c>
    </row>
    <row r="88" spans="1:58" x14ac:dyDescent="0.35">
      <c r="A88" t="str">
        <f>'Kelpie OTU counts'!A88</f>
        <v>OTU_140</v>
      </c>
      <c r="B88">
        <f>'Kelpie OTU counts'!B88</f>
        <v>213</v>
      </c>
      <c r="C88" t="str">
        <f>'Kelpie OTU counts'!C88</f>
        <v>Root</v>
      </c>
      <c r="D88" t="str">
        <f>'Kelpie OTU counts'!D88</f>
        <v>Bacteria</v>
      </c>
      <c r="E88" t="str">
        <f>'Kelpie OTU counts'!E88</f>
        <v>Firmicutes</v>
      </c>
      <c r="F88" t="str">
        <f>'Kelpie OTU counts'!F88</f>
        <v>.</v>
      </c>
      <c r="G88" t="str">
        <f>'Kelpie OTU counts'!G88</f>
        <v>Clostridia</v>
      </c>
      <c r="H88" t="str">
        <f>'Kelpie OTU counts'!H88</f>
        <v>.</v>
      </c>
      <c r="I88" t="str">
        <f>'Kelpie OTU counts'!I88</f>
        <v>Clostridiales</v>
      </c>
      <c r="J88" t="str">
        <f>'Kelpie OTU counts'!J88</f>
        <v>.</v>
      </c>
      <c r="K88" t="str">
        <f>'Kelpie OTU counts'!K88</f>
        <v>Lachnospiraceae</v>
      </c>
      <c r="L88" t="str">
        <f>'Kelpie OTU counts'!L88</f>
        <v>.</v>
      </c>
      <c r="M88" t="str">
        <f>'Kelpie OTU counts'!M88</f>
        <v>.</v>
      </c>
      <c r="N88" t="str">
        <f>'Kelpie OTU counts'!N88</f>
        <v>.</v>
      </c>
      <c r="O88">
        <f>'Kelpie OTU counts'!O88</f>
        <v>1</v>
      </c>
      <c r="P88" t="str">
        <f>'Kelpie OTU counts'!P88</f>
        <v>Anaerobium_acetethylicum_strain_GluBS11_(NR_137405.1)</v>
      </c>
      <c r="Q88">
        <f>'Kelpie OTU counts'!Q88</f>
        <v>96</v>
      </c>
      <c r="R88">
        <f>'Kelpie OTU counts'!R88</f>
        <v>1</v>
      </c>
      <c r="S88" s="4">
        <f>'Kelpie OTU counts'!S88/'Kelpie OTU counts'!S$1</f>
        <v>2.4853801169590642E-2</v>
      </c>
      <c r="T88" s="4">
        <f>'Kelpie OTU counts'!T88/'Kelpie OTU counts'!T$1</f>
        <v>2.1757679180887373E-2</v>
      </c>
      <c r="U88" s="4">
        <f>'Kelpie OTU counts'!U88/'Kelpie OTU counts'!U$1</f>
        <v>0</v>
      </c>
      <c r="V88" s="4">
        <f>'Kelpie OTU counts'!V88/'Kelpie OTU counts'!V$1</f>
        <v>0</v>
      </c>
      <c r="W88" s="4">
        <f>'Kelpie OTU counts'!W88/'Kelpie OTU counts'!W$1</f>
        <v>2.3148148148148147E-2</v>
      </c>
      <c r="X88" s="4">
        <f>'Kelpie OTU counts'!X88/'Kelpie OTU counts'!X$1</f>
        <v>2.1135515955242438E-2</v>
      </c>
      <c r="Y88" s="4">
        <f>'Kelpie OTU counts'!Y88/'Kelpie OTU counts'!Y$1</f>
        <v>0</v>
      </c>
      <c r="Z88" s="4">
        <f>'Kelpie OTU counts'!Z88/'Kelpie OTU counts'!Z$1</f>
        <v>0</v>
      </c>
      <c r="AA88" s="4">
        <f>'Kelpie OTU counts'!AA88/'Kelpie OTU counts'!AA$1</f>
        <v>0</v>
      </c>
      <c r="AB88" s="4">
        <f>'Kelpie OTU counts'!AB88/'Kelpie OTU counts'!AB$1</f>
        <v>0</v>
      </c>
      <c r="AC88" s="4">
        <f>'Kelpie OTU counts'!AC88/'Kelpie OTU counts'!AC$1</f>
        <v>0</v>
      </c>
      <c r="AD88" s="4">
        <f>'Kelpie OTU counts'!AD88/'Kelpie OTU counts'!AD$1</f>
        <v>0</v>
      </c>
      <c r="AE88" s="4">
        <f>'Kelpie OTU counts'!AE88/'Kelpie OTU counts'!AE$1</f>
        <v>0</v>
      </c>
      <c r="AF88" s="4">
        <f>'Kelpie OTU counts'!AF88/'Kelpie OTU counts'!AF$1</f>
        <v>0</v>
      </c>
      <c r="AG88" s="4">
        <f>'Kelpie OTU counts'!AG88/'Kelpie OTU counts'!AG$1</f>
        <v>0</v>
      </c>
      <c r="AH88" s="4">
        <f>'Kelpie OTU counts'!AH88/'Kelpie OTU counts'!AH$1</f>
        <v>0</v>
      </c>
      <c r="AI88" s="4">
        <f>'Kelpie OTU counts'!AI88/'Kelpie OTU counts'!AI$1</f>
        <v>0</v>
      </c>
      <c r="AJ88" s="4">
        <f>'Kelpie OTU counts'!AJ88/'Kelpie OTU counts'!AJ$1</f>
        <v>0</v>
      </c>
      <c r="AK88" s="4">
        <f>'Kelpie OTU counts'!AK88/'Kelpie OTU counts'!AK$1</f>
        <v>0</v>
      </c>
      <c r="AL88" s="4">
        <f>'Kelpie OTU counts'!AL88/'Kelpie OTU counts'!AL$1</f>
        <v>0</v>
      </c>
      <c r="AM88" s="4">
        <f>'Kelpie OTU counts'!AM88/'Kelpie OTU counts'!AM$1</f>
        <v>0</v>
      </c>
      <c r="AN88" s="4">
        <f>'Kelpie OTU counts'!AN88/'Kelpie OTU counts'!AN$1</f>
        <v>0</v>
      </c>
      <c r="AO88" s="4">
        <f>'Kelpie OTU counts'!AO88/'Kelpie OTU counts'!AO$1</f>
        <v>0</v>
      </c>
      <c r="AP88" s="4">
        <f>'Kelpie OTU counts'!AP88/'Kelpie OTU counts'!AP$1</f>
        <v>0</v>
      </c>
      <c r="AQ88" s="4">
        <f>'Kelpie OTU counts'!AQ88/'Kelpie OTU counts'!AQ$1</f>
        <v>0</v>
      </c>
      <c r="AR88" s="4">
        <f>'Kelpie OTU counts'!AR88/'Kelpie OTU counts'!AR$1</f>
        <v>0</v>
      </c>
      <c r="AS88" s="4">
        <f>'Kelpie OTU counts'!AS88/'Kelpie OTU counts'!AS$1</f>
        <v>0</v>
      </c>
      <c r="AT88" s="4">
        <f>'Kelpie OTU counts'!AT88/'Kelpie OTU counts'!AT$1</f>
        <v>0</v>
      </c>
      <c r="AU88" s="4">
        <f>'Kelpie OTU counts'!AU88/'Kelpie OTU counts'!AU$1</f>
        <v>0</v>
      </c>
      <c r="AV88" s="4">
        <f>'Kelpie OTU counts'!AV88/'Kelpie OTU counts'!AV$1</f>
        <v>0</v>
      </c>
      <c r="AW88" s="4">
        <f>'Kelpie OTU counts'!AW88/'Kelpie OTU counts'!AW$1</f>
        <v>0</v>
      </c>
      <c r="AX88" s="4">
        <f>'Kelpie OTU counts'!AX88/'Kelpie OTU counts'!AX$1</f>
        <v>0</v>
      </c>
      <c r="AY88" s="4">
        <f>'Kelpie OTU counts'!AY88/'Kelpie OTU counts'!AY$1</f>
        <v>0</v>
      </c>
      <c r="AZ88" s="4">
        <f>'Kelpie OTU counts'!AZ88/'Kelpie OTU counts'!AZ$1</f>
        <v>0</v>
      </c>
      <c r="BA88" s="4">
        <f>'Kelpie OTU counts'!BA88/'Kelpie OTU counts'!BA$1</f>
        <v>0</v>
      </c>
      <c r="BB88" s="4">
        <f>'Kelpie OTU counts'!BB88/'Kelpie OTU counts'!BB$1</f>
        <v>0</v>
      </c>
      <c r="BC88" s="4">
        <f>'Kelpie OTU counts'!BC88/'Kelpie OTU counts'!BC$1</f>
        <v>0</v>
      </c>
      <c r="BD88" s="4">
        <f>'Kelpie OTU counts'!BD88/'Kelpie OTU counts'!BD$1</f>
        <v>0</v>
      </c>
      <c r="BE88" s="4">
        <f>'Kelpie OTU counts'!BE88/'Kelpie OTU counts'!BE$1</f>
        <v>0</v>
      </c>
      <c r="BF88" s="4">
        <f>'Kelpie OTU counts'!BF88/'Kelpie OTU counts'!BF$1</f>
        <v>0</v>
      </c>
    </row>
    <row r="89" spans="1:58" x14ac:dyDescent="0.35">
      <c r="A89" t="str">
        <f>'Kelpie OTU counts'!A89</f>
        <v>OTU_70</v>
      </c>
      <c r="B89">
        <f>'Kelpie OTU counts'!B89</f>
        <v>208</v>
      </c>
      <c r="C89" t="str">
        <f>'Kelpie OTU counts'!C89</f>
        <v>Root</v>
      </c>
      <c r="D89" t="str">
        <f>'Kelpie OTU counts'!D89</f>
        <v>Bacteria</v>
      </c>
      <c r="E89" t="str">
        <f>'Kelpie OTU counts'!E89</f>
        <v>Firmicutes</v>
      </c>
      <c r="F89" t="str">
        <f>'Kelpie OTU counts'!F89</f>
        <v>.</v>
      </c>
      <c r="G89" t="str">
        <f>'Kelpie OTU counts'!G89</f>
        <v>Negativicutes</v>
      </c>
      <c r="H89" t="str">
        <f>'Kelpie OTU counts'!H89</f>
        <v>.</v>
      </c>
      <c r="I89" t="str">
        <f>'Kelpie OTU counts'!I89</f>
        <v>Selenomonadales</v>
      </c>
      <c r="J89" t="str">
        <f>'Kelpie OTU counts'!J89</f>
        <v>.</v>
      </c>
      <c r="K89" t="str">
        <f>'Kelpie OTU counts'!K89</f>
        <v>Veillonellaceae</v>
      </c>
      <c r="L89" t="str">
        <f>'Kelpie OTU counts'!L89</f>
        <v>.</v>
      </c>
      <c r="M89" t="str">
        <f>'Kelpie OTU counts'!M89</f>
        <v>Megasphaera</v>
      </c>
      <c r="N89" t="str">
        <f>'Kelpie OTU counts'!N89</f>
        <v>.</v>
      </c>
      <c r="O89">
        <f>'Kelpie OTU counts'!O89</f>
        <v>1</v>
      </c>
      <c r="P89" t="str">
        <f>'Kelpie OTU counts'!P89</f>
        <v>Megasphaera_elsdenii_strain_DSM_20460_(NR_102980.1)</v>
      </c>
      <c r="Q89">
        <f>'Kelpie OTU counts'!Q89</f>
        <v>100</v>
      </c>
      <c r="R89">
        <f>'Kelpie OTU counts'!R89</f>
        <v>1</v>
      </c>
      <c r="S89" s="4">
        <f>'Kelpie OTU counts'!S89/'Kelpie OTU counts'!S$1</f>
        <v>0</v>
      </c>
      <c r="T89" s="4">
        <f>'Kelpie OTU counts'!T89/'Kelpie OTU counts'!T$1</f>
        <v>0</v>
      </c>
      <c r="U89" s="4">
        <f>'Kelpie OTU counts'!U89/'Kelpie OTU counts'!U$1</f>
        <v>0</v>
      </c>
      <c r="V89" s="4">
        <f>'Kelpie OTU counts'!V89/'Kelpie OTU counts'!V$1</f>
        <v>0</v>
      </c>
      <c r="W89" s="4">
        <f>'Kelpie OTU counts'!W89/'Kelpie OTU counts'!W$1</f>
        <v>0</v>
      </c>
      <c r="X89" s="4">
        <f>'Kelpie OTU counts'!X89/'Kelpie OTU counts'!X$1</f>
        <v>0</v>
      </c>
      <c r="Y89" s="4">
        <f>'Kelpie OTU counts'!Y89/'Kelpie OTU counts'!Y$1</f>
        <v>0</v>
      </c>
      <c r="Z89" s="4">
        <f>'Kelpie OTU counts'!Z89/'Kelpie OTU counts'!Z$1</f>
        <v>0</v>
      </c>
      <c r="AA89" s="4">
        <f>'Kelpie OTU counts'!AA89/'Kelpie OTU counts'!AA$1</f>
        <v>0</v>
      </c>
      <c r="AB89" s="4">
        <f>'Kelpie OTU counts'!AB89/'Kelpie OTU counts'!AB$1</f>
        <v>0</v>
      </c>
      <c r="AC89" s="4">
        <f>'Kelpie OTU counts'!AC89/'Kelpie OTU counts'!AC$1</f>
        <v>0</v>
      </c>
      <c r="AD89" s="4">
        <f>'Kelpie OTU counts'!AD89/'Kelpie OTU counts'!AD$1</f>
        <v>0</v>
      </c>
      <c r="AE89" s="4">
        <f>'Kelpie OTU counts'!AE89/'Kelpie OTU counts'!AE$1</f>
        <v>0</v>
      </c>
      <c r="AF89" s="4">
        <f>'Kelpie OTU counts'!AF89/'Kelpie OTU counts'!AF$1</f>
        <v>0</v>
      </c>
      <c r="AG89" s="4">
        <f>'Kelpie OTU counts'!AG89/'Kelpie OTU counts'!AG$1</f>
        <v>0</v>
      </c>
      <c r="AH89" s="4">
        <f>'Kelpie OTU counts'!AH89/'Kelpie OTU counts'!AH$1</f>
        <v>2.967359050445104E-3</v>
      </c>
      <c r="AI89" s="4">
        <f>'Kelpie OTU counts'!AI89/'Kelpie OTU counts'!AI$1</f>
        <v>0</v>
      </c>
      <c r="AJ89" s="4">
        <f>'Kelpie OTU counts'!AJ89/'Kelpie OTU counts'!AJ$1</f>
        <v>0</v>
      </c>
      <c r="AK89" s="4">
        <f>'Kelpie OTU counts'!AK89/'Kelpie OTU counts'!AK$1</f>
        <v>0</v>
      </c>
      <c r="AL89" s="4">
        <f>'Kelpie OTU counts'!AL89/'Kelpie OTU counts'!AL$1</f>
        <v>0</v>
      </c>
      <c r="AM89" s="4">
        <f>'Kelpie OTU counts'!AM89/'Kelpie OTU counts'!AM$1</f>
        <v>0</v>
      </c>
      <c r="AN89" s="4">
        <f>'Kelpie OTU counts'!AN89/'Kelpie OTU counts'!AN$1</f>
        <v>0</v>
      </c>
      <c r="AO89" s="4">
        <f>'Kelpie OTU counts'!AO89/'Kelpie OTU counts'!AO$1</f>
        <v>0</v>
      </c>
      <c r="AP89" s="4">
        <f>'Kelpie OTU counts'!AP89/'Kelpie OTU counts'!AP$1</f>
        <v>0</v>
      </c>
      <c r="AQ89" s="4">
        <f>'Kelpie OTU counts'!AQ89/'Kelpie OTU counts'!AQ$1</f>
        <v>0</v>
      </c>
      <c r="AR89" s="4">
        <f>'Kelpie OTU counts'!AR89/'Kelpie OTU counts'!AR$1</f>
        <v>0</v>
      </c>
      <c r="AS89" s="4">
        <f>'Kelpie OTU counts'!AS89/'Kelpie OTU counts'!AS$1</f>
        <v>0</v>
      </c>
      <c r="AT89" s="4">
        <f>'Kelpie OTU counts'!AT89/'Kelpie OTU counts'!AT$1</f>
        <v>0</v>
      </c>
      <c r="AU89" s="4">
        <f>'Kelpie OTU counts'!AU89/'Kelpie OTU counts'!AU$1</f>
        <v>0</v>
      </c>
      <c r="AV89" s="4">
        <f>'Kelpie OTU counts'!AV89/'Kelpie OTU counts'!AV$1</f>
        <v>0</v>
      </c>
      <c r="AW89" s="4">
        <f>'Kelpie OTU counts'!AW89/'Kelpie OTU counts'!AW$1</f>
        <v>0</v>
      </c>
      <c r="AX89" s="4">
        <f>'Kelpie OTU counts'!AX89/'Kelpie OTU counts'!AX$1</f>
        <v>0</v>
      </c>
      <c r="AY89" s="4">
        <f>'Kelpie OTU counts'!AY89/'Kelpie OTU counts'!AY$1</f>
        <v>0</v>
      </c>
      <c r="AZ89" s="4">
        <f>'Kelpie OTU counts'!AZ89/'Kelpie OTU counts'!AZ$1</f>
        <v>0</v>
      </c>
      <c r="BA89" s="4">
        <f>'Kelpie OTU counts'!BA89/'Kelpie OTU counts'!BA$1</f>
        <v>0</v>
      </c>
      <c r="BB89" s="4">
        <f>'Kelpie OTU counts'!BB89/'Kelpie OTU counts'!BB$1</f>
        <v>8.6294416243654828E-3</v>
      </c>
      <c r="BC89" s="4">
        <f>'Kelpie OTU counts'!BC89/'Kelpie OTU counts'!BC$1</f>
        <v>5.5697823303457107E-2</v>
      </c>
      <c r="BD89" s="4">
        <f>'Kelpie OTU counts'!BD89/'Kelpie OTU counts'!BD$1</f>
        <v>6.3157894736842107E-2</v>
      </c>
      <c r="BE89" s="4">
        <f>'Kelpie OTU counts'!BE89/'Kelpie OTU counts'!BE$1</f>
        <v>0</v>
      </c>
      <c r="BF89" s="4">
        <f>'Kelpie OTU counts'!BF89/'Kelpie OTU counts'!BF$1</f>
        <v>0</v>
      </c>
    </row>
    <row r="90" spans="1:58" x14ac:dyDescent="0.35">
      <c r="A90" t="str">
        <f>'Kelpie OTU counts'!A90</f>
        <v>OTU_97</v>
      </c>
      <c r="B90">
        <f>'Kelpie OTU counts'!B90</f>
        <v>199</v>
      </c>
      <c r="C90" t="str">
        <f>'Kelpie OTU counts'!C90</f>
        <v>Root</v>
      </c>
      <c r="D90" t="str">
        <f>'Kelpie OTU counts'!D90</f>
        <v>Bacteria</v>
      </c>
      <c r="E90" t="str">
        <f>'Kelpie OTU counts'!E90</f>
        <v>Bacteroidetes</v>
      </c>
      <c r="F90" t="str">
        <f>'Kelpie OTU counts'!F90</f>
        <v>.</v>
      </c>
      <c r="G90" t="str">
        <f>'Kelpie OTU counts'!G90</f>
        <v>Bacteroidia</v>
      </c>
      <c r="H90" t="str">
        <f>'Kelpie OTU counts'!H90</f>
        <v>.</v>
      </c>
      <c r="I90" t="str">
        <f>'Kelpie OTU counts'!I90</f>
        <v>Bacteroidales</v>
      </c>
      <c r="J90" t="str">
        <f>'Kelpie OTU counts'!J90</f>
        <v>.</v>
      </c>
      <c r="K90" t="str">
        <f>'Kelpie OTU counts'!K90</f>
        <v>Porphyromonadaceae</v>
      </c>
      <c r="L90" t="str">
        <f>'Kelpie OTU counts'!L90</f>
        <v>.</v>
      </c>
      <c r="M90" t="str">
        <f>'Kelpie OTU counts'!M90</f>
        <v>Butyricimonas</v>
      </c>
      <c r="N90" t="str">
        <f>'Kelpie OTU counts'!N90</f>
        <v>.</v>
      </c>
      <c r="O90">
        <f>'Kelpie OTU counts'!O90</f>
        <v>1</v>
      </c>
      <c r="P90" t="str">
        <f>'Kelpie OTU counts'!P90</f>
        <v>Butyricimonas_paravirosa_214-4_(AB916502)</v>
      </c>
      <c r="Q90">
        <f>'Kelpie OTU counts'!Q90</f>
        <v>98</v>
      </c>
      <c r="R90">
        <f>'Kelpie OTU counts'!R90</f>
        <v>2</v>
      </c>
      <c r="S90" s="4">
        <f>'Kelpie OTU counts'!S90/'Kelpie OTU counts'!S$1</f>
        <v>0</v>
      </c>
      <c r="T90" s="4">
        <f>'Kelpie OTU counts'!T90/'Kelpie OTU counts'!T$1</f>
        <v>0</v>
      </c>
      <c r="U90" s="4">
        <f>'Kelpie OTU counts'!U90/'Kelpie OTU counts'!U$1</f>
        <v>0</v>
      </c>
      <c r="V90" s="4">
        <f>'Kelpie OTU counts'!V90/'Kelpie OTU counts'!V$1</f>
        <v>6.6555740432612314E-4</v>
      </c>
      <c r="W90" s="4">
        <f>'Kelpie OTU counts'!W90/'Kelpie OTU counts'!W$1</f>
        <v>0</v>
      </c>
      <c r="X90" s="4">
        <f>'Kelpie OTU counts'!X90/'Kelpie OTU counts'!X$1</f>
        <v>0</v>
      </c>
      <c r="Y90" s="4">
        <f>'Kelpie OTU counts'!Y90/'Kelpie OTU counts'!Y$1</f>
        <v>0</v>
      </c>
      <c r="Z90" s="4">
        <f>'Kelpie OTU counts'!Z90/'Kelpie OTU counts'!Z$1</f>
        <v>0</v>
      </c>
      <c r="AA90" s="4">
        <f>'Kelpie OTU counts'!AA90/'Kelpie OTU counts'!AA$1</f>
        <v>8.771929824561403E-3</v>
      </c>
      <c r="AB90" s="4">
        <f>'Kelpie OTU counts'!AB90/'Kelpie OTU counts'!AB$1</f>
        <v>1.0285714285714285E-2</v>
      </c>
      <c r="AC90" s="4">
        <f>'Kelpie OTU counts'!AC90/'Kelpie OTU counts'!AC$1</f>
        <v>1.5394912985274432E-2</v>
      </c>
      <c r="AD90" s="4">
        <f>'Kelpie OTU counts'!AD90/'Kelpie OTU counts'!AD$1</f>
        <v>1.2996389891696752E-2</v>
      </c>
      <c r="AE90" s="4">
        <f>'Kelpie OTU counts'!AE90/'Kelpie OTU counts'!AE$1</f>
        <v>0</v>
      </c>
      <c r="AF90" s="4">
        <f>'Kelpie OTU counts'!AF90/'Kelpie OTU counts'!AF$1</f>
        <v>2.3687327279905252E-3</v>
      </c>
      <c r="AG90" s="4">
        <f>'Kelpie OTU counts'!AG90/'Kelpie OTU counts'!AG$1</f>
        <v>0</v>
      </c>
      <c r="AH90" s="4">
        <f>'Kelpie OTU counts'!AH90/'Kelpie OTU counts'!AH$1</f>
        <v>0</v>
      </c>
      <c r="AI90" s="4">
        <f>'Kelpie OTU counts'!AI90/'Kelpie OTU counts'!AI$1</f>
        <v>1.9598236158745713E-3</v>
      </c>
      <c r="AJ90" s="4">
        <f>'Kelpie OTU counts'!AJ90/'Kelpie OTU counts'!AJ$1</f>
        <v>4.1641879833432477E-3</v>
      </c>
      <c r="AK90" s="4">
        <f>'Kelpie OTU counts'!AK90/'Kelpie OTU counts'!AK$1</f>
        <v>3.0326004548900682E-3</v>
      </c>
      <c r="AL90" s="4">
        <f>'Kelpie OTU counts'!AL90/'Kelpie OTU counts'!AL$1</f>
        <v>2.976190476190476E-3</v>
      </c>
      <c r="AM90" s="4">
        <f>'Kelpie OTU counts'!AM90/'Kelpie OTU counts'!AM$1</f>
        <v>0</v>
      </c>
      <c r="AN90" s="4">
        <f>'Kelpie OTU counts'!AN90/'Kelpie OTU counts'!AN$1</f>
        <v>0</v>
      </c>
      <c r="AO90" s="4">
        <f>'Kelpie OTU counts'!AO90/'Kelpie OTU counts'!AO$1</f>
        <v>0</v>
      </c>
      <c r="AP90" s="4">
        <f>'Kelpie OTU counts'!AP90/'Kelpie OTU counts'!AP$1</f>
        <v>0</v>
      </c>
      <c r="AQ90" s="4">
        <f>'Kelpie OTU counts'!AQ90/'Kelpie OTU counts'!AQ$1</f>
        <v>0</v>
      </c>
      <c r="AR90" s="4">
        <f>'Kelpie OTU counts'!AR90/'Kelpie OTU counts'!AR$1</f>
        <v>0</v>
      </c>
      <c r="AS90" s="4">
        <f>'Kelpie OTU counts'!AS90/'Kelpie OTU counts'!AS$1</f>
        <v>0</v>
      </c>
      <c r="AT90" s="4">
        <f>'Kelpie OTU counts'!AT90/'Kelpie OTU counts'!AT$1</f>
        <v>0</v>
      </c>
      <c r="AU90" s="4">
        <f>'Kelpie OTU counts'!AU90/'Kelpie OTU counts'!AU$1</f>
        <v>0</v>
      </c>
      <c r="AV90" s="4">
        <f>'Kelpie OTU counts'!AV90/'Kelpie OTU counts'!AV$1</f>
        <v>2.6431718061674008E-3</v>
      </c>
      <c r="AW90" s="4">
        <f>'Kelpie OTU counts'!AW90/'Kelpie OTU counts'!AW$1</f>
        <v>0</v>
      </c>
      <c r="AX90" s="4">
        <f>'Kelpie OTU counts'!AX90/'Kelpie OTU counts'!AX$1</f>
        <v>1.477832512315271E-3</v>
      </c>
      <c r="AY90" s="4">
        <f>'Kelpie OTU counts'!AY90/'Kelpie OTU counts'!AY$1</f>
        <v>0</v>
      </c>
      <c r="AZ90" s="4">
        <f>'Kelpie OTU counts'!AZ90/'Kelpie OTU counts'!AZ$1</f>
        <v>0</v>
      </c>
      <c r="BA90" s="4">
        <f>'Kelpie OTU counts'!BA90/'Kelpie OTU counts'!BA$1</f>
        <v>0</v>
      </c>
      <c r="BB90" s="4">
        <f>'Kelpie OTU counts'!BB90/'Kelpie OTU counts'!BB$1</f>
        <v>0</v>
      </c>
      <c r="BC90" s="4">
        <f>'Kelpie OTU counts'!BC90/'Kelpie OTU counts'!BC$1</f>
        <v>0</v>
      </c>
      <c r="BD90" s="4">
        <f>'Kelpie OTU counts'!BD90/'Kelpie OTU counts'!BD$1</f>
        <v>0</v>
      </c>
      <c r="BE90" s="4">
        <f>'Kelpie OTU counts'!BE90/'Kelpie OTU counts'!BE$1</f>
        <v>0</v>
      </c>
      <c r="BF90" s="4">
        <f>'Kelpie OTU counts'!BF90/'Kelpie OTU counts'!BF$1</f>
        <v>0</v>
      </c>
    </row>
    <row r="91" spans="1:58" x14ac:dyDescent="0.35">
      <c r="A91" t="str">
        <f>'Kelpie OTU counts'!A91</f>
        <v>OTU_90</v>
      </c>
      <c r="B91">
        <f>'Kelpie OTU counts'!B91</f>
        <v>187</v>
      </c>
      <c r="C91" t="str">
        <f>'Kelpie OTU counts'!C91</f>
        <v>Root</v>
      </c>
      <c r="D91" t="str">
        <f>'Kelpie OTU counts'!D91</f>
        <v>Bacteria</v>
      </c>
      <c r="E91" t="str">
        <f>'Kelpie OTU counts'!E91</f>
        <v>Firmicutes</v>
      </c>
      <c r="F91" t="str">
        <f>'Kelpie OTU counts'!F91</f>
        <v>.</v>
      </c>
      <c r="G91" t="str">
        <f>'Kelpie OTU counts'!G91</f>
        <v>Clostridia</v>
      </c>
      <c r="H91" t="str">
        <f>'Kelpie OTU counts'!H91</f>
        <v>.</v>
      </c>
      <c r="I91" t="str">
        <f>'Kelpie OTU counts'!I91</f>
        <v>Clostridiales</v>
      </c>
      <c r="J91" t="str">
        <f>'Kelpie OTU counts'!J91</f>
        <v>.</v>
      </c>
      <c r="K91" t="str">
        <f>'Kelpie OTU counts'!K91</f>
        <v>Peptostreptococcaceae</v>
      </c>
      <c r="L91" t="str">
        <f>'Kelpie OTU counts'!L91</f>
        <v>.</v>
      </c>
      <c r="M91" t="str">
        <f>'Kelpie OTU counts'!M91</f>
        <v>Intestinibacter</v>
      </c>
      <c r="N91" t="str">
        <f>'Kelpie OTU counts'!N91</f>
        <v>.</v>
      </c>
      <c r="O91">
        <f>'Kelpie OTU counts'!O91</f>
        <v>0.88</v>
      </c>
      <c r="P91" t="str">
        <f>'Kelpie OTU counts'!P91</f>
        <v>Clostridium_bartlettii_(T)_WAL_16138_(AY438672)</v>
      </c>
      <c r="Q91">
        <f>'Kelpie OTU counts'!Q91</f>
        <v>100</v>
      </c>
      <c r="R91">
        <f>'Kelpie OTU counts'!R91</f>
        <v>1</v>
      </c>
      <c r="S91" s="4">
        <f>'Kelpie OTU counts'!S91/'Kelpie OTU counts'!S$1</f>
        <v>0</v>
      </c>
      <c r="T91" s="4">
        <f>'Kelpie OTU counts'!T91/'Kelpie OTU counts'!T$1</f>
        <v>0</v>
      </c>
      <c r="U91" s="4">
        <f>'Kelpie OTU counts'!U91/'Kelpie OTU counts'!U$1</f>
        <v>0</v>
      </c>
      <c r="V91" s="4">
        <f>'Kelpie OTU counts'!V91/'Kelpie OTU counts'!V$1</f>
        <v>0</v>
      </c>
      <c r="W91" s="4">
        <f>'Kelpie OTU counts'!W91/'Kelpie OTU counts'!W$1</f>
        <v>0</v>
      </c>
      <c r="X91" s="4">
        <f>'Kelpie OTU counts'!X91/'Kelpie OTU counts'!X$1</f>
        <v>0</v>
      </c>
      <c r="Y91" s="4">
        <f>'Kelpie OTU counts'!Y91/'Kelpie OTU counts'!Y$1</f>
        <v>0</v>
      </c>
      <c r="Z91" s="4">
        <f>'Kelpie OTU counts'!Z91/'Kelpie OTU counts'!Z$1</f>
        <v>0</v>
      </c>
      <c r="AA91" s="4">
        <f>'Kelpie OTU counts'!AA91/'Kelpie OTU counts'!AA$1</f>
        <v>0</v>
      </c>
      <c r="AB91" s="4">
        <f>'Kelpie OTU counts'!AB91/'Kelpie OTU counts'!AB$1</f>
        <v>0</v>
      </c>
      <c r="AC91" s="4">
        <f>'Kelpie OTU counts'!AC91/'Kelpie OTU counts'!AC$1</f>
        <v>0</v>
      </c>
      <c r="AD91" s="4">
        <f>'Kelpie OTU counts'!AD91/'Kelpie OTU counts'!AD$1</f>
        <v>0</v>
      </c>
      <c r="AE91" s="4">
        <f>'Kelpie OTU counts'!AE91/'Kelpie OTU counts'!AE$1</f>
        <v>0</v>
      </c>
      <c r="AF91" s="4">
        <f>'Kelpie OTU counts'!AF91/'Kelpie OTU counts'!AF$1</f>
        <v>0</v>
      </c>
      <c r="AG91" s="4">
        <f>'Kelpie OTU counts'!AG91/'Kelpie OTU counts'!AG$1</f>
        <v>5.0955414012738851E-3</v>
      </c>
      <c r="AH91" s="4">
        <f>'Kelpie OTU counts'!AH91/'Kelpie OTU counts'!AH$1</f>
        <v>1.0385756676557863E-2</v>
      </c>
      <c r="AI91" s="4">
        <f>'Kelpie OTU counts'!AI91/'Kelpie OTU counts'!AI$1</f>
        <v>0</v>
      </c>
      <c r="AJ91" s="4">
        <f>'Kelpie OTU counts'!AJ91/'Kelpie OTU counts'!AJ$1</f>
        <v>0</v>
      </c>
      <c r="AK91" s="4">
        <f>'Kelpie OTU counts'!AK91/'Kelpie OTU counts'!AK$1</f>
        <v>0</v>
      </c>
      <c r="AL91" s="4">
        <f>'Kelpie OTU counts'!AL91/'Kelpie OTU counts'!AL$1</f>
        <v>0</v>
      </c>
      <c r="AM91" s="4">
        <f>'Kelpie OTU counts'!AM91/'Kelpie OTU counts'!AM$1</f>
        <v>0</v>
      </c>
      <c r="AN91" s="4">
        <f>'Kelpie OTU counts'!AN91/'Kelpie OTU counts'!AN$1</f>
        <v>0</v>
      </c>
      <c r="AO91" s="4">
        <f>'Kelpie OTU counts'!AO91/'Kelpie OTU counts'!AO$1</f>
        <v>2.796644027167399E-3</v>
      </c>
      <c r="AP91" s="4">
        <f>'Kelpie OTU counts'!AP91/'Kelpie OTU counts'!AP$1</f>
        <v>2.181500872600349E-3</v>
      </c>
      <c r="AQ91" s="4">
        <f>'Kelpie OTU counts'!AQ91/'Kelpie OTU counts'!AQ$1</f>
        <v>0</v>
      </c>
      <c r="AR91" s="4">
        <f>'Kelpie OTU counts'!AR91/'Kelpie OTU counts'!AR$1</f>
        <v>0</v>
      </c>
      <c r="AS91" s="4">
        <f>'Kelpie OTU counts'!AS91/'Kelpie OTU counts'!AS$1</f>
        <v>8.1708715596330271E-3</v>
      </c>
      <c r="AT91" s="4">
        <f>'Kelpie OTU counts'!AT91/'Kelpie OTU counts'!AT$1</f>
        <v>6.71462829736211E-3</v>
      </c>
      <c r="AU91" s="4">
        <f>'Kelpie OTU counts'!AU91/'Kelpie OTU counts'!AU$1</f>
        <v>0</v>
      </c>
      <c r="AV91" s="4">
        <f>'Kelpie OTU counts'!AV91/'Kelpie OTU counts'!AV$1</f>
        <v>0</v>
      </c>
      <c r="AW91" s="4">
        <f>'Kelpie OTU counts'!AW91/'Kelpie OTU counts'!AW$1</f>
        <v>3.1185031185031187E-3</v>
      </c>
      <c r="AX91" s="4">
        <f>'Kelpie OTU counts'!AX91/'Kelpie OTU counts'!AX$1</f>
        <v>4.9261083743842365E-3</v>
      </c>
      <c r="AY91" s="4">
        <f>'Kelpie OTU counts'!AY91/'Kelpie OTU counts'!AY$1</f>
        <v>3.6972596781209223E-3</v>
      </c>
      <c r="AZ91" s="4">
        <f>'Kelpie OTU counts'!AZ91/'Kelpie OTU counts'!AZ$1</f>
        <v>2.6292725679228747E-3</v>
      </c>
      <c r="BA91" s="4">
        <f>'Kelpie OTU counts'!BA91/'Kelpie OTU counts'!BA$1</f>
        <v>3.3365109628217351E-3</v>
      </c>
      <c r="BB91" s="4">
        <f>'Kelpie OTU counts'!BB91/'Kelpie OTU counts'!BB$1</f>
        <v>3.5532994923857869E-3</v>
      </c>
      <c r="BC91" s="4">
        <f>'Kelpie OTU counts'!BC91/'Kelpie OTU counts'!BC$1</f>
        <v>0</v>
      </c>
      <c r="BD91" s="4">
        <f>'Kelpie OTU counts'!BD91/'Kelpie OTU counts'!BD$1</f>
        <v>0</v>
      </c>
      <c r="BE91" s="4">
        <f>'Kelpie OTU counts'!BE91/'Kelpie OTU counts'!BE$1</f>
        <v>2.058319039451115E-3</v>
      </c>
      <c r="BF91" s="4">
        <f>'Kelpie OTU counts'!BF91/'Kelpie OTU counts'!BF$1</f>
        <v>0</v>
      </c>
    </row>
    <row r="92" spans="1:58" x14ac:dyDescent="0.35">
      <c r="A92" t="str">
        <f>'Kelpie OTU counts'!A92</f>
        <v>OTU_77</v>
      </c>
      <c r="B92">
        <f>'Kelpie OTU counts'!B92</f>
        <v>184</v>
      </c>
      <c r="C92" t="str">
        <f>'Kelpie OTU counts'!C92</f>
        <v>Root</v>
      </c>
      <c r="D92" t="str">
        <f>'Kelpie OTU counts'!D92</f>
        <v>Bacteria</v>
      </c>
      <c r="E92" t="str">
        <f>'Kelpie OTU counts'!E92</f>
        <v>Proteobacteria</v>
      </c>
      <c r="F92" t="str">
        <f>'Kelpie OTU counts'!F92</f>
        <v>.</v>
      </c>
      <c r="G92" t="str">
        <f>'Kelpie OTU counts'!G92</f>
        <v>Alphaproteobacteria</v>
      </c>
      <c r="H92" t="str">
        <f>'Kelpie OTU counts'!H92</f>
        <v>.</v>
      </c>
      <c r="I92" t="str">
        <f>'Kelpie OTU counts'!I92</f>
        <v>Rhodospirillales</v>
      </c>
      <c r="J92" t="str">
        <f>'Kelpie OTU counts'!J92</f>
        <v>.</v>
      </c>
      <c r="K92" t="str">
        <f>'Kelpie OTU counts'!K92</f>
        <v>Rhodospirillaceae</v>
      </c>
      <c r="L92" t="str">
        <f>'Kelpie OTU counts'!L92</f>
        <v>.</v>
      </c>
      <c r="M92" t="str">
        <f>'Kelpie OTU counts'!M92</f>
        <v>.</v>
      </c>
      <c r="N92" t="str">
        <f>'Kelpie OTU counts'!N92</f>
        <v>.</v>
      </c>
      <c r="O92">
        <f>'Kelpie OTU counts'!O92</f>
        <v>0.62</v>
      </c>
      <c r="P92" t="str">
        <f>'Kelpie OTU counts'!P92</f>
        <v>Kiloniella_litopenaei_strain_P1-1_(NR_148331.1)</v>
      </c>
      <c r="Q92">
        <f>'Kelpie OTU counts'!Q92</f>
        <v>85.8</v>
      </c>
      <c r="R92">
        <f>'Kelpie OTU counts'!R92</f>
        <v>1</v>
      </c>
      <c r="S92" s="4">
        <f>'Kelpie OTU counts'!S92/'Kelpie OTU counts'!S$1</f>
        <v>0</v>
      </c>
      <c r="T92" s="4">
        <f>'Kelpie OTU counts'!T92/'Kelpie OTU counts'!T$1</f>
        <v>0</v>
      </c>
      <c r="U92" s="4">
        <f>'Kelpie OTU counts'!U92/'Kelpie OTU counts'!U$1</f>
        <v>0</v>
      </c>
      <c r="V92" s="4">
        <f>'Kelpie OTU counts'!V92/'Kelpie OTU counts'!V$1</f>
        <v>0</v>
      </c>
      <c r="W92" s="4">
        <f>'Kelpie OTU counts'!W92/'Kelpie OTU counts'!W$1</f>
        <v>0</v>
      </c>
      <c r="X92" s="4">
        <f>'Kelpie OTU counts'!X92/'Kelpie OTU counts'!X$1</f>
        <v>0</v>
      </c>
      <c r="Y92" s="4">
        <f>'Kelpie OTU counts'!Y92/'Kelpie OTU counts'!Y$1</f>
        <v>0</v>
      </c>
      <c r="Z92" s="4">
        <f>'Kelpie OTU counts'!Z92/'Kelpie OTU counts'!Z$1</f>
        <v>0</v>
      </c>
      <c r="AA92" s="4">
        <f>'Kelpie OTU counts'!AA92/'Kelpie OTU counts'!AA$1</f>
        <v>1.9493177387914229E-2</v>
      </c>
      <c r="AB92" s="4">
        <f>'Kelpie OTU counts'!AB92/'Kelpie OTU counts'!AB$1</f>
        <v>2.1142857142857144E-2</v>
      </c>
      <c r="AC92" s="4">
        <f>'Kelpie OTU counts'!AC92/'Kelpie OTU counts'!AC$1</f>
        <v>6.6934404283801874E-3</v>
      </c>
      <c r="AD92" s="4">
        <f>'Kelpie OTU counts'!AD92/'Kelpie OTU counts'!AD$1</f>
        <v>6.4981949458483759E-3</v>
      </c>
      <c r="AE92" s="4">
        <f>'Kelpie OTU counts'!AE92/'Kelpie OTU counts'!AE$1</f>
        <v>0</v>
      </c>
      <c r="AF92" s="4">
        <f>'Kelpie OTU counts'!AF92/'Kelpie OTU counts'!AF$1</f>
        <v>0</v>
      </c>
      <c r="AG92" s="4">
        <f>'Kelpie OTU counts'!AG92/'Kelpie OTU counts'!AG$1</f>
        <v>0</v>
      </c>
      <c r="AH92" s="4">
        <f>'Kelpie OTU counts'!AH92/'Kelpie OTU counts'!AH$1</f>
        <v>0</v>
      </c>
      <c r="AI92" s="4">
        <f>'Kelpie OTU counts'!AI92/'Kelpie OTU counts'!AI$1</f>
        <v>0</v>
      </c>
      <c r="AJ92" s="4">
        <f>'Kelpie OTU counts'!AJ92/'Kelpie OTU counts'!AJ$1</f>
        <v>0</v>
      </c>
      <c r="AK92" s="4">
        <f>'Kelpie OTU counts'!AK92/'Kelpie OTU counts'!AK$1</f>
        <v>0</v>
      </c>
      <c r="AL92" s="4">
        <f>'Kelpie OTU counts'!AL92/'Kelpie OTU counts'!AL$1</f>
        <v>0</v>
      </c>
      <c r="AM92" s="4">
        <f>'Kelpie OTU counts'!AM92/'Kelpie OTU counts'!AM$1</f>
        <v>0</v>
      </c>
      <c r="AN92" s="4">
        <f>'Kelpie OTU counts'!AN92/'Kelpie OTU counts'!AN$1</f>
        <v>0</v>
      </c>
      <c r="AO92" s="4">
        <f>'Kelpie OTU counts'!AO92/'Kelpie OTU counts'!AO$1</f>
        <v>7.5908909308829405E-3</v>
      </c>
      <c r="AP92" s="4">
        <f>'Kelpie OTU counts'!AP92/'Kelpie OTU counts'!AP$1</f>
        <v>4.3630017452006981E-3</v>
      </c>
      <c r="AQ92" s="4">
        <f>'Kelpie OTU counts'!AQ92/'Kelpie OTU counts'!AQ$1</f>
        <v>0</v>
      </c>
      <c r="AR92" s="4">
        <f>'Kelpie OTU counts'!AR92/'Kelpie OTU counts'!AR$1</f>
        <v>0</v>
      </c>
      <c r="AS92" s="4">
        <f>'Kelpie OTU counts'!AS92/'Kelpie OTU counts'!AS$1</f>
        <v>0</v>
      </c>
      <c r="AT92" s="4">
        <f>'Kelpie OTU counts'!AT92/'Kelpie OTU counts'!AT$1</f>
        <v>0</v>
      </c>
      <c r="AU92" s="4">
        <f>'Kelpie OTU counts'!AU92/'Kelpie OTU counts'!AU$1</f>
        <v>1.1814345991561181E-2</v>
      </c>
      <c r="AV92" s="4">
        <f>'Kelpie OTU counts'!AV92/'Kelpie OTU counts'!AV$1</f>
        <v>6.1674008810572688E-3</v>
      </c>
      <c r="AW92" s="4">
        <f>'Kelpie OTU counts'!AW92/'Kelpie OTU counts'!AW$1</f>
        <v>0</v>
      </c>
      <c r="AX92" s="4">
        <f>'Kelpie OTU counts'!AX92/'Kelpie OTU counts'!AX$1</f>
        <v>0</v>
      </c>
      <c r="AY92" s="4">
        <f>'Kelpie OTU counts'!AY92/'Kelpie OTU counts'!AY$1</f>
        <v>0</v>
      </c>
      <c r="AZ92" s="4">
        <f>'Kelpie OTU counts'!AZ92/'Kelpie OTU counts'!AZ$1</f>
        <v>0</v>
      </c>
      <c r="BA92" s="4">
        <f>'Kelpie OTU counts'!BA92/'Kelpie OTU counts'!BA$1</f>
        <v>0</v>
      </c>
      <c r="BB92" s="4">
        <f>'Kelpie OTU counts'!BB92/'Kelpie OTU counts'!BB$1</f>
        <v>0</v>
      </c>
      <c r="BC92" s="4">
        <f>'Kelpie OTU counts'!BC92/'Kelpie OTU counts'!BC$1</f>
        <v>0</v>
      </c>
      <c r="BD92" s="4">
        <f>'Kelpie OTU counts'!BD92/'Kelpie OTU counts'!BD$1</f>
        <v>0</v>
      </c>
      <c r="BE92" s="4">
        <f>'Kelpie OTU counts'!BE92/'Kelpie OTU counts'!BE$1</f>
        <v>0</v>
      </c>
      <c r="BF92" s="4">
        <f>'Kelpie OTU counts'!BF92/'Kelpie OTU counts'!BF$1</f>
        <v>0</v>
      </c>
    </row>
    <row r="93" spans="1:58" x14ac:dyDescent="0.35">
      <c r="A93" t="str">
        <f>'Kelpie OTU counts'!A93</f>
        <v>OTU_80</v>
      </c>
      <c r="B93">
        <f>'Kelpie OTU counts'!B93</f>
        <v>179</v>
      </c>
      <c r="C93" t="str">
        <f>'Kelpie OTU counts'!C93</f>
        <v>Root</v>
      </c>
      <c r="D93" t="str">
        <f>'Kelpie OTU counts'!D93</f>
        <v>Bacteria</v>
      </c>
      <c r="E93" t="str">
        <f>'Kelpie OTU counts'!E93</f>
        <v>Firmicutes</v>
      </c>
      <c r="F93" t="str">
        <f>'Kelpie OTU counts'!F93</f>
        <v>.</v>
      </c>
      <c r="G93" t="str">
        <f>'Kelpie OTU counts'!G93</f>
        <v>Erysipelotrichia</v>
      </c>
      <c r="H93" t="str">
        <f>'Kelpie OTU counts'!H93</f>
        <v>.</v>
      </c>
      <c r="I93" t="str">
        <f>'Kelpie OTU counts'!I93</f>
        <v>Erysipelotrichales</v>
      </c>
      <c r="J93" t="str">
        <f>'Kelpie OTU counts'!J93</f>
        <v>.</v>
      </c>
      <c r="K93" t="str">
        <f>'Kelpie OTU counts'!K93</f>
        <v>Erysipelotrichaceae</v>
      </c>
      <c r="L93" t="str">
        <f>'Kelpie OTU counts'!L93</f>
        <v>.</v>
      </c>
      <c r="M93" t="str">
        <f>'Kelpie OTU counts'!M93</f>
        <v>Catenibacterium</v>
      </c>
      <c r="N93" t="str">
        <f>'Kelpie OTU counts'!N93</f>
        <v>.</v>
      </c>
      <c r="O93">
        <f>'Kelpie OTU counts'!O93</f>
        <v>0.84</v>
      </c>
      <c r="P93" t="str">
        <f>'Kelpie OTU counts'!P93</f>
        <v>Catenibacterium_mitsuokai_(T)_JCM_10609_(AB030224)</v>
      </c>
      <c r="Q93">
        <f>'Kelpie OTU counts'!Q93</f>
        <v>96.4</v>
      </c>
      <c r="R93">
        <f>'Kelpie OTU counts'!R93</f>
        <v>1</v>
      </c>
      <c r="S93" s="4">
        <f>'Kelpie OTU counts'!S93/'Kelpie OTU counts'!S$1</f>
        <v>0</v>
      </c>
      <c r="T93" s="4">
        <f>'Kelpie OTU counts'!T93/'Kelpie OTU counts'!T$1</f>
        <v>0</v>
      </c>
      <c r="U93" s="4">
        <f>'Kelpie OTU counts'!U93/'Kelpie OTU counts'!U$1</f>
        <v>0</v>
      </c>
      <c r="V93" s="4">
        <f>'Kelpie OTU counts'!V93/'Kelpie OTU counts'!V$1</f>
        <v>0</v>
      </c>
      <c r="W93" s="4">
        <f>'Kelpie OTU counts'!W93/'Kelpie OTU counts'!W$1</f>
        <v>0</v>
      </c>
      <c r="X93" s="4">
        <f>'Kelpie OTU counts'!X93/'Kelpie OTU counts'!X$1</f>
        <v>0</v>
      </c>
      <c r="Y93" s="4">
        <f>'Kelpie OTU counts'!Y93/'Kelpie OTU counts'!Y$1</f>
        <v>0</v>
      </c>
      <c r="Z93" s="4">
        <f>'Kelpie OTU counts'!Z93/'Kelpie OTU counts'!Z$1</f>
        <v>0</v>
      </c>
      <c r="AA93" s="4">
        <f>'Kelpie OTU counts'!AA93/'Kelpie OTU counts'!AA$1</f>
        <v>0</v>
      </c>
      <c r="AB93" s="4">
        <f>'Kelpie OTU counts'!AB93/'Kelpie OTU counts'!AB$1</f>
        <v>0</v>
      </c>
      <c r="AC93" s="4">
        <f>'Kelpie OTU counts'!AC93/'Kelpie OTU counts'!AC$1</f>
        <v>0</v>
      </c>
      <c r="AD93" s="4">
        <f>'Kelpie OTU counts'!AD93/'Kelpie OTU counts'!AD$1</f>
        <v>0</v>
      </c>
      <c r="AE93" s="4">
        <f>'Kelpie OTU counts'!AE93/'Kelpie OTU counts'!AE$1</f>
        <v>0</v>
      </c>
      <c r="AF93" s="4">
        <f>'Kelpie OTU counts'!AF93/'Kelpie OTU counts'!AF$1</f>
        <v>0</v>
      </c>
      <c r="AG93" s="4">
        <f>'Kelpie OTU counts'!AG93/'Kelpie OTU counts'!AG$1</f>
        <v>0</v>
      </c>
      <c r="AH93" s="4">
        <f>'Kelpie OTU counts'!AH93/'Kelpie OTU counts'!AH$1</f>
        <v>0</v>
      </c>
      <c r="AI93" s="4">
        <f>'Kelpie OTU counts'!AI93/'Kelpie OTU counts'!AI$1</f>
        <v>0</v>
      </c>
      <c r="AJ93" s="4">
        <f>'Kelpie OTU counts'!AJ93/'Kelpie OTU counts'!AJ$1</f>
        <v>0</v>
      </c>
      <c r="AK93" s="4">
        <f>'Kelpie OTU counts'!AK93/'Kelpie OTU counts'!AK$1</f>
        <v>0</v>
      </c>
      <c r="AL93" s="4">
        <f>'Kelpie OTU counts'!AL93/'Kelpie OTU counts'!AL$1</f>
        <v>0</v>
      </c>
      <c r="AM93" s="4">
        <f>'Kelpie OTU counts'!AM93/'Kelpie OTU counts'!AM$1</f>
        <v>0</v>
      </c>
      <c r="AN93" s="4">
        <f>'Kelpie OTU counts'!AN93/'Kelpie OTU counts'!AN$1</f>
        <v>0</v>
      </c>
      <c r="AO93" s="4">
        <f>'Kelpie OTU counts'!AO93/'Kelpie OTU counts'!AO$1</f>
        <v>0</v>
      </c>
      <c r="AP93" s="4">
        <f>'Kelpie OTU counts'!AP93/'Kelpie OTU counts'!AP$1</f>
        <v>0</v>
      </c>
      <c r="AQ93" s="4">
        <f>'Kelpie OTU counts'!AQ93/'Kelpie OTU counts'!AQ$1</f>
        <v>0</v>
      </c>
      <c r="AR93" s="4">
        <f>'Kelpie OTU counts'!AR93/'Kelpie OTU counts'!AR$1</f>
        <v>0</v>
      </c>
      <c r="AS93" s="4">
        <f>'Kelpie OTU counts'!AS93/'Kelpie OTU counts'!AS$1</f>
        <v>0</v>
      </c>
      <c r="AT93" s="4">
        <f>'Kelpie OTU counts'!AT93/'Kelpie OTU counts'!AT$1</f>
        <v>0</v>
      </c>
      <c r="AU93" s="4">
        <f>'Kelpie OTU counts'!AU93/'Kelpie OTU counts'!AU$1</f>
        <v>0</v>
      </c>
      <c r="AV93" s="4">
        <f>'Kelpie OTU counts'!AV93/'Kelpie OTU counts'!AV$1</f>
        <v>0</v>
      </c>
      <c r="AW93" s="4">
        <f>'Kelpie OTU counts'!AW93/'Kelpie OTU counts'!AW$1</f>
        <v>8.8357588357588362E-3</v>
      </c>
      <c r="AX93" s="4">
        <f>'Kelpie OTU counts'!AX93/'Kelpie OTU counts'!AX$1</f>
        <v>9.852216748768473E-3</v>
      </c>
      <c r="AY93" s="4">
        <f>'Kelpie OTU counts'!AY93/'Kelpie OTU counts'!AY$1</f>
        <v>5.0021748586341888E-3</v>
      </c>
      <c r="AZ93" s="4">
        <f>'Kelpie OTU counts'!AZ93/'Kelpie OTU counts'!AZ$1</f>
        <v>5.6967572304995615E-3</v>
      </c>
      <c r="BA93" s="4">
        <f>'Kelpie OTU counts'!BA93/'Kelpie OTU counts'!BA$1</f>
        <v>0</v>
      </c>
      <c r="BB93" s="4">
        <f>'Kelpie OTU counts'!BB93/'Kelpie OTU counts'!BB$1</f>
        <v>0</v>
      </c>
      <c r="BC93" s="4">
        <f>'Kelpie OTU counts'!BC93/'Kelpie OTU counts'!BC$1</f>
        <v>0</v>
      </c>
      <c r="BD93" s="4">
        <f>'Kelpie OTU counts'!BD93/'Kelpie OTU counts'!BD$1</f>
        <v>0</v>
      </c>
      <c r="BE93" s="4">
        <f>'Kelpie OTU counts'!BE93/'Kelpie OTU counts'!BE$1</f>
        <v>1.3379073756432247E-2</v>
      </c>
      <c r="BF93" s="4">
        <f>'Kelpie OTU counts'!BF93/'Kelpie OTU counts'!BF$1</f>
        <v>1.5943312666076175E-2</v>
      </c>
    </row>
    <row r="94" spans="1:58" x14ac:dyDescent="0.35">
      <c r="A94" t="str">
        <f>'Kelpie OTU counts'!A94</f>
        <v>OTU_81</v>
      </c>
      <c r="B94">
        <f>'Kelpie OTU counts'!B94</f>
        <v>175</v>
      </c>
      <c r="C94" t="str">
        <f>'Kelpie OTU counts'!C94</f>
        <v>Root</v>
      </c>
      <c r="D94" t="str">
        <f>'Kelpie OTU counts'!D94</f>
        <v>Bacteria</v>
      </c>
      <c r="E94" t="str">
        <f>'Kelpie OTU counts'!E94</f>
        <v>Firmicutes</v>
      </c>
      <c r="F94" t="str">
        <f>'Kelpie OTU counts'!F94</f>
        <v>.</v>
      </c>
      <c r="G94" t="str">
        <f>'Kelpie OTU counts'!G94</f>
        <v>Clostridia</v>
      </c>
      <c r="H94" t="str">
        <f>'Kelpie OTU counts'!H94</f>
        <v>.</v>
      </c>
      <c r="I94" t="str">
        <f>'Kelpie OTU counts'!I94</f>
        <v>Clostridiales</v>
      </c>
      <c r="J94" t="str">
        <f>'Kelpie OTU counts'!J94</f>
        <v>.</v>
      </c>
      <c r="K94" t="str">
        <f>'Kelpie OTU counts'!K94</f>
        <v>Ruminococcaceae</v>
      </c>
      <c r="L94" t="str">
        <f>'Kelpie OTU counts'!L94</f>
        <v>.</v>
      </c>
      <c r="M94" t="str">
        <f>'Kelpie OTU counts'!M94</f>
        <v>Butyricicoccus</v>
      </c>
      <c r="N94" t="str">
        <f>'Kelpie OTU counts'!N94</f>
        <v>.</v>
      </c>
      <c r="O94">
        <f>'Kelpie OTU counts'!O94</f>
        <v>0.9</v>
      </c>
      <c r="P94" t="str">
        <f>'Kelpie OTU counts'!P94</f>
        <v>Eubacterium_desmolans_strain_ATCC_43058_(L34618)</v>
      </c>
      <c r="Q94">
        <f>'Kelpie OTU counts'!Q94</f>
        <v>99.6</v>
      </c>
      <c r="R94">
        <f>'Kelpie OTU counts'!R94</f>
        <v>1</v>
      </c>
      <c r="S94" s="4">
        <f>'Kelpie OTU counts'!S94/'Kelpie OTU counts'!S$1</f>
        <v>0</v>
      </c>
      <c r="T94" s="4">
        <f>'Kelpie OTU counts'!T94/'Kelpie OTU counts'!T$1</f>
        <v>0</v>
      </c>
      <c r="U94" s="4">
        <f>'Kelpie OTU counts'!U94/'Kelpie OTU counts'!U$1</f>
        <v>0</v>
      </c>
      <c r="V94" s="4">
        <f>'Kelpie OTU counts'!V94/'Kelpie OTU counts'!V$1</f>
        <v>0</v>
      </c>
      <c r="W94" s="4">
        <f>'Kelpie OTU counts'!W94/'Kelpie OTU counts'!W$1</f>
        <v>1.1574074074074073E-3</v>
      </c>
      <c r="X94" s="4">
        <f>'Kelpie OTU counts'!X94/'Kelpie OTU counts'!X$1</f>
        <v>0</v>
      </c>
      <c r="Y94" s="4">
        <f>'Kelpie OTU counts'!Y94/'Kelpie OTU counts'!Y$1</f>
        <v>1.2610040447299548E-2</v>
      </c>
      <c r="Z94" s="4">
        <f>'Kelpie OTU counts'!Z94/'Kelpie OTU counts'!Z$1</f>
        <v>1.1160134959771606E-2</v>
      </c>
      <c r="AA94" s="4">
        <f>'Kelpie OTU counts'!AA94/'Kelpie OTU counts'!AA$1</f>
        <v>0</v>
      </c>
      <c r="AB94" s="4">
        <f>'Kelpie OTU counts'!AB94/'Kelpie OTU counts'!AB$1</f>
        <v>0</v>
      </c>
      <c r="AC94" s="4">
        <f>'Kelpie OTU counts'!AC94/'Kelpie OTU counts'!AC$1</f>
        <v>0</v>
      </c>
      <c r="AD94" s="4">
        <f>'Kelpie OTU counts'!AD94/'Kelpie OTU counts'!AD$1</f>
        <v>0</v>
      </c>
      <c r="AE94" s="4">
        <f>'Kelpie OTU counts'!AE94/'Kelpie OTU counts'!AE$1</f>
        <v>0</v>
      </c>
      <c r="AF94" s="4">
        <f>'Kelpie OTU counts'!AF94/'Kelpie OTU counts'!AF$1</f>
        <v>0</v>
      </c>
      <c r="AG94" s="4">
        <f>'Kelpie OTU counts'!AG94/'Kelpie OTU counts'!AG$1</f>
        <v>2.038216560509554E-2</v>
      </c>
      <c r="AH94" s="4">
        <f>'Kelpie OTU counts'!AH94/'Kelpie OTU counts'!AH$1</f>
        <v>1.483679525222552E-2</v>
      </c>
      <c r="AI94" s="4">
        <f>'Kelpie OTU counts'!AI94/'Kelpie OTU counts'!AI$1</f>
        <v>0</v>
      </c>
      <c r="AJ94" s="4">
        <f>'Kelpie OTU counts'!AJ94/'Kelpie OTU counts'!AJ$1</f>
        <v>2.9744199881023199E-3</v>
      </c>
      <c r="AK94" s="4">
        <f>'Kelpie OTU counts'!AK94/'Kelpie OTU counts'!AK$1</f>
        <v>1.8953752843062926E-3</v>
      </c>
      <c r="AL94" s="4">
        <f>'Kelpie OTU counts'!AL94/'Kelpie OTU counts'!AL$1</f>
        <v>0</v>
      </c>
      <c r="AM94" s="4">
        <f>'Kelpie OTU counts'!AM94/'Kelpie OTU counts'!AM$1</f>
        <v>0</v>
      </c>
      <c r="AN94" s="4">
        <f>'Kelpie OTU counts'!AN94/'Kelpie OTU counts'!AN$1</f>
        <v>0</v>
      </c>
      <c r="AO94" s="4">
        <f>'Kelpie OTU counts'!AO94/'Kelpie OTU counts'!AO$1</f>
        <v>0</v>
      </c>
      <c r="AP94" s="4">
        <f>'Kelpie OTU counts'!AP94/'Kelpie OTU counts'!AP$1</f>
        <v>0</v>
      </c>
      <c r="AQ94" s="4">
        <f>'Kelpie OTU counts'!AQ94/'Kelpie OTU counts'!AQ$1</f>
        <v>0</v>
      </c>
      <c r="AR94" s="4">
        <f>'Kelpie OTU counts'!AR94/'Kelpie OTU counts'!AR$1</f>
        <v>0</v>
      </c>
      <c r="AS94" s="4">
        <f>'Kelpie OTU counts'!AS94/'Kelpie OTU counts'!AS$1</f>
        <v>0</v>
      </c>
      <c r="AT94" s="4">
        <f>'Kelpie OTU counts'!AT94/'Kelpie OTU counts'!AT$1</f>
        <v>0</v>
      </c>
      <c r="AU94" s="4">
        <f>'Kelpie OTU counts'!AU94/'Kelpie OTU counts'!AU$1</f>
        <v>0</v>
      </c>
      <c r="AV94" s="4">
        <f>'Kelpie OTU counts'!AV94/'Kelpie OTU counts'!AV$1</f>
        <v>0</v>
      </c>
      <c r="AW94" s="4">
        <f>'Kelpie OTU counts'!AW94/'Kelpie OTU counts'!AW$1</f>
        <v>0</v>
      </c>
      <c r="AX94" s="4">
        <f>'Kelpie OTU counts'!AX94/'Kelpie OTU counts'!AX$1</f>
        <v>0</v>
      </c>
      <c r="AY94" s="4">
        <f>'Kelpie OTU counts'!AY94/'Kelpie OTU counts'!AY$1</f>
        <v>0</v>
      </c>
      <c r="AZ94" s="4">
        <f>'Kelpie OTU counts'!AZ94/'Kelpie OTU counts'!AZ$1</f>
        <v>0</v>
      </c>
      <c r="BA94" s="4">
        <f>'Kelpie OTU counts'!BA94/'Kelpie OTU counts'!BA$1</f>
        <v>8.5795996186844616E-3</v>
      </c>
      <c r="BB94" s="4">
        <f>'Kelpie OTU counts'!BB94/'Kelpie OTU counts'!BB$1</f>
        <v>1.1167512690355329E-2</v>
      </c>
      <c r="BC94" s="4">
        <f>'Kelpie OTU counts'!BC94/'Kelpie OTU counts'!BC$1</f>
        <v>0</v>
      </c>
      <c r="BD94" s="4">
        <f>'Kelpie OTU counts'!BD94/'Kelpie OTU counts'!BD$1</f>
        <v>0</v>
      </c>
      <c r="BE94" s="4">
        <f>'Kelpie OTU counts'!BE94/'Kelpie OTU counts'!BE$1</f>
        <v>0</v>
      </c>
      <c r="BF94" s="4">
        <f>'Kelpie OTU counts'!BF94/'Kelpie OTU counts'!BF$1</f>
        <v>0</v>
      </c>
    </row>
    <row r="95" spans="1:58" x14ac:dyDescent="0.35">
      <c r="A95" t="str">
        <f>'Kelpie OTU counts'!A95</f>
        <v>OTU_108</v>
      </c>
      <c r="B95">
        <f>'Kelpie OTU counts'!B95</f>
        <v>173</v>
      </c>
      <c r="C95" t="str">
        <f>'Kelpie OTU counts'!C95</f>
        <v>Root</v>
      </c>
      <c r="D95" t="str">
        <f>'Kelpie OTU counts'!D95</f>
        <v>Bacteria</v>
      </c>
      <c r="E95" t="str">
        <f>'Kelpie OTU counts'!E95</f>
        <v>Firmicutes</v>
      </c>
      <c r="F95" t="str">
        <f>'Kelpie OTU counts'!F95</f>
        <v>.</v>
      </c>
      <c r="G95" t="str">
        <f>'Kelpie OTU counts'!G95</f>
        <v>Clostridia</v>
      </c>
      <c r="H95" t="str">
        <f>'Kelpie OTU counts'!H95</f>
        <v>.</v>
      </c>
      <c r="I95" t="str">
        <f>'Kelpie OTU counts'!I95</f>
        <v>Clostridiales</v>
      </c>
      <c r="J95" t="str">
        <f>'Kelpie OTU counts'!J95</f>
        <v>.</v>
      </c>
      <c r="K95" t="str">
        <f>'Kelpie OTU counts'!K95</f>
        <v>Lachnospiraceae</v>
      </c>
      <c r="L95" t="str">
        <f>'Kelpie OTU counts'!L95</f>
        <v>.</v>
      </c>
      <c r="M95" t="str">
        <f>'Kelpie OTU counts'!M95</f>
        <v>Blautia</v>
      </c>
      <c r="N95" t="str">
        <f>'Kelpie OTU counts'!N95</f>
        <v>.</v>
      </c>
      <c r="O95">
        <f>'Kelpie OTU counts'!O95</f>
        <v>1</v>
      </c>
      <c r="P95" t="str">
        <f>'Kelpie OTU counts'!P95</f>
        <v>Blautia_stercoris_GAM6-1_(HM626177)</v>
      </c>
      <c r="Q95">
        <f>'Kelpie OTU counts'!Q95</f>
        <v>100</v>
      </c>
      <c r="R95">
        <f>'Kelpie OTU counts'!R95</f>
        <v>1</v>
      </c>
      <c r="S95" s="4">
        <f>'Kelpie OTU counts'!S95/'Kelpie OTU counts'!S$1</f>
        <v>0</v>
      </c>
      <c r="T95" s="4">
        <f>'Kelpie OTU counts'!T95/'Kelpie OTU counts'!T$1</f>
        <v>0</v>
      </c>
      <c r="U95" s="4">
        <f>'Kelpie OTU counts'!U95/'Kelpie OTU counts'!U$1</f>
        <v>0</v>
      </c>
      <c r="V95" s="4">
        <f>'Kelpie OTU counts'!V95/'Kelpie OTU counts'!V$1</f>
        <v>0</v>
      </c>
      <c r="W95" s="4">
        <f>'Kelpie OTU counts'!W95/'Kelpie OTU counts'!W$1</f>
        <v>0</v>
      </c>
      <c r="X95" s="4">
        <f>'Kelpie OTU counts'!X95/'Kelpie OTU counts'!X$1</f>
        <v>0</v>
      </c>
      <c r="Y95" s="4">
        <f>'Kelpie OTU counts'!Y95/'Kelpie OTU counts'!Y$1</f>
        <v>0</v>
      </c>
      <c r="Z95" s="4">
        <f>'Kelpie OTU counts'!Z95/'Kelpie OTU counts'!Z$1</f>
        <v>0</v>
      </c>
      <c r="AA95" s="4">
        <f>'Kelpie OTU counts'!AA95/'Kelpie OTU counts'!AA$1</f>
        <v>0</v>
      </c>
      <c r="AB95" s="4">
        <f>'Kelpie OTU counts'!AB95/'Kelpie OTU counts'!AB$1</f>
        <v>0</v>
      </c>
      <c r="AC95" s="4">
        <f>'Kelpie OTU counts'!AC95/'Kelpie OTU counts'!AC$1</f>
        <v>0</v>
      </c>
      <c r="AD95" s="4">
        <f>'Kelpie OTU counts'!AD95/'Kelpie OTU counts'!AD$1</f>
        <v>0</v>
      </c>
      <c r="AE95" s="4">
        <f>'Kelpie OTU counts'!AE95/'Kelpie OTU counts'!AE$1</f>
        <v>0</v>
      </c>
      <c r="AF95" s="4">
        <f>'Kelpie OTU counts'!AF95/'Kelpie OTU counts'!AF$1</f>
        <v>0</v>
      </c>
      <c r="AG95" s="4">
        <f>'Kelpie OTU counts'!AG95/'Kelpie OTU counts'!AG$1</f>
        <v>2.5477707006369425E-3</v>
      </c>
      <c r="AH95" s="4">
        <f>'Kelpie OTU counts'!AH95/'Kelpie OTU counts'!AH$1</f>
        <v>0</v>
      </c>
      <c r="AI95" s="4">
        <f>'Kelpie OTU counts'!AI95/'Kelpie OTU counts'!AI$1</f>
        <v>0</v>
      </c>
      <c r="AJ95" s="4">
        <f>'Kelpie OTU counts'!AJ95/'Kelpie OTU counts'!AJ$1</f>
        <v>0</v>
      </c>
      <c r="AK95" s="4">
        <f>'Kelpie OTU counts'!AK95/'Kelpie OTU counts'!AK$1</f>
        <v>0</v>
      </c>
      <c r="AL95" s="4">
        <f>'Kelpie OTU counts'!AL95/'Kelpie OTU counts'!AL$1</f>
        <v>0</v>
      </c>
      <c r="AM95" s="4">
        <f>'Kelpie OTU counts'!AM95/'Kelpie OTU counts'!AM$1</f>
        <v>0</v>
      </c>
      <c r="AN95" s="4">
        <f>'Kelpie OTU counts'!AN95/'Kelpie OTU counts'!AN$1</f>
        <v>0</v>
      </c>
      <c r="AO95" s="4">
        <f>'Kelpie OTU counts'!AO95/'Kelpie OTU counts'!AO$1</f>
        <v>1.997602876548142E-3</v>
      </c>
      <c r="AP95" s="4">
        <f>'Kelpie OTU counts'!AP95/'Kelpie OTU counts'!AP$1</f>
        <v>4.799301919720768E-3</v>
      </c>
      <c r="AQ95" s="4">
        <f>'Kelpie OTU counts'!AQ95/'Kelpie OTU counts'!AQ$1</f>
        <v>9.6774193548387097E-4</v>
      </c>
      <c r="AR95" s="4">
        <f>'Kelpie OTU counts'!AR95/'Kelpie OTU counts'!AR$1</f>
        <v>0</v>
      </c>
      <c r="AS95" s="4">
        <f>'Kelpie OTU counts'!AS95/'Kelpie OTU counts'!AS$1</f>
        <v>3.8704128440366975E-3</v>
      </c>
      <c r="AT95" s="4">
        <f>'Kelpie OTU counts'!AT95/'Kelpie OTU counts'!AT$1</f>
        <v>4.3165467625899279E-3</v>
      </c>
      <c r="AU95" s="4">
        <f>'Kelpie OTU counts'!AU95/'Kelpie OTU counts'!AU$1</f>
        <v>0</v>
      </c>
      <c r="AV95" s="4">
        <f>'Kelpie OTU counts'!AV95/'Kelpie OTU counts'!AV$1</f>
        <v>0</v>
      </c>
      <c r="AW95" s="4">
        <f>'Kelpie OTU counts'!AW95/'Kelpie OTU counts'!AW$1</f>
        <v>0</v>
      </c>
      <c r="AX95" s="4">
        <f>'Kelpie OTU counts'!AX95/'Kelpie OTU counts'!AX$1</f>
        <v>0</v>
      </c>
      <c r="AY95" s="4">
        <f>'Kelpie OTU counts'!AY95/'Kelpie OTU counts'!AY$1</f>
        <v>6.5245759025663328E-3</v>
      </c>
      <c r="AZ95" s="4">
        <f>'Kelpie OTU counts'!AZ95/'Kelpie OTU counts'!AZ$1</f>
        <v>7.8878177037686233E-3</v>
      </c>
      <c r="BA95" s="4">
        <f>'Kelpie OTU counts'!BA95/'Kelpie OTU counts'!BA$1</f>
        <v>4.2897998093422308E-3</v>
      </c>
      <c r="BB95" s="4">
        <f>'Kelpie OTU counts'!BB95/'Kelpie OTU counts'!BB$1</f>
        <v>0</v>
      </c>
      <c r="BC95" s="4">
        <f>'Kelpie OTU counts'!BC95/'Kelpie OTU counts'!BC$1</f>
        <v>0</v>
      </c>
      <c r="BD95" s="4">
        <f>'Kelpie OTU counts'!BD95/'Kelpie OTU counts'!BD$1</f>
        <v>0</v>
      </c>
      <c r="BE95" s="4">
        <f>'Kelpie OTU counts'!BE95/'Kelpie OTU counts'!BE$1</f>
        <v>0</v>
      </c>
      <c r="BF95" s="4">
        <f>'Kelpie OTU counts'!BF95/'Kelpie OTU counts'!BF$1</f>
        <v>6.7906702096250373E-3</v>
      </c>
    </row>
    <row r="96" spans="1:58" x14ac:dyDescent="0.35">
      <c r="A96" t="str">
        <f>'Kelpie OTU counts'!A96</f>
        <v>OTU_154</v>
      </c>
      <c r="B96">
        <f>'Kelpie OTU counts'!B96</f>
        <v>170</v>
      </c>
      <c r="C96" t="str">
        <f>'Kelpie OTU counts'!C96</f>
        <v>Root</v>
      </c>
      <c r="D96" t="str">
        <f>'Kelpie OTU counts'!D96</f>
        <v>Bacteria</v>
      </c>
      <c r="E96" t="str">
        <f>'Kelpie OTU counts'!E96</f>
        <v>Firmicutes</v>
      </c>
      <c r="F96" t="str">
        <f>'Kelpie OTU counts'!F96</f>
        <v>.</v>
      </c>
      <c r="G96" t="str">
        <f>'Kelpie OTU counts'!G96</f>
        <v>Clostridia</v>
      </c>
      <c r="H96" t="str">
        <f>'Kelpie OTU counts'!H96</f>
        <v>.</v>
      </c>
      <c r="I96" t="str">
        <f>'Kelpie OTU counts'!I96</f>
        <v>Clostridiales</v>
      </c>
      <c r="J96" t="str">
        <f>'Kelpie OTU counts'!J96</f>
        <v>.</v>
      </c>
      <c r="K96" t="str">
        <f>'Kelpie OTU counts'!K96</f>
        <v>Lachnospiraceae</v>
      </c>
      <c r="L96" t="str">
        <f>'Kelpie OTU counts'!L96</f>
        <v>.</v>
      </c>
      <c r="M96" t="str">
        <f>'Kelpie OTU counts'!M96</f>
        <v>Lachnospiracea_incertae_sedis</v>
      </c>
      <c r="N96" t="str">
        <f>'Kelpie OTU counts'!N96</f>
        <v>.</v>
      </c>
      <c r="O96">
        <f>'Kelpie OTU counts'!O96</f>
        <v>0.71</v>
      </c>
      <c r="P96" t="str">
        <f>'Kelpie OTU counts'!P96</f>
        <v>Eubacterium_xylanophilum_strain_ATCC_35991_(L34628)</v>
      </c>
      <c r="Q96">
        <f>'Kelpie OTU counts'!Q96</f>
        <v>98.4</v>
      </c>
      <c r="R96">
        <f>'Kelpie OTU counts'!R96</f>
        <v>1</v>
      </c>
      <c r="S96" s="4">
        <f>'Kelpie OTU counts'!S96/'Kelpie OTU counts'!S$1</f>
        <v>5.8479532163742687E-3</v>
      </c>
      <c r="T96" s="4">
        <f>'Kelpie OTU counts'!T96/'Kelpie OTU counts'!T$1</f>
        <v>3.4129692832764505E-3</v>
      </c>
      <c r="U96" s="4">
        <f>'Kelpie OTU counts'!U96/'Kelpie OTU counts'!U$1</f>
        <v>1.2274645186037591E-2</v>
      </c>
      <c r="V96" s="4">
        <f>'Kelpie OTU counts'!V96/'Kelpie OTU counts'!V$1</f>
        <v>3.0615640599001664E-2</v>
      </c>
      <c r="W96" s="4">
        <f>'Kelpie OTU counts'!W96/'Kelpie OTU counts'!W$1</f>
        <v>1.9290123456790122E-3</v>
      </c>
      <c r="X96" s="4">
        <f>'Kelpie OTU counts'!X96/'Kelpie OTU counts'!X$1</f>
        <v>7.0451719850808123E-3</v>
      </c>
      <c r="Y96" s="4">
        <f>'Kelpie OTU counts'!Y96/'Kelpie OTU counts'!Y$1</f>
        <v>0</v>
      </c>
      <c r="Z96" s="4">
        <f>'Kelpie OTU counts'!Z96/'Kelpie OTU counts'!Z$1</f>
        <v>0</v>
      </c>
      <c r="AA96" s="4">
        <f>'Kelpie OTU counts'!AA96/'Kelpie OTU counts'!AA$1</f>
        <v>0</v>
      </c>
      <c r="AB96" s="4">
        <f>'Kelpie OTU counts'!AB96/'Kelpie OTU counts'!AB$1</f>
        <v>0</v>
      </c>
      <c r="AC96" s="4">
        <f>'Kelpie OTU counts'!AC96/'Kelpie OTU counts'!AC$1</f>
        <v>0</v>
      </c>
      <c r="AD96" s="4">
        <f>'Kelpie OTU counts'!AD96/'Kelpie OTU counts'!AD$1</f>
        <v>0</v>
      </c>
      <c r="AE96" s="4">
        <f>'Kelpie OTU counts'!AE96/'Kelpie OTU counts'!AE$1</f>
        <v>1.4668133480014668E-3</v>
      </c>
      <c r="AF96" s="4">
        <f>'Kelpie OTU counts'!AF96/'Kelpie OTU counts'!AF$1</f>
        <v>0</v>
      </c>
      <c r="AG96" s="4">
        <f>'Kelpie OTU counts'!AG96/'Kelpie OTU counts'!AG$1</f>
        <v>0</v>
      </c>
      <c r="AH96" s="4">
        <f>'Kelpie OTU counts'!AH96/'Kelpie OTU counts'!AH$1</f>
        <v>0</v>
      </c>
      <c r="AI96" s="4">
        <f>'Kelpie OTU counts'!AI96/'Kelpie OTU counts'!AI$1</f>
        <v>0</v>
      </c>
      <c r="AJ96" s="4">
        <f>'Kelpie OTU counts'!AJ96/'Kelpie OTU counts'!AJ$1</f>
        <v>0</v>
      </c>
      <c r="AK96" s="4">
        <f>'Kelpie OTU counts'!AK96/'Kelpie OTU counts'!AK$1</f>
        <v>0</v>
      </c>
      <c r="AL96" s="4">
        <f>'Kelpie OTU counts'!AL96/'Kelpie OTU counts'!AL$1</f>
        <v>0</v>
      </c>
      <c r="AM96" s="4">
        <f>'Kelpie OTU counts'!AM96/'Kelpie OTU counts'!AM$1</f>
        <v>0</v>
      </c>
      <c r="AN96" s="4">
        <f>'Kelpie OTU counts'!AN96/'Kelpie OTU counts'!AN$1</f>
        <v>0</v>
      </c>
      <c r="AO96" s="4">
        <f>'Kelpie OTU counts'!AO96/'Kelpie OTU counts'!AO$1</f>
        <v>0</v>
      </c>
      <c r="AP96" s="4">
        <f>'Kelpie OTU counts'!AP96/'Kelpie OTU counts'!AP$1</f>
        <v>0</v>
      </c>
      <c r="AQ96" s="4">
        <f>'Kelpie OTU counts'!AQ96/'Kelpie OTU counts'!AQ$1</f>
        <v>0</v>
      </c>
      <c r="AR96" s="4">
        <f>'Kelpie OTU counts'!AR96/'Kelpie OTU counts'!AR$1</f>
        <v>0</v>
      </c>
      <c r="AS96" s="4">
        <f>'Kelpie OTU counts'!AS96/'Kelpie OTU counts'!AS$1</f>
        <v>0</v>
      </c>
      <c r="AT96" s="4">
        <f>'Kelpie OTU counts'!AT96/'Kelpie OTU counts'!AT$1</f>
        <v>0</v>
      </c>
      <c r="AU96" s="4">
        <f>'Kelpie OTU counts'!AU96/'Kelpie OTU counts'!AU$1</f>
        <v>0</v>
      </c>
      <c r="AV96" s="4">
        <f>'Kelpie OTU counts'!AV96/'Kelpie OTU counts'!AV$1</f>
        <v>0</v>
      </c>
      <c r="AW96" s="4">
        <f>'Kelpie OTU counts'!AW96/'Kelpie OTU counts'!AW$1</f>
        <v>0</v>
      </c>
      <c r="AX96" s="4">
        <f>'Kelpie OTU counts'!AX96/'Kelpie OTU counts'!AX$1</f>
        <v>0</v>
      </c>
      <c r="AY96" s="4">
        <f>'Kelpie OTU counts'!AY96/'Kelpie OTU counts'!AY$1</f>
        <v>0</v>
      </c>
      <c r="AZ96" s="4">
        <f>'Kelpie OTU counts'!AZ96/'Kelpie OTU counts'!AZ$1</f>
        <v>0</v>
      </c>
      <c r="BA96" s="4">
        <f>'Kelpie OTU counts'!BA96/'Kelpie OTU counts'!BA$1</f>
        <v>0</v>
      </c>
      <c r="BB96" s="4">
        <f>'Kelpie OTU counts'!BB96/'Kelpie OTU counts'!BB$1</f>
        <v>0</v>
      </c>
      <c r="BC96" s="4">
        <f>'Kelpie OTU counts'!BC96/'Kelpie OTU counts'!BC$1</f>
        <v>0</v>
      </c>
      <c r="BD96" s="4">
        <f>'Kelpie OTU counts'!BD96/'Kelpie OTU counts'!BD$1</f>
        <v>0</v>
      </c>
      <c r="BE96" s="4">
        <f>'Kelpie OTU counts'!BE96/'Kelpie OTU counts'!BE$1</f>
        <v>0</v>
      </c>
      <c r="BF96" s="4">
        <f>'Kelpie OTU counts'!BF96/'Kelpie OTU counts'!BF$1</f>
        <v>0</v>
      </c>
    </row>
    <row r="97" spans="1:58" x14ac:dyDescent="0.35">
      <c r="A97" t="str">
        <f>'Kelpie OTU counts'!A97</f>
        <v>OTU_86</v>
      </c>
      <c r="B97">
        <f>'Kelpie OTU counts'!B97</f>
        <v>165</v>
      </c>
      <c r="C97" t="str">
        <f>'Kelpie OTU counts'!C97</f>
        <v>Root</v>
      </c>
      <c r="D97" t="str">
        <f>'Kelpie OTU counts'!D97</f>
        <v>Bacteria</v>
      </c>
      <c r="E97" t="str">
        <f>'Kelpie OTU counts'!E97</f>
        <v>Firmicutes</v>
      </c>
      <c r="F97" t="str">
        <f>'Kelpie OTU counts'!F97</f>
        <v>.</v>
      </c>
      <c r="G97" t="str">
        <f>'Kelpie OTU counts'!G97</f>
        <v>Clostridia</v>
      </c>
      <c r="H97" t="str">
        <f>'Kelpie OTU counts'!H97</f>
        <v>.</v>
      </c>
      <c r="I97" t="str">
        <f>'Kelpie OTU counts'!I97</f>
        <v>Clostridiales</v>
      </c>
      <c r="J97" t="str">
        <f>'Kelpie OTU counts'!J97</f>
        <v>.</v>
      </c>
      <c r="K97" t="str">
        <f>'Kelpie OTU counts'!K97</f>
        <v>Lachnospiraceae</v>
      </c>
      <c r="L97" t="str">
        <f>'Kelpie OTU counts'!L97</f>
        <v>.</v>
      </c>
      <c r="M97" t="str">
        <f>'Kelpie OTU counts'!M97</f>
        <v>Lachnospiracea_incertae_sedis</v>
      </c>
      <c r="N97" t="str">
        <f>'Kelpie OTU counts'!N97</f>
        <v>.</v>
      </c>
      <c r="O97">
        <f>'Kelpie OTU counts'!O97</f>
        <v>0.81</v>
      </c>
      <c r="P97" t="str">
        <f>'Kelpie OTU counts'!P97</f>
        <v>Eubacterium_xylanophilum_strain_ATCC_35991_(L34628)</v>
      </c>
      <c r="Q97">
        <f>'Kelpie OTU counts'!Q97</f>
        <v>97.6</v>
      </c>
      <c r="R97">
        <f>'Kelpie OTU counts'!R97</f>
        <v>1</v>
      </c>
      <c r="S97" s="4">
        <f>'Kelpie OTU counts'!S97/'Kelpie OTU counts'!S$1</f>
        <v>9.7465886939571145E-3</v>
      </c>
      <c r="T97" s="4">
        <f>'Kelpie OTU counts'!T97/'Kelpie OTU counts'!T$1</f>
        <v>8.1058020477815691E-3</v>
      </c>
      <c r="U97" s="4">
        <f>'Kelpie OTU counts'!U97/'Kelpie OTU counts'!U$1</f>
        <v>0</v>
      </c>
      <c r="V97" s="4">
        <f>'Kelpie OTU counts'!V97/'Kelpie OTU counts'!V$1</f>
        <v>0</v>
      </c>
      <c r="W97" s="4">
        <f>'Kelpie OTU counts'!W97/'Kelpie OTU counts'!W$1</f>
        <v>6.1728395061728392E-3</v>
      </c>
      <c r="X97" s="4">
        <f>'Kelpie OTU counts'!X97/'Kelpie OTU counts'!X$1</f>
        <v>7.0451719850808123E-3</v>
      </c>
      <c r="Y97" s="4">
        <f>'Kelpie OTU counts'!Y97/'Kelpie OTU counts'!Y$1</f>
        <v>0</v>
      </c>
      <c r="Z97" s="4">
        <f>'Kelpie OTU counts'!Z97/'Kelpie OTU counts'!Z$1</f>
        <v>0</v>
      </c>
      <c r="AA97" s="4">
        <f>'Kelpie OTU counts'!AA97/'Kelpie OTU counts'!AA$1</f>
        <v>7.3099415204678359E-3</v>
      </c>
      <c r="AB97" s="4">
        <f>'Kelpie OTU counts'!AB97/'Kelpie OTU counts'!AB$1</f>
        <v>8.5714285714285719E-3</v>
      </c>
      <c r="AC97" s="4">
        <f>'Kelpie OTU counts'!AC97/'Kelpie OTU counts'!AC$1</f>
        <v>4.2391789379741191E-3</v>
      </c>
      <c r="AD97" s="4">
        <f>'Kelpie OTU counts'!AD97/'Kelpie OTU counts'!AD$1</f>
        <v>4.8134777376654635E-3</v>
      </c>
      <c r="AE97" s="4">
        <f>'Kelpie OTU counts'!AE97/'Kelpie OTU counts'!AE$1</f>
        <v>4.4004400440044002E-3</v>
      </c>
      <c r="AF97" s="4">
        <f>'Kelpie OTU counts'!AF97/'Kelpie OTU counts'!AF$1</f>
        <v>4.7374654559810504E-3</v>
      </c>
      <c r="AG97" s="4">
        <f>'Kelpie OTU counts'!AG97/'Kelpie OTU counts'!AG$1</f>
        <v>0</v>
      </c>
      <c r="AH97" s="4">
        <f>'Kelpie OTU counts'!AH97/'Kelpie OTU counts'!AH$1</f>
        <v>0</v>
      </c>
      <c r="AI97" s="4">
        <f>'Kelpie OTU counts'!AI97/'Kelpie OTU counts'!AI$1</f>
        <v>0</v>
      </c>
      <c r="AJ97" s="4">
        <f>'Kelpie OTU counts'!AJ97/'Kelpie OTU counts'!AJ$1</f>
        <v>0</v>
      </c>
      <c r="AK97" s="4">
        <f>'Kelpie OTU counts'!AK97/'Kelpie OTU counts'!AK$1</f>
        <v>0</v>
      </c>
      <c r="AL97" s="4">
        <f>'Kelpie OTU counts'!AL97/'Kelpie OTU counts'!AL$1</f>
        <v>0</v>
      </c>
      <c r="AM97" s="4">
        <f>'Kelpie OTU counts'!AM97/'Kelpie OTU counts'!AM$1</f>
        <v>0</v>
      </c>
      <c r="AN97" s="4">
        <f>'Kelpie OTU counts'!AN97/'Kelpie OTU counts'!AN$1</f>
        <v>0</v>
      </c>
      <c r="AO97" s="4">
        <f>'Kelpie OTU counts'!AO97/'Kelpie OTU counts'!AO$1</f>
        <v>0</v>
      </c>
      <c r="AP97" s="4">
        <f>'Kelpie OTU counts'!AP97/'Kelpie OTU counts'!AP$1</f>
        <v>0</v>
      </c>
      <c r="AQ97" s="4">
        <f>'Kelpie OTU counts'!AQ97/'Kelpie OTU counts'!AQ$1</f>
        <v>0</v>
      </c>
      <c r="AR97" s="4">
        <f>'Kelpie OTU counts'!AR97/'Kelpie OTU counts'!AR$1</f>
        <v>0</v>
      </c>
      <c r="AS97" s="4">
        <f>'Kelpie OTU counts'!AS97/'Kelpie OTU counts'!AS$1</f>
        <v>0</v>
      </c>
      <c r="AT97" s="4">
        <f>'Kelpie OTU counts'!AT97/'Kelpie OTU counts'!AT$1</f>
        <v>0</v>
      </c>
      <c r="AU97" s="4">
        <f>'Kelpie OTU counts'!AU97/'Kelpie OTU counts'!AU$1</f>
        <v>0</v>
      </c>
      <c r="AV97" s="4">
        <f>'Kelpie OTU counts'!AV97/'Kelpie OTU counts'!AV$1</f>
        <v>0</v>
      </c>
      <c r="AW97" s="4">
        <f>'Kelpie OTU counts'!AW97/'Kelpie OTU counts'!AW$1</f>
        <v>0</v>
      </c>
      <c r="AX97" s="4">
        <f>'Kelpie OTU counts'!AX97/'Kelpie OTU counts'!AX$1</f>
        <v>0</v>
      </c>
      <c r="AY97" s="4">
        <f>'Kelpie OTU counts'!AY97/'Kelpie OTU counts'!AY$1</f>
        <v>0</v>
      </c>
      <c r="AZ97" s="4">
        <f>'Kelpie OTU counts'!AZ97/'Kelpie OTU counts'!AZ$1</f>
        <v>0</v>
      </c>
      <c r="BA97" s="4">
        <f>'Kelpie OTU counts'!BA97/'Kelpie OTU counts'!BA$1</f>
        <v>0</v>
      </c>
      <c r="BB97" s="4">
        <f>'Kelpie OTU counts'!BB97/'Kelpie OTU counts'!BB$1</f>
        <v>0</v>
      </c>
      <c r="BC97" s="4">
        <f>'Kelpie OTU counts'!BC97/'Kelpie OTU counts'!BC$1</f>
        <v>0</v>
      </c>
      <c r="BD97" s="4">
        <f>'Kelpie OTU counts'!BD97/'Kelpie OTU counts'!BD$1</f>
        <v>0</v>
      </c>
      <c r="BE97" s="4">
        <f>'Kelpie OTU counts'!BE97/'Kelpie OTU counts'!BE$1</f>
        <v>0</v>
      </c>
      <c r="BF97" s="4">
        <f>'Kelpie OTU counts'!BF97/'Kelpie OTU counts'!BF$1</f>
        <v>0</v>
      </c>
    </row>
    <row r="98" spans="1:58" x14ac:dyDescent="0.35">
      <c r="A98" t="str">
        <f>'Kelpie OTU counts'!A98</f>
        <v>OTU_237</v>
      </c>
      <c r="B98">
        <f>'Kelpie OTU counts'!B98</f>
        <v>163</v>
      </c>
      <c r="C98" t="str">
        <f>'Kelpie OTU counts'!C98</f>
        <v>Root</v>
      </c>
      <c r="D98" t="str">
        <f>'Kelpie OTU counts'!D98</f>
        <v>Bacteria</v>
      </c>
      <c r="E98" t="str">
        <f>'Kelpie OTU counts'!E98</f>
        <v>Firmicutes</v>
      </c>
      <c r="F98" t="str">
        <f>'Kelpie OTU counts'!F98</f>
        <v>.</v>
      </c>
      <c r="G98" t="str">
        <f>'Kelpie OTU counts'!G98</f>
        <v>Clostridia</v>
      </c>
      <c r="H98" t="str">
        <f>'Kelpie OTU counts'!H98</f>
        <v>.</v>
      </c>
      <c r="I98" t="str">
        <f>'Kelpie OTU counts'!I98</f>
        <v>Clostridiales</v>
      </c>
      <c r="J98" t="str">
        <f>'Kelpie OTU counts'!J98</f>
        <v>.</v>
      </c>
      <c r="K98" t="str">
        <f>'Kelpie OTU counts'!K98</f>
        <v>Ruminococcaceae</v>
      </c>
      <c r="L98" t="str">
        <f>'Kelpie OTU counts'!L98</f>
        <v>.</v>
      </c>
      <c r="M98" t="str">
        <f>'Kelpie OTU counts'!M98</f>
        <v>Butyricicoccus</v>
      </c>
      <c r="N98" t="str">
        <f>'Kelpie OTU counts'!N98</f>
        <v>.</v>
      </c>
      <c r="O98">
        <f>'Kelpie OTU counts'!O98</f>
        <v>0.74</v>
      </c>
      <c r="P98" t="str">
        <f>'Kelpie OTU counts'!P98</f>
        <v>Eubacterium_desmolans_strain_ATCC_43058_(L34618)</v>
      </c>
      <c r="Q98">
        <f>'Kelpie OTU counts'!Q98</f>
        <v>97.2</v>
      </c>
      <c r="R98">
        <f>'Kelpie OTU counts'!R98</f>
        <v>1</v>
      </c>
      <c r="S98" s="4">
        <f>'Kelpie OTU counts'!S98/'Kelpie OTU counts'!S$1</f>
        <v>0</v>
      </c>
      <c r="T98" s="4">
        <f>'Kelpie OTU counts'!T98/'Kelpie OTU counts'!T$1</f>
        <v>4.2662116040955632E-4</v>
      </c>
      <c r="U98" s="4">
        <f>'Kelpie OTU counts'!U98/'Kelpie OTU counts'!U$1</f>
        <v>0</v>
      </c>
      <c r="V98" s="4">
        <f>'Kelpie OTU counts'!V98/'Kelpie OTU counts'!V$1</f>
        <v>0</v>
      </c>
      <c r="W98" s="4">
        <f>'Kelpie OTU counts'!W98/'Kelpie OTU counts'!W$1</f>
        <v>7.716049382716049E-4</v>
      </c>
      <c r="X98" s="4">
        <f>'Kelpie OTU counts'!X98/'Kelpie OTU counts'!X$1</f>
        <v>1.6576875259013675E-3</v>
      </c>
      <c r="Y98" s="4">
        <f>'Kelpie OTU counts'!Y98/'Kelpie OTU counts'!Y$1</f>
        <v>3.0930287889602663E-3</v>
      </c>
      <c r="Z98" s="4">
        <f>'Kelpie OTU counts'!Z98/'Kelpie OTU counts'!Z$1</f>
        <v>2.0763041785621592E-3</v>
      </c>
      <c r="AA98" s="4">
        <f>'Kelpie OTU counts'!AA98/'Kelpie OTU counts'!AA$1</f>
        <v>4.3859649122807015E-3</v>
      </c>
      <c r="AB98" s="4">
        <f>'Kelpie OTU counts'!AB98/'Kelpie OTU counts'!AB$1</f>
        <v>1.1428571428571429E-3</v>
      </c>
      <c r="AC98" s="4">
        <f>'Kelpie OTU counts'!AC98/'Kelpie OTU counts'!AC$1</f>
        <v>1.7849174475680499E-3</v>
      </c>
      <c r="AD98" s="4">
        <f>'Kelpie OTU counts'!AD98/'Kelpie OTU counts'!AD$1</f>
        <v>9.6269554753309261E-4</v>
      </c>
      <c r="AE98" s="4">
        <f>'Kelpie OTU counts'!AE98/'Kelpie OTU counts'!AE$1</f>
        <v>7.334066740007334E-4</v>
      </c>
      <c r="AF98" s="4">
        <f>'Kelpie OTU counts'!AF98/'Kelpie OTU counts'!AF$1</f>
        <v>2.3687327279905252E-3</v>
      </c>
      <c r="AG98" s="4">
        <f>'Kelpie OTU counts'!AG98/'Kelpie OTU counts'!AG$1</f>
        <v>0</v>
      </c>
      <c r="AH98" s="4">
        <f>'Kelpie OTU counts'!AH98/'Kelpie OTU counts'!AH$1</f>
        <v>0</v>
      </c>
      <c r="AI98" s="4">
        <f>'Kelpie OTU counts'!AI98/'Kelpie OTU counts'!AI$1</f>
        <v>0</v>
      </c>
      <c r="AJ98" s="4">
        <f>'Kelpie OTU counts'!AJ98/'Kelpie OTU counts'!AJ$1</f>
        <v>0</v>
      </c>
      <c r="AK98" s="4">
        <f>'Kelpie OTU counts'!AK98/'Kelpie OTU counts'!AK$1</f>
        <v>7.5815011372251705E-4</v>
      </c>
      <c r="AL98" s="4">
        <f>'Kelpie OTU counts'!AL98/'Kelpie OTU counts'!AL$1</f>
        <v>2.1258503401360546E-3</v>
      </c>
      <c r="AM98" s="4">
        <f>'Kelpie OTU counts'!AM98/'Kelpie OTU counts'!AM$1</f>
        <v>0</v>
      </c>
      <c r="AN98" s="4">
        <f>'Kelpie OTU counts'!AN98/'Kelpie OTU counts'!AN$1</f>
        <v>0</v>
      </c>
      <c r="AO98" s="4">
        <f>'Kelpie OTU counts'!AO98/'Kelpie OTU counts'!AO$1</f>
        <v>0</v>
      </c>
      <c r="AP98" s="4">
        <f>'Kelpie OTU counts'!AP98/'Kelpie OTU counts'!AP$1</f>
        <v>0</v>
      </c>
      <c r="AQ98" s="4">
        <f>'Kelpie OTU counts'!AQ98/'Kelpie OTU counts'!AQ$1</f>
        <v>0</v>
      </c>
      <c r="AR98" s="4">
        <f>'Kelpie OTU counts'!AR98/'Kelpie OTU counts'!AR$1</f>
        <v>0</v>
      </c>
      <c r="AS98" s="4">
        <f>'Kelpie OTU counts'!AS98/'Kelpie OTU counts'!AS$1</f>
        <v>0</v>
      </c>
      <c r="AT98" s="4">
        <f>'Kelpie OTU counts'!AT98/'Kelpie OTU counts'!AT$1</f>
        <v>0</v>
      </c>
      <c r="AU98" s="4">
        <f>'Kelpie OTU counts'!AU98/'Kelpie OTU counts'!AU$1</f>
        <v>0</v>
      </c>
      <c r="AV98" s="4">
        <f>'Kelpie OTU counts'!AV98/'Kelpie OTU counts'!AV$1</f>
        <v>0</v>
      </c>
      <c r="AW98" s="4">
        <f>'Kelpie OTU counts'!AW98/'Kelpie OTU counts'!AW$1</f>
        <v>4.1580041580041582E-3</v>
      </c>
      <c r="AX98" s="4">
        <f>'Kelpie OTU counts'!AX98/'Kelpie OTU counts'!AX$1</f>
        <v>3.9408866995073889E-3</v>
      </c>
      <c r="AY98" s="4">
        <f>'Kelpie OTU counts'!AY98/'Kelpie OTU counts'!AY$1</f>
        <v>3.4797738147020443E-3</v>
      </c>
      <c r="AZ98" s="4">
        <f>'Kelpie OTU counts'!AZ98/'Kelpie OTU counts'!AZ$1</f>
        <v>4.1630148992112181E-3</v>
      </c>
      <c r="BA98" s="4">
        <f>'Kelpie OTU counts'!BA98/'Kelpie OTU counts'!BA$1</f>
        <v>3.3365109628217351E-3</v>
      </c>
      <c r="BB98" s="4">
        <f>'Kelpie OTU counts'!BB98/'Kelpie OTU counts'!BB$1</f>
        <v>0</v>
      </c>
      <c r="BC98" s="4">
        <f>'Kelpie OTU counts'!BC98/'Kelpie OTU counts'!BC$1</f>
        <v>1.0243277848911651E-2</v>
      </c>
      <c r="BD98" s="4">
        <f>'Kelpie OTU counts'!BD98/'Kelpie OTU counts'!BD$1</f>
        <v>6.1919504643962852E-3</v>
      </c>
      <c r="BE98" s="4">
        <f>'Kelpie OTU counts'!BE98/'Kelpie OTU counts'!BE$1</f>
        <v>3.0874785591766723E-3</v>
      </c>
      <c r="BF98" s="4">
        <f>'Kelpie OTU counts'!BF98/'Kelpie OTU counts'!BF$1</f>
        <v>1.1809861234130499E-3</v>
      </c>
    </row>
    <row r="99" spans="1:58" x14ac:dyDescent="0.35">
      <c r="A99" t="str">
        <f>'Kelpie OTU counts'!A99</f>
        <v>OTU_94</v>
      </c>
      <c r="B99">
        <f>'Kelpie OTU counts'!B99</f>
        <v>162</v>
      </c>
      <c r="C99" t="str">
        <f>'Kelpie OTU counts'!C99</f>
        <v>Root</v>
      </c>
      <c r="D99" t="str">
        <f>'Kelpie OTU counts'!D99</f>
        <v>Bacteria</v>
      </c>
      <c r="E99" t="str">
        <f>'Kelpie OTU counts'!E99</f>
        <v>Firmicutes</v>
      </c>
      <c r="F99" t="str">
        <f>'Kelpie OTU counts'!F99</f>
        <v>.</v>
      </c>
      <c r="G99" t="str">
        <f>'Kelpie OTU counts'!G99</f>
        <v>Clostridia</v>
      </c>
      <c r="H99" t="str">
        <f>'Kelpie OTU counts'!H99</f>
        <v>.</v>
      </c>
      <c r="I99" t="str">
        <f>'Kelpie OTU counts'!I99</f>
        <v>Clostridiales</v>
      </c>
      <c r="J99" t="str">
        <f>'Kelpie OTU counts'!J99</f>
        <v>.</v>
      </c>
      <c r="K99" t="str">
        <f>'Kelpie OTU counts'!K99</f>
        <v>Ruminococcaceae</v>
      </c>
      <c r="L99" t="str">
        <f>'Kelpie OTU counts'!L99</f>
        <v>.</v>
      </c>
      <c r="M99" t="str">
        <f>'Kelpie OTU counts'!M99</f>
        <v>Intestinimonas</v>
      </c>
      <c r="N99" t="str">
        <f>'Kelpie OTU counts'!N99</f>
        <v>.</v>
      </c>
      <c r="O99">
        <f>'Kelpie OTU counts'!O99</f>
        <v>0.82</v>
      </c>
      <c r="P99" t="str">
        <f>'Kelpie OTU counts'!P99</f>
        <v>Intestinimonas_butyriciproducens_SRB-521-5-I_(KC311367)</v>
      </c>
      <c r="Q99">
        <f>'Kelpie OTU counts'!Q99</f>
        <v>96.8</v>
      </c>
      <c r="R99">
        <f>'Kelpie OTU counts'!R99</f>
        <v>1</v>
      </c>
      <c r="S99" s="4">
        <f>'Kelpie OTU counts'!S99/'Kelpie OTU counts'!S$1</f>
        <v>0</v>
      </c>
      <c r="T99" s="4">
        <f>'Kelpie OTU counts'!T99/'Kelpie OTU counts'!T$1</f>
        <v>0</v>
      </c>
      <c r="U99" s="4">
        <f>'Kelpie OTU counts'!U99/'Kelpie OTU counts'!U$1</f>
        <v>0</v>
      </c>
      <c r="V99" s="4">
        <f>'Kelpie OTU counts'!V99/'Kelpie OTU counts'!V$1</f>
        <v>0</v>
      </c>
      <c r="W99" s="4">
        <f>'Kelpie OTU counts'!W99/'Kelpie OTU counts'!W$1</f>
        <v>0</v>
      </c>
      <c r="X99" s="4">
        <f>'Kelpie OTU counts'!X99/'Kelpie OTU counts'!X$1</f>
        <v>0</v>
      </c>
      <c r="Y99" s="4">
        <f>'Kelpie OTU counts'!Y99/'Kelpie OTU counts'!Y$1</f>
        <v>0</v>
      </c>
      <c r="Z99" s="4">
        <f>'Kelpie OTU counts'!Z99/'Kelpie OTU counts'!Z$1</f>
        <v>0</v>
      </c>
      <c r="AA99" s="4">
        <f>'Kelpie OTU counts'!AA99/'Kelpie OTU counts'!AA$1</f>
        <v>0</v>
      </c>
      <c r="AB99" s="4">
        <f>'Kelpie OTU counts'!AB99/'Kelpie OTU counts'!AB$1</f>
        <v>0</v>
      </c>
      <c r="AC99" s="4">
        <f>'Kelpie OTU counts'!AC99/'Kelpie OTU counts'!AC$1</f>
        <v>0</v>
      </c>
      <c r="AD99" s="4">
        <f>'Kelpie OTU counts'!AD99/'Kelpie OTU counts'!AD$1</f>
        <v>0</v>
      </c>
      <c r="AE99" s="4">
        <f>'Kelpie OTU counts'!AE99/'Kelpie OTU counts'!AE$1</f>
        <v>0</v>
      </c>
      <c r="AF99" s="4">
        <f>'Kelpie OTU counts'!AF99/'Kelpie OTU counts'!AF$1</f>
        <v>0</v>
      </c>
      <c r="AG99" s="4">
        <f>'Kelpie OTU counts'!AG99/'Kelpie OTU counts'!AG$1</f>
        <v>0</v>
      </c>
      <c r="AH99" s="4">
        <f>'Kelpie OTU counts'!AH99/'Kelpie OTU counts'!AH$1</f>
        <v>0</v>
      </c>
      <c r="AI99" s="4">
        <f>'Kelpie OTU counts'!AI99/'Kelpie OTU counts'!AI$1</f>
        <v>0</v>
      </c>
      <c r="AJ99" s="4">
        <f>'Kelpie OTU counts'!AJ99/'Kelpie OTU counts'!AJ$1</f>
        <v>0</v>
      </c>
      <c r="AK99" s="4">
        <f>'Kelpie OTU counts'!AK99/'Kelpie OTU counts'!AK$1</f>
        <v>0</v>
      </c>
      <c r="AL99" s="4">
        <f>'Kelpie OTU counts'!AL99/'Kelpie OTU counts'!AL$1</f>
        <v>0</v>
      </c>
      <c r="AM99" s="4">
        <f>'Kelpie OTU counts'!AM99/'Kelpie OTU counts'!AM$1</f>
        <v>0</v>
      </c>
      <c r="AN99" s="4">
        <f>'Kelpie OTU counts'!AN99/'Kelpie OTU counts'!AN$1</f>
        <v>0</v>
      </c>
      <c r="AO99" s="4">
        <f>'Kelpie OTU counts'!AO99/'Kelpie OTU counts'!AO$1</f>
        <v>1.3184178985217739E-2</v>
      </c>
      <c r="AP99" s="4">
        <f>'Kelpie OTU counts'!AP99/'Kelpie OTU counts'!AP$1</f>
        <v>3.2722513089005235E-2</v>
      </c>
      <c r="AQ99" s="4">
        <f>'Kelpie OTU counts'!AQ99/'Kelpie OTU counts'!AQ$1</f>
        <v>0</v>
      </c>
      <c r="AR99" s="4">
        <f>'Kelpie OTU counts'!AR99/'Kelpie OTU counts'!AR$1</f>
        <v>0</v>
      </c>
      <c r="AS99" s="4">
        <f>'Kelpie OTU counts'!AS99/'Kelpie OTU counts'!AS$1</f>
        <v>0</v>
      </c>
      <c r="AT99" s="4">
        <f>'Kelpie OTU counts'!AT99/'Kelpie OTU counts'!AT$1</f>
        <v>0</v>
      </c>
      <c r="AU99" s="4">
        <f>'Kelpie OTU counts'!AU99/'Kelpie OTU counts'!AU$1</f>
        <v>1.8565400843881856E-2</v>
      </c>
      <c r="AV99" s="4">
        <f>'Kelpie OTU counts'!AV99/'Kelpie OTU counts'!AV$1</f>
        <v>2.4669603524229075E-2</v>
      </c>
      <c r="AW99" s="4">
        <f>'Kelpie OTU counts'!AW99/'Kelpie OTU counts'!AW$1</f>
        <v>0</v>
      </c>
      <c r="AX99" s="4">
        <f>'Kelpie OTU counts'!AX99/'Kelpie OTU counts'!AX$1</f>
        <v>0</v>
      </c>
      <c r="AY99" s="4">
        <f>'Kelpie OTU counts'!AY99/'Kelpie OTU counts'!AY$1</f>
        <v>0</v>
      </c>
      <c r="AZ99" s="4">
        <f>'Kelpie OTU counts'!AZ99/'Kelpie OTU counts'!AZ$1</f>
        <v>0</v>
      </c>
      <c r="BA99" s="4">
        <f>'Kelpie OTU counts'!BA99/'Kelpie OTU counts'!BA$1</f>
        <v>0</v>
      </c>
      <c r="BB99" s="4">
        <f>'Kelpie OTU counts'!BB99/'Kelpie OTU counts'!BB$1</f>
        <v>0</v>
      </c>
      <c r="BC99" s="4">
        <f>'Kelpie OTU counts'!BC99/'Kelpie OTU counts'!BC$1</f>
        <v>0</v>
      </c>
      <c r="BD99" s="4">
        <f>'Kelpie OTU counts'!BD99/'Kelpie OTU counts'!BD$1</f>
        <v>2.4767801857585141E-3</v>
      </c>
      <c r="BE99" s="4">
        <f>'Kelpie OTU counts'!BE99/'Kelpie OTU counts'!BE$1</f>
        <v>0</v>
      </c>
      <c r="BF99" s="4">
        <f>'Kelpie OTU counts'!BF99/'Kelpie OTU counts'!BF$1</f>
        <v>0</v>
      </c>
    </row>
    <row r="100" spans="1:58" x14ac:dyDescent="0.35">
      <c r="A100" t="str">
        <f>'Kelpie OTU counts'!A100</f>
        <v>OTU_85</v>
      </c>
      <c r="B100">
        <f>'Kelpie OTU counts'!B100</f>
        <v>155</v>
      </c>
      <c r="C100" t="str">
        <f>'Kelpie OTU counts'!C100</f>
        <v>Root</v>
      </c>
      <c r="D100" t="str">
        <f>'Kelpie OTU counts'!D100</f>
        <v>Bacteria</v>
      </c>
      <c r="E100" t="str">
        <f>'Kelpie OTU counts'!E100</f>
        <v>Firmicutes</v>
      </c>
      <c r="F100" t="str">
        <f>'Kelpie OTU counts'!F100</f>
        <v>.</v>
      </c>
      <c r="G100" t="str">
        <f>'Kelpie OTU counts'!G100</f>
        <v>Clostridia</v>
      </c>
      <c r="H100" t="str">
        <f>'Kelpie OTU counts'!H100</f>
        <v>.</v>
      </c>
      <c r="I100" t="str">
        <f>'Kelpie OTU counts'!I100</f>
        <v>Clostridiales</v>
      </c>
      <c r="J100" t="str">
        <f>'Kelpie OTU counts'!J100</f>
        <v>.</v>
      </c>
      <c r="K100" t="str">
        <f>'Kelpie OTU counts'!K100</f>
        <v>Lachnospiraceae</v>
      </c>
      <c r="L100" t="str">
        <f>'Kelpie OTU counts'!L100</f>
        <v>.</v>
      </c>
      <c r="M100" t="str">
        <f>'Kelpie OTU counts'!M100</f>
        <v>Lachnospiracea_incertae_sedis</v>
      </c>
      <c r="N100" t="str">
        <f>'Kelpie OTU counts'!N100</f>
        <v>.</v>
      </c>
      <c r="O100">
        <f>'Kelpie OTU counts'!O100</f>
        <v>0.57999999999999996</v>
      </c>
      <c r="P100" t="str">
        <f>'Kelpie OTU counts'!P100</f>
        <v>Eubacterium_ruminantium_(T)_GA195_(AB008552)</v>
      </c>
      <c r="Q100">
        <f>'Kelpie OTU counts'!Q100</f>
        <v>96.8</v>
      </c>
      <c r="R100">
        <f>'Kelpie OTU counts'!R100</f>
        <v>1</v>
      </c>
      <c r="S100" s="4">
        <f>'Kelpie OTU counts'!S100/'Kelpie OTU counts'!S$1</f>
        <v>0</v>
      </c>
      <c r="T100" s="4">
        <f>'Kelpie OTU counts'!T100/'Kelpie OTU counts'!T$1</f>
        <v>0</v>
      </c>
      <c r="U100" s="4">
        <f>'Kelpie OTU counts'!U100/'Kelpie OTU counts'!U$1</f>
        <v>0</v>
      </c>
      <c r="V100" s="4">
        <f>'Kelpie OTU counts'!V100/'Kelpie OTU counts'!V$1</f>
        <v>0</v>
      </c>
      <c r="W100" s="4">
        <f>'Kelpie OTU counts'!W100/'Kelpie OTU counts'!W$1</f>
        <v>0</v>
      </c>
      <c r="X100" s="4">
        <f>'Kelpie OTU counts'!X100/'Kelpie OTU counts'!X$1</f>
        <v>0</v>
      </c>
      <c r="Y100" s="4">
        <f>'Kelpie OTU counts'!Y100/'Kelpie OTU counts'!Y$1</f>
        <v>0</v>
      </c>
      <c r="Z100" s="4">
        <f>'Kelpie OTU counts'!Z100/'Kelpie OTU counts'!Z$1</f>
        <v>0</v>
      </c>
      <c r="AA100" s="4">
        <f>'Kelpie OTU counts'!AA100/'Kelpie OTU counts'!AA$1</f>
        <v>0</v>
      </c>
      <c r="AB100" s="4">
        <f>'Kelpie OTU counts'!AB100/'Kelpie OTU counts'!AB$1</f>
        <v>0</v>
      </c>
      <c r="AC100" s="4">
        <f>'Kelpie OTU counts'!AC100/'Kelpie OTU counts'!AC$1</f>
        <v>0</v>
      </c>
      <c r="AD100" s="4">
        <f>'Kelpie OTU counts'!AD100/'Kelpie OTU counts'!AD$1</f>
        <v>0</v>
      </c>
      <c r="AE100" s="4">
        <f>'Kelpie OTU counts'!AE100/'Kelpie OTU counts'!AE$1</f>
        <v>8.8008800880088004E-3</v>
      </c>
      <c r="AF100" s="4">
        <f>'Kelpie OTU counts'!AF100/'Kelpie OTU counts'!AF$1</f>
        <v>1.4607185155941572E-2</v>
      </c>
      <c r="AG100" s="4">
        <f>'Kelpie OTU counts'!AG100/'Kelpie OTU counts'!AG$1</f>
        <v>2.2929936305732482E-2</v>
      </c>
      <c r="AH100" s="4">
        <f>'Kelpie OTU counts'!AH100/'Kelpie OTU counts'!AH$1</f>
        <v>2.0771513353115726E-2</v>
      </c>
      <c r="AI100" s="4">
        <f>'Kelpie OTU counts'!AI100/'Kelpie OTU counts'!AI$1</f>
        <v>2.4497795198432141E-3</v>
      </c>
      <c r="AJ100" s="4">
        <f>'Kelpie OTU counts'!AJ100/'Kelpie OTU counts'!AJ$1</f>
        <v>0</v>
      </c>
      <c r="AK100" s="4">
        <f>'Kelpie OTU counts'!AK100/'Kelpie OTU counts'!AK$1</f>
        <v>0</v>
      </c>
      <c r="AL100" s="4">
        <f>'Kelpie OTU counts'!AL100/'Kelpie OTU counts'!AL$1</f>
        <v>3.4013605442176869E-3</v>
      </c>
      <c r="AM100" s="4">
        <f>'Kelpie OTU counts'!AM100/'Kelpie OTU counts'!AM$1</f>
        <v>0</v>
      </c>
      <c r="AN100" s="4">
        <f>'Kelpie OTU counts'!AN100/'Kelpie OTU counts'!AN$1</f>
        <v>0</v>
      </c>
      <c r="AO100" s="4">
        <f>'Kelpie OTU counts'!AO100/'Kelpie OTU counts'!AO$1</f>
        <v>0</v>
      </c>
      <c r="AP100" s="4">
        <f>'Kelpie OTU counts'!AP100/'Kelpie OTU counts'!AP$1</f>
        <v>0</v>
      </c>
      <c r="AQ100" s="4">
        <f>'Kelpie OTU counts'!AQ100/'Kelpie OTU counts'!AQ$1</f>
        <v>0</v>
      </c>
      <c r="AR100" s="4">
        <f>'Kelpie OTU counts'!AR100/'Kelpie OTU counts'!AR$1</f>
        <v>0</v>
      </c>
      <c r="AS100" s="4">
        <f>'Kelpie OTU counts'!AS100/'Kelpie OTU counts'!AS$1</f>
        <v>0</v>
      </c>
      <c r="AT100" s="4">
        <f>'Kelpie OTU counts'!AT100/'Kelpie OTU counts'!AT$1</f>
        <v>0</v>
      </c>
      <c r="AU100" s="4">
        <f>'Kelpie OTU counts'!AU100/'Kelpie OTU counts'!AU$1</f>
        <v>0</v>
      </c>
      <c r="AV100" s="4">
        <f>'Kelpie OTU counts'!AV100/'Kelpie OTU counts'!AV$1</f>
        <v>0</v>
      </c>
      <c r="AW100" s="4">
        <f>'Kelpie OTU counts'!AW100/'Kelpie OTU counts'!AW$1</f>
        <v>0</v>
      </c>
      <c r="AX100" s="4">
        <f>'Kelpie OTU counts'!AX100/'Kelpie OTU counts'!AX$1</f>
        <v>0</v>
      </c>
      <c r="AY100" s="4">
        <f>'Kelpie OTU counts'!AY100/'Kelpie OTU counts'!AY$1</f>
        <v>0</v>
      </c>
      <c r="AZ100" s="4">
        <f>'Kelpie OTU counts'!AZ100/'Kelpie OTU counts'!AZ$1</f>
        <v>0</v>
      </c>
      <c r="BA100" s="4">
        <f>'Kelpie OTU counts'!BA100/'Kelpie OTU counts'!BA$1</f>
        <v>1.4299332697807437E-2</v>
      </c>
      <c r="BB100" s="4">
        <f>'Kelpie OTU counts'!BB100/'Kelpie OTU counts'!BB$1</f>
        <v>9.6446700507614221E-3</v>
      </c>
      <c r="BC100" s="4">
        <f>'Kelpie OTU counts'!BC100/'Kelpie OTU counts'!BC$1</f>
        <v>0</v>
      </c>
      <c r="BD100" s="4">
        <f>'Kelpie OTU counts'!BD100/'Kelpie OTU counts'!BD$1</f>
        <v>0</v>
      </c>
      <c r="BE100" s="4">
        <f>'Kelpie OTU counts'!BE100/'Kelpie OTU counts'!BE$1</f>
        <v>0</v>
      </c>
      <c r="BF100" s="4">
        <f>'Kelpie OTU counts'!BF100/'Kelpie OTU counts'!BF$1</f>
        <v>0</v>
      </c>
    </row>
    <row r="101" spans="1:58" x14ac:dyDescent="0.35">
      <c r="A101" t="str">
        <f>'Kelpie OTU counts'!A101</f>
        <v>OTU_116</v>
      </c>
      <c r="B101">
        <f>'Kelpie OTU counts'!B101</f>
        <v>152</v>
      </c>
      <c r="C101" t="str">
        <f>'Kelpie OTU counts'!C101</f>
        <v>Root</v>
      </c>
      <c r="D101" t="str">
        <f>'Kelpie OTU counts'!D101</f>
        <v>Bacteria</v>
      </c>
      <c r="E101" t="str">
        <f>'Kelpie OTU counts'!E101</f>
        <v>Firmicutes</v>
      </c>
      <c r="F101" t="str">
        <f>'Kelpie OTU counts'!F101</f>
        <v>.</v>
      </c>
      <c r="G101" t="str">
        <f>'Kelpie OTU counts'!G101</f>
        <v>Clostridia</v>
      </c>
      <c r="H101" t="str">
        <f>'Kelpie OTU counts'!H101</f>
        <v>.</v>
      </c>
      <c r="I101" t="str">
        <f>'Kelpie OTU counts'!I101</f>
        <v>Clostridiales</v>
      </c>
      <c r="J101" t="str">
        <f>'Kelpie OTU counts'!J101</f>
        <v>.</v>
      </c>
      <c r="K101" t="str">
        <f>'Kelpie OTU counts'!K101</f>
        <v>Lachnospiraceae</v>
      </c>
      <c r="L101" t="str">
        <f>'Kelpie OTU counts'!L101</f>
        <v>.</v>
      </c>
      <c r="M101" t="str">
        <f>'Kelpie OTU counts'!M101</f>
        <v>.</v>
      </c>
      <c r="N101" t="str">
        <f>'Kelpie OTU counts'!N101</f>
        <v>.</v>
      </c>
      <c r="O101">
        <f>'Kelpie OTU counts'!O101</f>
        <v>1</v>
      </c>
      <c r="P101" t="str">
        <f>'Kelpie OTU counts'!P101</f>
        <v>Lachnoclostridium_pacaense_strain_Marseille-P3100_(NR_147396.1)</v>
      </c>
      <c r="Q101">
        <f>'Kelpie OTU counts'!Q101</f>
        <v>95.7</v>
      </c>
      <c r="R101">
        <f>'Kelpie OTU counts'!R101</f>
        <v>1</v>
      </c>
      <c r="S101" s="4">
        <f>'Kelpie OTU counts'!S101/'Kelpie OTU counts'!S$1</f>
        <v>0</v>
      </c>
      <c r="T101" s="4">
        <f>'Kelpie OTU counts'!T101/'Kelpie OTU counts'!T$1</f>
        <v>0</v>
      </c>
      <c r="U101" s="4">
        <f>'Kelpie OTU counts'!U101/'Kelpie OTU counts'!U$1</f>
        <v>0</v>
      </c>
      <c r="V101" s="4">
        <f>'Kelpie OTU counts'!V101/'Kelpie OTU counts'!V$1</f>
        <v>0</v>
      </c>
      <c r="W101" s="4">
        <f>'Kelpie OTU counts'!W101/'Kelpie OTU counts'!W$1</f>
        <v>0</v>
      </c>
      <c r="X101" s="4">
        <f>'Kelpie OTU counts'!X101/'Kelpie OTU counts'!X$1</f>
        <v>0</v>
      </c>
      <c r="Y101" s="4">
        <f>'Kelpie OTU counts'!Y101/'Kelpie OTU counts'!Y$1</f>
        <v>0</v>
      </c>
      <c r="Z101" s="4">
        <f>'Kelpie OTU counts'!Z101/'Kelpie OTU counts'!Z$1</f>
        <v>0</v>
      </c>
      <c r="AA101" s="4">
        <f>'Kelpie OTU counts'!AA101/'Kelpie OTU counts'!AA$1</f>
        <v>0</v>
      </c>
      <c r="AB101" s="4">
        <f>'Kelpie OTU counts'!AB101/'Kelpie OTU counts'!AB$1</f>
        <v>0</v>
      </c>
      <c r="AC101" s="4">
        <f>'Kelpie OTU counts'!AC101/'Kelpie OTU counts'!AC$1</f>
        <v>0</v>
      </c>
      <c r="AD101" s="4">
        <f>'Kelpie OTU counts'!AD101/'Kelpie OTU counts'!AD$1</f>
        <v>0</v>
      </c>
      <c r="AE101" s="4">
        <f>'Kelpie OTU counts'!AE101/'Kelpie OTU counts'!AE$1</f>
        <v>0</v>
      </c>
      <c r="AF101" s="4">
        <f>'Kelpie OTU counts'!AF101/'Kelpie OTU counts'!AF$1</f>
        <v>0</v>
      </c>
      <c r="AG101" s="4">
        <f>'Kelpie OTU counts'!AG101/'Kelpie OTU counts'!AG$1</f>
        <v>0</v>
      </c>
      <c r="AH101" s="4">
        <f>'Kelpie OTU counts'!AH101/'Kelpie OTU counts'!AH$1</f>
        <v>0</v>
      </c>
      <c r="AI101" s="4">
        <f>'Kelpie OTU counts'!AI101/'Kelpie OTU counts'!AI$1</f>
        <v>0</v>
      </c>
      <c r="AJ101" s="4">
        <f>'Kelpie OTU counts'!AJ101/'Kelpie OTU counts'!AJ$1</f>
        <v>0</v>
      </c>
      <c r="AK101" s="4">
        <f>'Kelpie OTU counts'!AK101/'Kelpie OTU counts'!AK$1</f>
        <v>0</v>
      </c>
      <c r="AL101" s="4">
        <f>'Kelpie OTU counts'!AL101/'Kelpie OTU counts'!AL$1</f>
        <v>0</v>
      </c>
      <c r="AM101" s="4">
        <f>'Kelpie OTU counts'!AM101/'Kelpie OTU counts'!AM$1</f>
        <v>0</v>
      </c>
      <c r="AN101" s="4">
        <f>'Kelpie OTU counts'!AN101/'Kelpie OTU counts'!AN$1</f>
        <v>0</v>
      </c>
      <c r="AO101" s="4">
        <f>'Kelpie OTU counts'!AO101/'Kelpie OTU counts'!AO$1</f>
        <v>2.0375549340791051E-2</v>
      </c>
      <c r="AP101" s="4">
        <f>'Kelpie OTU counts'!AP101/'Kelpie OTU counts'!AP$1</f>
        <v>2.0942408376963352E-2</v>
      </c>
      <c r="AQ101" s="4">
        <f>'Kelpie OTU counts'!AQ101/'Kelpie OTU counts'!AQ$1</f>
        <v>0</v>
      </c>
      <c r="AR101" s="4">
        <f>'Kelpie OTU counts'!AR101/'Kelpie OTU counts'!AR$1</f>
        <v>0</v>
      </c>
      <c r="AS101" s="4">
        <f>'Kelpie OTU counts'!AS101/'Kelpie OTU counts'!AS$1</f>
        <v>0</v>
      </c>
      <c r="AT101" s="4">
        <f>'Kelpie OTU counts'!AT101/'Kelpie OTU counts'!AT$1</f>
        <v>0</v>
      </c>
      <c r="AU101" s="4">
        <f>'Kelpie OTU counts'!AU101/'Kelpie OTU counts'!AU$1</f>
        <v>1.5189873417721518E-2</v>
      </c>
      <c r="AV101" s="4">
        <f>'Kelpie OTU counts'!AV101/'Kelpie OTU counts'!AV$1</f>
        <v>2.9074889867841409E-2</v>
      </c>
      <c r="AW101" s="4">
        <f>'Kelpie OTU counts'!AW101/'Kelpie OTU counts'!AW$1</f>
        <v>0</v>
      </c>
      <c r="AX101" s="4">
        <f>'Kelpie OTU counts'!AX101/'Kelpie OTU counts'!AX$1</f>
        <v>0</v>
      </c>
      <c r="AY101" s="4">
        <f>'Kelpie OTU counts'!AY101/'Kelpie OTU counts'!AY$1</f>
        <v>4.3497172683775554E-4</v>
      </c>
      <c r="AZ101" s="4">
        <f>'Kelpie OTU counts'!AZ101/'Kelpie OTU counts'!AZ$1</f>
        <v>0</v>
      </c>
      <c r="BA101" s="4">
        <f>'Kelpie OTU counts'!BA101/'Kelpie OTU counts'!BA$1</f>
        <v>0</v>
      </c>
      <c r="BB101" s="4">
        <f>'Kelpie OTU counts'!BB101/'Kelpie OTU counts'!BB$1</f>
        <v>0</v>
      </c>
      <c r="BC101" s="4">
        <f>'Kelpie OTU counts'!BC101/'Kelpie OTU counts'!BC$1</f>
        <v>0</v>
      </c>
      <c r="BD101" s="4">
        <f>'Kelpie OTU counts'!BD101/'Kelpie OTU counts'!BD$1</f>
        <v>0</v>
      </c>
      <c r="BE101" s="4">
        <f>'Kelpie OTU counts'!BE101/'Kelpie OTU counts'!BE$1</f>
        <v>0</v>
      </c>
      <c r="BF101" s="4">
        <f>'Kelpie OTU counts'!BF101/'Kelpie OTU counts'!BF$1</f>
        <v>0</v>
      </c>
    </row>
    <row r="102" spans="1:58" x14ac:dyDescent="0.35">
      <c r="A102" t="str">
        <f>'Kelpie OTU counts'!A102</f>
        <v>OTU_99</v>
      </c>
      <c r="B102">
        <f>'Kelpie OTU counts'!B102</f>
        <v>147</v>
      </c>
      <c r="C102" t="str">
        <f>'Kelpie OTU counts'!C102</f>
        <v>Root</v>
      </c>
      <c r="D102" t="str">
        <f>'Kelpie OTU counts'!D102</f>
        <v>Bacteria</v>
      </c>
      <c r="E102" t="str">
        <f>'Kelpie OTU counts'!E102</f>
        <v>Proteobacteria</v>
      </c>
      <c r="F102" t="str">
        <f>'Kelpie OTU counts'!F102</f>
        <v>.</v>
      </c>
      <c r="G102" t="str">
        <f>'Kelpie OTU counts'!G102</f>
        <v>Deltaproteobacteria</v>
      </c>
      <c r="H102" t="str">
        <f>'Kelpie OTU counts'!H102</f>
        <v>.</v>
      </c>
      <c r="I102" t="str">
        <f>'Kelpie OTU counts'!I102</f>
        <v>Desulfovibrionales</v>
      </c>
      <c r="J102" t="str">
        <f>'Kelpie OTU counts'!J102</f>
        <v>.</v>
      </c>
      <c r="K102" t="str">
        <f>'Kelpie OTU counts'!K102</f>
        <v>Desulfovibrionaceae</v>
      </c>
      <c r="L102" t="str">
        <f>'Kelpie OTU counts'!L102</f>
        <v>.</v>
      </c>
      <c r="M102" t="str">
        <f>'Kelpie OTU counts'!M102</f>
        <v>Bilophila</v>
      </c>
      <c r="N102" t="str">
        <f>'Kelpie OTU counts'!N102</f>
        <v>.</v>
      </c>
      <c r="O102">
        <f>'Kelpie OTU counts'!O102</f>
        <v>1</v>
      </c>
      <c r="P102" t="str">
        <f>'Kelpie OTU counts'!P102</f>
        <v>Bilophila_wadsworthia_(T)_7959_(AJ867049)</v>
      </c>
      <c r="Q102">
        <f>'Kelpie OTU counts'!Q102</f>
        <v>100</v>
      </c>
      <c r="R102">
        <f>'Kelpie OTU counts'!R102</f>
        <v>1</v>
      </c>
      <c r="S102" s="4">
        <f>'Kelpie OTU counts'!S102/'Kelpie OTU counts'!S$1</f>
        <v>0</v>
      </c>
      <c r="T102" s="4">
        <f>'Kelpie OTU counts'!T102/'Kelpie OTU counts'!T$1</f>
        <v>4.6928327645051199E-3</v>
      </c>
      <c r="U102" s="4">
        <f>'Kelpie OTU counts'!U102/'Kelpie OTU counts'!U$1</f>
        <v>0</v>
      </c>
      <c r="V102" s="4">
        <f>'Kelpie OTU counts'!V102/'Kelpie OTU counts'!V$1</f>
        <v>1.9966722129783694E-3</v>
      </c>
      <c r="W102" s="4">
        <f>'Kelpie OTU counts'!W102/'Kelpie OTU counts'!W$1</f>
        <v>5.0154320987654318E-3</v>
      </c>
      <c r="X102" s="4">
        <f>'Kelpie OTU counts'!X102/'Kelpie OTU counts'!X$1</f>
        <v>4.1442188147534191E-3</v>
      </c>
      <c r="Y102" s="4">
        <f>'Kelpie OTU counts'!Y102/'Kelpie OTU counts'!Y$1</f>
        <v>7.1377587437544609E-3</v>
      </c>
      <c r="Z102" s="4">
        <f>'Kelpie OTU counts'!Z102/'Kelpie OTU counts'!Z$1</f>
        <v>3.633532312483779E-3</v>
      </c>
      <c r="AA102" s="4">
        <f>'Kelpie OTU counts'!AA102/'Kelpie OTU counts'!AA$1</f>
        <v>0</v>
      </c>
      <c r="AB102" s="4">
        <f>'Kelpie OTU counts'!AB102/'Kelpie OTU counts'!AB$1</f>
        <v>0</v>
      </c>
      <c r="AC102" s="4">
        <f>'Kelpie OTU counts'!AC102/'Kelpie OTU counts'!AC$1</f>
        <v>2.4542614904060687E-3</v>
      </c>
      <c r="AD102" s="4">
        <f>'Kelpie OTU counts'!AD102/'Kelpie OTU counts'!AD$1</f>
        <v>3.6101083032490976E-3</v>
      </c>
      <c r="AE102" s="4">
        <f>'Kelpie OTU counts'!AE102/'Kelpie OTU counts'!AE$1</f>
        <v>0</v>
      </c>
      <c r="AF102" s="4">
        <f>'Kelpie OTU counts'!AF102/'Kelpie OTU counts'!AF$1</f>
        <v>0</v>
      </c>
      <c r="AG102" s="4">
        <f>'Kelpie OTU counts'!AG102/'Kelpie OTU counts'!AG$1</f>
        <v>0</v>
      </c>
      <c r="AH102" s="4">
        <f>'Kelpie OTU counts'!AH102/'Kelpie OTU counts'!AH$1</f>
        <v>0</v>
      </c>
      <c r="AI102" s="4">
        <f>'Kelpie OTU counts'!AI102/'Kelpie OTU counts'!AI$1</f>
        <v>0</v>
      </c>
      <c r="AJ102" s="4">
        <f>'Kelpie OTU counts'!AJ102/'Kelpie OTU counts'!AJ$1</f>
        <v>0</v>
      </c>
      <c r="AK102" s="4">
        <f>'Kelpie OTU counts'!AK102/'Kelpie OTU counts'!AK$1</f>
        <v>0</v>
      </c>
      <c r="AL102" s="4">
        <f>'Kelpie OTU counts'!AL102/'Kelpie OTU counts'!AL$1</f>
        <v>0</v>
      </c>
      <c r="AM102" s="4">
        <f>'Kelpie OTU counts'!AM102/'Kelpie OTU counts'!AM$1</f>
        <v>0</v>
      </c>
      <c r="AN102" s="4">
        <f>'Kelpie OTU counts'!AN102/'Kelpie OTU counts'!AN$1</f>
        <v>0</v>
      </c>
      <c r="AO102" s="4">
        <f>'Kelpie OTU counts'!AO102/'Kelpie OTU counts'!AO$1</f>
        <v>1.5980823012385138E-3</v>
      </c>
      <c r="AP102" s="4">
        <f>'Kelpie OTU counts'!AP102/'Kelpie OTU counts'!AP$1</f>
        <v>3.0541012216404886E-3</v>
      </c>
      <c r="AQ102" s="4">
        <f>'Kelpie OTU counts'!AQ102/'Kelpie OTU counts'!AQ$1</f>
        <v>0</v>
      </c>
      <c r="AR102" s="4">
        <f>'Kelpie OTU counts'!AR102/'Kelpie OTU counts'!AR$1</f>
        <v>0</v>
      </c>
      <c r="AS102" s="4">
        <f>'Kelpie OTU counts'!AS102/'Kelpie OTU counts'!AS$1</f>
        <v>0</v>
      </c>
      <c r="AT102" s="4">
        <f>'Kelpie OTU counts'!AT102/'Kelpie OTU counts'!AT$1</f>
        <v>0</v>
      </c>
      <c r="AU102" s="4">
        <f>'Kelpie OTU counts'!AU102/'Kelpie OTU counts'!AU$1</f>
        <v>8.4388185654008432E-3</v>
      </c>
      <c r="AV102" s="4">
        <f>'Kelpie OTU counts'!AV102/'Kelpie OTU counts'!AV$1</f>
        <v>5.2863436123348016E-3</v>
      </c>
      <c r="AW102" s="4">
        <f>'Kelpie OTU counts'!AW102/'Kelpie OTU counts'!AW$1</f>
        <v>4.1580041580041582E-3</v>
      </c>
      <c r="AX102" s="4">
        <f>'Kelpie OTU counts'!AX102/'Kelpie OTU counts'!AX$1</f>
        <v>9.8522167487684722E-4</v>
      </c>
      <c r="AY102" s="4">
        <f>'Kelpie OTU counts'!AY102/'Kelpie OTU counts'!AY$1</f>
        <v>0</v>
      </c>
      <c r="AZ102" s="4">
        <f>'Kelpie OTU counts'!AZ102/'Kelpie OTU counts'!AZ$1</f>
        <v>0</v>
      </c>
      <c r="BA102" s="4">
        <f>'Kelpie OTU counts'!BA102/'Kelpie OTU counts'!BA$1</f>
        <v>0</v>
      </c>
      <c r="BB102" s="4">
        <f>'Kelpie OTU counts'!BB102/'Kelpie OTU counts'!BB$1</f>
        <v>0</v>
      </c>
      <c r="BC102" s="4">
        <f>'Kelpie OTU counts'!BC102/'Kelpie OTU counts'!BC$1</f>
        <v>0</v>
      </c>
      <c r="BD102" s="4">
        <f>'Kelpie OTU counts'!BD102/'Kelpie OTU counts'!BD$1</f>
        <v>0</v>
      </c>
      <c r="BE102" s="4">
        <f>'Kelpie OTU counts'!BE102/'Kelpie OTU counts'!BE$1</f>
        <v>0</v>
      </c>
      <c r="BF102" s="4">
        <f>'Kelpie OTU counts'!BF102/'Kelpie OTU counts'!BF$1</f>
        <v>0</v>
      </c>
    </row>
    <row r="103" spans="1:58" x14ac:dyDescent="0.35">
      <c r="A103" t="str">
        <f>'Kelpie OTU counts'!A103</f>
        <v>OTU_96</v>
      </c>
      <c r="B103">
        <f>'Kelpie OTU counts'!B103</f>
        <v>144</v>
      </c>
      <c r="C103" t="str">
        <f>'Kelpie OTU counts'!C103</f>
        <v>Root</v>
      </c>
      <c r="D103" t="str">
        <f>'Kelpie OTU counts'!D103</f>
        <v>Bacteria</v>
      </c>
      <c r="E103" t="str">
        <f>'Kelpie OTU counts'!E103</f>
        <v>Firmicutes</v>
      </c>
      <c r="F103" t="str">
        <f>'Kelpie OTU counts'!F103</f>
        <v>.</v>
      </c>
      <c r="G103" t="str">
        <f>'Kelpie OTU counts'!G103</f>
        <v>Clostridia</v>
      </c>
      <c r="H103" t="str">
        <f>'Kelpie OTU counts'!H103</f>
        <v>.</v>
      </c>
      <c r="I103" t="str">
        <f>'Kelpie OTU counts'!I103</f>
        <v>Clostridiales</v>
      </c>
      <c r="J103" t="str">
        <f>'Kelpie OTU counts'!J103</f>
        <v>.</v>
      </c>
      <c r="K103" t="str">
        <f>'Kelpie OTU counts'!K103</f>
        <v>Lachnospiraceae</v>
      </c>
      <c r="L103" t="str">
        <f>'Kelpie OTU counts'!L103</f>
        <v>.</v>
      </c>
      <c r="M103" t="str">
        <f>'Kelpie OTU counts'!M103</f>
        <v>Clostridium XlVa</v>
      </c>
      <c r="N103" t="str">
        <f>'Kelpie OTU counts'!N103</f>
        <v>.</v>
      </c>
      <c r="O103">
        <f>'Kelpie OTU counts'!O103</f>
        <v>0.67</v>
      </c>
      <c r="P103" t="str">
        <f>'Kelpie OTU counts'!P103</f>
        <v>Clostridium_methoxybenzovorans_(T)_SR3;_DSM_12182_(AF067965)</v>
      </c>
      <c r="Q103">
        <f>'Kelpie OTU counts'!Q103</f>
        <v>97.2</v>
      </c>
      <c r="R103">
        <f>'Kelpie OTU counts'!R103</f>
        <v>2</v>
      </c>
      <c r="S103" s="4">
        <f>'Kelpie OTU counts'!S103/'Kelpie OTU counts'!S$1</f>
        <v>0</v>
      </c>
      <c r="T103" s="4">
        <f>'Kelpie OTU counts'!T103/'Kelpie OTU counts'!T$1</f>
        <v>8.5324232081911264E-4</v>
      </c>
      <c r="U103" s="4">
        <f>'Kelpie OTU counts'!U103/'Kelpie OTU counts'!U$1</f>
        <v>1.1507479861910242E-3</v>
      </c>
      <c r="V103" s="4">
        <f>'Kelpie OTU counts'!V103/'Kelpie OTU counts'!V$1</f>
        <v>2.3294509151414308E-3</v>
      </c>
      <c r="W103" s="4">
        <f>'Kelpie OTU counts'!W103/'Kelpie OTU counts'!W$1</f>
        <v>0</v>
      </c>
      <c r="X103" s="4">
        <f>'Kelpie OTU counts'!X103/'Kelpie OTU counts'!X$1</f>
        <v>8.2884376295068376E-4</v>
      </c>
      <c r="Y103" s="4">
        <f>'Kelpie OTU counts'!Y103/'Kelpie OTU counts'!Y$1</f>
        <v>1.6654770402093743E-3</v>
      </c>
      <c r="Z103" s="4">
        <f>'Kelpie OTU counts'!Z103/'Kelpie OTU counts'!Z$1</f>
        <v>5.1907604464053979E-4</v>
      </c>
      <c r="AA103" s="4">
        <f>'Kelpie OTU counts'!AA103/'Kelpie OTU counts'!AA$1</f>
        <v>0</v>
      </c>
      <c r="AB103" s="4">
        <f>'Kelpie OTU counts'!AB103/'Kelpie OTU counts'!AB$1</f>
        <v>1.7142857142857142E-3</v>
      </c>
      <c r="AC103" s="4">
        <f>'Kelpie OTU counts'!AC103/'Kelpie OTU counts'!AC$1</f>
        <v>1.1155734047300313E-3</v>
      </c>
      <c r="AD103" s="4">
        <f>'Kelpie OTU counts'!AD103/'Kelpie OTU counts'!AD$1</f>
        <v>9.6269554753309261E-4</v>
      </c>
      <c r="AE103" s="4">
        <f>'Kelpie OTU counts'!AE103/'Kelpie OTU counts'!AE$1</f>
        <v>2.9336266960029336E-3</v>
      </c>
      <c r="AF103" s="4">
        <f>'Kelpie OTU counts'!AF103/'Kelpie OTU counts'!AF$1</f>
        <v>2.3687327279905252E-3</v>
      </c>
      <c r="AG103" s="4">
        <f>'Kelpie OTU counts'!AG103/'Kelpie OTU counts'!AG$1</f>
        <v>6.369426751592357E-3</v>
      </c>
      <c r="AH103" s="4">
        <f>'Kelpie OTU counts'!AH103/'Kelpie OTU counts'!AH$1</f>
        <v>1.1869436201780416E-2</v>
      </c>
      <c r="AI103" s="4">
        <f>'Kelpie OTU counts'!AI103/'Kelpie OTU counts'!AI$1</f>
        <v>0</v>
      </c>
      <c r="AJ103" s="4">
        <f>'Kelpie OTU counts'!AJ103/'Kelpie OTU counts'!AJ$1</f>
        <v>2.3795359904818562E-3</v>
      </c>
      <c r="AK103" s="4">
        <f>'Kelpie OTU counts'!AK103/'Kelpie OTU counts'!AK$1</f>
        <v>3.7907505686125853E-4</v>
      </c>
      <c r="AL103" s="4">
        <f>'Kelpie OTU counts'!AL103/'Kelpie OTU counts'!AL$1</f>
        <v>1.7006802721088435E-3</v>
      </c>
      <c r="AM103" s="4">
        <f>'Kelpie OTU counts'!AM103/'Kelpie OTU counts'!AM$1</f>
        <v>0</v>
      </c>
      <c r="AN103" s="4">
        <f>'Kelpie OTU counts'!AN103/'Kelpie OTU counts'!AN$1</f>
        <v>7.7639751552795026E-4</v>
      </c>
      <c r="AO103" s="4">
        <f>'Kelpie OTU counts'!AO103/'Kelpie OTU counts'!AO$1</f>
        <v>0</v>
      </c>
      <c r="AP103" s="4">
        <f>'Kelpie OTU counts'!AP103/'Kelpie OTU counts'!AP$1</f>
        <v>0</v>
      </c>
      <c r="AQ103" s="4">
        <f>'Kelpie OTU counts'!AQ103/'Kelpie OTU counts'!AQ$1</f>
        <v>0</v>
      </c>
      <c r="AR103" s="4">
        <f>'Kelpie OTU counts'!AR103/'Kelpie OTU counts'!AR$1</f>
        <v>0</v>
      </c>
      <c r="AS103" s="4">
        <f>'Kelpie OTU counts'!AS103/'Kelpie OTU counts'!AS$1</f>
        <v>0</v>
      </c>
      <c r="AT103" s="4">
        <f>'Kelpie OTU counts'!AT103/'Kelpie OTU counts'!AT$1</f>
        <v>0</v>
      </c>
      <c r="AU103" s="4">
        <f>'Kelpie OTU counts'!AU103/'Kelpie OTU counts'!AU$1</f>
        <v>0</v>
      </c>
      <c r="AV103" s="4">
        <f>'Kelpie OTU counts'!AV103/'Kelpie OTU counts'!AV$1</f>
        <v>0</v>
      </c>
      <c r="AW103" s="4">
        <f>'Kelpie OTU counts'!AW103/'Kelpie OTU counts'!AW$1</f>
        <v>0</v>
      </c>
      <c r="AX103" s="4">
        <f>'Kelpie OTU counts'!AX103/'Kelpie OTU counts'!AX$1</f>
        <v>0</v>
      </c>
      <c r="AY103" s="4">
        <f>'Kelpie OTU counts'!AY103/'Kelpie OTU counts'!AY$1</f>
        <v>8.6994345367551109E-4</v>
      </c>
      <c r="AZ103" s="4">
        <f>'Kelpie OTU counts'!AZ103/'Kelpie OTU counts'!AZ$1</f>
        <v>5.039439088518843E-3</v>
      </c>
      <c r="BA103" s="4">
        <f>'Kelpie OTU counts'!BA103/'Kelpie OTU counts'!BA$1</f>
        <v>1.2392755004766444E-2</v>
      </c>
      <c r="BB103" s="4">
        <f>'Kelpie OTU counts'!BB103/'Kelpie OTU counts'!BB$1</f>
        <v>7.1065989847715737E-3</v>
      </c>
      <c r="BC103" s="4">
        <f>'Kelpie OTU counts'!BC103/'Kelpie OTU counts'!BC$1</f>
        <v>0</v>
      </c>
      <c r="BD103" s="4">
        <f>'Kelpie OTU counts'!BD103/'Kelpie OTU counts'!BD$1</f>
        <v>0</v>
      </c>
      <c r="BE103" s="4">
        <f>'Kelpie OTU counts'!BE103/'Kelpie OTU counts'!BE$1</f>
        <v>1.0291595197255575E-3</v>
      </c>
      <c r="BF103" s="4">
        <f>'Kelpie OTU counts'!BF103/'Kelpie OTU counts'!BF$1</f>
        <v>2.9524653085326248E-4</v>
      </c>
    </row>
    <row r="104" spans="1:58" x14ac:dyDescent="0.35">
      <c r="A104" t="str">
        <f>'Kelpie OTU counts'!A104</f>
        <v>OTU_92</v>
      </c>
      <c r="B104">
        <f>'Kelpie OTU counts'!B104</f>
        <v>143</v>
      </c>
      <c r="C104" t="str">
        <f>'Kelpie OTU counts'!C104</f>
        <v>Root</v>
      </c>
      <c r="D104" t="str">
        <f>'Kelpie OTU counts'!D104</f>
        <v>Bacteria</v>
      </c>
      <c r="E104" t="str">
        <f>'Kelpie OTU counts'!E104</f>
        <v>Firmicutes</v>
      </c>
      <c r="F104" t="str">
        <f>'Kelpie OTU counts'!F104</f>
        <v>.</v>
      </c>
      <c r="G104" t="str">
        <f>'Kelpie OTU counts'!G104</f>
        <v>Clostridia</v>
      </c>
      <c r="H104" t="str">
        <f>'Kelpie OTU counts'!H104</f>
        <v>.</v>
      </c>
      <c r="I104" t="str">
        <f>'Kelpie OTU counts'!I104</f>
        <v>Clostridiales</v>
      </c>
      <c r="J104" t="str">
        <f>'Kelpie OTU counts'!J104</f>
        <v>.</v>
      </c>
      <c r="K104" t="str">
        <f>'Kelpie OTU counts'!K104</f>
        <v>Ruminococcaceae</v>
      </c>
      <c r="L104" t="str">
        <f>'Kelpie OTU counts'!L104</f>
        <v>.</v>
      </c>
      <c r="M104" t="str">
        <f>'Kelpie OTU counts'!M104</f>
        <v>Ruminococcus</v>
      </c>
      <c r="N104" t="str">
        <f>'Kelpie OTU counts'!N104</f>
        <v>.</v>
      </c>
      <c r="O104">
        <f>'Kelpie OTU counts'!O104</f>
        <v>0.78</v>
      </c>
      <c r="P104" t="str">
        <f>'Kelpie OTU counts'!P104</f>
        <v>Ruminococcus_champanellensis_18P13_type_strain:_18P13_(AJ515913)</v>
      </c>
      <c r="Q104">
        <f>'Kelpie OTU counts'!Q104</f>
        <v>96</v>
      </c>
      <c r="R104">
        <f>'Kelpie OTU counts'!R104</f>
        <v>1</v>
      </c>
      <c r="S104" s="4">
        <f>'Kelpie OTU counts'!S104/'Kelpie OTU counts'!S$1</f>
        <v>0</v>
      </c>
      <c r="T104" s="4">
        <f>'Kelpie OTU counts'!T104/'Kelpie OTU counts'!T$1</f>
        <v>0</v>
      </c>
      <c r="U104" s="4">
        <f>'Kelpie OTU counts'!U104/'Kelpie OTU counts'!U$1</f>
        <v>0</v>
      </c>
      <c r="V104" s="4">
        <f>'Kelpie OTU counts'!V104/'Kelpie OTU counts'!V$1</f>
        <v>0</v>
      </c>
      <c r="W104" s="4">
        <f>'Kelpie OTU counts'!W104/'Kelpie OTU counts'!W$1</f>
        <v>0</v>
      </c>
      <c r="X104" s="4">
        <f>'Kelpie OTU counts'!X104/'Kelpie OTU counts'!X$1</f>
        <v>0</v>
      </c>
      <c r="Y104" s="4">
        <f>'Kelpie OTU counts'!Y104/'Kelpie OTU counts'!Y$1</f>
        <v>0</v>
      </c>
      <c r="Z104" s="4">
        <f>'Kelpie OTU counts'!Z104/'Kelpie OTU counts'!Z$1</f>
        <v>0</v>
      </c>
      <c r="AA104" s="4">
        <f>'Kelpie OTU counts'!AA104/'Kelpie OTU counts'!AA$1</f>
        <v>0</v>
      </c>
      <c r="AB104" s="4">
        <f>'Kelpie OTU counts'!AB104/'Kelpie OTU counts'!AB$1</f>
        <v>0</v>
      </c>
      <c r="AC104" s="4">
        <f>'Kelpie OTU counts'!AC104/'Kelpie OTU counts'!AC$1</f>
        <v>0</v>
      </c>
      <c r="AD104" s="4">
        <f>'Kelpie OTU counts'!AD104/'Kelpie OTU counts'!AD$1</f>
        <v>0</v>
      </c>
      <c r="AE104" s="4">
        <f>'Kelpie OTU counts'!AE104/'Kelpie OTU counts'!AE$1</f>
        <v>0</v>
      </c>
      <c r="AF104" s="4">
        <f>'Kelpie OTU counts'!AF104/'Kelpie OTU counts'!AF$1</f>
        <v>0</v>
      </c>
      <c r="AG104" s="4">
        <f>'Kelpie OTU counts'!AG104/'Kelpie OTU counts'!AG$1</f>
        <v>0</v>
      </c>
      <c r="AH104" s="4">
        <f>'Kelpie OTU counts'!AH104/'Kelpie OTU counts'!AH$1</f>
        <v>0</v>
      </c>
      <c r="AI104" s="4">
        <f>'Kelpie OTU counts'!AI104/'Kelpie OTU counts'!AI$1</f>
        <v>0</v>
      </c>
      <c r="AJ104" s="4">
        <f>'Kelpie OTU counts'!AJ104/'Kelpie OTU counts'!AJ$1</f>
        <v>0</v>
      </c>
      <c r="AK104" s="4">
        <f>'Kelpie OTU counts'!AK104/'Kelpie OTU counts'!AK$1</f>
        <v>0</v>
      </c>
      <c r="AL104" s="4">
        <f>'Kelpie OTU counts'!AL104/'Kelpie OTU counts'!AL$1</f>
        <v>0</v>
      </c>
      <c r="AM104" s="4">
        <f>'Kelpie OTU counts'!AM104/'Kelpie OTU counts'!AM$1</f>
        <v>0</v>
      </c>
      <c r="AN104" s="4">
        <f>'Kelpie OTU counts'!AN104/'Kelpie OTU counts'!AN$1</f>
        <v>0</v>
      </c>
      <c r="AO104" s="4">
        <f>'Kelpie OTU counts'!AO104/'Kelpie OTU counts'!AO$1</f>
        <v>1.3983220135836995E-2</v>
      </c>
      <c r="AP104" s="4">
        <f>'Kelpie OTU counts'!AP104/'Kelpie OTU counts'!AP$1</f>
        <v>1.4834205933682374E-2</v>
      </c>
      <c r="AQ104" s="4">
        <f>'Kelpie OTU counts'!AQ104/'Kelpie OTU counts'!AQ$1</f>
        <v>0</v>
      </c>
      <c r="AR104" s="4">
        <f>'Kelpie OTU counts'!AR104/'Kelpie OTU counts'!AR$1</f>
        <v>0</v>
      </c>
      <c r="AS104" s="4">
        <f>'Kelpie OTU counts'!AS104/'Kelpie OTU counts'!AS$1</f>
        <v>0</v>
      </c>
      <c r="AT104" s="4">
        <f>'Kelpie OTU counts'!AT104/'Kelpie OTU counts'!AT$1</f>
        <v>0</v>
      </c>
      <c r="AU104" s="4">
        <f>'Kelpie OTU counts'!AU104/'Kelpie OTU counts'!AU$1</f>
        <v>2.6160337552742614E-2</v>
      </c>
      <c r="AV104" s="4">
        <f>'Kelpie OTU counts'!AV104/'Kelpie OTU counts'!AV$1</f>
        <v>2.9955947136563875E-2</v>
      </c>
      <c r="AW104" s="4">
        <f>'Kelpie OTU counts'!AW104/'Kelpie OTU counts'!AW$1</f>
        <v>0</v>
      </c>
      <c r="AX104" s="4">
        <f>'Kelpie OTU counts'!AX104/'Kelpie OTU counts'!AX$1</f>
        <v>0</v>
      </c>
      <c r="AY104" s="4">
        <f>'Kelpie OTU counts'!AY104/'Kelpie OTU counts'!AY$1</f>
        <v>0</v>
      </c>
      <c r="AZ104" s="4">
        <f>'Kelpie OTU counts'!AZ104/'Kelpie OTU counts'!AZ$1</f>
        <v>0</v>
      </c>
      <c r="BA104" s="4">
        <f>'Kelpie OTU counts'!BA104/'Kelpie OTU counts'!BA$1</f>
        <v>0</v>
      </c>
      <c r="BB104" s="4">
        <f>'Kelpie OTU counts'!BB104/'Kelpie OTU counts'!BB$1</f>
        <v>0</v>
      </c>
      <c r="BC104" s="4">
        <f>'Kelpie OTU counts'!BC104/'Kelpie OTU counts'!BC$1</f>
        <v>4.4814340588988479E-3</v>
      </c>
      <c r="BD104" s="4">
        <f>'Kelpie OTU counts'!BD104/'Kelpie OTU counts'!BD$1</f>
        <v>1.238390092879257E-3</v>
      </c>
      <c r="BE104" s="4">
        <f>'Kelpie OTU counts'!BE104/'Kelpie OTU counts'!BE$1</f>
        <v>0</v>
      </c>
      <c r="BF104" s="4">
        <f>'Kelpie OTU counts'!BF104/'Kelpie OTU counts'!BF$1</f>
        <v>0</v>
      </c>
    </row>
    <row r="105" spans="1:58" x14ac:dyDescent="0.35">
      <c r="A105" t="str">
        <f>'Kelpie OTU counts'!A105</f>
        <v>OTU_88</v>
      </c>
      <c r="B105">
        <f>'Kelpie OTU counts'!B105</f>
        <v>140</v>
      </c>
      <c r="C105" t="str">
        <f>'Kelpie OTU counts'!C105</f>
        <v>Root</v>
      </c>
      <c r="D105" t="str">
        <f>'Kelpie OTU counts'!D105</f>
        <v>Bacteria</v>
      </c>
      <c r="E105" t="str">
        <f>'Kelpie OTU counts'!E105</f>
        <v>Firmicutes</v>
      </c>
      <c r="F105" t="str">
        <f>'Kelpie OTU counts'!F105</f>
        <v>.</v>
      </c>
      <c r="G105" t="str">
        <f>'Kelpie OTU counts'!G105</f>
        <v>Clostridia</v>
      </c>
      <c r="H105" t="str">
        <f>'Kelpie OTU counts'!H105</f>
        <v>.</v>
      </c>
      <c r="I105" t="str">
        <f>'Kelpie OTU counts'!I105</f>
        <v>Clostridiales</v>
      </c>
      <c r="J105" t="str">
        <f>'Kelpie OTU counts'!J105</f>
        <v>.</v>
      </c>
      <c r="K105" t="str">
        <f>'Kelpie OTU counts'!K105</f>
        <v>Lachnospiraceae</v>
      </c>
      <c r="L105" t="str">
        <f>'Kelpie OTU counts'!L105</f>
        <v>.</v>
      </c>
      <c r="M105" t="str">
        <f>'Kelpie OTU counts'!M105</f>
        <v>Ruminococcus2</v>
      </c>
      <c r="N105" t="str">
        <f>'Kelpie OTU counts'!N105</f>
        <v>.</v>
      </c>
      <c r="O105">
        <f>'Kelpie OTU counts'!O105</f>
        <v>0.87</v>
      </c>
      <c r="P105" t="str">
        <f>'Kelpie OTU counts'!P105</f>
        <v>Ruminococcus_lactaris_(T)_ATCC_29176_(L76602)</v>
      </c>
      <c r="Q105">
        <f>'Kelpie OTU counts'!Q105</f>
        <v>100</v>
      </c>
      <c r="R105">
        <f>'Kelpie OTU counts'!R105</f>
        <v>1</v>
      </c>
      <c r="S105" s="4">
        <f>'Kelpie OTU counts'!S105/'Kelpie OTU counts'!S$1</f>
        <v>1.4619883040935672E-3</v>
      </c>
      <c r="T105" s="4">
        <f>'Kelpie OTU counts'!T105/'Kelpie OTU counts'!T$1</f>
        <v>2.1331058020477816E-3</v>
      </c>
      <c r="U105" s="4">
        <f>'Kelpie OTU counts'!U105/'Kelpie OTU counts'!U$1</f>
        <v>2.3014959723820483E-3</v>
      </c>
      <c r="V105" s="4">
        <f>'Kelpie OTU counts'!V105/'Kelpie OTU counts'!V$1</f>
        <v>2.9950083194675539E-3</v>
      </c>
      <c r="W105" s="4">
        <f>'Kelpie OTU counts'!W105/'Kelpie OTU counts'!W$1</f>
        <v>0</v>
      </c>
      <c r="X105" s="4">
        <f>'Kelpie OTU counts'!X105/'Kelpie OTU counts'!X$1</f>
        <v>0</v>
      </c>
      <c r="Y105" s="4">
        <f>'Kelpie OTU counts'!Y105/'Kelpie OTU counts'!Y$1</f>
        <v>0</v>
      </c>
      <c r="Z105" s="4">
        <f>'Kelpie OTU counts'!Z105/'Kelpie OTU counts'!Z$1</f>
        <v>0</v>
      </c>
      <c r="AA105" s="4">
        <f>'Kelpie OTU counts'!AA105/'Kelpie OTU counts'!AA$1</f>
        <v>5.8479532163742687E-3</v>
      </c>
      <c r="AB105" s="4">
        <f>'Kelpie OTU counts'!AB105/'Kelpie OTU counts'!AB$1</f>
        <v>4.0000000000000001E-3</v>
      </c>
      <c r="AC105" s="4">
        <f>'Kelpie OTU counts'!AC105/'Kelpie OTU counts'!AC$1</f>
        <v>4.9085229808121375E-3</v>
      </c>
      <c r="AD105" s="4">
        <f>'Kelpie OTU counts'!AD105/'Kelpie OTU counts'!AD$1</f>
        <v>3.6101083032490976E-3</v>
      </c>
      <c r="AE105" s="4">
        <f>'Kelpie OTU counts'!AE105/'Kelpie OTU counts'!AE$1</f>
        <v>1.8335166850018336E-3</v>
      </c>
      <c r="AF105" s="4">
        <f>'Kelpie OTU counts'!AF105/'Kelpie OTU counts'!AF$1</f>
        <v>0</v>
      </c>
      <c r="AG105" s="4">
        <f>'Kelpie OTU counts'!AG105/'Kelpie OTU counts'!AG$1</f>
        <v>0</v>
      </c>
      <c r="AH105" s="4">
        <f>'Kelpie OTU counts'!AH105/'Kelpie OTU counts'!AH$1</f>
        <v>0</v>
      </c>
      <c r="AI105" s="4">
        <f>'Kelpie OTU counts'!AI105/'Kelpie OTU counts'!AI$1</f>
        <v>0</v>
      </c>
      <c r="AJ105" s="4">
        <f>'Kelpie OTU counts'!AJ105/'Kelpie OTU counts'!AJ$1</f>
        <v>0</v>
      </c>
      <c r="AK105" s="4">
        <f>'Kelpie OTU counts'!AK105/'Kelpie OTU counts'!AK$1</f>
        <v>3.0326004548900682E-3</v>
      </c>
      <c r="AL105" s="4">
        <f>'Kelpie OTU counts'!AL105/'Kelpie OTU counts'!AL$1</f>
        <v>0</v>
      </c>
      <c r="AM105" s="4">
        <f>'Kelpie OTU counts'!AM105/'Kelpie OTU counts'!AM$1</f>
        <v>0</v>
      </c>
      <c r="AN105" s="4">
        <f>'Kelpie OTU counts'!AN105/'Kelpie OTU counts'!AN$1</f>
        <v>0</v>
      </c>
      <c r="AO105" s="4">
        <f>'Kelpie OTU counts'!AO105/'Kelpie OTU counts'!AO$1</f>
        <v>2.3971234518577705E-3</v>
      </c>
      <c r="AP105" s="4">
        <f>'Kelpie OTU counts'!AP105/'Kelpie OTU counts'!AP$1</f>
        <v>4.3630017452006982E-4</v>
      </c>
      <c r="AQ105" s="4">
        <f>'Kelpie OTU counts'!AQ105/'Kelpie OTU counts'!AQ$1</f>
        <v>0</v>
      </c>
      <c r="AR105" s="4">
        <f>'Kelpie OTU counts'!AR105/'Kelpie OTU counts'!AR$1</f>
        <v>0</v>
      </c>
      <c r="AS105" s="4">
        <f>'Kelpie OTU counts'!AS105/'Kelpie OTU counts'!AS$1</f>
        <v>0</v>
      </c>
      <c r="AT105" s="4">
        <f>'Kelpie OTU counts'!AT105/'Kelpie OTU counts'!AT$1</f>
        <v>0</v>
      </c>
      <c r="AU105" s="4">
        <f>'Kelpie OTU counts'!AU105/'Kelpie OTU counts'!AU$1</f>
        <v>0</v>
      </c>
      <c r="AV105" s="4">
        <f>'Kelpie OTU counts'!AV105/'Kelpie OTU counts'!AV$1</f>
        <v>0</v>
      </c>
      <c r="AW105" s="4">
        <f>'Kelpie OTU counts'!AW105/'Kelpie OTU counts'!AW$1</f>
        <v>0</v>
      </c>
      <c r="AX105" s="4">
        <f>'Kelpie OTU counts'!AX105/'Kelpie OTU counts'!AX$1</f>
        <v>0</v>
      </c>
      <c r="AY105" s="4">
        <f>'Kelpie OTU counts'!AY105/'Kelpie OTU counts'!AY$1</f>
        <v>4.3497172683775558E-3</v>
      </c>
      <c r="AZ105" s="4">
        <f>'Kelpie OTU counts'!AZ105/'Kelpie OTU counts'!AZ$1</f>
        <v>4.3821209465381246E-3</v>
      </c>
      <c r="BA105" s="4">
        <f>'Kelpie OTU counts'!BA105/'Kelpie OTU counts'!BA$1</f>
        <v>4.7664442326024784E-4</v>
      </c>
      <c r="BB105" s="4">
        <f>'Kelpie OTU counts'!BB105/'Kelpie OTU counts'!BB$1</f>
        <v>0</v>
      </c>
      <c r="BC105" s="4">
        <f>'Kelpie OTU counts'!BC105/'Kelpie OTU counts'!BC$1</f>
        <v>0</v>
      </c>
      <c r="BD105" s="4">
        <f>'Kelpie OTU counts'!BD105/'Kelpie OTU counts'!BD$1</f>
        <v>0</v>
      </c>
      <c r="BE105" s="4">
        <f>'Kelpie OTU counts'!BE105/'Kelpie OTU counts'!BE$1</f>
        <v>0</v>
      </c>
      <c r="BF105" s="4">
        <f>'Kelpie OTU counts'!BF105/'Kelpie OTU counts'!BF$1</f>
        <v>0</v>
      </c>
    </row>
    <row r="106" spans="1:58" x14ac:dyDescent="0.35">
      <c r="A106" t="str">
        <f>'Kelpie OTU counts'!A106</f>
        <v>OTU_193</v>
      </c>
      <c r="B106">
        <f>'Kelpie OTU counts'!B106</f>
        <v>133</v>
      </c>
      <c r="C106" t="str">
        <f>'Kelpie OTU counts'!C106</f>
        <v>Root</v>
      </c>
      <c r="D106" t="str">
        <f>'Kelpie OTU counts'!D106</f>
        <v>Bacteria</v>
      </c>
      <c r="E106" t="str">
        <f>'Kelpie OTU counts'!E106</f>
        <v>Firmicutes</v>
      </c>
      <c r="F106" t="str">
        <f>'Kelpie OTU counts'!F106</f>
        <v>.</v>
      </c>
      <c r="G106" t="str">
        <f>'Kelpie OTU counts'!G106</f>
        <v>Clostridia</v>
      </c>
      <c r="H106" t="str">
        <f>'Kelpie OTU counts'!H106</f>
        <v>.</v>
      </c>
      <c r="I106" t="str">
        <f>'Kelpie OTU counts'!I106</f>
        <v>Clostridiales</v>
      </c>
      <c r="J106" t="str">
        <f>'Kelpie OTU counts'!J106</f>
        <v>.</v>
      </c>
      <c r="K106" t="str">
        <f>'Kelpie OTU counts'!K106</f>
        <v>Ruminococcaceae</v>
      </c>
      <c r="L106" t="str">
        <f>'Kelpie OTU counts'!L106</f>
        <v>.</v>
      </c>
      <c r="M106" t="str">
        <f>'Kelpie OTU counts'!M106</f>
        <v>Ruminococcus</v>
      </c>
      <c r="N106" t="str">
        <f>'Kelpie OTU counts'!N106</f>
        <v>.</v>
      </c>
      <c r="O106">
        <f>'Kelpie OTU counts'!O106</f>
        <v>1</v>
      </c>
      <c r="P106" t="str">
        <f>'Kelpie OTU counts'!P106</f>
        <v>Ruminococcus_champanellensis_18P13_type_strain:_18P13_(AJ515913)</v>
      </c>
      <c r="Q106">
        <f>'Kelpie OTU counts'!Q106</f>
        <v>98.8</v>
      </c>
      <c r="R106">
        <f>'Kelpie OTU counts'!R106</f>
        <v>1</v>
      </c>
      <c r="S106" s="4">
        <f>'Kelpie OTU counts'!S106/'Kelpie OTU counts'!S$1</f>
        <v>0</v>
      </c>
      <c r="T106" s="4">
        <f>'Kelpie OTU counts'!T106/'Kelpie OTU counts'!T$1</f>
        <v>0</v>
      </c>
      <c r="U106" s="4">
        <f>'Kelpie OTU counts'!U106/'Kelpie OTU counts'!U$1</f>
        <v>0</v>
      </c>
      <c r="V106" s="4">
        <f>'Kelpie OTU counts'!V106/'Kelpie OTU counts'!V$1</f>
        <v>0</v>
      </c>
      <c r="W106" s="4">
        <f>'Kelpie OTU counts'!W106/'Kelpie OTU counts'!W$1</f>
        <v>0</v>
      </c>
      <c r="X106" s="4">
        <f>'Kelpie OTU counts'!X106/'Kelpie OTU counts'!X$1</f>
        <v>0</v>
      </c>
      <c r="Y106" s="4">
        <f>'Kelpie OTU counts'!Y106/'Kelpie OTU counts'!Y$1</f>
        <v>0</v>
      </c>
      <c r="Z106" s="4">
        <f>'Kelpie OTU counts'!Z106/'Kelpie OTU counts'!Z$1</f>
        <v>0</v>
      </c>
      <c r="AA106" s="4">
        <f>'Kelpie OTU counts'!AA106/'Kelpie OTU counts'!AA$1</f>
        <v>7.7972709551656916E-3</v>
      </c>
      <c r="AB106" s="4">
        <f>'Kelpie OTU counts'!AB106/'Kelpie OTU counts'!AB$1</f>
        <v>1.4285714285714285E-2</v>
      </c>
      <c r="AC106" s="4">
        <f>'Kelpie OTU counts'!AC106/'Kelpie OTU counts'!AC$1</f>
        <v>1.0486390004462293E-2</v>
      </c>
      <c r="AD106" s="4">
        <f>'Kelpie OTU counts'!AD106/'Kelpie OTU counts'!AD$1</f>
        <v>7.7015643802647409E-3</v>
      </c>
      <c r="AE106" s="4">
        <f>'Kelpie OTU counts'!AE106/'Kelpie OTU counts'!AE$1</f>
        <v>0</v>
      </c>
      <c r="AF106" s="4">
        <f>'Kelpie OTU counts'!AF106/'Kelpie OTU counts'!AF$1</f>
        <v>0</v>
      </c>
      <c r="AG106" s="4">
        <f>'Kelpie OTU counts'!AG106/'Kelpie OTU counts'!AG$1</f>
        <v>0</v>
      </c>
      <c r="AH106" s="4">
        <f>'Kelpie OTU counts'!AH106/'Kelpie OTU counts'!AH$1</f>
        <v>0</v>
      </c>
      <c r="AI106" s="4">
        <f>'Kelpie OTU counts'!AI106/'Kelpie OTU counts'!AI$1</f>
        <v>0</v>
      </c>
      <c r="AJ106" s="4">
        <f>'Kelpie OTU counts'!AJ106/'Kelpie OTU counts'!AJ$1</f>
        <v>0</v>
      </c>
      <c r="AK106" s="4">
        <f>'Kelpie OTU counts'!AK106/'Kelpie OTU counts'!AK$1</f>
        <v>0</v>
      </c>
      <c r="AL106" s="4">
        <f>'Kelpie OTU counts'!AL106/'Kelpie OTU counts'!AL$1</f>
        <v>0</v>
      </c>
      <c r="AM106" s="4">
        <f>'Kelpie OTU counts'!AM106/'Kelpie OTU counts'!AM$1</f>
        <v>0</v>
      </c>
      <c r="AN106" s="4">
        <f>'Kelpie OTU counts'!AN106/'Kelpie OTU counts'!AN$1</f>
        <v>0</v>
      </c>
      <c r="AO106" s="4">
        <f>'Kelpie OTU counts'!AO106/'Kelpie OTU counts'!AO$1</f>
        <v>2.796644027167399E-3</v>
      </c>
      <c r="AP106" s="4">
        <f>'Kelpie OTU counts'!AP106/'Kelpie OTU counts'!AP$1</f>
        <v>0</v>
      </c>
      <c r="AQ106" s="4">
        <f>'Kelpie OTU counts'!AQ106/'Kelpie OTU counts'!AQ$1</f>
        <v>0</v>
      </c>
      <c r="AR106" s="4">
        <f>'Kelpie OTU counts'!AR106/'Kelpie OTU counts'!AR$1</f>
        <v>0</v>
      </c>
      <c r="AS106" s="4">
        <f>'Kelpie OTU counts'!AS106/'Kelpie OTU counts'!AS$1</f>
        <v>0</v>
      </c>
      <c r="AT106" s="4">
        <f>'Kelpie OTU counts'!AT106/'Kelpie OTU counts'!AT$1</f>
        <v>0</v>
      </c>
      <c r="AU106" s="4">
        <f>'Kelpie OTU counts'!AU106/'Kelpie OTU counts'!AU$1</f>
        <v>0</v>
      </c>
      <c r="AV106" s="4">
        <f>'Kelpie OTU counts'!AV106/'Kelpie OTU counts'!AV$1</f>
        <v>5.2863436123348016E-3</v>
      </c>
      <c r="AW106" s="4">
        <f>'Kelpie OTU counts'!AW106/'Kelpie OTU counts'!AW$1</f>
        <v>0</v>
      </c>
      <c r="AX106" s="4">
        <f>'Kelpie OTU counts'!AX106/'Kelpie OTU counts'!AX$1</f>
        <v>0</v>
      </c>
      <c r="AY106" s="4">
        <f>'Kelpie OTU counts'!AY106/'Kelpie OTU counts'!AY$1</f>
        <v>0</v>
      </c>
      <c r="AZ106" s="4">
        <f>'Kelpie OTU counts'!AZ106/'Kelpie OTU counts'!AZ$1</f>
        <v>0</v>
      </c>
      <c r="BA106" s="4">
        <f>'Kelpie OTU counts'!BA106/'Kelpie OTU counts'!BA$1</f>
        <v>0</v>
      </c>
      <c r="BB106" s="4">
        <f>'Kelpie OTU counts'!BB106/'Kelpie OTU counts'!BB$1</f>
        <v>0</v>
      </c>
      <c r="BC106" s="4">
        <f>'Kelpie OTU counts'!BC106/'Kelpie OTU counts'!BC$1</f>
        <v>0</v>
      </c>
      <c r="BD106" s="4">
        <f>'Kelpie OTU counts'!BD106/'Kelpie OTU counts'!BD$1</f>
        <v>0</v>
      </c>
      <c r="BE106" s="4">
        <f>'Kelpie OTU counts'!BE106/'Kelpie OTU counts'!BE$1</f>
        <v>0</v>
      </c>
      <c r="BF106" s="4">
        <f>'Kelpie OTU counts'!BF106/'Kelpie OTU counts'!BF$1</f>
        <v>0</v>
      </c>
    </row>
    <row r="107" spans="1:58" x14ac:dyDescent="0.35">
      <c r="A107" t="str">
        <f>'Kelpie OTU counts'!A107</f>
        <v>OTU_95</v>
      </c>
      <c r="B107">
        <f>'Kelpie OTU counts'!B107</f>
        <v>130</v>
      </c>
      <c r="C107" t="str">
        <f>'Kelpie OTU counts'!C107</f>
        <v>Root</v>
      </c>
      <c r="D107" t="str">
        <f>'Kelpie OTU counts'!D107</f>
        <v>Bacteria</v>
      </c>
      <c r="E107" t="str">
        <f>'Kelpie OTU counts'!E107</f>
        <v>Firmicutes</v>
      </c>
      <c r="F107" t="str">
        <f>'Kelpie OTU counts'!F107</f>
        <v>.</v>
      </c>
      <c r="G107" t="str">
        <f>'Kelpie OTU counts'!G107</f>
        <v>Clostridia</v>
      </c>
      <c r="H107" t="str">
        <f>'Kelpie OTU counts'!H107</f>
        <v>.</v>
      </c>
      <c r="I107" t="str">
        <f>'Kelpie OTU counts'!I107</f>
        <v>Clostridiales</v>
      </c>
      <c r="J107" t="str">
        <f>'Kelpie OTU counts'!J107</f>
        <v>.</v>
      </c>
      <c r="K107" t="str">
        <f>'Kelpie OTU counts'!K107</f>
        <v>Ruminococcaceae</v>
      </c>
      <c r="L107" t="str">
        <f>'Kelpie OTU counts'!L107</f>
        <v>.</v>
      </c>
      <c r="M107" t="str">
        <f>'Kelpie OTU counts'!M107</f>
        <v>.</v>
      </c>
      <c r="N107" t="str">
        <f>'Kelpie OTU counts'!N107</f>
        <v>.</v>
      </c>
      <c r="O107">
        <f>'Kelpie OTU counts'!O107</f>
        <v>0.89</v>
      </c>
      <c r="P107" t="str">
        <f>'Kelpie OTU counts'!P107</f>
        <v>Ruminococcus_bromii_(T)_ATCC_27255_(L76600)</v>
      </c>
      <c r="Q107">
        <f>'Kelpie OTU counts'!Q107</f>
        <v>94.9</v>
      </c>
      <c r="R107">
        <f>'Kelpie OTU counts'!R107</f>
        <v>1</v>
      </c>
      <c r="S107" s="4">
        <f>'Kelpie OTU counts'!S107/'Kelpie OTU counts'!S$1</f>
        <v>3.4113060428849901E-3</v>
      </c>
      <c r="T107" s="4">
        <f>'Kelpie OTU counts'!T107/'Kelpie OTU counts'!T$1</f>
        <v>0</v>
      </c>
      <c r="U107" s="4">
        <f>'Kelpie OTU counts'!U107/'Kelpie OTU counts'!U$1</f>
        <v>1.9946298427311087E-2</v>
      </c>
      <c r="V107" s="4">
        <f>'Kelpie OTU counts'!V107/'Kelpie OTU counts'!V$1</f>
        <v>1.2645590682196339E-2</v>
      </c>
      <c r="W107" s="4">
        <f>'Kelpie OTU counts'!W107/'Kelpie OTU counts'!W$1</f>
        <v>7.716049382716049E-4</v>
      </c>
      <c r="X107" s="4">
        <f>'Kelpie OTU counts'!X107/'Kelpie OTU counts'!X$1</f>
        <v>2.0721094073767096E-3</v>
      </c>
      <c r="Y107" s="4">
        <f>'Kelpie OTU counts'!Y107/'Kelpie OTU counts'!Y$1</f>
        <v>0</v>
      </c>
      <c r="Z107" s="4">
        <f>'Kelpie OTU counts'!Z107/'Kelpie OTU counts'!Z$1</f>
        <v>0</v>
      </c>
      <c r="AA107" s="4">
        <f>'Kelpie OTU counts'!AA107/'Kelpie OTU counts'!AA$1</f>
        <v>0</v>
      </c>
      <c r="AB107" s="4">
        <f>'Kelpie OTU counts'!AB107/'Kelpie OTU counts'!AB$1</f>
        <v>5.7142857142857143E-3</v>
      </c>
      <c r="AC107" s="4">
        <f>'Kelpie OTU counts'!AC107/'Kelpie OTU counts'!AC$1</f>
        <v>2.2311468094600626E-3</v>
      </c>
      <c r="AD107" s="4">
        <f>'Kelpie OTU counts'!AD107/'Kelpie OTU counts'!AD$1</f>
        <v>1.4440433212996389E-3</v>
      </c>
      <c r="AE107" s="4">
        <f>'Kelpie OTU counts'!AE107/'Kelpie OTU counts'!AE$1</f>
        <v>0</v>
      </c>
      <c r="AF107" s="4">
        <f>'Kelpie OTU counts'!AF107/'Kelpie OTU counts'!AF$1</f>
        <v>0</v>
      </c>
      <c r="AG107" s="4">
        <f>'Kelpie OTU counts'!AG107/'Kelpie OTU counts'!AG$1</f>
        <v>0</v>
      </c>
      <c r="AH107" s="4">
        <f>'Kelpie OTU counts'!AH107/'Kelpie OTU counts'!AH$1</f>
        <v>0</v>
      </c>
      <c r="AI107" s="4">
        <f>'Kelpie OTU counts'!AI107/'Kelpie OTU counts'!AI$1</f>
        <v>0</v>
      </c>
      <c r="AJ107" s="4">
        <f>'Kelpie OTU counts'!AJ107/'Kelpie OTU counts'!AJ$1</f>
        <v>0</v>
      </c>
      <c r="AK107" s="4">
        <f>'Kelpie OTU counts'!AK107/'Kelpie OTU counts'!AK$1</f>
        <v>0</v>
      </c>
      <c r="AL107" s="4">
        <f>'Kelpie OTU counts'!AL107/'Kelpie OTU counts'!AL$1</f>
        <v>0</v>
      </c>
      <c r="AM107" s="4">
        <f>'Kelpie OTU counts'!AM107/'Kelpie OTU counts'!AM$1</f>
        <v>0</v>
      </c>
      <c r="AN107" s="4">
        <f>'Kelpie OTU counts'!AN107/'Kelpie OTU counts'!AN$1</f>
        <v>0</v>
      </c>
      <c r="AO107" s="4">
        <f>'Kelpie OTU counts'!AO107/'Kelpie OTU counts'!AO$1</f>
        <v>0</v>
      </c>
      <c r="AP107" s="4">
        <f>'Kelpie OTU counts'!AP107/'Kelpie OTU counts'!AP$1</f>
        <v>0</v>
      </c>
      <c r="AQ107" s="4">
        <f>'Kelpie OTU counts'!AQ107/'Kelpie OTU counts'!AQ$1</f>
        <v>0</v>
      </c>
      <c r="AR107" s="4">
        <f>'Kelpie OTU counts'!AR107/'Kelpie OTU counts'!AR$1</f>
        <v>0</v>
      </c>
      <c r="AS107" s="4">
        <f>'Kelpie OTU counts'!AS107/'Kelpie OTU counts'!AS$1</f>
        <v>0</v>
      </c>
      <c r="AT107" s="4">
        <f>'Kelpie OTU counts'!AT107/'Kelpie OTU counts'!AT$1</f>
        <v>0</v>
      </c>
      <c r="AU107" s="4">
        <f>'Kelpie OTU counts'!AU107/'Kelpie OTU counts'!AU$1</f>
        <v>0</v>
      </c>
      <c r="AV107" s="4">
        <f>'Kelpie OTU counts'!AV107/'Kelpie OTU counts'!AV$1</f>
        <v>0</v>
      </c>
      <c r="AW107" s="4">
        <f>'Kelpie OTU counts'!AW107/'Kelpie OTU counts'!AW$1</f>
        <v>0</v>
      </c>
      <c r="AX107" s="4">
        <f>'Kelpie OTU counts'!AX107/'Kelpie OTU counts'!AX$1</f>
        <v>0</v>
      </c>
      <c r="AY107" s="4">
        <f>'Kelpie OTU counts'!AY107/'Kelpie OTU counts'!AY$1</f>
        <v>0</v>
      </c>
      <c r="AZ107" s="4">
        <f>'Kelpie OTU counts'!AZ107/'Kelpie OTU counts'!AZ$1</f>
        <v>0</v>
      </c>
      <c r="BA107" s="4">
        <f>'Kelpie OTU counts'!BA107/'Kelpie OTU counts'!BA$1</f>
        <v>0</v>
      </c>
      <c r="BB107" s="4">
        <f>'Kelpie OTU counts'!BB107/'Kelpie OTU counts'!BB$1</f>
        <v>0</v>
      </c>
      <c r="BC107" s="4">
        <f>'Kelpie OTU counts'!BC107/'Kelpie OTU counts'!BC$1</f>
        <v>0</v>
      </c>
      <c r="BD107" s="4">
        <f>'Kelpie OTU counts'!BD107/'Kelpie OTU counts'!BD$1</f>
        <v>0</v>
      </c>
      <c r="BE107" s="4">
        <f>'Kelpie OTU counts'!BE107/'Kelpie OTU counts'!BE$1</f>
        <v>0</v>
      </c>
      <c r="BF107" s="4">
        <f>'Kelpie OTU counts'!BF107/'Kelpie OTU counts'!BF$1</f>
        <v>0</v>
      </c>
    </row>
    <row r="108" spans="1:58" x14ac:dyDescent="0.35">
      <c r="A108" t="str">
        <f>'Kelpie OTU counts'!A108</f>
        <v>OTU_101</v>
      </c>
      <c r="B108">
        <f>'Kelpie OTU counts'!B108</f>
        <v>128</v>
      </c>
      <c r="C108" t="str">
        <f>'Kelpie OTU counts'!C108</f>
        <v>Root</v>
      </c>
      <c r="D108" t="str">
        <f>'Kelpie OTU counts'!D108</f>
        <v>Bacteria</v>
      </c>
      <c r="E108" t="str">
        <f>'Kelpie OTU counts'!E108</f>
        <v>Firmicutes</v>
      </c>
      <c r="F108" t="str">
        <f>'Kelpie OTU counts'!F108</f>
        <v>.</v>
      </c>
      <c r="G108" t="str">
        <f>'Kelpie OTU counts'!G108</f>
        <v>Clostridia</v>
      </c>
      <c r="H108" t="str">
        <f>'Kelpie OTU counts'!H108</f>
        <v>.</v>
      </c>
      <c r="I108" t="str">
        <f>'Kelpie OTU counts'!I108</f>
        <v>Clostridiales</v>
      </c>
      <c r="J108" t="str">
        <f>'Kelpie OTU counts'!J108</f>
        <v>.</v>
      </c>
      <c r="K108" t="str">
        <f>'Kelpie OTU counts'!K108</f>
        <v>Ruminococcaceae</v>
      </c>
      <c r="L108" t="str">
        <f>'Kelpie OTU counts'!L108</f>
        <v>.</v>
      </c>
      <c r="M108" t="str">
        <f>'Kelpie OTU counts'!M108</f>
        <v>Sporobacter</v>
      </c>
      <c r="N108" t="str">
        <f>'Kelpie OTU counts'!N108</f>
        <v>.</v>
      </c>
      <c r="O108">
        <f>'Kelpie OTU counts'!O108</f>
        <v>0.54</v>
      </c>
      <c r="P108" t="str">
        <f>'Kelpie OTU counts'!P108</f>
        <v>Flintibacter_butyricus_strain_BLS21_(NR_144611.1)</v>
      </c>
      <c r="Q108">
        <f>'Kelpie OTU counts'!Q108</f>
        <v>92.5</v>
      </c>
      <c r="R108">
        <f>'Kelpie OTU counts'!R108</f>
        <v>2</v>
      </c>
      <c r="S108" s="4">
        <f>'Kelpie OTU counts'!S108/'Kelpie OTU counts'!S$1</f>
        <v>8.771929824561403E-3</v>
      </c>
      <c r="T108" s="4">
        <f>'Kelpie OTU counts'!T108/'Kelpie OTU counts'!T$1</f>
        <v>7.6791808873720134E-3</v>
      </c>
      <c r="U108" s="4">
        <f>'Kelpie OTU counts'!U108/'Kelpie OTU counts'!U$1</f>
        <v>2.3014959723820483E-3</v>
      </c>
      <c r="V108" s="4">
        <f>'Kelpie OTU counts'!V108/'Kelpie OTU counts'!V$1</f>
        <v>2.6622296173044926E-3</v>
      </c>
      <c r="W108" s="4">
        <f>'Kelpie OTU counts'!W108/'Kelpie OTU counts'!W$1</f>
        <v>0</v>
      </c>
      <c r="X108" s="4">
        <f>'Kelpie OTU counts'!X108/'Kelpie OTU counts'!X$1</f>
        <v>3.315375051802735E-3</v>
      </c>
      <c r="Y108" s="4">
        <f>'Kelpie OTU counts'!Y108/'Kelpie OTU counts'!Y$1</f>
        <v>0</v>
      </c>
      <c r="Z108" s="4">
        <f>'Kelpie OTU counts'!Z108/'Kelpie OTU counts'!Z$1</f>
        <v>0</v>
      </c>
      <c r="AA108" s="4">
        <f>'Kelpie OTU counts'!AA108/'Kelpie OTU counts'!AA$1</f>
        <v>1.9493177387914229E-3</v>
      </c>
      <c r="AB108" s="4">
        <f>'Kelpie OTU counts'!AB108/'Kelpie OTU counts'!AB$1</f>
        <v>4.0000000000000001E-3</v>
      </c>
      <c r="AC108" s="4">
        <f>'Kelpie OTU counts'!AC108/'Kelpie OTU counts'!AC$1</f>
        <v>0</v>
      </c>
      <c r="AD108" s="4">
        <f>'Kelpie OTU counts'!AD108/'Kelpie OTU counts'!AD$1</f>
        <v>5.5354993983152828E-3</v>
      </c>
      <c r="AE108" s="4">
        <f>'Kelpie OTU counts'!AE108/'Kelpie OTU counts'!AE$1</f>
        <v>3.6670333700036671E-3</v>
      </c>
      <c r="AF108" s="4">
        <f>'Kelpie OTU counts'!AF108/'Kelpie OTU counts'!AF$1</f>
        <v>3.1583103039873666E-3</v>
      </c>
      <c r="AG108" s="4">
        <f>'Kelpie OTU counts'!AG108/'Kelpie OTU counts'!AG$1</f>
        <v>0</v>
      </c>
      <c r="AH108" s="4">
        <f>'Kelpie OTU counts'!AH108/'Kelpie OTU counts'!AH$1</f>
        <v>0</v>
      </c>
      <c r="AI108" s="4">
        <f>'Kelpie OTU counts'!AI108/'Kelpie OTU counts'!AI$1</f>
        <v>4.8995590396864281E-4</v>
      </c>
      <c r="AJ108" s="4">
        <f>'Kelpie OTU counts'!AJ108/'Kelpie OTU counts'!AJ$1</f>
        <v>0</v>
      </c>
      <c r="AK108" s="4">
        <f>'Kelpie OTU counts'!AK108/'Kelpie OTU counts'!AK$1</f>
        <v>0</v>
      </c>
      <c r="AL108" s="4">
        <f>'Kelpie OTU counts'!AL108/'Kelpie OTU counts'!AL$1</f>
        <v>6.3775510204081634E-3</v>
      </c>
      <c r="AM108" s="4">
        <f>'Kelpie OTU counts'!AM108/'Kelpie OTU counts'!AM$1</f>
        <v>0</v>
      </c>
      <c r="AN108" s="4">
        <f>'Kelpie OTU counts'!AN108/'Kelpie OTU counts'!AN$1</f>
        <v>0</v>
      </c>
      <c r="AO108" s="4">
        <f>'Kelpie OTU counts'!AO108/'Kelpie OTU counts'!AO$1</f>
        <v>0</v>
      </c>
      <c r="AP108" s="4">
        <f>'Kelpie OTU counts'!AP108/'Kelpie OTU counts'!AP$1</f>
        <v>0</v>
      </c>
      <c r="AQ108" s="4">
        <f>'Kelpie OTU counts'!AQ108/'Kelpie OTU counts'!AQ$1</f>
        <v>0</v>
      </c>
      <c r="AR108" s="4">
        <f>'Kelpie OTU counts'!AR108/'Kelpie OTU counts'!AR$1</f>
        <v>0</v>
      </c>
      <c r="AS108" s="4">
        <f>'Kelpie OTU counts'!AS108/'Kelpie OTU counts'!AS$1</f>
        <v>0</v>
      </c>
      <c r="AT108" s="4">
        <f>'Kelpie OTU counts'!AT108/'Kelpie OTU counts'!AT$1</f>
        <v>0</v>
      </c>
      <c r="AU108" s="4">
        <f>'Kelpie OTU counts'!AU108/'Kelpie OTU counts'!AU$1</f>
        <v>0</v>
      </c>
      <c r="AV108" s="4">
        <f>'Kelpie OTU counts'!AV108/'Kelpie OTU counts'!AV$1</f>
        <v>0</v>
      </c>
      <c r="AW108" s="4">
        <f>'Kelpie OTU counts'!AW108/'Kelpie OTU counts'!AW$1</f>
        <v>0</v>
      </c>
      <c r="AX108" s="4">
        <f>'Kelpie OTU counts'!AX108/'Kelpie OTU counts'!AX$1</f>
        <v>0</v>
      </c>
      <c r="AY108" s="4">
        <f>'Kelpie OTU counts'!AY108/'Kelpie OTU counts'!AY$1</f>
        <v>0</v>
      </c>
      <c r="AZ108" s="4">
        <f>'Kelpie OTU counts'!AZ108/'Kelpie OTU counts'!AZ$1</f>
        <v>0</v>
      </c>
      <c r="BA108" s="4">
        <f>'Kelpie OTU counts'!BA108/'Kelpie OTU counts'!BA$1</f>
        <v>0</v>
      </c>
      <c r="BB108" s="4">
        <f>'Kelpie OTU counts'!BB108/'Kelpie OTU counts'!BB$1</f>
        <v>1.0152284263959391E-3</v>
      </c>
      <c r="BC108" s="4">
        <f>'Kelpie OTU counts'!BC108/'Kelpie OTU counts'!BC$1</f>
        <v>0</v>
      </c>
      <c r="BD108" s="4">
        <f>'Kelpie OTU counts'!BD108/'Kelpie OTU counts'!BD$1</f>
        <v>0</v>
      </c>
      <c r="BE108" s="4">
        <f>'Kelpie OTU counts'!BE108/'Kelpie OTU counts'!BE$1</f>
        <v>0</v>
      </c>
      <c r="BF108" s="4">
        <f>'Kelpie OTU counts'!BF108/'Kelpie OTU counts'!BF$1</f>
        <v>0</v>
      </c>
    </row>
    <row r="109" spans="1:58" x14ac:dyDescent="0.35">
      <c r="A109" t="str">
        <f>'Kelpie OTU counts'!A109</f>
        <v>OTU_93</v>
      </c>
      <c r="B109">
        <f>'Kelpie OTU counts'!B109</f>
        <v>126</v>
      </c>
      <c r="C109" t="str">
        <f>'Kelpie OTU counts'!C109</f>
        <v>Root</v>
      </c>
      <c r="D109" t="str">
        <f>'Kelpie OTU counts'!D109</f>
        <v>Bacteria</v>
      </c>
      <c r="E109" t="str">
        <f>'Kelpie OTU counts'!E109</f>
        <v>Firmicutes</v>
      </c>
      <c r="F109" t="str">
        <f>'Kelpie OTU counts'!F109</f>
        <v>.</v>
      </c>
      <c r="G109" t="str">
        <f>'Kelpie OTU counts'!G109</f>
        <v>Negativicutes</v>
      </c>
      <c r="H109" t="str">
        <f>'Kelpie OTU counts'!H109</f>
        <v>.</v>
      </c>
      <c r="I109" t="str">
        <f>'Kelpie OTU counts'!I109</f>
        <v>Selenomonadales</v>
      </c>
      <c r="J109" t="str">
        <f>'Kelpie OTU counts'!J109</f>
        <v>.</v>
      </c>
      <c r="K109" t="str">
        <f>'Kelpie OTU counts'!K109</f>
        <v>Veillonellaceae</v>
      </c>
      <c r="L109" t="str">
        <f>'Kelpie OTU counts'!L109</f>
        <v>.</v>
      </c>
      <c r="M109" t="str">
        <f>'Kelpie OTU counts'!M109</f>
        <v>Veillonella</v>
      </c>
      <c r="N109" t="str">
        <f>'Kelpie OTU counts'!N109</f>
        <v>.</v>
      </c>
      <c r="O109">
        <f>'Kelpie OTU counts'!O109</f>
        <v>1</v>
      </c>
      <c r="P109" t="str">
        <f>'Kelpie OTU counts'!P109</f>
        <v>Veillonella_ratti_strain_JCM_6512_(NR_113377.1)</v>
      </c>
      <c r="Q109">
        <f>'Kelpie OTU counts'!Q109</f>
        <v>100</v>
      </c>
      <c r="R109">
        <f>'Kelpie OTU counts'!R109</f>
        <v>3</v>
      </c>
      <c r="S109" s="4">
        <f>'Kelpie OTU counts'!S109/'Kelpie OTU counts'!S$1</f>
        <v>0</v>
      </c>
      <c r="T109" s="4">
        <f>'Kelpie OTU counts'!T109/'Kelpie OTU counts'!T$1</f>
        <v>0</v>
      </c>
      <c r="U109" s="4">
        <f>'Kelpie OTU counts'!U109/'Kelpie OTU counts'!U$1</f>
        <v>0</v>
      </c>
      <c r="V109" s="4">
        <f>'Kelpie OTU counts'!V109/'Kelpie OTU counts'!V$1</f>
        <v>0</v>
      </c>
      <c r="W109" s="4">
        <f>'Kelpie OTU counts'!W109/'Kelpie OTU counts'!W$1</f>
        <v>0</v>
      </c>
      <c r="X109" s="4">
        <f>'Kelpie OTU counts'!X109/'Kelpie OTU counts'!X$1</f>
        <v>0</v>
      </c>
      <c r="Y109" s="4">
        <f>'Kelpie OTU counts'!Y109/'Kelpie OTU counts'!Y$1</f>
        <v>0</v>
      </c>
      <c r="Z109" s="4">
        <f>'Kelpie OTU counts'!Z109/'Kelpie OTU counts'!Z$1</f>
        <v>0</v>
      </c>
      <c r="AA109" s="4">
        <f>'Kelpie OTU counts'!AA109/'Kelpie OTU counts'!AA$1</f>
        <v>0</v>
      </c>
      <c r="AB109" s="4">
        <f>'Kelpie OTU counts'!AB109/'Kelpie OTU counts'!AB$1</f>
        <v>0</v>
      </c>
      <c r="AC109" s="4">
        <f>'Kelpie OTU counts'!AC109/'Kelpie OTU counts'!AC$1</f>
        <v>0</v>
      </c>
      <c r="AD109" s="4">
        <f>'Kelpie OTU counts'!AD109/'Kelpie OTU counts'!AD$1</f>
        <v>0</v>
      </c>
      <c r="AE109" s="4">
        <f>'Kelpie OTU counts'!AE109/'Kelpie OTU counts'!AE$1</f>
        <v>0</v>
      </c>
      <c r="AF109" s="4">
        <f>'Kelpie OTU counts'!AF109/'Kelpie OTU counts'!AF$1</f>
        <v>0</v>
      </c>
      <c r="AG109" s="4">
        <f>'Kelpie OTU counts'!AG109/'Kelpie OTU counts'!AG$1</f>
        <v>0</v>
      </c>
      <c r="AH109" s="4">
        <f>'Kelpie OTU counts'!AH109/'Kelpie OTU counts'!AH$1</f>
        <v>0</v>
      </c>
      <c r="AI109" s="4">
        <f>'Kelpie OTU counts'!AI109/'Kelpie OTU counts'!AI$1</f>
        <v>0</v>
      </c>
      <c r="AJ109" s="4">
        <f>'Kelpie OTU counts'!AJ109/'Kelpie OTU counts'!AJ$1</f>
        <v>0</v>
      </c>
      <c r="AK109" s="4">
        <f>'Kelpie OTU counts'!AK109/'Kelpie OTU counts'!AK$1</f>
        <v>0</v>
      </c>
      <c r="AL109" s="4">
        <f>'Kelpie OTU counts'!AL109/'Kelpie OTU counts'!AL$1</f>
        <v>0</v>
      </c>
      <c r="AM109" s="4">
        <f>'Kelpie OTU counts'!AM109/'Kelpie OTU counts'!AM$1</f>
        <v>9.6222380612972207E-3</v>
      </c>
      <c r="AN109" s="4">
        <f>'Kelpie OTU counts'!AN109/'Kelpie OTU counts'!AN$1</f>
        <v>1.3198757763975156E-2</v>
      </c>
      <c r="AO109" s="4">
        <f>'Kelpie OTU counts'!AO109/'Kelpie OTU counts'!AO$1</f>
        <v>0</v>
      </c>
      <c r="AP109" s="4">
        <f>'Kelpie OTU counts'!AP109/'Kelpie OTU counts'!AP$1</f>
        <v>0</v>
      </c>
      <c r="AQ109" s="4">
        <f>'Kelpie OTU counts'!AQ109/'Kelpie OTU counts'!AQ$1</f>
        <v>1.0967741935483871E-2</v>
      </c>
      <c r="AR109" s="4">
        <f>'Kelpie OTU counts'!AR109/'Kelpie OTU counts'!AR$1</f>
        <v>1.0309278350515464E-2</v>
      </c>
      <c r="AS109" s="4">
        <f>'Kelpie OTU counts'!AS109/'Kelpie OTU counts'!AS$1</f>
        <v>2.8669724770642203E-4</v>
      </c>
      <c r="AT109" s="4">
        <f>'Kelpie OTU counts'!AT109/'Kelpie OTU counts'!AT$1</f>
        <v>0</v>
      </c>
      <c r="AU109" s="4">
        <f>'Kelpie OTU counts'!AU109/'Kelpie OTU counts'!AU$1</f>
        <v>0</v>
      </c>
      <c r="AV109" s="4">
        <f>'Kelpie OTU counts'!AV109/'Kelpie OTU counts'!AV$1</f>
        <v>0</v>
      </c>
      <c r="AW109" s="4">
        <f>'Kelpie OTU counts'!AW109/'Kelpie OTU counts'!AW$1</f>
        <v>0</v>
      </c>
      <c r="AX109" s="4">
        <f>'Kelpie OTU counts'!AX109/'Kelpie OTU counts'!AX$1</f>
        <v>0</v>
      </c>
      <c r="AY109" s="4">
        <f>'Kelpie OTU counts'!AY109/'Kelpie OTU counts'!AY$1</f>
        <v>0</v>
      </c>
      <c r="AZ109" s="4">
        <f>'Kelpie OTU counts'!AZ109/'Kelpie OTU counts'!AZ$1</f>
        <v>0</v>
      </c>
      <c r="BA109" s="4">
        <f>'Kelpie OTU counts'!BA109/'Kelpie OTU counts'!BA$1</f>
        <v>0</v>
      </c>
      <c r="BB109" s="4">
        <f>'Kelpie OTU counts'!BB109/'Kelpie OTU counts'!BB$1</f>
        <v>0</v>
      </c>
      <c r="BC109" s="4">
        <f>'Kelpie OTU counts'!BC109/'Kelpie OTU counts'!BC$1</f>
        <v>0</v>
      </c>
      <c r="BD109" s="4">
        <f>'Kelpie OTU counts'!BD109/'Kelpie OTU counts'!BD$1</f>
        <v>0</v>
      </c>
      <c r="BE109" s="4">
        <f>'Kelpie OTU counts'!BE109/'Kelpie OTU counts'!BE$1</f>
        <v>0</v>
      </c>
      <c r="BF109" s="4">
        <f>'Kelpie OTU counts'!BF109/'Kelpie OTU counts'!BF$1</f>
        <v>0</v>
      </c>
    </row>
    <row r="110" spans="1:58" x14ac:dyDescent="0.35">
      <c r="A110" t="str">
        <f>'Kelpie OTU counts'!A110</f>
        <v>OTU_123</v>
      </c>
      <c r="B110">
        <f>'Kelpie OTU counts'!B110</f>
        <v>126</v>
      </c>
      <c r="C110" t="str">
        <f>'Kelpie OTU counts'!C110</f>
        <v>Root</v>
      </c>
      <c r="D110" t="str">
        <f>'Kelpie OTU counts'!D110</f>
        <v>Bacteria</v>
      </c>
      <c r="E110" t="str">
        <f>'Kelpie OTU counts'!E110</f>
        <v>Firmicutes</v>
      </c>
      <c r="F110" t="str">
        <f>'Kelpie OTU counts'!F110</f>
        <v>.</v>
      </c>
      <c r="G110" t="str">
        <f>'Kelpie OTU counts'!G110</f>
        <v>Clostridia</v>
      </c>
      <c r="H110" t="str">
        <f>'Kelpie OTU counts'!H110</f>
        <v>.</v>
      </c>
      <c r="I110" t="str">
        <f>'Kelpie OTU counts'!I110</f>
        <v>Clostridiales</v>
      </c>
      <c r="J110" t="str">
        <f>'Kelpie OTU counts'!J110</f>
        <v>.</v>
      </c>
      <c r="K110" t="str">
        <f>'Kelpie OTU counts'!K110</f>
        <v>.</v>
      </c>
      <c r="L110" t="str">
        <f>'Kelpie OTU counts'!L110</f>
        <v>.</v>
      </c>
      <c r="M110" t="str">
        <f>'Kelpie OTU counts'!M110</f>
        <v>.</v>
      </c>
      <c r="N110" t="str">
        <f>'Kelpie OTU counts'!N110</f>
        <v>.</v>
      </c>
      <c r="O110">
        <f>'Kelpie OTU counts'!O110</f>
        <v>0.92</v>
      </c>
      <c r="P110" t="str">
        <f>'Kelpie OTU counts'!P110</f>
        <v>Clostridium_jejuense_(T)_HY-35-12_(AY494606)</v>
      </c>
      <c r="Q110">
        <f>'Kelpie OTU counts'!Q110</f>
        <v>88.5</v>
      </c>
      <c r="R110">
        <f>'Kelpie OTU counts'!R110</f>
        <v>1</v>
      </c>
      <c r="S110" s="4">
        <f>'Kelpie OTU counts'!S110/'Kelpie OTU counts'!S$1</f>
        <v>0</v>
      </c>
      <c r="T110" s="4">
        <f>'Kelpie OTU counts'!T110/'Kelpie OTU counts'!T$1</f>
        <v>0</v>
      </c>
      <c r="U110" s="4">
        <f>'Kelpie OTU counts'!U110/'Kelpie OTU counts'!U$1</f>
        <v>0</v>
      </c>
      <c r="V110" s="4">
        <f>'Kelpie OTU counts'!V110/'Kelpie OTU counts'!V$1</f>
        <v>0</v>
      </c>
      <c r="W110" s="4">
        <f>'Kelpie OTU counts'!W110/'Kelpie OTU counts'!W$1</f>
        <v>0</v>
      </c>
      <c r="X110" s="4">
        <f>'Kelpie OTU counts'!X110/'Kelpie OTU counts'!X$1</f>
        <v>0</v>
      </c>
      <c r="Y110" s="4">
        <f>'Kelpie OTU counts'!Y110/'Kelpie OTU counts'!Y$1</f>
        <v>0</v>
      </c>
      <c r="Z110" s="4">
        <f>'Kelpie OTU counts'!Z110/'Kelpie OTU counts'!Z$1</f>
        <v>0</v>
      </c>
      <c r="AA110" s="4">
        <f>'Kelpie OTU counts'!AA110/'Kelpie OTU counts'!AA$1</f>
        <v>0</v>
      </c>
      <c r="AB110" s="4">
        <f>'Kelpie OTU counts'!AB110/'Kelpie OTU counts'!AB$1</f>
        <v>0</v>
      </c>
      <c r="AC110" s="4">
        <f>'Kelpie OTU counts'!AC110/'Kelpie OTU counts'!AC$1</f>
        <v>0</v>
      </c>
      <c r="AD110" s="4">
        <f>'Kelpie OTU counts'!AD110/'Kelpie OTU counts'!AD$1</f>
        <v>0</v>
      </c>
      <c r="AE110" s="4">
        <f>'Kelpie OTU counts'!AE110/'Kelpie OTU counts'!AE$1</f>
        <v>0</v>
      </c>
      <c r="AF110" s="4">
        <f>'Kelpie OTU counts'!AF110/'Kelpie OTU counts'!AF$1</f>
        <v>0</v>
      </c>
      <c r="AG110" s="4">
        <f>'Kelpie OTU counts'!AG110/'Kelpie OTU counts'!AG$1</f>
        <v>0</v>
      </c>
      <c r="AH110" s="4">
        <f>'Kelpie OTU counts'!AH110/'Kelpie OTU counts'!AH$1</f>
        <v>0</v>
      </c>
      <c r="AI110" s="4">
        <f>'Kelpie OTU counts'!AI110/'Kelpie OTU counts'!AI$1</f>
        <v>0</v>
      </c>
      <c r="AJ110" s="4">
        <f>'Kelpie OTU counts'!AJ110/'Kelpie OTU counts'!AJ$1</f>
        <v>0</v>
      </c>
      <c r="AK110" s="4">
        <f>'Kelpie OTU counts'!AK110/'Kelpie OTU counts'!AK$1</f>
        <v>0</v>
      </c>
      <c r="AL110" s="4">
        <f>'Kelpie OTU counts'!AL110/'Kelpie OTU counts'!AL$1</f>
        <v>0</v>
      </c>
      <c r="AM110" s="4">
        <f>'Kelpie OTU counts'!AM110/'Kelpie OTU counts'!AM$1</f>
        <v>0</v>
      </c>
      <c r="AN110" s="4">
        <f>'Kelpie OTU counts'!AN110/'Kelpie OTU counts'!AN$1</f>
        <v>0</v>
      </c>
      <c r="AO110" s="4">
        <f>'Kelpie OTU counts'!AO110/'Kelpie OTU counts'!AO$1</f>
        <v>1.5581302437075509E-2</v>
      </c>
      <c r="AP110" s="4">
        <f>'Kelpie OTU counts'!AP110/'Kelpie OTU counts'!AP$1</f>
        <v>2.1378708551483421E-2</v>
      </c>
      <c r="AQ110" s="4">
        <f>'Kelpie OTU counts'!AQ110/'Kelpie OTU counts'!AQ$1</f>
        <v>0</v>
      </c>
      <c r="AR110" s="4">
        <f>'Kelpie OTU counts'!AR110/'Kelpie OTU counts'!AR$1</f>
        <v>0</v>
      </c>
      <c r="AS110" s="4">
        <f>'Kelpie OTU counts'!AS110/'Kelpie OTU counts'!AS$1</f>
        <v>0</v>
      </c>
      <c r="AT110" s="4">
        <f>'Kelpie OTU counts'!AT110/'Kelpie OTU counts'!AT$1</f>
        <v>0</v>
      </c>
      <c r="AU110" s="4">
        <f>'Kelpie OTU counts'!AU110/'Kelpie OTU counts'!AU$1</f>
        <v>1.4345991561181435E-2</v>
      </c>
      <c r="AV110" s="4">
        <f>'Kelpie OTU counts'!AV110/'Kelpie OTU counts'!AV$1</f>
        <v>1.5859030837004406E-2</v>
      </c>
      <c r="AW110" s="4">
        <f>'Kelpie OTU counts'!AW110/'Kelpie OTU counts'!AW$1</f>
        <v>0</v>
      </c>
      <c r="AX110" s="4">
        <f>'Kelpie OTU counts'!AX110/'Kelpie OTU counts'!AX$1</f>
        <v>0</v>
      </c>
      <c r="AY110" s="4">
        <f>'Kelpie OTU counts'!AY110/'Kelpie OTU counts'!AY$1</f>
        <v>0</v>
      </c>
      <c r="AZ110" s="4">
        <f>'Kelpie OTU counts'!AZ110/'Kelpie OTU counts'!AZ$1</f>
        <v>0</v>
      </c>
      <c r="BA110" s="4">
        <f>'Kelpie OTU counts'!BA110/'Kelpie OTU counts'!BA$1</f>
        <v>0</v>
      </c>
      <c r="BB110" s="4">
        <f>'Kelpie OTU counts'!BB110/'Kelpie OTU counts'!BB$1</f>
        <v>0</v>
      </c>
      <c r="BC110" s="4">
        <f>'Kelpie OTU counts'!BC110/'Kelpie OTU counts'!BC$1</f>
        <v>0</v>
      </c>
      <c r="BD110" s="4">
        <f>'Kelpie OTU counts'!BD110/'Kelpie OTU counts'!BD$1</f>
        <v>1.8575851393188853E-3</v>
      </c>
      <c r="BE110" s="4">
        <f>'Kelpie OTU counts'!BE110/'Kelpie OTU counts'!BE$1</f>
        <v>0</v>
      </c>
      <c r="BF110" s="4">
        <f>'Kelpie OTU counts'!BF110/'Kelpie OTU counts'!BF$1</f>
        <v>0</v>
      </c>
    </row>
    <row r="111" spans="1:58" x14ac:dyDescent="0.35">
      <c r="A111" t="str">
        <f>'Kelpie OTU counts'!A111</f>
        <v>OTU_114</v>
      </c>
      <c r="B111">
        <f>'Kelpie OTU counts'!B111</f>
        <v>126</v>
      </c>
      <c r="C111" t="str">
        <f>'Kelpie OTU counts'!C111</f>
        <v>Root</v>
      </c>
      <c r="D111" t="str">
        <f>'Kelpie OTU counts'!D111</f>
        <v>Bacteria</v>
      </c>
      <c r="E111" t="str">
        <f>'Kelpie OTU counts'!E111</f>
        <v>Bacteroidetes</v>
      </c>
      <c r="F111" t="str">
        <f>'Kelpie OTU counts'!F111</f>
        <v>.</v>
      </c>
      <c r="G111" t="str">
        <f>'Kelpie OTU counts'!G111</f>
        <v>Bacteroidia</v>
      </c>
      <c r="H111" t="str">
        <f>'Kelpie OTU counts'!H111</f>
        <v>.</v>
      </c>
      <c r="I111" t="str">
        <f>'Kelpie OTU counts'!I111</f>
        <v>Bacteroidales</v>
      </c>
      <c r="J111" t="str">
        <f>'Kelpie OTU counts'!J111</f>
        <v>.</v>
      </c>
      <c r="K111" t="str">
        <f>'Kelpie OTU counts'!K111</f>
        <v>Bacteroidaceae</v>
      </c>
      <c r="L111" t="str">
        <f>'Kelpie OTU counts'!L111</f>
        <v>.</v>
      </c>
      <c r="M111" t="str">
        <f>'Kelpie OTU counts'!M111</f>
        <v>Bacteroides</v>
      </c>
      <c r="N111" t="str">
        <f>'Kelpie OTU counts'!N111</f>
        <v>.</v>
      </c>
      <c r="O111">
        <f>'Kelpie OTU counts'!O111</f>
        <v>1</v>
      </c>
      <c r="P111" t="str">
        <f>'Kelpie OTU counts'!P111</f>
        <v>Bacteroides_mediterraneensis_strain_Marseille-P2644_(NR_144744.1)</v>
      </c>
      <c r="Q111">
        <f>'Kelpie OTU counts'!Q111</f>
        <v>99.2</v>
      </c>
      <c r="R111">
        <f>'Kelpie OTU counts'!R111</f>
        <v>1</v>
      </c>
      <c r="S111" s="4">
        <f>'Kelpie OTU counts'!S111/'Kelpie OTU counts'!S$1</f>
        <v>0</v>
      </c>
      <c r="T111" s="4">
        <f>'Kelpie OTU counts'!T111/'Kelpie OTU counts'!T$1</f>
        <v>0</v>
      </c>
      <c r="U111" s="4">
        <f>'Kelpie OTU counts'!U111/'Kelpie OTU counts'!U$1</f>
        <v>0</v>
      </c>
      <c r="V111" s="4">
        <f>'Kelpie OTU counts'!V111/'Kelpie OTU counts'!V$1</f>
        <v>0</v>
      </c>
      <c r="W111" s="4">
        <f>'Kelpie OTU counts'!W111/'Kelpie OTU counts'!W$1</f>
        <v>0</v>
      </c>
      <c r="X111" s="4">
        <f>'Kelpie OTU counts'!X111/'Kelpie OTU counts'!X$1</f>
        <v>0</v>
      </c>
      <c r="Y111" s="4">
        <f>'Kelpie OTU counts'!Y111/'Kelpie OTU counts'!Y$1</f>
        <v>0</v>
      </c>
      <c r="Z111" s="4">
        <f>'Kelpie OTU counts'!Z111/'Kelpie OTU counts'!Z$1</f>
        <v>0</v>
      </c>
      <c r="AA111" s="4">
        <f>'Kelpie OTU counts'!AA111/'Kelpie OTU counts'!AA$1</f>
        <v>0</v>
      </c>
      <c r="AB111" s="4">
        <f>'Kelpie OTU counts'!AB111/'Kelpie OTU counts'!AB$1</f>
        <v>0</v>
      </c>
      <c r="AC111" s="4">
        <f>'Kelpie OTU counts'!AC111/'Kelpie OTU counts'!AC$1</f>
        <v>0</v>
      </c>
      <c r="AD111" s="4">
        <f>'Kelpie OTU counts'!AD111/'Kelpie OTU counts'!AD$1</f>
        <v>0</v>
      </c>
      <c r="AE111" s="4">
        <f>'Kelpie OTU counts'!AE111/'Kelpie OTU counts'!AE$1</f>
        <v>0</v>
      </c>
      <c r="AF111" s="4">
        <f>'Kelpie OTU counts'!AF111/'Kelpie OTU counts'!AF$1</f>
        <v>0</v>
      </c>
      <c r="AG111" s="4">
        <f>'Kelpie OTU counts'!AG111/'Kelpie OTU counts'!AG$1</f>
        <v>0</v>
      </c>
      <c r="AH111" s="4">
        <f>'Kelpie OTU counts'!AH111/'Kelpie OTU counts'!AH$1</f>
        <v>0</v>
      </c>
      <c r="AI111" s="4">
        <f>'Kelpie OTU counts'!AI111/'Kelpie OTU counts'!AI$1</f>
        <v>0</v>
      </c>
      <c r="AJ111" s="4">
        <f>'Kelpie OTU counts'!AJ111/'Kelpie OTU counts'!AJ$1</f>
        <v>0</v>
      </c>
      <c r="AK111" s="4">
        <f>'Kelpie OTU counts'!AK111/'Kelpie OTU counts'!AK$1</f>
        <v>0</v>
      </c>
      <c r="AL111" s="4">
        <f>'Kelpie OTU counts'!AL111/'Kelpie OTU counts'!AL$1</f>
        <v>0</v>
      </c>
      <c r="AM111" s="4">
        <f>'Kelpie OTU counts'!AM111/'Kelpie OTU counts'!AM$1</f>
        <v>0</v>
      </c>
      <c r="AN111" s="4">
        <f>'Kelpie OTU counts'!AN111/'Kelpie OTU counts'!AN$1</f>
        <v>0</v>
      </c>
      <c r="AO111" s="4">
        <f>'Kelpie OTU counts'!AO111/'Kelpie OTU counts'!AO$1</f>
        <v>0</v>
      </c>
      <c r="AP111" s="4">
        <f>'Kelpie OTU counts'!AP111/'Kelpie OTU counts'!AP$1</f>
        <v>0</v>
      </c>
      <c r="AQ111" s="4">
        <f>'Kelpie OTU counts'!AQ111/'Kelpie OTU counts'!AQ$1</f>
        <v>0</v>
      </c>
      <c r="AR111" s="4">
        <f>'Kelpie OTU counts'!AR111/'Kelpie OTU counts'!AR$1</f>
        <v>0</v>
      </c>
      <c r="AS111" s="4">
        <f>'Kelpie OTU counts'!AS111/'Kelpie OTU counts'!AS$1</f>
        <v>0</v>
      </c>
      <c r="AT111" s="4">
        <f>'Kelpie OTU counts'!AT111/'Kelpie OTU counts'!AT$1</f>
        <v>0</v>
      </c>
      <c r="AU111" s="4">
        <f>'Kelpie OTU counts'!AU111/'Kelpie OTU counts'!AU$1</f>
        <v>0</v>
      </c>
      <c r="AV111" s="4">
        <f>'Kelpie OTU counts'!AV111/'Kelpie OTU counts'!AV$1</f>
        <v>0</v>
      </c>
      <c r="AW111" s="4">
        <f>'Kelpie OTU counts'!AW111/'Kelpie OTU counts'!AW$1</f>
        <v>0</v>
      </c>
      <c r="AX111" s="4">
        <f>'Kelpie OTU counts'!AX111/'Kelpie OTU counts'!AX$1</f>
        <v>0</v>
      </c>
      <c r="AY111" s="4">
        <f>'Kelpie OTU counts'!AY111/'Kelpie OTU counts'!AY$1</f>
        <v>0</v>
      </c>
      <c r="AZ111" s="4">
        <f>'Kelpie OTU counts'!AZ111/'Kelpie OTU counts'!AZ$1</f>
        <v>0</v>
      </c>
      <c r="BA111" s="4">
        <f>'Kelpie OTU counts'!BA111/'Kelpie OTU counts'!BA$1</f>
        <v>3.0028598665395614E-2</v>
      </c>
      <c r="BB111" s="4">
        <f>'Kelpie OTU counts'!BB111/'Kelpie OTU counts'!BB$1</f>
        <v>3.1979695431472083E-2</v>
      </c>
      <c r="BC111" s="4">
        <f>'Kelpie OTU counts'!BC111/'Kelpie OTU counts'!BC$1</f>
        <v>0</v>
      </c>
      <c r="BD111" s="4">
        <f>'Kelpie OTU counts'!BD111/'Kelpie OTU counts'!BD$1</f>
        <v>0</v>
      </c>
      <c r="BE111" s="4">
        <f>'Kelpie OTU counts'!BE111/'Kelpie OTU counts'!BE$1</f>
        <v>0</v>
      </c>
      <c r="BF111" s="4">
        <f>'Kelpie OTU counts'!BF111/'Kelpie OTU counts'!BF$1</f>
        <v>0</v>
      </c>
    </row>
    <row r="112" spans="1:58" x14ac:dyDescent="0.35">
      <c r="A112" t="str">
        <f>'Kelpie OTU counts'!A112</f>
        <v>OTU_100</v>
      </c>
      <c r="B112">
        <f>'Kelpie OTU counts'!B112</f>
        <v>119</v>
      </c>
      <c r="C112" t="str">
        <f>'Kelpie OTU counts'!C112</f>
        <v>Root</v>
      </c>
      <c r="D112" t="str">
        <f>'Kelpie OTU counts'!D112</f>
        <v>Bacteria</v>
      </c>
      <c r="E112" t="str">
        <f>'Kelpie OTU counts'!E112</f>
        <v>Proteobacteria</v>
      </c>
      <c r="F112" t="str">
        <f>'Kelpie OTU counts'!F112</f>
        <v>.</v>
      </c>
      <c r="G112" t="str">
        <f>'Kelpie OTU counts'!G112</f>
        <v>Betaproteobacteria</v>
      </c>
      <c r="H112" t="str">
        <f>'Kelpie OTU counts'!H112</f>
        <v>.</v>
      </c>
      <c r="I112" t="str">
        <f>'Kelpie OTU counts'!I112</f>
        <v>Burkholderiales</v>
      </c>
      <c r="J112" t="str">
        <f>'Kelpie OTU counts'!J112</f>
        <v>.</v>
      </c>
      <c r="K112" t="str">
        <f>'Kelpie OTU counts'!K112</f>
        <v>Sutterellaceae</v>
      </c>
      <c r="L112" t="str">
        <f>'Kelpie OTU counts'!L112</f>
        <v>.</v>
      </c>
      <c r="M112" t="str">
        <f>'Kelpie OTU counts'!M112</f>
        <v>Parasutterella</v>
      </c>
      <c r="N112" t="str">
        <f>'Kelpie OTU counts'!N112</f>
        <v>.</v>
      </c>
      <c r="O112">
        <f>'Kelpie OTU counts'!O112</f>
        <v>1</v>
      </c>
      <c r="P112" t="str">
        <f>'Kelpie OTU counts'!P112</f>
        <v>Parasutterella_excrementihominis_(T)_YIT_11859_(=_JCM_15078,_=_DSM_21040)_(AB370250)</v>
      </c>
      <c r="Q112">
        <f>'Kelpie OTU counts'!Q112</f>
        <v>100</v>
      </c>
      <c r="R112">
        <f>'Kelpie OTU counts'!R112</f>
        <v>1</v>
      </c>
      <c r="S112" s="4">
        <f>'Kelpie OTU counts'!S112/'Kelpie OTU counts'!S$1</f>
        <v>8.771929824561403E-3</v>
      </c>
      <c r="T112" s="4">
        <f>'Kelpie OTU counts'!T112/'Kelpie OTU counts'!T$1</f>
        <v>8.1058020477815691E-3</v>
      </c>
      <c r="U112" s="4">
        <f>'Kelpie OTU counts'!U112/'Kelpie OTU counts'!U$1</f>
        <v>1.5343306482546988E-3</v>
      </c>
      <c r="V112" s="4">
        <f>'Kelpie OTU counts'!V112/'Kelpie OTU counts'!V$1</f>
        <v>1.9966722129783694E-3</v>
      </c>
      <c r="W112" s="4">
        <f>'Kelpie OTU counts'!W112/'Kelpie OTU counts'!W$1</f>
        <v>0</v>
      </c>
      <c r="X112" s="4">
        <f>'Kelpie OTU counts'!X112/'Kelpie OTU counts'!X$1</f>
        <v>0</v>
      </c>
      <c r="Y112" s="4">
        <f>'Kelpie OTU counts'!Y112/'Kelpie OTU counts'!Y$1</f>
        <v>0</v>
      </c>
      <c r="Z112" s="4">
        <f>'Kelpie OTU counts'!Z112/'Kelpie OTU counts'!Z$1</f>
        <v>0</v>
      </c>
      <c r="AA112" s="4">
        <f>'Kelpie OTU counts'!AA112/'Kelpie OTU counts'!AA$1</f>
        <v>0</v>
      </c>
      <c r="AB112" s="4">
        <f>'Kelpie OTU counts'!AB112/'Kelpie OTU counts'!AB$1</f>
        <v>0</v>
      </c>
      <c r="AC112" s="4">
        <f>'Kelpie OTU counts'!AC112/'Kelpie OTU counts'!AC$1</f>
        <v>0</v>
      </c>
      <c r="AD112" s="4">
        <f>'Kelpie OTU counts'!AD112/'Kelpie OTU counts'!AD$1</f>
        <v>0</v>
      </c>
      <c r="AE112" s="4">
        <f>'Kelpie OTU counts'!AE112/'Kelpie OTU counts'!AE$1</f>
        <v>0</v>
      </c>
      <c r="AF112" s="4">
        <f>'Kelpie OTU counts'!AF112/'Kelpie OTU counts'!AF$1</f>
        <v>0</v>
      </c>
      <c r="AG112" s="4">
        <f>'Kelpie OTU counts'!AG112/'Kelpie OTU counts'!AG$1</f>
        <v>0</v>
      </c>
      <c r="AH112" s="4">
        <f>'Kelpie OTU counts'!AH112/'Kelpie OTU counts'!AH$1</f>
        <v>0</v>
      </c>
      <c r="AI112" s="4">
        <f>'Kelpie OTU counts'!AI112/'Kelpie OTU counts'!AI$1</f>
        <v>0</v>
      </c>
      <c r="AJ112" s="4">
        <f>'Kelpie OTU counts'!AJ112/'Kelpie OTU counts'!AJ$1</f>
        <v>0</v>
      </c>
      <c r="AK112" s="4">
        <f>'Kelpie OTU counts'!AK112/'Kelpie OTU counts'!AK$1</f>
        <v>0</v>
      </c>
      <c r="AL112" s="4">
        <f>'Kelpie OTU counts'!AL112/'Kelpie OTU counts'!AL$1</f>
        <v>0</v>
      </c>
      <c r="AM112" s="4">
        <f>'Kelpie OTU counts'!AM112/'Kelpie OTU counts'!AM$1</f>
        <v>0</v>
      </c>
      <c r="AN112" s="4">
        <f>'Kelpie OTU counts'!AN112/'Kelpie OTU counts'!AN$1</f>
        <v>0</v>
      </c>
      <c r="AO112" s="4">
        <f>'Kelpie OTU counts'!AO112/'Kelpie OTU counts'!AO$1</f>
        <v>0</v>
      </c>
      <c r="AP112" s="4">
        <f>'Kelpie OTU counts'!AP112/'Kelpie OTU counts'!AP$1</f>
        <v>2.181500872600349E-3</v>
      </c>
      <c r="AQ112" s="4">
        <f>'Kelpie OTU counts'!AQ112/'Kelpie OTU counts'!AQ$1</f>
        <v>0</v>
      </c>
      <c r="AR112" s="4">
        <f>'Kelpie OTU counts'!AR112/'Kelpie OTU counts'!AR$1</f>
        <v>0</v>
      </c>
      <c r="AS112" s="4">
        <f>'Kelpie OTU counts'!AS112/'Kelpie OTU counts'!AS$1</f>
        <v>0</v>
      </c>
      <c r="AT112" s="4">
        <f>'Kelpie OTU counts'!AT112/'Kelpie OTU counts'!AT$1</f>
        <v>0</v>
      </c>
      <c r="AU112" s="4">
        <f>'Kelpie OTU counts'!AU112/'Kelpie OTU counts'!AU$1</f>
        <v>0</v>
      </c>
      <c r="AV112" s="4">
        <f>'Kelpie OTU counts'!AV112/'Kelpie OTU counts'!AV$1</f>
        <v>0</v>
      </c>
      <c r="AW112" s="4">
        <f>'Kelpie OTU counts'!AW112/'Kelpie OTU counts'!AW$1</f>
        <v>0</v>
      </c>
      <c r="AX112" s="4">
        <f>'Kelpie OTU counts'!AX112/'Kelpie OTU counts'!AX$1</f>
        <v>0</v>
      </c>
      <c r="AY112" s="4">
        <f>'Kelpie OTU counts'!AY112/'Kelpie OTU counts'!AY$1</f>
        <v>3.2622879512831664E-3</v>
      </c>
      <c r="AZ112" s="4">
        <f>'Kelpie OTU counts'!AZ112/'Kelpie OTU counts'!AZ$1</f>
        <v>4.601226993865031E-3</v>
      </c>
      <c r="BA112" s="4">
        <f>'Kelpie OTU counts'!BA112/'Kelpie OTU counts'!BA$1</f>
        <v>3.8131553860819827E-3</v>
      </c>
      <c r="BB112" s="4">
        <f>'Kelpie OTU counts'!BB112/'Kelpie OTU counts'!BB$1</f>
        <v>6.0913705583756344E-3</v>
      </c>
      <c r="BC112" s="4">
        <f>'Kelpie OTU counts'!BC112/'Kelpie OTU counts'!BC$1</f>
        <v>0</v>
      </c>
      <c r="BD112" s="4">
        <f>'Kelpie OTU counts'!BD112/'Kelpie OTU counts'!BD$1</f>
        <v>6.8111455108359137E-3</v>
      </c>
      <c r="BE112" s="4">
        <f>'Kelpie OTU counts'!BE112/'Kelpie OTU counts'!BE$1</f>
        <v>0</v>
      </c>
      <c r="BF112" s="4">
        <f>'Kelpie OTU counts'!BF112/'Kelpie OTU counts'!BF$1</f>
        <v>0</v>
      </c>
    </row>
    <row r="113" spans="1:58" x14ac:dyDescent="0.35">
      <c r="A113" t="str">
        <f>'Kelpie OTU counts'!A113</f>
        <v>OTU_104</v>
      </c>
      <c r="B113">
        <f>'Kelpie OTU counts'!B113</f>
        <v>117</v>
      </c>
      <c r="C113" t="str">
        <f>'Kelpie OTU counts'!C113</f>
        <v>Root</v>
      </c>
      <c r="D113" t="str">
        <f>'Kelpie OTU counts'!D113</f>
        <v>Bacteria</v>
      </c>
      <c r="E113" t="str">
        <f>'Kelpie OTU counts'!E113</f>
        <v>Firmicutes</v>
      </c>
      <c r="F113" t="str">
        <f>'Kelpie OTU counts'!F113</f>
        <v>.</v>
      </c>
      <c r="G113" t="str">
        <f>'Kelpie OTU counts'!G113</f>
        <v>Clostridia</v>
      </c>
      <c r="H113" t="str">
        <f>'Kelpie OTU counts'!H113</f>
        <v>.</v>
      </c>
      <c r="I113" t="str">
        <f>'Kelpie OTU counts'!I113</f>
        <v>Clostridiales</v>
      </c>
      <c r="J113" t="str">
        <f>'Kelpie OTU counts'!J113</f>
        <v>.</v>
      </c>
      <c r="K113" t="str">
        <f>'Kelpie OTU counts'!K113</f>
        <v>Ruminococcaceae</v>
      </c>
      <c r="L113" t="str">
        <f>'Kelpie OTU counts'!L113</f>
        <v>.</v>
      </c>
      <c r="M113" t="str">
        <f>'Kelpie OTU counts'!M113</f>
        <v>Flavonifractor</v>
      </c>
      <c r="N113" t="str">
        <f>'Kelpie OTU counts'!N113</f>
        <v>.</v>
      </c>
      <c r="O113">
        <f>'Kelpie OTU counts'!O113</f>
        <v>1</v>
      </c>
      <c r="P113" t="str">
        <f>'Kelpie OTU counts'!P113</f>
        <v>Flavonifractor_plautii_(T)_CCUG_28093;_ATCC_29863_(AY724678)</v>
      </c>
      <c r="Q113">
        <f>'Kelpie OTU counts'!Q113</f>
        <v>100</v>
      </c>
      <c r="R113">
        <f>'Kelpie OTU counts'!R113</f>
        <v>1</v>
      </c>
      <c r="S113" s="4">
        <f>'Kelpie OTU counts'!S113/'Kelpie OTU counts'!S$1</f>
        <v>0</v>
      </c>
      <c r="T113" s="4">
        <f>'Kelpie OTU counts'!T113/'Kelpie OTU counts'!T$1</f>
        <v>0</v>
      </c>
      <c r="U113" s="4">
        <f>'Kelpie OTU counts'!U113/'Kelpie OTU counts'!U$1</f>
        <v>0</v>
      </c>
      <c r="V113" s="4">
        <f>'Kelpie OTU counts'!V113/'Kelpie OTU counts'!V$1</f>
        <v>0</v>
      </c>
      <c r="W113" s="4">
        <f>'Kelpie OTU counts'!W113/'Kelpie OTU counts'!W$1</f>
        <v>2.3148148148148147E-3</v>
      </c>
      <c r="X113" s="4">
        <f>'Kelpie OTU counts'!X113/'Kelpie OTU counts'!X$1</f>
        <v>0</v>
      </c>
      <c r="Y113" s="4">
        <f>'Kelpie OTU counts'!Y113/'Kelpie OTU counts'!Y$1</f>
        <v>3.5688793718772305E-3</v>
      </c>
      <c r="Z113" s="4">
        <f>'Kelpie OTU counts'!Z113/'Kelpie OTU counts'!Z$1</f>
        <v>3.3739942901635091E-3</v>
      </c>
      <c r="AA113" s="4">
        <f>'Kelpie OTU counts'!AA113/'Kelpie OTU counts'!AA$1</f>
        <v>0</v>
      </c>
      <c r="AB113" s="4">
        <f>'Kelpie OTU counts'!AB113/'Kelpie OTU counts'!AB$1</f>
        <v>0</v>
      </c>
      <c r="AC113" s="4">
        <f>'Kelpie OTU counts'!AC113/'Kelpie OTU counts'!AC$1</f>
        <v>0</v>
      </c>
      <c r="AD113" s="4">
        <f>'Kelpie OTU counts'!AD113/'Kelpie OTU counts'!AD$1</f>
        <v>0</v>
      </c>
      <c r="AE113" s="4">
        <f>'Kelpie OTU counts'!AE113/'Kelpie OTU counts'!AE$1</f>
        <v>0</v>
      </c>
      <c r="AF113" s="4">
        <f>'Kelpie OTU counts'!AF113/'Kelpie OTU counts'!AF$1</f>
        <v>0</v>
      </c>
      <c r="AG113" s="4">
        <f>'Kelpie OTU counts'!AG113/'Kelpie OTU counts'!AG$1</f>
        <v>2.5477707006369425E-3</v>
      </c>
      <c r="AH113" s="4">
        <f>'Kelpie OTU counts'!AH113/'Kelpie OTU counts'!AH$1</f>
        <v>0</v>
      </c>
      <c r="AI113" s="4">
        <f>'Kelpie OTU counts'!AI113/'Kelpie OTU counts'!AI$1</f>
        <v>0</v>
      </c>
      <c r="AJ113" s="4">
        <f>'Kelpie OTU counts'!AJ113/'Kelpie OTU counts'!AJ$1</f>
        <v>0</v>
      </c>
      <c r="AK113" s="4">
        <f>'Kelpie OTU counts'!AK113/'Kelpie OTU counts'!AK$1</f>
        <v>0</v>
      </c>
      <c r="AL113" s="4">
        <f>'Kelpie OTU counts'!AL113/'Kelpie OTU counts'!AL$1</f>
        <v>0</v>
      </c>
      <c r="AM113" s="4">
        <f>'Kelpie OTU counts'!AM113/'Kelpie OTU counts'!AM$1</f>
        <v>0</v>
      </c>
      <c r="AN113" s="4">
        <f>'Kelpie OTU counts'!AN113/'Kelpie OTU counts'!AN$1</f>
        <v>0</v>
      </c>
      <c r="AO113" s="4">
        <f>'Kelpie OTU counts'!AO113/'Kelpie OTU counts'!AO$1</f>
        <v>0</v>
      </c>
      <c r="AP113" s="4">
        <f>'Kelpie OTU counts'!AP113/'Kelpie OTU counts'!AP$1</f>
        <v>0</v>
      </c>
      <c r="AQ113" s="4">
        <f>'Kelpie OTU counts'!AQ113/'Kelpie OTU counts'!AQ$1</f>
        <v>3.2258064516129032E-4</v>
      </c>
      <c r="AR113" s="4">
        <f>'Kelpie OTU counts'!AR113/'Kelpie OTU counts'!AR$1</f>
        <v>0</v>
      </c>
      <c r="AS113" s="4">
        <f>'Kelpie OTU counts'!AS113/'Kelpie OTU counts'!AS$1</f>
        <v>2.2935779816513763E-3</v>
      </c>
      <c r="AT113" s="4">
        <f>'Kelpie OTU counts'!AT113/'Kelpie OTU counts'!AT$1</f>
        <v>3.357314148681055E-3</v>
      </c>
      <c r="AU113" s="4">
        <f>'Kelpie OTU counts'!AU113/'Kelpie OTU counts'!AU$1</f>
        <v>0</v>
      </c>
      <c r="AV113" s="4">
        <f>'Kelpie OTU counts'!AV113/'Kelpie OTU counts'!AV$1</f>
        <v>0</v>
      </c>
      <c r="AW113" s="4">
        <f>'Kelpie OTU counts'!AW113/'Kelpie OTU counts'!AW$1</f>
        <v>0</v>
      </c>
      <c r="AX113" s="4">
        <f>'Kelpie OTU counts'!AX113/'Kelpie OTU counts'!AX$1</f>
        <v>0</v>
      </c>
      <c r="AY113" s="4">
        <f>'Kelpie OTU counts'!AY113/'Kelpie OTU counts'!AY$1</f>
        <v>1.7398869073510222E-3</v>
      </c>
      <c r="AZ113" s="4">
        <f>'Kelpie OTU counts'!AZ113/'Kelpie OTU counts'!AZ$1</f>
        <v>2.1910604732690623E-4</v>
      </c>
      <c r="BA113" s="4">
        <f>'Kelpie OTU counts'!BA113/'Kelpie OTU counts'!BA$1</f>
        <v>0</v>
      </c>
      <c r="BB113" s="4">
        <f>'Kelpie OTU counts'!BB113/'Kelpie OTU counts'!BB$1</f>
        <v>2.5380710659898475E-3</v>
      </c>
      <c r="BC113" s="4">
        <f>'Kelpie OTU counts'!BC113/'Kelpie OTU counts'!BC$1</f>
        <v>4.4814340588988479E-3</v>
      </c>
      <c r="BD113" s="4">
        <f>'Kelpie OTU counts'!BD113/'Kelpie OTU counts'!BD$1</f>
        <v>5.5727554179566567E-3</v>
      </c>
      <c r="BE113" s="4">
        <f>'Kelpie OTU counts'!BE113/'Kelpie OTU counts'!BE$1</f>
        <v>1.7152658662092624E-3</v>
      </c>
      <c r="BF113" s="4">
        <f>'Kelpie OTU counts'!BF113/'Kelpie OTU counts'!BF$1</f>
        <v>2.3619722468260999E-3</v>
      </c>
    </row>
    <row r="114" spans="1:58" x14ac:dyDescent="0.35">
      <c r="A114" t="str">
        <f>'Kelpie OTU counts'!A114</f>
        <v>OTU_109</v>
      </c>
      <c r="B114">
        <f>'Kelpie OTU counts'!B114</f>
        <v>116</v>
      </c>
      <c r="C114" t="str">
        <f>'Kelpie OTU counts'!C114</f>
        <v>Root</v>
      </c>
      <c r="D114" t="str">
        <f>'Kelpie OTU counts'!D114</f>
        <v>Bacteria</v>
      </c>
      <c r="E114" t="str">
        <f>'Kelpie OTU counts'!E114</f>
        <v>Firmicutes</v>
      </c>
      <c r="F114" t="str">
        <f>'Kelpie OTU counts'!F114</f>
        <v>.</v>
      </c>
      <c r="G114" t="str">
        <f>'Kelpie OTU counts'!G114</f>
        <v>Clostridia</v>
      </c>
      <c r="H114" t="str">
        <f>'Kelpie OTU counts'!H114</f>
        <v>.</v>
      </c>
      <c r="I114" t="str">
        <f>'Kelpie OTU counts'!I114</f>
        <v>Clostridiales</v>
      </c>
      <c r="J114" t="str">
        <f>'Kelpie OTU counts'!J114</f>
        <v>.</v>
      </c>
      <c r="K114" t="str">
        <f>'Kelpie OTU counts'!K114</f>
        <v>Lachnospiraceae</v>
      </c>
      <c r="L114" t="str">
        <f>'Kelpie OTU counts'!L114</f>
        <v>.</v>
      </c>
      <c r="M114" t="str">
        <f>'Kelpie OTU counts'!M114</f>
        <v>Clostridium XlVb</v>
      </c>
      <c r="N114" t="str">
        <f>'Kelpie OTU counts'!N114</f>
        <v>.</v>
      </c>
      <c r="O114">
        <f>'Kelpie OTU counts'!O114</f>
        <v>0.98</v>
      </c>
      <c r="P114" t="str">
        <f>'Kelpie OTU counts'!P114</f>
        <v>Clostridium_lactatifermentans_(T)_G17_(AY033434)</v>
      </c>
      <c r="Q114">
        <f>'Kelpie OTU counts'!Q114</f>
        <v>95.7</v>
      </c>
      <c r="R114">
        <f>'Kelpie OTU counts'!R114</f>
        <v>1</v>
      </c>
      <c r="S114" s="4">
        <f>'Kelpie OTU counts'!S114/'Kelpie OTU counts'!S$1</f>
        <v>2.9239766081871343E-3</v>
      </c>
      <c r="T114" s="4">
        <f>'Kelpie OTU counts'!T114/'Kelpie OTU counts'!T$1</f>
        <v>4.2662116040955633E-3</v>
      </c>
      <c r="U114" s="4">
        <f>'Kelpie OTU counts'!U114/'Kelpie OTU counts'!U$1</f>
        <v>0</v>
      </c>
      <c r="V114" s="4">
        <f>'Kelpie OTU counts'!V114/'Kelpie OTU counts'!V$1</f>
        <v>2.3294509151414308E-3</v>
      </c>
      <c r="W114" s="4">
        <f>'Kelpie OTU counts'!W114/'Kelpie OTU counts'!W$1</f>
        <v>4.2438271604938269E-3</v>
      </c>
      <c r="X114" s="4">
        <f>'Kelpie OTU counts'!X114/'Kelpie OTU counts'!X$1</f>
        <v>3.7297969332780773E-3</v>
      </c>
      <c r="Y114" s="4">
        <f>'Kelpie OTU counts'!Y114/'Kelpie OTU counts'!Y$1</f>
        <v>0</v>
      </c>
      <c r="Z114" s="4">
        <f>'Kelpie OTU counts'!Z114/'Kelpie OTU counts'!Z$1</f>
        <v>0</v>
      </c>
      <c r="AA114" s="4">
        <f>'Kelpie OTU counts'!AA114/'Kelpie OTU counts'!AA$1</f>
        <v>0</v>
      </c>
      <c r="AB114" s="4">
        <f>'Kelpie OTU counts'!AB114/'Kelpie OTU counts'!AB$1</f>
        <v>1.7142857142857142E-3</v>
      </c>
      <c r="AC114" s="4">
        <f>'Kelpie OTU counts'!AC114/'Kelpie OTU counts'!AC$1</f>
        <v>6.6934404283801872E-4</v>
      </c>
      <c r="AD114" s="4">
        <f>'Kelpie OTU counts'!AD114/'Kelpie OTU counts'!AD$1</f>
        <v>1.4440433212996389E-3</v>
      </c>
      <c r="AE114" s="4">
        <f>'Kelpie OTU counts'!AE114/'Kelpie OTU counts'!AE$1</f>
        <v>0</v>
      </c>
      <c r="AF114" s="4">
        <f>'Kelpie OTU counts'!AF114/'Kelpie OTU counts'!AF$1</f>
        <v>0</v>
      </c>
      <c r="AG114" s="4">
        <f>'Kelpie OTU counts'!AG114/'Kelpie OTU counts'!AG$1</f>
        <v>7.6433121019108281E-3</v>
      </c>
      <c r="AH114" s="4">
        <f>'Kelpie OTU counts'!AH114/'Kelpie OTU counts'!AH$1</f>
        <v>0</v>
      </c>
      <c r="AI114" s="4">
        <f>'Kelpie OTU counts'!AI114/'Kelpie OTU counts'!AI$1</f>
        <v>9.7991180793728563E-4</v>
      </c>
      <c r="AJ114" s="4">
        <f>'Kelpie OTU counts'!AJ114/'Kelpie OTU counts'!AJ$1</f>
        <v>0</v>
      </c>
      <c r="AK114" s="4">
        <f>'Kelpie OTU counts'!AK114/'Kelpie OTU counts'!AK$1</f>
        <v>1.5163002274450341E-3</v>
      </c>
      <c r="AL114" s="4">
        <f>'Kelpie OTU counts'!AL114/'Kelpie OTU counts'!AL$1</f>
        <v>0</v>
      </c>
      <c r="AM114" s="4">
        <f>'Kelpie OTU counts'!AM114/'Kelpie OTU counts'!AM$1</f>
        <v>0</v>
      </c>
      <c r="AN114" s="4">
        <f>'Kelpie OTU counts'!AN114/'Kelpie OTU counts'!AN$1</f>
        <v>0</v>
      </c>
      <c r="AO114" s="4">
        <f>'Kelpie OTU counts'!AO114/'Kelpie OTU counts'!AO$1</f>
        <v>0</v>
      </c>
      <c r="AP114" s="4">
        <f>'Kelpie OTU counts'!AP114/'Kelpie OTU counts'!AP$1</f>
        <v>0</v>
      </c>
      <c r="AQ114" s="4">
        <f>'Kelpie OTU counts'!AQ114/'Kelpie OTU counts'!AQ$1</f>
        <v>0</v>
      </c>
      <c r="AR114" s="4">
        <f>'Kelpie OTU counts'!AR114/'Kelpie OTU counts'!AR$1</f>
        <v>0</v>
      </c>
      <c r="AS114" s="4">
        <f>'Kelpie OTU counts'!AS114/'Kelpie OTU counts'!AS$1</f>
        <v>0</v>
      </c>
      <c r="AT114" s="4">
        <f>'Kelpie OTU counts'!AT114/'Kelpie OTU counts'!AT$1</f>
        <v>0</v>
      </c>
      <c r="AU114" s="4">
        <f>'Kelpie OTU counts'!AU114/'Kelpie OTU counts'!AU$1</f>
        <v>0</v>
      </c>
      <c r="AV114" s="4">
        <f>'Kelpie OTU counts'!AV114/'Kelpie OTU counts'!AV$1</f>
        <v>0</v>
      </c>
      <c r="AW114" s="4">
        <f>'Kelpie OTU counts'!AW114/'Kelpie OTU counts'!AW$1</f>
        <v>6.7567567567567571E-3</v>
      </c>
      <c r="AX114" s="4">
        <f>'Kelpie OTU counts'!AX114/'Kelpie OTU counts'!AX$1</f>
        <v>8.3743842364532011E-3</v>
      </c>
      <c r="AY114" s="4">
        <f>'Kelpie OTU counts'!AY114/'Kelpie OTU counts'!AY$1</f>
        <v>0</v>
      </c>
      <c r="AZ114" s="4">
        <f>'Kelpie OTU counts'!AZ114/'Kelpie OTU counts'!AZ$1</f>
        <v>4.3821209465381246E-4</v>
      </c>
      <c r="BA114" s="4">
        <f>'Kelpie OTU counts'!BA114/'Kelpie OTU counts'!BA$1</f>
        <v>4.7664442326024788E-3</v>
      </c>
      <c r="BB114" s="4">
        <f>'Kelpie OTU counts'!BB114/'Kelpie OTU counts'!BB$1</f>
        <v>3.5532994923857869E-3</v>
      </c>
      <c r="BC114" s="4">
        <f>'Kelpie OTU counts'!BC114/'Kelpie OTU counts'!BC$1</f>
        <v>0</v>
      </c>
      <c r="BD114" s="4">
        <f>'Kelpie OTU counts'!BD114/'Kelpie OTU counts'!BD$1</f>
        <v>0</v>
      </c>
      <c r="BE114" s="4">
        <f>'Kelpie OTU counts'!BE114/'Kelpie OTU counts'!BE$1</f>
        <v>0</v>
      </c>
      <c r="BF114" s="4">
        <f>'Kelpie OTU counts'!BF114/'Kelpie OTU counts'!BF$1</f>
        <v>0</v>
      </c>
    </row>
    <row r="115" spans="1:58" x14ac:dyDescent="0.35">
      <c r="A115" t="str">
        <f>'Kelpie OTU counts'!A115</f>
        <v>OTU_165</v>
      </c>
      <c r="B115">
        <f>'Kelpie OTU counts'!B115</f>
        <v>113</v>
      </c>
      <c r="C115" t="str">
        <f>'Kelpie OTU counts'!C115</f>
        <v>Root</v>
      </c>
      <c r="D115" t="str">
        <f>'Kelpie OTU counts'!D115</f>
        <v>Bacteria</v>
      </c>
      <c r="E115" t="str">
        <f>'Kelpie OTU counts'!E115</f>
        <v>Firmicutes</v>
      </c>
      <c r="F115" t="str">
        <f>'Kelpie OTU counts'!F115</f>
        <v>.</v>
      </c>
      <c r="G115" t="str">
        <f>'Kelpie OTU counts'!G115</f>
        <v>Clostridia</v>
      </c>
      <c r="H115" t="str">
        <f>'Kelpie OTU counts'!H115</f>
        <v>.</v>
      </c>
      <c r="I115" t="str">
        <f>'Kelpie OTU counts'!I115</f>
        <v>Clostridiales</v>
      </c>
      <c r="J115" t="str">
        <f>'Kelpie OTU counts'!J115</f>
        <v>.</v>
      </c>
      <c r="K115" t="str">
        <f>'Kelpie OTU counts'!K115</f>
        <v>Lachnospiraceae</v>
      </c>
      <c r="L115" t="str">
        <f>'Kelpie OTU counts'!L115</f>
        <v>.</v>
      </c>
      <c r="M115" t="str">
        <f>'Kelpie OTU counts'!M115</f>
        <v>Clostridium XlVa</v>
      </c>
      <c r="N115" t="str">
        <f>'Kelpie OTU counts'!N115</f>
        <v>.</v>
      </c>
      <c r="O115">
        <f>'Kelpie OTU counts'!O115</f>
        <v>0.96</v>
      </c>
      <c r="P115" t="str">
        <f>'Kelpie OTU counts'!P115</f>
        <v>Clostridium_lavalense_(T)_CCRI-9842_(EF564277)</v>
      </c>
      <c r="Q115">
        <f>'Kelpie OTU counts'!Q115</f>
        <v>99.2</v>
      </c>
      <c r="R115">
        <f>'Kelpie OTU counts'!R115</f>
        <v>2</v>
      </c>
      <c r="S115" s="4">
        <f>'Kelpie OTU counts'!S115/'Kelpie OTU counts'!S$1</f>
        <v>0</v>
      </c>
      <c r="T115" s="4">
        <f>'Kelpie OTU counts'!T115/'Kelpie OTU counts'!T$1</f>
        <v>0</v>
      </c>
      <c r="U115" s="4">
        <f>'Kelpie OTU counts'!U115/'Kelpie OTU counts'!U$1</f>
        <v>0</v>
      </c>
      <c r="V115" s="4">
        <f>'Kelpie OTU counts'!V115/'Kelpie OTU counts'!V$1</f>
        <v>0</v>
      </c>
      <c r="W115" s="4">
        <f>'Kelpie OTU counts'!W115/'Kelpie OTU counts'!W$1</f>
        <v>0</v>
      </c>
      <c r="X115" s="4">
        <f>'Kelpie OTU counts'!X115/'Kelpie OTU counts'!X$1</f>
        <v>0</v>
      </c>
      <c r="Y115" s="4">
        <f>'Kelpie OTU counts'!Y115/'Kelpie OTU counts'!Y$1</f>
        <v>0</v>
      </c>
      <c r="Z115" s="4">
        <f>'Kelpie OTU counts'!Z115/'Kelpie OTU counts'!Z$1</f>
        <v>0</v>
      </c>
      <c r="AA115" s="4">
        <f>'Kelpie OTU counts'!AA115/'Kelpie OTU counts'!AA$1</f>
        <v>0</v>
      </c>
      <c r="AB115" s="4">
        <f>'Kelpie OTU counts'!AB115/'Kelpie OTU counts'!AB$1</f>
        <v>0</v>
      </c>
      <c r="AC115" s="4">
        <f>'Kelpie OTU counts'!AC115/'Kelpie OTU counts'!AC$1</f>
        <v>0</v>
      </c>
      <c r="AD115" s="4">
        <f>'Kelpie OTU counts'!AD115/'Kelpie OTU counts'!AD$1</f>
        <v>0</v>
      </c>
      <c r="AE115" s="4">
        <f>'Kelpie OTU counts'!AE115/'Kelpie OTU counts'!AE$1</f>
        <v>0</v>
      </c>
      <c r="AF115" s="4">
        <f>'Kelpie OTU counts'!AF115/'Kelpie OTU counts'!AF$1</f>
        <v>0</v>
      </c>
      <c r="AG115" s="4">
        <f>'Kelpie OTU counts'!AG115/'Kelpie OTU counts'!AG$1</f>
        <v>0</v>
      </c>
      <c r="AH115" s="4">
        <f>'Kelpie OTU counts'!AH115/'Kelpie OTU counts'!AH$1</f>
        <v>0</v>
      </c>
      <c r="AI115" s="4">
        <f>'Kelpie OTU counts'!AI115/'Kelpie OTU counts'!AI$1</f>
        <v>0</v>
      </c>
      <c r="AJ115" s="4">
        <f>'Kelpie OTU counts'!AJ115/'Kelpie OTU counts'!AJ$1</f>
        <v>0</v>
      </c>
      <c r="AK115" s="4">
        <f>'Kelpie OTU counts'!AK115/'Kelpie OTU counts'!AK$1</f>
        <v>0</v>
      </c>
      <c r="AL115" s="4">
        <f>'Kelpie OTU counts'!AL115/'Kelpie OTU counts'!AL$1</f>
        <v>0</v>
      </c>
      <c r="AM115" s="4">
        <f>'Kelpie OTU counts'!AM115/'Kelpie OTU counts'!AM$1</f>
        <v>0</v>
      </c>
      <c r="AN115" s="4">
        <f>'Kelpie OTU counts'!AN115/'Kelpie OTU counts'!AN$1</f>
        <v>0</v>
      </c>
      <c r="AO115" s="4">
        <f>'Kelpie OTU counts'!AO115/'Kelpie OTU counts'!AO$1</f>
        <v>2.0775069916100678E-2</v>
      </c>
      <c r="AP115" s="4">
        <f>'Kelpie OTU counts'!AP115/'Kelpie OTU counts'!AP$1</f>
        <v>1.0034904013961605E-2</v>
      </c>
      <c r="AQ115" s="4">
        <f>'Kelpie OTU counts'!AQ115/'Kelpie OTU counts'!AQ$1</f>
        <v>0</v>
      </c>
      <c r="AR115" s="4">
        <f>'Kelpie OTU counts'!AR115/'Kelpie OTU counts'!AR$1</f>
        <v>0</v>
      </c>
      <c r="AS115" s="4">
        <f>'Kelpie OTU counts'!AS115/'Kelpie OTU counts'!AS$1</f>
        <v>0</v>
      </c>
      <c r="AT115" s="4">
        <f>'Kelpie OTU counts'!AT115/'Kelpie OTU counts'!AT$1</f>
        <v>6.0751398880895284E-3</v>
      </c>
      <c r="AU115" s="4">
        <f>'Kelpie OTU counts'!AU115/'Kelpie OTU counts'!AU$1</f>
        <v>0</v>
      </c>
      <c r="AV115" s="4">
        <f>'Kelpie OTU counts'!AV115/'Kelpie OTU counts'!AV$1</f>
        <v>0</v>
      </c>
      <c r="AW115" s="4">
        <f>'Kelpie OTU counts'!AW115/'Kelpie OTU counts'!AW$1</f>
        <v>0</v>
      </c>
      <c r="AX115" s="4">
        <f>'Kelpie OTU counts'!AX115/'Kelpie OTU counts'!AX$1</f>
        <v>0</v>
      </c>
      <c r="AY115" s="4">
        <f>'Kelpie OTU counts'!AY115/'Kelpie OTU counts'!AY$1</f>
        <v>0</v>
      </c>
      <c r="AZ115" s="4">
        <f>'Kelpie OTU counts'!AZ115/'Kelpie OTU counts'!AZ$1</f>
        <v>0</v>
      </c>
      <c r="BA115" s="4">
        <f>'Kelpie OTU counts'!BA115/'Kelpie OTU counts'!BA$1</f>
        <v>0</v>
      </c>
      <c r="BB115" s="4">
        <f>'Kelpie OTU counts'!BB115/'Kelpie OTU counts'!BB$1</f>
        <v>0</v>
      </c>
      <c r="BC115" s="4">
        <f>'Kelpie OTU counts'!BC115/'Kelpie OTU counts'!BC$1</f>
        <v>0</v>
      </c>
      <c r="BD115" s="4">
        <f>'Kelpie OTU counts'!BD115/'Kelpie OTU counts'!BD$1</f>
        <v>0</v>
      </c>
      <c r="BE115" s="4">
        <f>'Kelpie OTU counts'!BE115/'Kelpie OTU counts'!BE$1</f>
        <v>0</v>
      </c>
      <c r="BF115" s="4">
        <f>'Kelpie OTU counts'!BF115/'Kelpie OTU counts'!BF$1</f>
        <v>0</v>
      </c>
    </row>
    <row r="116" spans="1:58" x14ac:dyDescent="0.35">
      <c r="A116" t="str">
        <f>'Kelpie OTU counts'!A116</f>
        <v>OTU_105</v>
      </c>
      <c r="B116">
        <f>'Kelpie OTU counts'!B116</f>
        <v>113</v>
      </c>
      <c r="C116" t="str">
        <f>'Kelpie OTU counts'!C116</f>
        <v>Root</v>
      </c>
      <c r="D116" t="str">
        <f>'Kelpie OTU counts'!D116</f>
        <v>Bacteria</v>
      </c>
      <c r="E116" t="str">
        <f>'Kelpie OTU counts'!E116</f>
        <v>Firmicutes</v>
      </c>
      <c r="F116" t="str">
        <f>'Kelpie OTU counts'!F116</f>
        <v>.</v>
      </c>
      <c r="G116" t="str">
        <f>'Kelpie OTU counts'!G116</f>
        <v>Clostridia</v>
      </c>
      <c r="H116" t="str">
        <f>'Kelpie OTU counts'!H116</f>
        <v>.</v>
      </c>
      <c r="I116" t="str">
        <f>'Kelpie OTU counts'!I116</f>
        <v>Clostridiales</v>
      </c>
      <c r="J116" t="str">
        <f>'Kelpie OTU counts'!J116</f>
        <v>.</v>
      </c>
      <c r="K116" t="str">
        <f>'Kelpie OTU counts'!K116</f>
        <v>Lachnospiraceae</v>
      </c>
      <c r="L116" t="str">
        <f>'Kelpie OTU counts'!L116</f>
        <v>.</v>
      </c>
      <c r="M116" t="str">
        <f>'Kelpie OTU counts'!M116</f>
        <v>Blautia</v>
      </c>
      <c r="N116" t="str">
        <f>'Kelpie OTU counts'!N116</f>
        <v>.</v>
      </c>
      <c r="O116">
        <f>'Kelpie OTU counts'!O116</f>
        <v>1</v>
      </c>
      <c r="P116" t="str">
        <f>'Kelpie OTU counts'!P116</f>
        <v>Blautia_obeum_(T)_(X85101)</v>
      </c>
      <c r="Q116">
        <f>'Kelpie OTU counts'!Q116</f>
        <v>100</v>
      </c>
      <c r="R116">
        <f>'Kelpie OTU counts'!R116</f>
        <v>1</v>
      </c>
      <c r="S116" s="4">
        <f>'Kelpie OTU counts'!S116/'Kelpie OTU counts'!S$1</f>
        <v>4.8732943469785572E-3</v>
      </c>
      <c r="T116" s="4">
        <f>'Kelpie OTU counts'!T116/'Kelpie OTU counts'!T$1</f>
        <v>3.4129692832764505E-3</v>
      </c>
      <c r="U116" s="4">
        <f>'Kelpie OTU counts'!U116/'Kelpie OTU counts'!U$1</f>
        <v>3.835826620636747E-4</v>
      </c>
      <c r="V116" s="4">
        <f>'Kelpie OTU counts'!V116/'Kelpie OTU counts'!V$1</f>
        <v>9.9833610648918472E-4</v>
      </c>
      <c r="W116" s="4">
        <f>'Kelpie OTU counts'!W116/'Kelpie OTU counts'!W$1</f>
        <v>3.8580246913580245E-3</v>
      </c>
      <c r="X116" s="4">
        <f>'Kelpie OTU counts'!X116/'Kelpie OTU counts'!X$1</f>
        <v>4.5586406962287605E-3</v>
      </c>
      <c r="Y116" s="4">
        <f>'Kelpie OTU counts'!Y116/'Kelpie OTU counts'!Y$1</f>
        <v>0</v>
      </c>
      <c r="Z116" s="4">
        <f>'Kelpie OTU counts'!Z116/'Kelpie OTU counts'!Z$1</f>
        <v>5.1907604464053979E-4</v>
      </c>
      <c r="AA116" s="4">
        <f>'Kelpie OTU counts'!AA116/'Kelpie OTU counts'!AA$1</f>
        <v>2.9239766081871343E-3</v>
      </c>
      <c r="AB116" s="4">
        <f>'Kelpie OTU counts'!AB116/'Kelpie OTU counts'!AB$1</f>
        <v>2.8571428571428571E-3</v>
      </c>
      <c r="AC116" s="4">
        <f>'Kelpie OTU counts'!AC116/'Kelpie OTU counts'!AC$1</f>
        <v>2.2311468094600626E-3</v>
      </c>
      <c r="AD116" s="4">
        <f>'Kelpie OTU counts'!AD116/'Kelpie OTU counts'!AD$1</f>
        <v>2.4067388688327317E-3</v>
      </c>
      <c r="AE116" s="4">
        <f>'Kelpie OTU counts'!AE116/'Kelpie OTU counts'!AE$1</f>
        <v>3.6670333700036671E-3</v>
      </c>
      <c r="AF116" s="4">
        <f>'Kelpie OTU counts'!AF116/'Kelpie OTU counts'!AF$1</f>
        <v>1.5791551519936833E-3</v>
      </c>
      <c r="AG116" s="4">
        <f>'Kelpie OTU counts'!AG116/'Kelpie OTU counts'!AG$1</f>
        <v>0</v>
      </c>
      <c r="AH116" s="4">
        <f>'Kelpie OTU counts'!AH116/'Kelpie OTU counts'!AH$1</f>
        <v>1.3353115727002967E-2</v>
      </c>
      <c r="AI116" s="4">
        <f>'Kelpie OTU counts'!AI116/'Kelpie OTU counts'!AI$1</f>
        <v>0</v>
      </c>
      <c r="AJ116" s="4">
        <f>'Kelpie OTU counts'!AJ116/'Kelpie OTU counts'!AJ$1</f>
        <v>0</v>
      </c>
      <c r="AK116" s="4">
        <f>'Kelpie OTU counts'!AK116/'Kelpie OTU counts'!AK$1</f>
        <v>0</v>
      </c>
      <c r="AL116" s="4">
        <f>'Kelpie OTU counts'!AL116/'Kelpie OTU counts'!AL$1</f>
        <v>2.1258503401360546E-3</v>
      </c>
      <c r="AM116" s="4">
        <f>'Kelpie OTU counts'!AM116/'Kelpie OTU counts'!AM$1</f>
        <v>0</v>
      </c>
      <c r="AN116" s="4">
        <f>'Kelpie OTU counts'!AN116/'Kelpie OTU counts'!AN$1</f>
        <v>0</v>
      </c>
      <c r="AO116" s="4">
        <f>'Kelpie OTU counts'!AO116/'Kelpie OTU counts'!AO$1</f>
        <v>0</v>
      </c>
      <c r="AP116" s="4">
        <f>'Kelpie OTU counts'!AP116/'Kelpie OTU counts'!AP$1</f>
        <v>0</v>
      </c>
      <c r="AQ116" s="4">
        <f>'Kelpie OTU counts'!AQ116/'Kelpie OTU counts'!AQ$1</f>
        <v>0</v>
      </c>
      <c r="AR116" s="4">
        <f>'Kelpie OTU counts'!AR116/'Kelpie OTU counts'!AR$1</f>
        <v>0</v>
      </c>
      <c r="AS116" s="4">
        <f>'Kelpie OTU counts'!AS116/'Kelpie OTU counts'!AS$1</f>
        <v>0</v>
      </c>
      <c r="AT116" s="4">
        <f>'Kelpie OTU counts'!AT116/'Kelpie OTU counts'!AT$1</f>
        <v>0</v>
      </c>
      <c r="AU116" s="4">
        <f>'Kelpie OTU counts'!AU116/'Kelpie OTU counts'!AU$1</f>
        <v>0</v>
      </c>
      <c r="AV116" s="4">
        <f>'Kelpie OTU counts'!AV116/'Kelpie OTU counts'!AV$1</f>
        <v>0</v>
      </c>
      <c r="AW116" s="4">
        <f>'Kelpie OTU counts'!AW116/'Kelpie OTU counts'!AW$1</f>
        <v>0</v>
      </c>
      <c r="AX116" s="4">
        <f>'Kelpie OTU counts'!AX116/'Kelpie OTU counts'!AX$1</f>
        <v>1.9704433497536944E-3</v>
      </c>
      <c r="AY116" s="4">
        <f>'Kelpie OTU counts'!AY116/'Kelpie OTU counts'!AY$1</f>
        <v>0</v>
      </c>
      <c r="AZ116" s="4">
        <f>'Kelpie OTU counts'!AZ116/'Kelpie OTU counts'!AZ$1</f>
        <v>4.3821209465381246E-4</v>
      </c>
      <c r="BA116" s="4">
        <f>'Kelpie OTU counts'!BA116/'Kelpie OTU counts'!BA$1</f>
        <v>1.4299332697807435E-3</v>
      </c>
      <c r="BB116" s="4">
        <f>'Kelpie OTU counts'!BB116/'Kelpie OTU counts'!BB$1</f>
        <v>0</v>
      </c>
      <c r="BC116" s="4">
        <f>'Kelpie OTU counts'!BC116/'Kelpie OTU counts'!BC$1</f>
        <v>0</v>
      </c>
      <c r="BD116" s="4">
        <f>'Kelpie OTU counts'!BD116/'Kelpie OTU counts'!BD$1</f>
        <v>0</v>
      </c>
      <c r="BE116" s="4">
        <f>'Kelpie OTU counts'!BE116/'Kelpie OTU counts'!BE$1</f>
        <v>0</v>
      </c>
      <c r="BF116" s="4">
        <f>'Kelpie OTU counts'!BF116/'Kelpie OTU counts'!BF$1</f>
        <v>0</v>
      </c>
    </row>
    <row r="117" spans="1:58" x14ac:dyDescent="0.35">
      <c r="A117" t="str">
        <f>'Kelpie OTU counts'!A117</f>
        <v>OTU_98</v>
      </c>
      <c r="B117">
        <f>'Kelpie OTU counts'!B117</f>
        <v>112</v>
      </c>
      <c r="C117" t="str">
        <f>'Kelpie OTU counts'!C117</f>
        <v>Root</v>
      </c>
      <c r="D117" t="str">
        <f>'Kelpie OTU counts'!D117</f>
        <v>Bacteria</v>
      </c>
      <c r="E117" t="str">
        <f>'Kelpie OTU counts'!E117</f>
        <v>Verrucomicrobia</v>
      </c>
      <c r="F117" t="str">
        <f>'Kelpie OTU counts'!F117</f>
        <v>.</v>
      </c>
      <c r="G117" t="str">
        <f>'Kelpie OTU counts'!G117</f>
        <v>Verrucomicrobiae</v>
      </c>
      <c r="H117" t="str">
        <f>'Kelpie OTU counts'!H117</f>
        <v>.</v>
      </c>
      <c r="I117" t="str">
        <f>'Kelpie OTU counts'!I117</f>
        <v>Verrucomicrobiales</v>
      </c>
      <c r="J117" t="str">
        <f>'Kelpie OTU counts'!J117</f>
        <v>.</v>
      </c>
      <c r="K117" t="str">
        <f>'Kelpie OTU counts'!K117</f>
        <v>Verrucomicrobiaceae</v>
      </c>
      <c r="L117" t="str">
        <f>'Kelpie OTU counts'!L117</f>
        <v>.</v>
      </c>
      <c r="M117" t="str">
        <f>'Kelpie OTU counts'!M117</f>
        <v>Akkermansia</v>
      </c>
      <c r="N117" t="str">
        <f>'Kelpie OTU counts'!N117</f>
        <v>.</v>
      </c>
      <c r="O117">
        <f>'Kelpie OTU counts'!O117</f>
        <v>1</v>
      </c>
      <c r="P117" t="str">
        <f>'Kelpie OTU counts'!P117</f>
        <v>Akkermansia_muciniphila_(T)_Muc_(AY271254)</v>
      </c>
      <c r="Q117">
        <f>'Kelpie OTU counts'!Q117</f>
        <v>100</v>
      </c>
      <c r="R117">
        <f>'Kelpie OTU counts'!R117</f>
        <v>1</v>
      </c>
      <c r="S117" s="4">
        <f>'Kelpie OTU counts'!S117/'Kelpie OTU counts'!S$1</f>
        <v>0</v>
      </c>
      <c r="T117" s="4">
        <f>'Kelpie OTU counts'!T117/'Kelpie OTU counts'!T$1</f>
        <v>0</v>
      </c>
      <c r="U117" s="4">
        <f>'Kelpie OTU counts'!U117/'Kelpie OTU counts'!U$1</f>
        <v>1.9179133103183737E-3</v>
      </c>
      <c r="V117" s="4">
        <f>'Kelpie OTU counts'!V117/'Kelpie OTU counts'!V$1</f>
        <v>2.3294509151414308E-3</v>
      </c>
      <c r="W117" s="4">
        <f>'Kelpie OTU counts'!W117/'Kelpie OTU counts'!W$1</f>
        <v>0</v>
      </c>
      <c r="X117" s="4">
        <f>'Kelpie OTU counts'!X117/'Kelpie OTU counts'!X$1</f>
        <v>0</v>
      </c>
      <c r="Y117" s="4">
        <f>'Kelpie OTU counts'!Y117/'Kelpie OTU counts'!Y$1</f>
        <v>0</v>
      </c>
      <c r="Z117" s="4">
        <f>'Kelpie OTU counts'!Z117/'Kelpie OTU counts'!Z$1</f>
        <v>0</v>
      </c>
      <c r="AA117" s="4">
        <f>'Kelpie OTU counts'!AA117/'Kelpie OTU counts'!AA$1</f>
        <v>0</v>
      </c>
      <c r="AB117" s="4">
        <f>'Kelpie OTU counts'!AB117/'Kelpie OTU counts'!AB$1</f>
        <v>0</v>
      </c>
      <c r="AC117" s="4">
        <f>'Kelpie OTU counts'!AC117/'Kelpie OTU counts'!AC$1</f>
        <v>0</v>
      </c>
      <c r="AD117" s="4">
        <f>'Kelpie OTU counts'!AD117/'Kelpie OTU counts'!AD$1</f>
        <v>0</v>
      </c>
      <c r="AE117" s="4">
        <f>'Kelpie OTU counts'!AE117/'Kelpie OTU counts'!AE$1</f>
        <v>0</v>
      </c>
      <c r="AF117" s="4">
        <f>'Kelpie OTU counts'!AF117/'Kelpie OTU counts'!AF$1</f>
        <v>0</v>
      </c>
      <c r="AG117" s="4">
        <f>'Kelpie OTU counts'!AG117/'Kelpie OTU counts'!AG$1</f>
        <v>0</v>
      </c>
      <c r="AH117" s="4">
        <f>'Kelpie OTU counts'!AH117/'Kelpie OTU counts'!AH$1</f>
        <v>0</v>
      </c>
      <c r="AI117" s="4">
        <f>'Kelpie OTU counts'!AI117/'Kelpie OTU counts'!AI$1</f>
        <v>0</v>
      </c>
      <c r="AJ117" s="4">
        <f>'Kelpie OTU counts'!AJ117/'Kelpie OTU counts'!AJ$1</f>
        <v>0</v>
      </c>
      <c r="AK117" s="4">
        <f>'Kelpie OTU counts'!AK117/'Kelpie OTU counts'!AK$1</f>
        <v>0</v>
      </c>
      <c r="AL117" s="4">
        <f>'Kelpie OTU counts'!AL117/'Kelpie OTU counts'!AL$1</f>
        <v>0</v>
      </c>
      <c r="AM117" s="4">
        <f>'Kelpie OTU counts'!AM117/'Kelpie OTU counts'!AM$1</f>
        <v>0</v>
      </c>
      <c r="AN117" s="4">
        <f>'Kelpie OTU counts'!AN117/'Kelpie OTU counts'!AN$1</f>
        <v>0</v>
      </c>
      <c r="AO117" s="4">
        <f>'Kelpie OTU counts'!AO117/'Kelpie OTU counts'!AO$1</f>
        <v>1.9576508190171794E-2</v>
      </c>
      <c r="AP117" s="4">
        <f>'Kelpie OTU counts'!AP117/'Kelpie OTU counts'!AP$1</f>
        <v>1.1343804537521814E-2</v>
      </c>
      <c r="AQ117" s="4">
        <f>'Kelpie OTU counts'!AQ117/'Kelpie OTU counts'!AQ$1</f>
        <v>0</v>
      </c>
      <c r="AR117" s="4">
        <f>'Kelpie OTU counts'!AR117/'Kelpie OTU counts'!AR$1</f>
        <v>0</v>
      </c>
      <c r="AS117" s="4">
        <f>'Kelpie OTU counts'!AS117/'Kelpie OTU counts'!AS$1</f>
        <v>0</v>
      </c>
      <c r="AT117" s="4">
        <f>'Kelpie OTU counts'!AT117/'Kelpie OTU counts'!AT$1</f>
        <v>0</v>
      </c>
      <c r="AU117" s="4">
        <f>'Kelpie OTU counts'!AU117/'Kelpie OTU counts'!AU$1</f>
        <v>1.2658227848101266E-2</v>
      </c>
      <c r="AV117" s="4">
        <f>'Kelpie OTU counts'!AV117/'Kelpie OTU counts'!AV$1</f>
        <v>6.1674008810572688E-3</v>
      </c>
      <c r="AW117" s="4">
        <f>'Kelpie OTU counts'!AW117/'Kelpie OTU counts'!AW$1</f>
        <v>0</v>
      </c>
      <c r="AX117" s="4">
        <f>'Kelpie OTU counts'!AX117/'Kelpie OTU counts'!AX$1</f>
        <v>0</v>
      </c>
      <c r="AY117" s="4">
        <f>'Kelpie OTU counts'!AY117/'Kelpie OTU counts'!AY$1</f>
        <v>0</v>
      </c>
      <c r="AZ117" s="4">
        <f>'Kelpie OTU counts'!AZ117/'Kelpie OTU counts'!AZ$1</f>
        <v>0</v>
      </c>
      <c r="BA117" s="4">
        <f>'Kelpie OTU counts'!BA117/'Kelpie OTU counts'!BA$1</f>
        <v>0</v>
      </c>
      <c r="BB117" s="4">
        <f>'Kelpie OTU counts'!BB117/'Kelpie OTU counts'!BB$1</f>
        <v>0</v>
      </c>
      <c r="BC117" s="4">
        <f>'Kelpie OTU counts'!BC117/'Kelpie OTU counts'!BC$1</f>
        <v>0</v>
      </c>
      <c r="BD117" s="4">
        <f>'Kelpie OTU counts'!BD117/'Kelpie OTU counts'!BD$1</f>
        <v>1.8575851393188853E-3</v>
      </c>
      <c r="BE117" s="4">
        <f>'Kelpie OTU counts'!BE117/'Kelpie OTU counts'!BE$1</f>
        <v>0</v>
      </c>
      <c r="BF117" s="4">
        <f>'Kelpie OTU counts'!BF117/'Kelpie OTU counts'!BF$1</f>
        <v>0</v>
      </c>
    </row>
    <row r="118" spans="1:58" x14ac:dyDescent="0.35">
      <c r="A118" t="str">
        <f>'Kelpie OTU counts'!A118</f>
        <v>OTU_103</v>
      </c>
      <c r="B118">
        <f>'Kelpie OTU counts'!B118</f>
        <v>108</v>
      </c>
      <c r="C118" t="str">
        <f>'Kelpie OTU counts'!C118</f>
        <v>Root</v>
      </c>
      <c r="D118" t="str">
        <f>'Kelpie OTU counts'!D118</f>
        <v>Bacteria</v>
      </c>
      <c r="E118" t="str">
        <f>'Kelpie OTU counts'!E118</f>
        <v>Firmicutes</v>
      </c>
      <c r="F118" t="str">
        <f>'Kelpie OTU counts'!F118</f>
        <v>.</v>
      </c>
      <c r="G118" t="str">
        <f>'Kelpie OTU counts'!G118</f>
        <v>Clostridia</v>
      </c>
      <c r="H118" t="str">
        <f>'Kelpie OTU counts'!H118</f>
        <v>.</v>
      </c>
      <c r="I118" t="str">
        <f>'Kelpie OTU counts'!I118</f>
        <v>Clostridiales</v>
      </c>
      <c r="J118" t="str">
        <f>'Kelpie OTU counts'!J118</f>
        <v>.</v>
      </c>
      <c r="K118" t="str">
        <f>'Kelpie OTU counts'!K118</f>
        <v>Ruminococcaceae</v>
      </c>
      <c r="L118" t="str">
        <f>'Kelpie OTU counts'!L118</f>
        <v>.</v>
      </c>
      <c r="M118" t="str">
        <f>'Kelpie OTU counts'!M118</f>
        <v>.</v>
      </c>
      <c r="N118" t="str">
        <f>'Kelpie OTU counts'!N118</f>
        <v>.</v>
      </c>
      <c r="O118">
        <f>'Kelpie OTU counts'!O118</f>
        <v>0.94</v>
      </c>
      <c r="P118" t="str">
        <f>'Kelpie OTU counts'!P118</f>
        <v>Eubacterium_coprostanoligenes_(T)_HL_(HM037995)</v>
      </c>
      <c r="Q118">
        <f>'Kelpie OTU counts'!Q118</f>
        <v>91.3</v>
      </c>
      <c r="R118">
        <f>'Kelpie OTU counts'!R118</f>
        <v>1</v>
      </c>
      <c r="S118" s="4">
        <f>'Kelpie OTU counts'!S118/'Kelpie OTU counts'!S$1</f>
        <v>1.4619883040935672E-3</v>
      </c>
      <c r="T118" s="4">
        <f>'Kelpie OTU counts'!T118/'Kelpie OTU counts'!T$1</f>
        <v>1.7064846416382253E-3</v>
      </c>
      <c r="U118" s="4">
        <f>'Kelpie OTU counts'!U118/'Kelpie OTU counts'!U$1</f>
        <v>0</v>
      </c>
      <c r="V118" s="4">
        <f>'Kelpie OTU counts'!V118/'Kelpie OTU counts'!V$1</f>
        <v>0</v>
      </c>
      <c r="W118" s="4">
        <f>'Kelpie OTU counts'!W118/'Kelpie OTU counts'!W$1</f>
        <v>0</v>
      </c>
      <c r="X118" s="4">
        <f>'Kelpie OTU counts'!X118/'Kelpie OTU counts'!X$1</f>
        <v>0</v>
      </c>
      <c r="Y118" s="4">
        <f>'Kelpie OTU counts'!Y118/'Kelpie OTU counts'!Y$1</f>
        <v>0</v>
      </c>
      <c r="Z118" s="4">
        <f>'Kelpie OTU counts'!Z118/'Kelpie OTU counts'!Z$1</f>
        <v>0</v>
      </c>
      <c r="AA118" s="4">
        <f>'Kelpie OTU counts'!AA118/'Kelpie OTU counts'!AA$1</f>
        <v>0</v>
      </c>
      <c r="AB118" s="4">
        <f>'Kelpie OTU counts'!AB118/'Kelpie OTU counts'!AB$1</f>
        <v>0</v>
      </c>
      <c r="AC118" s="4">
        <f>'Kelpie OTU counts'!AC118/'Kelpie OTU counts'!AC$1</f>
        <v>0</v>
      </c>
      <c r="AD118" s="4">
        <f>'Kelpie OTU counts'!AD118/'Kelpie OTU counts'!AD$1</f>
        <v>0</v>
      </c>
      <c r="AE118" s="4">
        <f>'Kelpie OTU counts'!AE118/'Kelpie OTU counts'!AE$1</f>
        <v>1.3934726806013934E-2</v>
      </c>
      <c r="AF118" s="4">
        <f>'Kelpie OTU counts'!AF118/'Kelpie OTU counts'!AF$1</f>
        <v>1.3422818791946308E-2</v>
      </c>
      <c r="AG118" s="4">
        <f>'Kelpie OTU counts'!AG118/'Kelpie OTU counts'!AG$1</f>
        <v>0</v>
      </c>
      <c r="AH118" s="4">
        <f>'Kelpie OTU counts'!AH118/'Kelpie OTU counts'!AH$1</f>
        <v>0</v>
      </c>
      <c r="AI118" s="4">
        <f>'Kelpie OTU counts'!AI118/'Kelpie OTU counts'!AI$1</f>
        <v>1.9598236158745713E-3</v>
      </c>
      <c r="AJ118" s="4">
        <f>'Kelpie OTU counts'!AJ118/'Kelpie OTU counts'!AJ$1</f>
        <v>2.3795359904818562E-3</v>
      </c>
      <c r="AK118" s="4">
        <f>'Kelpie OTU counts'!AK118/'Kelpie OTU counts'!AK$1</f>
        <v>1.1372251705837756E-3</v>
      </c>
      <c r="AL118" s="4">
        <f>'Kelpie OTU counts'!AL118/'Kelpie OTU counts'!AL$1</f>
        <v>3.4013605442176869E-3</v>
      </c>
      <c r="AM118" s="4">
        <f>'Kelpie OTU counts'!AM118/'Kelpie OTU counts'!AM$1</f>
        <v>0</v>
      </c>
      <c r="AN118" s="4">
        <f>'Kelpie OTU counts'!AN118/'Kelpie OTU counts'!AN$1</f>
        <v>0</v>
      </c>
      <c r="AO118" s="4">
        <f>'Kelpie OTU counts'!AO118/'Kelpie OTU counts'!AO$1</f>
        <v>0</v>
      </c>
      <c r="AP118" s="4">
        <f>'Kelpie OTU counts'!AP118/'Kelpie OTU counts'!AP$1</f>
        <v>0</v>
      </c>
      <c r="AQ118" s="4">
        <f>'Kelpie OTU counts'!AQ118/'Kelpie OTU counts'!AQ$1</f>
        <v>0</v>
      </c>
      <c r="AR118" s="4">
        <f>'Kelpie OTU counts'!AR118/'Kelpie OTU counts'!AR$1</f>
        <v>0</v>
      </c>
      <c r="AS118" s="4">
        <f>'Kelpie OTU counts'!AS118/'Kelpie OTU counts'!AS$1</f>
        <v>0</v>
      </c>
      <c r="AT118" s="4">
        <f>'Kelpie OTU counts'!AT118/'Kelpie OTU counts'!AT$1</f>
        <v>0</v>
      </c>
      <c r="AU118" s="4">
        <f>'Kelpie OTU counts'!AU118/'Kelpie OTU counts'!AU$1</f>
        <v>0</v>
      </c>
      <c r="AV118" s="4">
        <f>'Kelpie OTU counts'!AV118/'Kelpie OTU counts'!AV$1</f>
        <v>0</v>
      </c>
      <c r="AW118" s="4">
        <f>'Kelpie OTU counts'!AW118/'Kelpie OTU counts'!AW$1</f>
        <v>0</v>
      </c>
      <c r="AX118" s="4">
        <f>'Kelpie OTU counts'!AX118/'Kelpie OTU counts'!AX$1</f>
        <v>0</v>
      </c>
      <c r="AY118" s="4">
        <f>'Kelpie OTU counts'!AY118/'Kelpie OTU counts'!AY$1</f>
        <v>0</v>
      </c>
      <c r="AZ118" s="4">
        <f>'Kelpie OTU counts'!AZ118/'Kelpie OTU counts'!AZ$1</f>
        <v>0</v>
      </c>
      <c r="BA118" s="4">
        <f>'Kelpie OTU counts'!BA118/'Kelpie OTU counts'!BA$1</f>
        <v>9.5328884652049568E-4</v>
      </c>
      <c r="BB118" s="4">
        <f>'Kelpie OTU counts'!BB118/'Kelpie OTU counts'!BB$1</f>
        <v>4.0609137055837565E-3</v>
      </c>
      <c r="BC118" s="4">
        <f>'Kelpie OTU counts'!BC118/'Kelpie OTU counts'!BC$1</f>
        <v>0</v>
      </c>
      <c r="BD118" s="4">
        <f>'Kelpie OTU counts'!BD118/'Kelpie OTU counts'!BD$1</f>
        <v>0</v>
      </c>
      <c r="BE118" s="4">
        <f>'Kelpie OTU counts'!BE118/'Kelpie OTU counts'!BE$1</f>
        <v>0</v>
      </c>
      <c r="BF118" s="4">
        <f>'Kelpie OTU counts'!BF118/'Kelpie OTU counts'!BF$1</f>
        <v>0</v>
      </c>
    </row>
    <row r="119" spans="1:58" x14ac:dyDescent="0.35">
      <c r="A119" t="str">
        <f>'Kelpie OTU counts'!A119</f>
        <v>OTU_243</v>
      </c>
      <c r="B119">
        <f>'Kelpie OTU counts'!B119</f>
        <v>107</v>
      </c>
      <c r="C119" t="str">
        <f>'Kelpie OTU counts'!C119</f>
        <v>Root</v>
      </c>
      <c r="D119" t="str">
        <f>'Kelpie OTU counts'!D119</f>
        <v>Bacteria</v>
      </c>
      <c r="E119" t="str">
        <f>'Kelpie OTU counts'!E119</f>
        <v>Firmicutes</v>
      </c>
      <c r="F119" t="str">
        <f>'Kelpie OTU counts'!F119</f>
        <v>.</v>
      </c>
      <c r="G119" t="str">
        <f>'Kelpie OTU counts'!G119</f>
        <v>Clostridia</v>
      </c>
      <c r="H119" t="str">
        <f>'Kelpie OTU counts'!H119</f>
        <v>.</v>
      </c>
      <c r="I119" t="str">
        <f>'Kelpie OTU counts'!I119</f>
        <v>Clostridiales</v>
      </c>
      <c r="J119" t="str">
        <f>'Kelpie OTU counts'!J119</f>
        <v>.</v>
      </c>
      <c r="K119" t="str">
        <f>'Kelpie OTU counts'!K119</f>
        <v>Lachnospiraceae</v>
      </c>
      <c r="L119" t="str">
        <f>'Kelpie OTU counts'!L119</f>
        <v>.</v>
      </c>
      <c r="M119" t="str">
        <f>'Kelpie OTU counts'!M119</f>
        <v>.</v>
      </c>
      <c r="N119" t="str">
        <f>'Kelpie OTU counts'!N119</f>
        <v>.</v>
      </c>
      <c r="O119">
        <f>'Kelpie OTU counts'!O119</f>
        <v>1</v>
      </c>
      <c r="P119" t="str">
        <f>'Kelpie OTU counts'!P119</f>
        <v>Blautia_caecimuris_strain_SJ18_(NR_144607.1)</v>
      </c>
      <c r="Q119">
        <f>'Kelpie OTU counts'!Q119</f>
        <v>98.8</v>
      </c>
      <c r="R119">
        <f>'Kelpie OTU counts'!R119</f>
        <v>1</v>
      </c>
      <c r="S119" s="4">
        <f>'Kelpie OTU counts'!S119/'Kelpie OTU counts'!S$1</f>
        <v>0</v>
      </c>
      <c r="T119" s="4">
        <f>'Kelpie OTU counts'!T119/'Kelpie OTU counts'!T$1</f>
        <v>0</v>
      </c>
      <c r="U119" s="4">
        <f>'Kelpie OTU counts'!U119/'Kelpie OTU counts'!U$1</f>
        <v>0</v>
      </c>
      <c r="V119" s="4">
        <f>'Kelpie OTU counts'!V119/'Kelpie OTU counts'!V$1</f>
        <v>0</v>
      </c>
      <c r="W119" s="4">
        <f>'Kelpie OTU counts'!W119/'Kelpie OTU counts'!W$1</f>
        <v>0</v>
      </c>
      <c r="X119" s="4">
        <f>'Kelpie OTU counts'!X119/'Kelpie OTU counts'!X$1</f>
        <v>0</v>
      </c>
      <c r="Y119" s="4">
        <f>'Kelpie OTU counts'!Y119/'Kelpie OTU counts'!Y$1</f>
        <v>0</v>
      </c>
      <c r="Z119" s="4">
        <f>'Kelpie OTU counts'!Z119/'Kelpie OTU counts'!Z$1</f>
        <v>0</v>
      </c>
      <c r="AA119" s="4">
        <f>'Kelpie OTU counts'!AA119/'Kelpie OTU counts'!AA$1</f>
        <v>0</v>
      </c>
      <c r="AB119" s="4">
        <f>'Kelpie OTU counts'!AB119/'Kelpie OTU counts'!AB$1</f>
        <v>0</v>
      </c>
      <c r="AC119" s="4">
        <f>'Kelpie OTU counts'!AC119/'Kelpie OTU counts'!AC$1</f>
        <v>0</v>
      </c>
      <c r="AD119" s="4">
        <f>'Kelpie OTU counts'!AD119/'Kelpie OTU counts'!AD$1</f>
        <v>0</v>
      </c>
      <c r="AE119" s="4">
        <f>'Kelpie OTU counts'!AE119/'Kelpie OTU counts'!AE$1</f>
        <v>0</v>
      </c>
      <c r="AF119" s="4">
        <f>'Kelpie OTU counts'!AF119/'Kelpie OTU counts'!AF$1</f>
        <v>0</v>
      </c>
      <c r="AG119" s="4">
        <f>'Kelpie OTU counts'!AG119/'Kelpie OTU counts'!AG$1</f>
        <v>0</v>
      </c>
      <c r="AH119" s="4">
        <f>'Kelpie OTU counts'!AH119/'Kelpie OTU counts'!AH$1</f>
        <v>0</v>
      </c>
      <c r="AI119" s="4">
        <f>'Kelpie OTU counts'!AI119/'Kelpie OTU counts'!AI$1</f>
        <v>0</v>
      </c>
      <c r="AJ119" s="4">
        <f>'Kelpie OTU counts'!AJ119/'Kelpie OTU counts'!AJ$1</f>
        <v>0</v>
      </c>
      <c r="AK119" s="4">
        <f>'Kelpie OTU counts'!AK119/'Kelpie OTU counts'!AK$1</f>
        <v>0</v>
      </c>
      <c r="AL119" s="4">
        <f>'Kelpie OTU counts'!AL119/'Kelpie OTU counts'!AL$1</f>
        <v>0</v>
      </c>
      <c r="AM119" s="4">
        <f>'Kelpie OTU counts'!AM119/'Kelpie OTU counts'!AM$1</f>
        <v>3.9201710620099788E-3</v>
      </c>
      <c r="AN119" s="4">
        <f>'Kelpie OTU counts'!AN119/'Kelpie OTU counts'!AN$1</f>
        <v>0</v>
      </c>
      <c r="AO119" s="4">
        <f>'Kelpie OTU counts'!AO119/'Kelpie OTU counts'!AO$1</f>
        <v>0</v>
      </c>
      <c r="AP119" s="4">
        <f>'Kelpie OTU counts'!AP119/'Kelpie OTU counts'!AP$1</f>
        <v>0</v>
      </c>
      <c r="AQ119" s="4">
        <f>'Kelpie OTU counts'!AQ119/'Kelpie OTU counts'!AQ$1</f>
        <v>2.5806451612903226E-3</v>
      </c>
      <c r="AR119" s="4">
        <f>'Kelpie OTU counts'!AR119/'Kelpie OTU counts'!AR$1</f>
        <v>3.5549235691432635E-3</v>
      </c>
      <c r="AS119" s="4">
        <f>'Kelpie OTU counts'!AS119/'Kelpie OTU counts'!AS$1</f>
        <v>5.8772935779816517E-3</v>
      </c>
      <c r="AT119" s="4">
        <f>'Kelpie OTU counts'!AT119/'Kelpie OTU counts'!AT$1</f>
        <v>5.2757793764988013E-3</v>
      </c>
      <c r="AU119" s="4">
        <f>'Kelpie OTU counts'!AU119/'Kelpie OTU counts'!AU$1</f>
        <v>0</v>
      </c>
      <c r="AV119" s="4">
        <f>'Kelpie OTU counts'!AV119/'Kelpie OTU counts'!AV$1</f>
        <v>0</v>
      </c>
      <c r="AW119" s="4">
        <f>'Kelpie OTU counts'!AW119/'Kelpie OTU counts'!AW$1</f>
        <v>0</v>
      </c>
      <c r="AX119" s="4">
        <f>'Kelpie OTU counts'!AX119/'Kelpie OTU counts'!AX$1</f>
        <v>0</v>
      </c>
      <c r="AY119" s="4">
        <f>'Kelpie OTU counts'!AY119/'Kelpie OTU counts'!AY$1</f>
        <v>0</v>
      </c>
      <c r="AZ119" s="4">
        <f>'Kelpie OTU counts'!AZ119/'Kelpie OTU counts'!AZ$1</f>
        <v>0</v>
      </c>
      <c r="BA119" s="4">
        <f>'Kelpie OTU counts'!BA119/'Kelpie OTU counts'!BA$1</f>
        <v>0</v>
      </c>
      <c r="BB119" s="4">
        <f>'Kelpie OTU counts'!BB119/'Kelpie OTU counts'!BB$1</f>
        <v>0</v>
      </c>
      <c r="BC119" s="4">
        <f>'Kelpie OTU counts'!BC119/'Kelpie OTU counts'!BC$1</f>
        <v>0</v>
      </c>
      <c r="BD119" s="4">
        <f>'Kelpie OTU counts'!BD119/'Kelpie OTU counts'!BD$1</f>
        <v>2.4767801857585141E-3</v>
      </c>
      <c r="BE119" s="4">
        <f>'Kelpie OTU counts'!BE119/'Kelpie OTU counts'!BE$1</f>
        <v>0</v>
      </c>
      <c r="BF119" s="4">
        <f>'Kelpie OTU counts'!BF119/'Kelpie OTU counts'!BF$1</f>
        <v>0</v>
      </c>
    </row>
    <row r="120" spans="1:58" x14ac:dyDescent="0.35">
      <c r="A120" t="str">
        <f>'Kelpie OTU counts'!A120</f>
        <v>OTU_124</v>
      </c>
      <c r="B120">
        <f>'Kelpie OTU counts'!B120</f>
        <v>106</v>
      </c>
      <c r="C120" t="str">
        <f>'Kelpie OTU counts'!C120</f>
        <v>Root</v>
      </c>
      <c r="D120" t="str">
        <f>'Kelpie OTU counts'!D120</f>
        <v>Bacteria</v>
      </c>
      <c r="E120" t="str">
        <f>'Kelpie OTU counts'!E120</f>
        <v>Firmicutes</v>
      </c>
      <c r="F120" t="str">
        <f>'Kelpie OTU counts'!F120</f>
        <v>.</v>
      </c>
      <c r="G120" t="str">
        <f>'Kelpie OTU counts'!G120</f>
        <v>Clostridia</v>
      </c>
      <c r="H120" t="str">
        <f>'Kelpie OTU counts'!H120</f>
        <v>.</v>
      </c>
      <c r="I120" t="str">
        <f>'Kelpie OTU counts'!I120</f>
        <v>Clostridiales</v>
      </c>
      <c r="J120" t="str">
        <f>'Kelpie OTU counts'!J120</f>
        <v>.</v>
      </c>
      <c r="K120" t="str">
        <f>'Kelpie OTU counts'!K120</f>
        <v>Lachnospiraceae</v>
      </c>
      <c r="L120" t="str">
        <f>'Kelpie OTU counts'!L120</f>
        <v>.</v>
      </c>
      <c r="M120" t="str">
        <f>'Kelpie OTU counts'!M120</f>
        <v>.</v>
      </c>
      <c r="N120" t="str">
        <f>'Kelpie OTU counts'!N120</f>
        <v>.</v>
      </c>
      <c r="O120">
        <f>'Kelpie OTU counts'!O120</f>
        <v>1</v>
      </c>
      <c r="P120" t="str">
        <f>'Kelpie OTU counts'!P120</f>
        <v>Drancourtella_massiliensis_strain_GD1_(NR_144722.1)</v>
      </c>
      <c r="Q120">
        <f>'Kelpie OTU counts'!Q120</f>
        <v>96.8</v>
      </c>
      <c r="R120">
        <f>'Kelpie OTU counts'!R120</f>
        <v>1</v>
      </c>
      <c r="S120" s="4">
        <f>'Kelpie OTU counts'!S120/'Kelpie OTU counts'!S$1</f>
        <v>0</v>
      </c>
      <c r="T120" s="4">
        <f>'Kelpie OTU counts'!T120/'Kelpie OTU counts'!T$1</f>
        <v>0</v>
      </c>
      <c r="U120" s="4">
        <f>'Kelpie OTU counts'!U120/'Kelpie OTU counts'!U$1</f>
        <v>0</v>
      </c>
      <c r="V120" s="4">
        <f>'Kelpie OTU counts'!V120/'Kelpie OTU counts'!V$1</f>
        <v>0</v>
      </c>
      <c r="W120" s="4">
        <f>'Kelpie OTU counts'!W120/'Kelpie OTU counts'!W$1</f>
        <v>0</v>
      </c>
      <c r="X120" s="4">
        <f>'Kelpie OTU counts'!X120/'Kelpie OTU counts'!X$1</f>
        <v>0</v>
      </c>
      <c r="Y120" s="4">
        <f>'Kelpie OTU counts'!Y120/'Kelpie OTU counts'!Y$1</f>
        <v>0</v>
      </c>
      <c r="Z120" s="4">
        <f>'Kelpie OTU counts'!Z120/'Kelpie OTU counts'!Z$1</f>
        <v>0</v>
      </c>
      <c r="AA120" s="4">
        <f>'Kelpie OTU counts'!AA120/'Kelpie OTU counts'!AA$1</f>
        <v>0</v>
      </c>
      <c r="AB120" s="4">
        <f>'Kelpie OTU counts'!AB120/'Kelpie OTU counts'!AB$1</f>
        <v>0</v>
      </c>
      <c r="AC120" s="4">
        <f>'Kelpie OTU counts'!AC120/'Kelpie OTU counts'!AC$1</f>
        <v>0</v>
      </c>
      <c r="AD120" s="4">
        <f>'Kelpie OTU counts'!AD120/'Kelpie OTU counts'!AD$1</f>
        <v>0</v>
      </c>
      <c r="AE120" s="4">
        <f>'Kelpie OTU counts'!AE120/'Kelpie OTU counts'!AE$1</f>
        <v>0</v>
      </c>
      <c r="AF120" s="4">
        <f>'Kelpie OTU counts'!AF120/'Kelpie OTU counts'!AF$1</f>
        <v>0</v>
      </c>
      <c r="AG120" s="4">
        <f>'Kelpie OTU counts'!AG120/'Kelpie OTU counts'!AG$1</f>
        <v>0</v>
      </c>
      <c r="AH120" s="4">
        <f>'Kelpie OTU counts'!AH120/'Kelpie OTU counts'!AH$1</f>
        <v>0</v>
      </c>
      <c r="AI120" s="4">
        <f>'Kelpie OTU counts'!AI120/'Kelpie OTU counts'!AI$1</f>
        <v>0</v>
      </c>
      <c r="AJ120" s="4">
        <f>'Kelpie OTU counts'!AJ120/'Kelpie OTU counts'!AJ$1</f>
        <v>0</v>
      </c>
      <c r="AK120" s="4">
        <f>'Kelpie OTU counts'!AK120/'Kelpie OTU counts'!AK$1</f>
        <v>0</v>
      </c>
      <c r="AL120" s="4">
        <f>'Kelpie OTU counts'!AL120/'Kelpie OTU counts'!AL$1</f>
        <v>0</v>
      </c>
      <c r="AM120" s="4">
        <f>'Kelpie OTU counts'!AM120/'Kelpie OTU counts'!AM$1</f>
        <v>0</v>
      </c>
      <c r="AN120" s="4">
        <f>'Kelpie OTU counts'!AN120/'Kelpie OTU counts'!AN$1</f>
        <v>0</v>
      </c>
      <c r="AO120" s="4">
        <f>'Kelpie OTU counts'!AO120/'Kelpie OTU counts'!AO$1</f>
        <v>0</v>
      </c>
      <c r="AP120" s="4">
        <f>'Kelpie OTU counts'!AP120/'Kelpie OTU counts'!AP$1</f>
        <v>0</v>
      </c>
      <c r="AQ120" s="4">
        <f>'Kelpie OTU counts'!AQ120/'Kelpie OTU counts'!AQ$1</f>
        <v>0</v>
      </c>
      <c r="AR120" s="4">
        <f>'Kelpie OTU counts'!AR120/'Kelpie OTU counts'!AR$1</f>
        <v>0</v>
      </c>
      <c r="AS120" s="4">
        <f>'Kelpie OTU counts'!AS120/'Kelpie OTU counts'!AS$1</f>
        <v>1.0034403669724771E-2</v>
      </c>
      <c r="AT120" s="4">
        <f>'Kelpie OTU counts'!AT120/'Kelpie OTU counts'!AT$1</f>
        <v>5.7553956834532375E-3</v>
      </c>
      <c r="AU120" s="4">
        <f>'Kelpie OTU counts'!AU120/'Kelpie OTU counts'!AU$1</f>
        <v>0</v>
      </c>
      <c r="AV120" s="4">
        <f>'Kelpie OTU counts'!AV120/'Kelpie OTU counts'!AV$1</f>
        <v>0</v>
      </c>
      <c r="AW120" s="4">
        <f>'Kelpie OTU counts'!AW120/'Kelpie OTU counts'!AW$1</f>
        <v>0</v>
      </c>
      <c r="AX120" s="4">
        <f>'Kelpie OTU counts'!AX120/'Kelpie OTU counts'!AX$1</f>
        <v>0</v>
      </c>
      <c r="AY120" s="4">
        <f>'Kelpie OTU counts'!AY120/'Kelpie OTU counts'!AY$1</f>
        <v>0</v>
      </c>
      <c r="AZ120" s="4">
        <f>'Kelpie OTU counts'!AZ120/'Kelpie OTU counts'!AZ$1</f>
        <v>0</v>
      </c>
      <c r="BA120" s="4">
        <f>'Kelpie OTU counts'!BA120/'Kelpie OTU counts'!BA$1</f>
        <v>0</v>
      </c>
      <c r="BB120" s="4">
        <f>'Kelpie OTU counts'!BB120/'Kelpie OTU counts'!BB$1</f>
        <v>0</v>
      </c>
      <c r="BC120" s="4">
        <f>'Kelpie OTU counts'!BC120/'Kelpie OTU counts'!BC$1</f>
        <v>0</v>
      </c>
      <c r="BD120" s="4">
        <f>'Kelpie OTU counts'!BD120/'Kelpie OTU counts'!BD$1</f>
        <v>0</v>
      </c>
      <c r="BE120" s="4">
        <f>'Kelpie OTU counts'!BE120/'Kelpie OTU counts'!BE$1</f>
        <v>0</v>
      </c>
      <c r="BF120" s="4">
        <f>'Kelpie OTU counts'!BF120/'Kelpie OTU counts'!BF$1</f>
        <v>0</v>
      </c>
    </row>
    <row r="121" spans="1:58" x14ac:dyDescent="0.35">
      <c r="A121" t="str">
        <f>'Kelpie OTU counts'!A121</f>
        <v>OTU_106</v>
      </c>
      <c r="B121">
        <f>'Kelpie OTU counts'!B121</f>
        <v>106</v>
      </c>
      <c r="C121" t="str">
        <f>'Kelpie OTU counts'!C121</f>
        <v>Root</v>
      </c>
      <c r="D121" t="str">
        <f>'Kelpie OTU counts'!D121</f>
        <v>Bacteria</v>
      </c>
      <c r="E121" t="str">
        <f>'Kelpie OTU counts'!E121</f>
        <v>Firmicutes</v>
      </c>
      <c r="F121" t="str">
        <f>'Kelpie OTU counts'!F121</f>
        <v>.</v>
      </c>
      <c r="G121" t="str">
        <f>'Kelpie OTU counts'!G121</f>
        <v>Clostridia</v>
      </c>
      <c r="H121" t="str">
        <f>'Kelpie OTU counts'!H121</f>
        <v>.</v>
      </c>
      <c r="I121" t="str">
        <f>'Kelpie OTU counts'!I121</f>
        <v>Clostridiales</v>
      </c>
      <c r="J121" t="str">
        <f>'Kelpie OTU counts'!J121</f>
        <v>.</v>
      </c>
      <c r="K121" t="str">
        <f>'Kelpie OTU counts'!K121</f>
        <v>Ruminococcaceae</v>
      </c>
      <c r="L121" t="str">
        <f>'Kelpie OTU counts'!L121</f>
        <v>.</v>
      </c>
      <c r="M121" t="str">
        <f>'Kelpie OTU counts'!M121</f>
        <v>Clostridium IV</v>
      </c>
      <c r="N121" t="str">
        <f>'Kelpie OTU counts'!N121</f>
        <v>.</v>
      </c>
      <c r="O121">
        <f>'Kelpie OTU counts'!O121</f>
        <v>0.84</v>
      </c>
      <c r="P121" t="str">
        <f>'Kelpie OTU counts'!P121</f>
        <v>Eubacterium_siraeum_strain_ATCC_29066_(L34625)</v>
      </c>
      <c r="Q121">
        <f>'Kelpie OTU counts'!Q121</f>
        <v>94.9</v>
      </c>
      <c r="R121">
        <f>'Kelpie OTU counts'!R121</f>
        <v>1</v>
      </c>
      <c r="S121" s="4">
        <f>'Kelpie OTU counts'!S121/'Kelpie OTU counts'!S$1</f>
        <v>7.3099415204678359E-3</v>
      </c>
      <c r="T121" s="4">
        <f>'Kelpie OTU counts'!T121/'Kelpie OTU counts'!T$1</f>
        <v>4.6928327645051199E-3</v>
      </c>
      <c r="U121" s="4">
        <f>'Kelpie OTU counts'!U121/'Kelpie OTU counts'!U$1</f>
        <v>1.4576141158419639E-2</v>
      </c>
      <c r="V121" s="4">
        <f>'Kelpie OTU counts'!V121/'Kelpie OTU counts'!V$1</f>
        <v>1.064891846921797E-2</v>
      </c>
      <c r="W121" s="4">
        <f>'Kelpie OTU counts'!W121/'Kelpie OTU counts'!W$1</f>
        <v>3.8580246913580245E-3</v>
      </c>
      <c r="X121" s="4">
        <f>'Kelpie OTU counts'!X121/'Kelpie OTU counts'!X$1</f>
        <v>0</v>
      </c>
      <c r="Y121" s="4">
        <f>'Kelpie OTU counts'!Y121/'Kelpie OTU counts'!Y$1</f>
        <v>0</v>
      </c>
      <c r="Z121" s="4">
        <f>'Kelpie OTU counts'!Z121/'Kelpie OTU counts'!Z$1</f>
        <v>0</v>
      </c>
      <c r="AA121" s="4">
        <f>'Kelpie OTU counts'!AA121/'Kelpie OTU counts'!AA$1</f>
        <v>0</v>
      </c>
      <c r="AB121" s="4">
        <f>'Kelpie OTU counts'!AB121/'Kelpie OTU counts'!AB$1</f>
        <v>0</v>
      </c>
      <c r="AC121" s="4">
        <f>'Kelpie OTU counts'!AC121/'Kelpie OTU counts'!AC$1</f>
        <v>0</v>
      </c>
      <c r="AD121" s="4">
        <f>'Kelpie OTU counts'!AD121/'Kelpie OTU counts'!AD$1</f>
        <v>0</v>
      </c>
      <c r="AE121" s="4">
        <f>'Kelpie OTU counts'!AE121/'Kelpie OTU counts'!AE$1</f>
        <v>0</v>
      </c>
      <c r="AF121" s="4">
        <f>'Kelpie OTU counts'!AF121/'Kelpie OTU counts'!AF$1</f>
        <v>0</v>
      </c>
      <c r="AG121" s="4">
        <f>'Kelpie OTU counts'!AG121/'Kelpie OTU counts'!AG$1</f>
        <v>0</v>
      </c>
      <c r="AH121" s="4">
        <f>'Kelpie OTU counts'!AH121/'Kelpie OTU counts'!AH$1</f>
        <v>0</v>
      </c>
      <c r="AI121" s="4">
        <f>'Kelpie OTU counts'!AI121/'Kelpie OTU counts'!AI$1</f>
        <v>0</v>
      </c>
      <c r="AJ121" s="4">
        <f>'Kelpie OTU counts'!AJ121/'Kelpie OTU counts'!AJ$1</f>
        <v>0</v>
      </c>
      <c r="AK121" s="4">
        <f>'Kelpie OTU counts'!AK121/'Kelpie OTU counts'!AK$1</f>
        <v>0</v>
      </c>
      <c r="AL121" s="4">
        <f>'Kelpie OTU counts'!AL121/'Kelpie OTU counts'!AL$1</f>
        <v>0</v>
      </c>
      <c r="AM121" s="4">
        <f>'Kelpie OTU counts'!AM121/'Kelpie OTU counts'!AM$1</f>
        <v>0</v>
      </c>
      <c r="AN121" s="4">
        <f>'Kelpie OTU counts'!AN121/'Kelpie OTU counts'!AN$1</f>
        <v>0</v>
      </c>
      <c r="AO121" s="4">
        <f>'Kelpie OTU counts'!AO121/'Kelpie OTU counts'!AO$1</f>
        <v>0</v>
      </c>
      <c r="AP121" s="4">
        <f>'Kelpie OTU counts'!AP121/'Kelpie OTU counts'!AP$1</f>
        <v>0</v>
      </c>
      <c r="AQ121" s="4">
        <f>'Kelpie OTU counts'!AQ121/'Kelpie OTU counts'!AQ$1</f>
        <v>0</v>
      </c>
      <c r="AR121" s="4">
        <f>'Kelpie OTU counts'!AR121/'Kelpie OTU counts'!AR$1</f>
        <v>0</v>
      </c>
      <c r="AS121" s="4">
        <f>'Kelpie OTU counts'!AS121/'Kelpie OTU counts'!AS$1</f>
        <v>0</v>
      </c>
      <c r="AT121" s="4">
        <f>'Kelpie OTU counts'!AT121/'Kelpie OTU counts'!AT$1</f>
        <v>0</v>
      </c>
      <c r="AU121" s="4">
        <f>'Kelpie OTU counts'!AU121/'Kelpie OTU counts'!AU$1</f>
        <v>0</v>
      </c>
      <c r="AV121" s="4">
        <f>'Kelpie OTU counts'!AV121/'Kelpie OTU counts'!AV$1</f>
        <v>0</v>
      </c>
      <c r="AW121" s="4">
        <f>'Kelpie OTU counts'!AW121/'Kelpie OTU counts'!AW$1</f>
        <v>0</v>
      </c>
      <c r="AX121" s="4">
        <f>'Kelpie OTU counts'!AX121/'Kelpie OTU counts'!AX$1</f>
        <v>0</v>
      </c>
      <c r="AY121" s="4">
        <f>'Kelpie OTU counts'!AY121/'Kelpie OTU counts'!AY$1</f>
        <v>0</v>
      </c>
      <c r="AZ121" s="4">
        <f>'Kelpie OTU counts'!AZ121/'Kelpie OTU counts'!AZ$1</f>
        <v>0</v>
      </c>
      <c r="BA121" s="4">
        <f>'Kelpie OTU counts'!BA121/'Kelpie OTU counts'!BA$1</f>
        <v>0</v>
      </c>
      <c r="BB121" s="4">
        <f>'Kelpie OTU counts'!BB121/'Kelpie OTU counts'!BB$1</f>
        <v>0</v>
      </c>
      <c r="BC121" s="4">
        <f>'Kelpie OTU counts'!BC121/'Kelpie OTU counts'!BC$1</f>
        <v>0</v>
      </c>
      <c r="BD121" s="4">
        <f>'Kelpie OTU counts'!BD121/'Kelpie OTU counts'!BD$1</f>
        <v>0</v>
      </c>
      <c r="BE121" s="4">
        <f>'Kelpie OTU counts'!BE121/'Kelpie OTU counts'!BE$1</f>
        <v>0</v>
      </c>
      <c r="BF121" s="4">
        <f>'Kelpie OTU counts'!BF121/'Kelpie OTU counts'!BF$1</f>
        <v>0</v>
      </c>
    </row>
    <row r="122" spans="1:58" x14ac:dyDescent="0.35">
      <c r="A122" t="str">
        <f>'Kelpie OTU counts'!A122</f>
        <v>OTU_102</v>
      </c>
      <c r="B122">
        <f>'Kelpie OTU counts'!B122</f>
        <v>104</v>
      </c>
      <c r="C122" t="str">
        <f>'Kelpie OTU counts'!C122</f>
        <v>Root</v>
      </c>
      <c r="D122" t="str">
        <f>'Kelpie OTU counts'!D122</f>
        <v>Bacteria</v>
      </c>
      <c r="E122" t="str">
        <f>'Kelpie OTU counts'!E122</f>
        <v>Firmicutes</v>
      </c>
      <c r="F122" t="str">
        <f>'Kelpie OTU counts'!F122</f>
        <v>.</v>
      </c>
      <c r="G122" t="str">
        <f>'Kelpie OTU counts'!G122</f>
        <v>Clostridia</v>
      </c>
      <c r="H122" t="str">
        <f>'Kelpie OTU counts'!H122</f>
        <v>.</v>
      </c>
      <c r="I122" t="str">
        <f>'Kelpie OTU counts'!I122</f>
        <v>Clostridiales</v>
      </c>
      <c r="J122" t="str">
        <f>'Kelpie OTU counts'!J122</f>
        <v>.</v>
      </c>
      <c r="K122" t="str">
        <f>'Kelpie OTU counts'!K122</f>
        <v>Lachnospiraceae</v>
      </c>
      <c r="L122" t="str">
        <f>'Kelpie OTU counts'!L122</f>
        <v>.</v>
      </c>
      <c r="M122" t="str">
        <f>'Kelpie OTU counts'!M122</f>
        <v>.</v>
      </c>
      <c r="N122" t="str">
        <f>'Kelpie OTU counts'!N122</f>
        <v>.</v>
      </c>
      <c r="O122">
        <f>'Kelpie OTU counts'!O122</f>
        <v>0.98</v>
      </c>
      <c r="P122" t="str">
        <f>'Kelpie OTU counts'!P122</f>
        <v>Blautia_schinkii_(T)_Bie_41_(X94964)</v>
      </c>
      <c r="Q122">
        <f>'Kelpie OTU counts'!Q122</f>
        <v>94.5</v>
      </c>
      <c r="R122">
        <f>'Kelpie OTU counts'!R122</f>
        <v>3</v>
      </c>
      <c r="S122" s="4">
        <f>'Kelpie OTU counts'!S122/'Kelpie OTU counts'!S$1</f>
        <v>0</v>
      </c>
      <c r="T122" s="4">
        <f>'Kelpie OTU counts'!T122/'Kelpie OTU counts'!T$1</f>
        <v>0</v>
      </c>
      <c r="U122" s="4">
        <f>'Kelpie OTU counts'!U122/'Kelpie OTU counts'!U$1</f>
        <v>0</v>
      </c>
      <c r="V122" s="4">
        <f>'Kelpie OTU counts'!V122/'Kelpie OTU counts'!V$1</f>
        <v>0</v>
      </c>
      <c r="W122" s="4">
        <f>'Kelpie OTU counts'!W122/'Kelpie OTU counts'!W$1</f>
        <v>0</v>
      </c>
      <c r="X122" s="4">
        <f>'Kelpie OTU counts'!X122/'Kelpie OTU counts'!X$1</f>
        <v>0</v>
      </c>
      <c r="Y122" s="4">
        <f>'Kelpie OTU counts'!Y122/'Kelpie OTU counts'!Y$1</f>
        <v>0</v>
      </c>
      <c r="Z122" s="4">
        <f>'Kelpie OTU counts'!Z122/'Kelpie OTU counts'!Z$1</f>
        <v>0</v>
      </c>
      <c r="AA122" s="4">
        <f>'Kelpie OTU counts'!AA122/'Kelpie OTU counts'!AA$1</f>
        <v>0</v>
      </c>
      <c r="AB122" s="4">
        <f>'Kelpie OTU counts'!AB122/'Kelpie OTU counts'!AB$1</f>
        <v>0</v>
      </c>
      <c r="AC122" s="4">
        <f>'Kelpie OTU counts'!AC122/'Kelpie OTU counts'!AC$1</f>
        <v>0</v>
      </c>
      <c r="AD122" s="4">
        <f>'Kelpie OTU counts'!AD122/'Kelpie OTU counts'!AD$1</f>
        <v>0</v>
      </c>
      <c r="AE122" s="4">
        <f>'Kelpie OTU counts'!AE122/'Kelpie OTU counts'!AE$1</f>
        <v>0</v>
      </c>
      <c r="AF122" s="4">
        <f>'Kelpie OTU counts'!AF122/'Kelpie OTU counts'!AF$1</f>
        <v>0</v>
      </c>
      <c r="AG122" s="4">
        <f>'Kelpie OTU counts'!AG122/'Kelpie OTU counts'!AG$1</f>
        <v>0</v>
      </c>
      <c r="AH122" s="4">
        <f>'Kelpie OTU counts'!AH122/'Kelpie OTU counts'!AH$1</f>
        <v>0</v>
      </c>
      <c r="AI122" s="4">
        <f>'Kelpie OTU counts'!AI122/'Kelpie OTU counts'!AI$1</f>
        <v>0</v>
      </c>
      <c r="AJ122" s="4">
        <f>'Kelpie OTU counts'!AJ122/'Kelpie OTU counts'!AJ$1</f>
        <v>0</v>
      </c>
      <c r="AK122" s="4">
        <f>'Kelpie OTU counts'!AK122/'Kelpie OTU counts'!AK$1</f>
        <v>0</v>
      </c>
      <c r="AL122" s="4">
        <f>'Kelpie OTU counts'!AL122/'Kelpie OTU counts'!AL$1</f>
        <v>0</v>
      </c>
      <c r="AM122" s="4">
        <f>'Kelpie OTU counts'!AM122/'Kelpie OTU counts'!AM$1</f>
        <v>0</v>
      </c>
      <c r="AN122" s="4">
        <f>'Kelpie OTU counts'!AN122/'Kelpie OTU counts'!AN$1</f>
        <v>0</v>
      </c>
      <c r="AO122" s="4">
        <f>'Kelpie OTU counts'!AO122/'Kelpie OTU counts'!AO$1</f>
        <v>7.5908909308829405E-3</v>
      </c>
      <c r="AP122" s="4">
        <f>'Kelpie OTU counts'!AP122/'Kelpie OTU counts'!AP$1</f>
        <v>7.417102966841187E-3</v>
      </c>
      <c r="AQ122" s="4">
        <f>'Kelpie OTU counts'!AQ122/'Kelpie OTU counts'!AQ$1</f>
        <v>0</v>
      </c>
      <c r="AR122" s="4">
        <f>'Kelpie OTU counts'!AR122/'Kelpie OTU counts'!AR$1</f>
        <v>0</v>
      </c>
      <c r="AS122" s="4">
        <f>'Kelpie OTU counts'!AS122/'Kelpie OTU counts'!AS$1</f>
        <v>0</v>
      </c>
      <c r="AT122" s="4">
        <f>'Kelpie OTU counts'!AT122/'Kelpie OTU counts'!AT$1</f>
        <v>0</v>
      </c>
      <c r="AU122" s="4">
        <f>'Kelpie OTU counts'!AU122/'Kelpie OTU counts'!AU$1</f>
        <v>3.4599156118143459E-2</v>
      </c>
      <c r="AV122" s="4">
        <f>'Kelpie OTU counts'!AV122/'Kelpie OTU counts'!AV$1</f>
        <v>2.2907488986784141E-2</v>
      </c>
      <c r="AW122" s="4">
        <f>'Kelpie OTU counts'!AW122/'Kelpie OTU counts'!AW$1</f>
        <v>0</v>
      </c>
      <c r="AX122" s="4">
        <f>'Kelpie OTU counts'!AX122/'Kelpie OTU counts'!AX$1</f>
        <v>0</v>
      </c>
      <c r="AY122" s="4">
        <f>'Kelpie OTU counts'!AY122/'Kelpie OTU counts'!AY$1</f>
        <v>0</v>
      </c>
      <c r="AZ122" s="4">
        <f>'Kelpie OTU counts'!AZ122/'Kelpie OTU counts'!AZ$1</f>
        <v>0</v>
      </c>
      <c r="BA122" s="4">
        <f>'Kelpie OTU counts'!BA122/'Kelpie OTU counts'!BA$1</f>
        <v>0</v>
      </c>
      <c r="BB122" s="4">
        <f>'Kelpie OTU counts'!BB122/'Kelpie OTU counts'!BB$1</f>
        <v>0</v>
      </c>
      <c r="BC122" s="4">
        <f>'Kelpie OTU counts'!BC122/'Kelpie OTU counts'!BC$1</f>
        <v>0</v>
      </c>
      <c r="BD122" s="4">
        <f>'Kelpie OTU counts'!BD122/'Kelpie OTU counts'!BD$1</f>
        <v>6.1919504643962852E-4</v>
      </c>
      <c r="BE122" s="4">
        <f>'Kelpie OTU counts'!BE122/'Kelpie OTU counts'!BE$1</f>
        <v>0</v>
      </c>
      <c r="BF122" s="4">
        <f>'Kelpie OTU counts'!BF122/'Kelpie OTU counts'!BF$1</f>
        <v>0</v>
      </c>
    </row>
    <row r="123" spans="1:58" x14ac:dyDescent="0.35">
      <c r="A123" t="str">
        <f>'Kelpie OTU counts'!A123</f>
        <v>OTU_107</v>
      </c>
      <c r="B123">
        <f>'Kelpie OTU counts'!B123</f>
        <v>103</v>
      </c>
      <c r="C123" t="str">
        <f>'Kelpie OTU counts'!C123</f>
        <v>Root</v>
      </c>
      <c r="D123" t="str">
        <f>'Kelpie OTU counts'!D123</f>
        <v>Bacteria</v>
      </c>
      <c r="E123" t="str">
        <f>'Kelpie OTU counts'!E123</f>
        <v>Firmicutes</v>
      </c>
      <c r="F123" t="str">
        <f>'Kelpie OTU counts'!F123</f>
        <v>.</v>
      </c>
      <c r="G123" t="str">
        <f>'Kelpie OTU counts'!G123</f>
        <v>Clostridia</v>
      </c>
      <c r="H123" t="str">
        <f>'Kelpie OTU counts'!H123</f>
        <v>.</v>
      </c>
      <c r="I123" t="str">
        <f>'Kelpie OTU counts'!I123</f>
        <v>Clostridiales</v>
      </c>
      <c r="J123" t="str">
        <f>'Kelpie OTU counts'!J123</f>
        <v>.</v>
      </c>
      <c r="K123" t="str">
        <f>'Kelpie OTU counts'!K123</f>
        <v>.</v>
      </c>
      <c r="L123" t="str">
        <f>'Kelpie OTU counts'!L123</f>
        <v>.</v>
      </c>
      <c r="M123" t="str">
        <f>'Kelpie OTU counts'!M123</f>
        <v>.</v>
      </c>
      <c r="N123" t="str">
        <f>'Kelpie OTU counts'!N123</f>
        <v>.</v>
      </c>
      <c r="O123">
        <f>'Kelpie OTU counts'!O123</f>
        <v>0.89</v>
      </c>
      <c r="P123" t="str">
        <f>'Kelpie OTU counts'!P123</f>
        <v>Vallitalea_pronyensis_FatNI3_(KC876639)</v>
      </c>
      <c r="Q123">
        <f>'Kelpie OTU counts'!Q123</f>
        <v>90.1</v>
      </c>
      <c r="R123">
        <f>'Kelpie OTU counts'!R123</f>
        <v>1</v>
      </c>
      <c r="S123" s="4">
        <f>'Kelpie OTU counts'!S123/'Kelpie OTU counts'!S$1</f>
        <v>2.9239766081871343E-3</v>
      </c>
      <c r="T123" s="4">
        <f>'Kelpie OTU counts'!T123/'Kelpie OTU counts'!T$1</f>
        <v>1.2798634812286689E-3</v>
      </c>
      <c r="U123" s="4">
        <f>'Kelpie OTU counts'!U123/'Kelpie OTU counts'!U$1</f>
        <v>1.3041810510164941E-2</v>
      </c>
      <c r="V123" s="4">
        <f>'Kelpie OTU counts'!V123/'Kelpie OTU counts'!V$1</f>
        <v>1.7970049916805324E-2</v>
      </c>
      <c r="W123" s="4">
        <f>'Kelpie OTU counts'!W123/'Kelpie OTU counts'!W$1</f>
        <v>1.1574074074074073E-3</v>
      </c>
      <c r="X123" s="4">
        <f>'Kelpie OTU counts'!X123/'Kelpie OTU counts'!X$1</f>
        <v>1.2432656444260257E-3</v>
      </c>
      <c r="Y123" s="4">
        <f>'Kelpie OTU counts'!Y123/'Kelpie OTU counts'!Y$1</f>
        <v>0</v>
      </c>
      <c r="Z123" s="4">
        <f>'Kelpie OTU counts'!Z123/'Kelpie OTU counts'!Z$1</f>
        <v>0</v>
      </c>
      <c r="AA123" s="4">
        <f>'Kelpie OTU counts'!AA123/'Kelpie OTU counts'!AA$1</f>
        <v>0</v>
      </c>
      <c r="AB123" s="4">
        <f>'Kelpie OTU counts'!AB123/'Kelpie OTU counts'!AB$1</f>
        <v>0</v>
      </c>
      <c r="AC123" s="4">
        <f>'Kelpie OTU counts'!AC123/'Kelpie OTU counts'!AC$1</f>
        <v>0</v>
      </c>
      <c r="AD123" s="4">
        <f>'Kelpie OTU counts'!AD123/'Kelpie OTU counts'!AD$1</f>
        <v>0</v>
      </c>
      <c r="AE123" s="4">
        <f>'Kelpie OTU counts'!AE123/'Kelpie OTU counts'!AE$1</f>
        <v>0</v>
      </c>
      <c r="AF123" s="4">
        <f>'Kelpie OTU counts'!AF123/'Kelpie OTU counts'!AF$1</f>
        <v>0</v>
      </c>
      <c r="AG123" s="4">
        <f>'Kelpie OTU counts'!AG123/'Kelpie OTU counts'!AG$1</f>
        <v>0</v>
      </c>
      <c r="AH123" s="4">
        <f>'Kelpie OTU counts'!AH123/'Kelpie OTU counts'!AH$1</f>
        <v>0</v>
      </c>
      <c r="AI123" s="4">
        <f>'Kelpie OTU counts'!AI123/'Kelpie OTU counts'!AI$1</f>
        <v>0</v>
      </c>
      <c r="AJ123" s="4">
        <f>'Kelpie OTU counts'!AJ123/'Kelpie OTU counts'!AJ$1</f>
        <v>0</v>
      </c>
      <c r="AK123" s="4">
        <f>'Kelpie OTU counts'!AK123/'Kelpie OTU counts'!AK$1</f>
        <v>0</v>
      </c>
      <c r="AL123" s="4">
        <f>'Kelpie OTU counts'!AL123/'Kelpie OTU counts'!AL$1</f>
        <v>0</v>
      </c>
      <c r="AM123" s="4">
        <f>'Kelpie OTU counts'!AM123/'Kelpie OTU counts'!AM$1</f>
        <v>0</v>
      </c>
      <c r="AN123" s="4">
        <f>'Kelpie OTU counts'!AN123/'Kelpie OTU counts'!AN$1</f>
        <v>0</v>
      </c>
      <c r="AO123" s="4">
        <f>'Kelpie OTU counts'!AO123/'Kelpie OTU counts'!AO$1</f>
        <v>0</v>
      </c>
      <c r="AP123" s="4">
        <f>'Kelpie OTU counts'!AP123/'Kelpie OTU counts'!AP$1</f>
        <v>0</v>
      </c>
      <c r="AQ123" s="4">
        <f>'Kelpie OTU counts'!AQ123/'Kelpie OTU counts'!AQ$1</f>
        <v>0</v>
      </c>
      <c r="AR123" s="4">
        <f>'Kelpie OTU counts'!AR123/'Kelpie OTU counts'!AR$1</f>
        <v>0</v>
      </c>
      <c r="AS123" s="4">
        <f>'Kelpie OTU counts'!AS123/'Kelpie OTU counts'!AS$1</f>
        <v>0</v>
      </c>
      <c r="AT123" s="4">
        <f>'Kelpie OTU counts'!AT123/'Kelpie OTU counts'!AT$1</f>
        <v>0</v>
      </c>
      <c r="AU123" s="4">
        <f>'Kelpie OTU counts'!AU123/'Kelpie OTU counts'!AU$1</f>
        <v>0</v>
      </c>
      <c r="AV123" s="4">
        <f>'Kelpie OTU counts'!AV123/'Kelpie OTU counts'!AV$1</f>
        <v>0</v>
      </c>
      <c r="AW123" s="4">
        <f>'Kelpie OTU counts'!AW123/'Kelpie OTU counts'!AW$1</f>
        <v>0</v>
      </c>
      <c r="AX123" s="4">
        <f>'Kelpie OTU counts'!AX123/'Kelpie OTU counts'!AX$1</f>
        <v>0</v>
      </c>
      <c r="AY123" s="4">
        <f>'Kelpie OTU counts'!AY123/'Kelpie OTU counts'!AY$1</f>
        <v>0</v>
      </c>
      <c r="AZ123" s="4">
        <f>'Kelpie OTU counts'!AZ123/'Kelpie OTU counts'!AZ$1</f>
        <v>0</v>
      </c>
      <c r="BA123" s="4">
        <f>'Kelpie OTU counts'!BA123/'Kelpie OTU counts'!BA$1</f>
        <v>0</v>
      </c>
      <c r="BB123" s="4">
        <f>'Kelpie OTU counts'!BB123/'Kelpie OTU counts'!BB$1</f>
        <v>0</v>
      </c>
      <c r="BC123" s="4">
        <f>'Kelpie OTU counts'!BC123/'Kelpie OTU counts'!BC$1</f>
        <v>0</v>
      </c>
      <c r="BD123" s="4">
        <f>'Kelpie OTU counts'!BD123/'Kelpie OTU counts'!BD$1</f>
        <v>0</v>
      </c>
      <c r="BE123" s="4">
        <f>'Kelpie OTU counts'!BE123/'Kelpie OTU counts'!BE$1</f>
        <v>0</v>
      </c>
      <c r="BF123" s="4">
        <f>'Kelpie OTU counts'!BF123/'Kelpie OTU counts'!BF$1</f>
        <v>0</v>
      </c>
    </row>
    <row r="124" spans="1:58" x14ac:dyDescent="0.35">
      <c r="A124" t="str">
        <f>'Kelpie OTU counts'!A124</f>
        <v>OTU_111</v>
      </c>
      <c r="B124">
        <f>'Kelpie OTU counts'!B124</f>
        <v>102</v>
      </c>
      <c r="C124" t="str">
        <f>'Kelpie OTU counts'!C124</f>
        <v>Root</v>
      </c>
      <c r="D124" t="str">
        <f>'Kelpie OTU counts'!D124</f>
        <v>Bacteria</v>
      </c>
      <c r="E124" t="str">
        <f>'Kelpie OTU counts'!E124</f>
        <v>Firmicutes</v>
      </c>
      <c r="F124" t="str">
        <f>'Kelpie OTU counts'!F124</f>
        <v>.</v>
      </c>
      <c r="G124" t="str">
        <f>'Kelpie OTU counts'!G124</f>
        <v>Clostridia</v>
      </c>
      <c r="H124" t="str">
        <f>'Kelpie OTU counts'!H124</f>
        <v>.</v>
      </c>
      <c r="I124" t="str">
        <f>'Kelpie OTU counts'!I124</f>
        <v>Clostridiales</v>
      </c>
      <c r="J124" t="str">
        <f>'Kelpie OTU counts'!J124</f>
        <v>.</v>
      </c>
      <c r="K124" t="str">
        <f>'Kelpie OTU counts'!K124</f>
        <v>Ruminococcaceae</v>
      </c>
      <c r="L124" t="str">
        <f>'Kelpie OTU counts'!L124</f>
        <v>.</v>
      </c>
      <c r="M124" t="str">
        <f>'Kelpie OTU counts'!M124</f>
        <v>.</v>
      </c>
      <c r="N124" t="str">
        <f>'Kelpie OTU counts'!N124</f>
        <v>.</v>
      </c>
      <c r="O124">
        <f>'Kelpie OTU counts'!O124</f>
        <v>0.86</v>
      </c>
      <c r="P124" t="str">
        <f>'Kelpie OTU counts'!P124</f>
        <v>Flintibacter_butyricus_strain_BLS21_(NR_144611.1)</v>
      </c>
      <c r="Q124">
        <f>'Kelpie OTU counts'!Q124</f>
        <v>96.8</v>
      </c>
      <c r="R124">
        <f>'Kelpie OTU counts'!R124</f>
        <v>1</v>
      </c>
      <c r="S124" s="4">
        <f>'Kelpie OTU counts'!S124/'Kelpie OTU counts'!S$1</f>
        <v>3.8986354775828458E-3</v>
      </c>
      <c r="T124" s="4">
        <f>'Kelpie OTU counts'!T124/'Kelpie OTU counts'!T$1</f>
        <v>2.1331058020477816E-3</v>
      </c>
      <c r="U124" s="4">
        <f>'Kelpie OTU counts'!U124/'Kelpie OTU counts'!U$1</f>
        <v>2.3014959723820483E-3</v>
      </c>
      <c r="V124" s="4">
        <f>'Kelpie OTU counts'!V124/'Kelpie OTU counts'!V$1</f>
        <v>0</v>
      </c>
      <c r="W124" s="4">
        <f>'Kelpie OTU counts'!W124/'Kelpie OTU counts'!W$1</f>
        <v>6.1728395061728392E-3</v>
      </c>
      <c r="X124" s="4">
        <f>'Kelpie OTU counts'!X124/'Kelpie OTU counts'!X$1</f>
        <v>1.2432656444260257E-3</v>
      </c>
      <c r="Y124" s="4">
        <f>'Kelpie OTU counts'!Y124/'Kelpie OTU counts'!Y$1</f>
        <v>0</v>
      </c>
      <c r="Z124" s="4">
        <f>'Kelpie OTU counts'!Z124/'Kelpie OTU counts'!Z$1</f>
        <v>0</v>
      </c>
      <c r="AA124" s="4">
        <f>'Kelpie OTU counts'!AA124/'Kelpie OTU counts'!AA$1</f>
        <v>0</v>
      </c>
      <c r="AB124" s="4">
        <f>'Kelpie OTU counts'!AB124/'Kelpie OTU counts'!AB$1</f>
        <v>0</v>
      </c>
      <c r="AC124" s="4">
        <f>'Kelpie OTU counts'!AC124/'Kelpie OTU counts'!AC$1</f>
        <v>4.4622936189201252E-3</v>
      </c>
      <c r="AD124" s="4">
        <f>'Kelpie OTU counts'!AD124/'Kelpie OTU counts'!AD$1</f>
        <v>7.2202166064981946E-4</v>
      </c>
      <c r="AE124" s="4">
        <f>'Kelpie OTU counts'!AE124/'Kelpie OTU counts'!AE$1</f>
        <v>2.5669233590025669E-3</v>
      </c>
      <c r="AF124" s="4">
        <f>'Kelpie OTU counts'!AF124/'Kelpie OTU counts'!AF$1</f>
        <v>0</v>
      </c>
      <c r="AG124" s="4">
        <f>'Kelpie OTU counts'!AG124/'Kelpie OTU counts'!AG$1</f>
        <v>0</v>
      </c>
      <c r="AH124" s="4">
        <f>'Kelpie OTU counts'!AH124/'Kelpie OTU counts'!AH$1</f>
        <v>0</v>
      </c>
      <c r="AI124" s="4">
        <f>'Kelpie OTU counts'!AI124/'Kelpie OTU counts'!AI$1</f>
        <v>2.4497795198432141E-3</v>
      </c>
      <c r="AJ124" s="4">
        <f>'Kelpie OTU counts'!AJ124/'Kelpie OTU counts'!AJ$1</f>
        <v>3.569303985722784E-3</v>
      </c>
      <c r="AK124" s="4">
        <f>'Kelpie OTU counts'!AK124/'Kelpie OTU counts'!AK$1</f>
        <v>1.1372251705837756E-3</v>
      </c>
      <c r="AL124" s="4">
        <f>'Kelpie OTU counts'!AL124/'Kelpie OTU counts'!AL$1</f>
        <v>2.1258503401360546E-3</v>
      </c>
      <c r="AM124" s="4">
        <f>'Kelpie OTU counts'!AM124/'Kelpie OTU counts'!AM$1</f>
        <v>0</v>
      </c>
      <c r="AN124" s="4">
        <f>'Kelpie OTU counts'!AN124/'Kelpie OTU counts'!AN$1</f>
        <v>0</v>
      </c>
      <c r="AO124" s="4">
        <f>'Kelpie OTU counts'!AO124/'Kelpie OTU counts'!AO$1</f>
        <v>0</v>
      </c>
      <c r="AP124" s="4">
        <f>'Kelpie OTU counts'!AP124/'Kelpie OTU counts'!AP$1</f>
        <v>0</v>
      </c>
      <c r="AQ124" s="4">
        <f>'Kelpie OTU counts'!AQ124/'Kelpie OTU counts'!AQ$1</f>
        <v>0</v>
      </c>
      <c r="AR124" s="4">
        <f>'Kelpie OTU counts'!AR124/'Kelpie OTU counts'!AR$1</f>
        <v>0</v>
      </c>
      <c r="AS124" s="4">
        <f>'Kelpie OTU counts'!AS124/'Kelpie OTU counts'!AS$1</f>
        <v>0</v>
      </c>
      <c r="AT124" s="4">
        <f>'Kelpie OTU counts'!AT124/'Kelpie OTU counts'!AT$1</f>
        <v>0</v>
      </c>
      <c r="AU124" s="4">
        <f>'Kelpie OTU counts'!AU124/'Kelpie OTU counts'!AU$1</f>
        <v>0</v>
      </c>
      <c r="AV124" s="4">
        <f>'Kelpie OTU counts'!AV124/'Kelpie OTU counts'!AV$1</f>
        <v>0</v>
      </c>
      <c r="AW124" s="4">
        <f>'Kelpie OTU counts'!AW124/'Kelpie OTU counts'!AW$1</f>
        <v>5.1975051975051978E-3</v>
      </c>
      <c r="AX124" s="4">
        <f>'Kelpie OTU counts'!AX124/'Kelpie OTU counts'!AX$1</f>
        <v>2.4630541871921183E-3</v>
      </c>
      <c r="AY124" s="4">
        <f>'Kelpie OTU counts'!AY124/'Kelpie OTU counts'!AY$1</f>
        <v>0</v>
      </c>
      <c r="AZ124" s="4">
        <f>'Kelpie OTU counts'!AZ124/'Kelpie OTU counts'!AZ$1</f>
        <v>0</v>
      </c>
      <c r="BA124" s="4">
        <f>'Kelpie OTU counts'!BA124/'Kelpie OTU counts'!BA$1</f>
        <v>0</v>
      </c>
      <c r="BB124" s="4">
        <f>'Kelpie OTU counts'!BB124/'Kelpie OTU counts'!BB$1</f>
        <v>0</v>
      </c>
      <c r="BC124" s="4">
        <f>'Kelpie OTU counts'!BC124/'Kelpie OTU counts'!BC$1</f>
        <v>0</v>
      </c>
      <c r="BD124" s="4">
        <f>'Kelpie OTU counts'!BD124/'Kelpie OTU counts'!BD$1</f>
        <v>0</v>
      </c>
      <c r="BE124" s="4">
        <f>'Kelpie OTU counts'!BE124/'Kelpie OTU counts'!BE$1</f>
        <v>0</v>
      </c>
      <c r="BF124" s="4">
        <f>'Kelpie OTU counts'!BF124/'Kelpie OTU counts'!BF$1</f>
        <v>0</v>
      </c>
    </row>
    <row r="125" spans="1:58" x14ac:dyDescent="0.35">
      <c r="A125" t="str">
        <f>'Kelpie OTU counts'!A125</f>
        <v>OTU_110</v>
      </c>
      <c r="B125">
        <f>'Kelpie OTU counts'!B125</f>
        <v>97</v>
      </c>
      <c r="C125" t="str">
        <f>'Kelpie OTU counts'!C125</f>
        <v>Root</v>
      </c>
      <c r="D125" t="str">
        <f>'Kelpie OTU counts'!D125</f>
        <v>Bacteria</v>
      </c>
      <c r="E125" t="str">
        <f>'Kelpie OTU counts'!E125</f>
        <v>Firmicutes</v>
      </c>
      <c r="F125" t="str">
        <f>'Kelpie OTU counts'!F125</f>
        <v>.</v>
      </c>
      <c r="G125" t="str">
        <f>'Kelpie OTU counts'!G125</f>
        <v>Erysipelotrichia</v>
      </c>
      <c r="H125" t="str">
        <f>'Kelpie OTU counts'!H125</f>
        <v>.</v>
      </c>
      <c r="I125" t="str">
        <f>'Kelpie OTU counts'!I125</f>
        <v>Erysipelotrichales</v>
      </c>
      <c r="J125" t="str">
        <f>'Kelpie OTU counts'!J125</f>
        <v>.</v>
      </c>
      <c r="K125" t="str">
        <f>'Kelpie OTU counts'!K125</f>
        <v>Erysipelotrichaceae</v>
      </c>
      <c r="L125" t="str">
        <f>'Kelpie OTU counts'!L125</f>
        <v>.</v>
      </c>
      <c r="M125" t="str">
        <f>'Kelpie OTU counts'!M125</f>
        <v>Turicibacter</v>
      </c>
      <c r="N125" t="str">
        <f>'Kelpie OTU counts'!N125</f>
        <v>.</v>
      </c>
      <c r="O125">
        <f>'Kelpie OTU counts'!O125</f>
        <v>1</v>
      </c>
      <c r="P125" t="str">
        <f>'Kelpie OTU counts'!P125</f>
        <v>Turicibacter_sanguinis_(T)_(AF349724)</v>
      </c>
      <c r="Q125">
        <f>'Kelpie OTU counts'!Q125</f>
        <v>99.6</v>
      </c>
      <c r="R125">
        <f>'Kelpie OTU counts'!R125</f>
        <v>1</v>
      </c>
      <c r="S125" s="4">
        <f>'Kelpie OTU counts'!S125/'Kelpie OTU counts'!S$1</f>
        <v>0</v>
      </c>
      <c r="T125" s="4">
        <f>'Kelpie OTU counts'!T125/'Kelpie OTU counts'!T$1</f>
        <v>0</v>
      </c>
      <c r="U125" s="4">
        <f>'Kelpie OTU counts'!U125/'Kelpie OTU counts'!U$1</f>
        <v>0</v>
      </c>
      <c r="V125" s="4">
        <f>'Kelpie OTU counts'!V125/'Kelpie OTU counts'!V$1</f>
        <v>0</v>
      </c>
      <c r="W125" s="4">
        <f>'Kelpie OTU counts'!W125/'Kelpie OTU counts'!W$1</f>
        <v>0</v>
      </c>
      <c r="X125" s="4">
        <f>'Kelpie OTU counts'!X125/'Kelpie OTU counts'!X$1</f>
        <v>0</v>
      </c>
      <c r="Y125" s="4">
        <f>'Kelpie OTU counts'!Y125/'Kelpie OTU counts'!Y$1</f>
        <v>0</v>
      </c>
      <c r="Z125" s="4">
        <f>'Kelpie OTU counts'!Z125/'Kelpie OTU counts'!Z$1</f>
        <v>0</v>
      </c>
      <c r="AA125" s="4">
        <f>'Kelpie OTU counts'!AA125/'Kelpie OTU counts'!AA$1</f>
        <v>0</v>
      </c>
      <c r="AB125" s="4">
        <f>'Kelpie OTU counts'!AB125/'Kelpie OTU counts'!AB$1</f>
        <v>0</v>
      </c>
      <c r="AC125" s="4">
        <f>'Kelpie OTU counts'!AC125/'Kelpie OTU counts'!AC$1</f>
        <v>0</v>
      </c>
      <c r="AD125" s="4">
        <f>'Kelpie OTU counts'!AD125/'Kelpie OTU counts'!AD$1</f>
        <v>0</v>
      </c>
      <c r="AE125" s="4">
        <f>'Kelpie OTU counts'!AE125/'Kelpie OTU counts'!AE$1</f>
        <v>0</v>
      </c>
      <c r="AF125" s="4">
        <f>'Kelpie OTU counts'!AF125/'Kelpie OTU counts'!AF$1</f>
        <v>0</v>
      </c>
      <c r="AG125" s="4">
        <f>'Kelpie OTU counts'!AG125/'Kelpie OTU counts'!AG$1</f>
        <v>2.4203821656050957E-2</v>
      </c>
      <c r="AH125" s="4">
        <f>'Kelpie OTU counts'!AH125/'Kelpie OTU counts'!AH$1</f>
        <v>2.8189910979228485E-2</v>
      </c>
      <c r="AI125" s="4">
        <f>'Kelpie OTU counts'!AI125/'Kelpie OTU counts'!AI$1</f>
        <v>0</v>
      </c>
      <c r="AJ125" s="4">
        <f>'Kelpie OTU counts'!AJ125/'Kelpie OTU counts'!AJ$1</f>
        <v>0</v>
      </c>
      <c r="AK125" s="4">
        <f>'Kelpie OTU counts'!AK125/'Kelpie OTU counts'!AK$1</f>
        <v>0</v>
      </c>
      <c r="AL125" s="4">
        <f>'Kelpie OTU counts'!AL125/'Kelpie OTU counts'!AL$1</f>
        <v>0</v>
      </c>
      <c r="AM125" s="4">
        <f>'Kelpie OTU counts'!AM125/'Kelpie OTU counts'!AM$1</f>
        <v>0</v>
      </c>
      <c r="AN125" s="4">
        <f>'Kelpie OTU counts'!AN125/'Kelpie OTU counts'!AN$1</f>
        <v>0</v>
      </c>
      <c r="AO125" s="4">
        <f>'Kelpie OTU counts'!AO125/'Kelpie OTU counts'!AO$1</f>
        <v>0</v>
      </c>
      <c r="AP125" s="4">
        <f>'Kelpie OTU counts'!AP125/'Kelpie OTU counts'!AP$1</f>
        <v>0</v>
      </c>
      <c r="AQ125" s="4">
        <f>'Kelpie OTU counts'!AQ125/'Kelpie OTU counts'!AQ$1</f>
        <v>0</v>
      </c>
      <c r="AR125" s="4">
        <f>'Kelpie OTU counts'!AR125/'Kelpie OTU counts'!AR$1</f>
        <v>0</v>
      </c>
      <c r="AS125" s="4">
        <f>'Kelpie OTU counts'!AS125/'Kelpie OTU counts'!AS$1</f>
        <v>0</v>
      </c>
      <c r="AT125" s="4">
        <f>'Kelpie OTU counts'!AT125/'Kelpie OTU counts'!AT$1</f>
        <v>0</v>
      </c>
      <c r="AU125" s="4">
        <f>'Kelpie OTU counts'!AU125/'Kelpie OTU counts'!AU$1</f>
        <v>0</v>
      </c>
      <c r="AV125" s="4">
        <f>'Kelpie OTU counts'!AV125/'Kelpie OTU counts'!AV$1</f>
        <v>0</v>
      </c>
      <c r="AW125" s="4">
        <f>'Kelpie OTU counts'!AW125/'Kelpie OTU counts'!AW$1</f>
        <v>4.677754677754678E-3</v>
      </c>
      <c r="AX125" s="4">
        <f>'Kelpie OTU counts'!AX125/'Kelpie OTU counts'!AX$1</f>
        <v>3.4482758620689655E-3</v>
      </c>
      <c r="AY125" s="4">
        <f>'Kelpie OTU counts'!AY125/'Kelpie OTU counts'!AY$1</f>
        <v>0</v>
      </c>
      <c r="AZ125" s="4">
        <f>'Kelpie OTU counts'!AZ125/'Kelpie OTU counts'!AZ$1</f>
        <v>0</v>
      </c>
      <c r="BA125" s="4">
        <f>'Kelpie OTU counts'!BA125/'Kelpie OTU counts'!BA$1</f>
        <v>1.334604385128694E-2</v>
      </c>
      <c r="BB125" s="4">
        <f>'Kelpie OTU counts'!BB125/'Kelpie OTU counts'!BB$1</f>
        <v>7.6142131979695434E-3</v>
      </c>
      <c r="BC125" s="4">
        <f>'Kelpie OTU counts'!BC125/'Kelpie OTU counts'!BC$1</f>
        <v>0</v>
      </c>
      <c r="BD125" s="4">
        <f>'Kelpie OTU counts'!BD125/'Kelpie OTU counts'!BD$1</f>
        <v>0</v>
      </c>
      <c r="BE125" s="4">
        <f>'Kelpie OTU counts'!BE125/'Kelpie OTU counts'!BE$1</f>
        <v>0</v>
      </c>
      <c r="BF125" s="4">
        <f>'Kelpie OTU counts'!BF125/'Kelpie OTU counts'!BF$1</f>
        <v>0</v>
      </c>
    </row>
    <row r="126" spans="1:58" x14ac:dyDescent="0.35">
      <c r="A126" t="str">
        <f>'Kelpie OTU counts'!A126</f>
        <v>OTU_112</v>
      </c>
      <c r="B126">
        <f>'Kelpie OTU counts'!B126</f>
        <v>95</v>
      </c>
      <c r="C126" t="str">
        <f>'Kelpie OTU counts'!C126</f>
        <v>Root</v>
      </c>
      <c r="D126" t="str">
        <f>'Kelpie OTU counts'!D126</f>
        <v>Bacteria</v>
      </c>
      <c r="E126" t="str">
        <f>'Kelpie OTU counts'!E126</f>
        <v>Bacteroidetes</v>
      </c>
      <c r="F126" t="str">
        <f>'Kelpie OTU counts'!F126</f>
        <v>.</v>
      </c>
      <c r="G126" t="str">
        <f>'Kelpie OTU counts'!G126</f>
        <v>Bacteroidia</v>
      </c>
      <c r="H126" t="str">
        <f>'Kelpie OTU counts'!H126</f>
        <v>.</v>
      </c>
      <c r="I126" t="str">
        <f>'Kelpie OTU counts'!I126</f>
        <v>Bacteroidales</v>
      </c>
      <c r="J126" t="str">
        <f>'Kelpie OTU counts'!J126</f>
        <v>.</v>
      </c>
      <c r="K126" t="str">
        <f>'Kelpie OTU counts'!K126</f>
        <v>Rikenellaceae</v>
      </c>
      <c r="L126" t="str">
        <f>'Kelpie OTU counts'!L126</f>
        <v>.</v>
      </c>
      <c r="M126" t="str">
        <f>'Kelpie OTU counts'!M126</f>
        <v>Alistipes</v>
      </c>
      <c r="N126" t="str">
        <f>'Kelpie OTU counts'!N126</f>
        <v>.</v>
      </c>
      <c r="O126">
        <f>'Kelpie OTU counts'!O126</f>
        <v>0.98</v>
      </c>
      <c r="P126" t="str">
        <f>'Kelpie OTU counts'!P126</f>
        <v>Alistipes_obesi_strain_ph8_(NR_133025.1)</v>
      </c>
      <c r="Q126">
        <f>'Kelpie OTU counts'!Q126</f>
        <v>100</v>
      </c>
      <c r="R126">
        <f>'Kelpie OTU counts'!R126</f>
        <v>1</v>
      </c>
      <c r="S126" s="4">
        <f>'Kelpie OTU counts'!S126/'Kelpie OTU counts'!S$1</f>
        <v>3.4113060428849901E-3</v>
      </c>
      <c r="T126" s="4">
        <f>'Kelpie OTU counts'!T126/'Kelpie OTU counts'!T$1</f>
        <v>5.9726962457337888E-3</v>
      </c>
      <c r="U126" s="4">
        <f>'Kelpie OTU counts'!U126/'Kelpie OTU counts'!U$1</f>
        <v>2.3014959723820483E-3</v>
      </c>
      <c r="V126" s="4">
        <f>'Kelpie OTU counts'!V126/'Kelpie OTU counts'!V$1</f>
        <v>6.6555740432612314E-4</v>
      </c>
      <c r="W126" s="4">
        <f>'Kelpie OTU counts'!W126/'Kelpie OTU counts'!W$1</f>
        <v>0</v>
      </c>
      <c r="X126" s="4">
        <f>'Kelpie OTU counts'!X126/'Kelpie OTU counts'!X$1</f>
        <v>2.0721094073767096E-3</v>
      </c>
      <c r="Y126" s="4">
        <f>'Kelpie OTU counts'!Y126/'Kelpie OTU counts'!Y$1</f>
        <v>0</v>
      </c>
      <c r="Z126" s="4">
        <f>'Kelpie OTU counts'!Z126/'Kelpie OTU counts'!Z$1</f>
        <v>0</v>
      </c>
      <c r="AA126" s="4">
        <f>'Kelpie OTU counts'!AA126/'Kelpie OTU counts'!AA$1</f>
        <v>2.9239766081871343E-3</v>
      </c>
      <c r="AB126" s="4">
        <f>'Kelpie OTU counts'!AB126/'Kelpie OTU counts'!AB$1</f>
        <v>2.2857142857142859E-3</v>
      </c>
      <c r="AC126" s="4">
        <f>'Kelpie OTU counts'!AC126/'Kelpie OTU counts'!AC$1</f>
        <v>1.5618027666220438E-3</v>
      </c>
      <c r="AD126" s="4">
        <f>'Kelpie OTU counts'!AD126/'Kelpie OTU counts'!AD$1</f>
        <v>2.8880866425992778E-3</v>
      </c>
      <c r="AE126" s="4">
        <f>'Kelpie OTU counts'!AE126/'Kelpie OTU counts'!AE$1</f>
        <v>0</v>
      </c>
      <c r="AF126" s="4">
        <f>'Kelpie OTU counts'!AF126/'Kelpie OTU counts'!AF$1</f>
        <v>0</v>
      </c>
      <c r="AG126" s="4">
        <f>'Kelpie OTU counts'!AG126/'Kelpie OTU counts'!AG$1</f>
        <v>0</v>
      </c>
      <c r="AH126" s="4">
        <f>'Kelpie OTU counts'!AH126/'Kelpie OTU counts'!AH$1</f>
        <v>0</v>
      </c>
      <c r="AI126" s="4">
        <f>'Kelpie OTU counts'!AI126/'Kelpie OTU counts'!AI$1</f>
        <v>5.8794708476237138E-3</v>
      </c>
      <c r="AJ126" s="4">
        <f>'Kelpie OTU counts'!AJ126/'Kelpie OTU counts'!AJ$1</f>
        <v>1.784651992861392E-3</v>
      </c>
      <c r="AK126" s="4">
        <f>'Kelpie OTU counts'!AK126/'Kelpie OTU counts'!AK$1</f>
        <v>1.8953752843062926E-3</v>
      </c>
      <c r="AL126" s="4">
        <f>'Kelpie OTU counts'!AL126/'Kelpie OTU counts'!AL$1</f>
        <v>2.976190476190476E-3</v>
      </c>
      <c r="AM126" s="4">
        <f>'Kelpie OTU counts'!AM126/'Kelpie OTU counts'!AM$1</f>
        <v>0</v>
      </c>
      <c r="AN126" s="4">
        <f>'Kelpie OTU counts'!AN126/'Kelpie OTU counts'!AN$1</f>
        <v>0</v>
      </c>
      <c r="AO126" s="4">
        <f>'Kelpie OTU counts'!AO126/'Kelpie OTU counts'!AO$1</f>
        <v>0</v>
      </c>
      <c r="AP126" s="4">
        <f>'Kelpie OTU counts'!AP126/'Kelpie OTU counts'!AP$1</f>
        <v>0</v>
      </c>
      <c r="AQ126" s="4">
        <f>'Kelpie OTU counts'!AQ126/'Kelpie OTU counts'!AQ$1</f>
        <v>0</v>
      </c>
      <c r="AR126" s="4">
        <f>'Kelpie OTU counts'!AR126/'Kelpie OTU counts'!AR$1</f>
        <v>0</v>
      </c>
      <c r="AS126" s="4">
        <f>'Kelpie OTU counts'!AS126/'Kelpie OTU counts'!AS$1</f>
        <v>0</v>
      </c>
      <c r="AT126" s="4">
        <f>'Kelpie OTU counts'!AT126/'Kelpie OTU counts'!AT$1</f>
        <v>0</v>
      </c>
      <c r="AU126" s="4">
        <f>'Kelpie OTU counts'!AU126/'Kelpie OTU counts'!AU$1</f>
        <v>0</v>
      </c>
      <c r="AV126" s="4">
        <f>'Kelpie OTU counts'!AV126/'Kelpie OTU counts'!AV$1</f>
        <v>0</v>
      </c>
      <c r="AW126" s="4">
        <f>'Kelpie OTU counts'!AW126/'Kelpie OTU counts'!AW$1</f>
        <v>0</v>
      </c>
      <c r="AX126" s="4">
        <f>'Kelpie OTU counts'!AX126/'Kelpie OTU counts'!AX$1</f>
        <v>0</v>
      </c>
      <c r="AY126" s="4">
        <f>'Kelpie OTU counts'!AY126/'Kelpie OTU counts'!AY$1</f>
        <v>0</v>
      </c>
      <c r="AZ126" s="4">
        <f>'Kelpie OTU counts'!AZ126/'Kelpie OTU counts'!AZ$1</f>
        <v>0</v>
      </c>
      <c r="BA126" s="4">
        <f>'Kelpie OTU counts'!BA126/'Kelpie OTU counts'!BA$1</f>
        <v>0</v>
      </c>
      <c r="BB126" s="4">
        <f>'Kelpie OTU counts'!BB126/'Kelpie OTU counts'!BB$1</f>
        <v>2.5380710659898475E-3</v>
      </c>
      <c r="BC126" s="4">
        <f>'Kelpie OTU counts'!BC126/'Kelpie OTU counts'!BC$1</f>
        <v>0</v>
      </c>
      <c r="BD126" s="4">
        <f>'Kelpie OTU counts'!BD126/'Kelpie OTU counts'!BD$1</f>
        <v>0</v>
      </c>
      <c r="BE126" s="4">
        <f>'Kelpie OTU counts'!BE126/'Kelpie OTU counts'!BE$1</f>
        <v>0</v>
      </c>
      <c r="BF126" s="4">
        <f>'Kelpie OTU counts'!BF126/'Kelpie OTU counts'!BF$1</f>
        <v>0</v>
      </c>
    </row>
    <row r="127" spans="1:58" x14ac:dyDescent="0.35">
      <c r="A127" t="str">
        <f>'Kelpie OTU counts'!A127</f>
        <v>OTU_265</v>
      </c>
      <c r="B127">
        <f>'Kelpie OTU counts'!B127</f>
        <v>92</v>
      </c>
      <c r="C127" t="str">
        <f>'Kelpie OTU counts'!C127</f>
        <v>Root</v>
      </c>
      <c r="D127" t="str">
        <f>'Kelpie OTU counts'!D127</f>
        <v>Bacteria</v>
      </c>
      <c r="E127" t="str">
        <f>'Kelpie OTU counts'!E127</f>
        <v>Firmicutes</v>
      </c>
      <c r="F127" t="str">
        <f>'Kelpie OTU counts'!F127</f>
        <v>.</v>
      </c>
      <c r="G127" t="str">
        <f>'Kelpie OTU counts'!G127</f>
        <v>Clostridia</v>
      </c>
      <c r="H127" t="str">
        <f>'Kelpie OTU counts'!H127</f>
        <v>.</v>
      </c>
      <c r="I127" t="str">
        <f>'Kelpie OTU counts'!I127</f>
        <v>Clostridiales</v>
      </c>
      <c r="J127" t="str">
        <f>'Kelpie OTU counts'!J127</f>
        <v>.</v>
      </c>
      <c r="K127" t="str">
        <f>'Kelpie OTU counts'!K127</f>
        <v>Lachnospiraceae</v>
      </c>
      <c r="L127" t="str">
        <f>'Kelpie OTU counts'!L127</f>
        <v>.</v>
      </c>
      <c r="M127" t="str">
        <f>'Kelpie OTU counts'!M127</f>
        <v>Clostridium XlVa</v>
      </c>
      <c r="N127" t="str">
        <f>'Kelpie OTU counts'!N127</f>
        <v>.</v>
      </c>
      <c r="O127">
        <f>'Kelpie OTU counts'!O127</f>
        <v>0.75</v>
      </c>
      <c r="P127" t="str">
        <f>'Kelpie OTU counts'!P127</f>
        <v>Clostridium_methoxybenzovorans_(T)_SR3;_DSM_12182_(AF067965)</v>
      </c>
      <c r="Q127">
        <f>'Kelpie OTU counts'!Q127</f>
        <v>96.8</v>
      </c>
      <c r="R127">
        <f>'Kelpie OTU counts'!R127</f>
        <v>2</v>
      </c>
      <c r="S127" s="4">
        <f>'Kelpie OTU counts'!S127/'Kelpie OTU counts'!S$1</f>
        <v>0</v>
      </c>
      <c r="T127" s="4">
        <f>'Kelpie OTU counts'!T127/'Kelpie OTU counts'!T$1</f>
        <v>4.2662116040955632E-4</v>
      </c>
      <c r="U127" s="4">
        <f>'Kelpie OTU counts'!U127/'Kelpie OTU counts'!U$1</f>
        <v>1.1507479861910242E-3</v>
      </c>
      <c r="V127" s="4">
        <f>'Kelpie OTU counts'!V127/'Kelpie OTU counts'!V$1</f>
        <v>0</v>
      </c>
      <c r="W127" s="4">
        <f>'Kelpie OTU counts'!W127/'Kelpie OTU counts'!W$1</f>
        <v>0</v>
      </c>
      <c r="X127" s="4">
        <f>'Kelpie OTU counts'!X127/'Kelpie OTU counts'!X$1</f>
        <v>2.0721094073767096E-3</v>
      </c>
      <c r="Y127" s="4">
        <f>'Kelpie OTU counts'!Y127/'Kelpie OTU counts'!Y$1</f>
        <v>4.9964311206281229E-3</v>
      </c>
      <c r="Z127" s="4">
        <f>'Kelpie OTU counts'!Z127/'Kelpie OTU counts'!Z$1</f>
        <v>7.7861406696080977E-3</v>
      </c>
      <c r="AA127" s="4">
        <f>'Kelpie OTU counts'!AA127/'Kelpie OTU counts'!AA$1</f>
        <v>1.9493177387914229E-3</v>
      </c>
      <c r="AB127" s="4">
        <f>'Kelpie OTU counts'!AB127/'Kelpie OTU counts'!AB$1</f>
        <v>1.1428571428571429E-3</v>
      </c>
      <c r="AC127" s="4">
        <f>'Kelpie OTU counts'!AC127/'Kelpie OTU counts'!AC$1</f>
        <v>0</v>
      </c>
      <c r="AD127" s="4">
        <f>'Kelpie OTU counts'!AD127/'Kelpie OTU counts'!AD$1</f>
        <v>0</v>
      </c>
      <c r="AE127" s="4">
        <f>'Kelpie OTU counts'!AE127/'Kelpie OTU counts'!AE$1</f>
        <v>1.1001100110011001E-3</v>
      </c>
      <c r="AF127" s="4">
        <f>'Kelpie OTU counts'!AF127/'Kelpie OTU counts'!AF$1</f>
        <v>0</v>
      </c>
      <c r="AG127" s="4">
        <f>'Kelpie OTU counts'!AG127/'Kelpie OTU counts'!AG$1</f>
        <v>0</v>
      </c>
      <c r="AH127" s="4">
        <f>'Kelpie OTU counts'!AH127/'Kelpie OTU counts'!AH$1</f>
        <v>0</v>
      </c>
      <c r="AI127" s="4">
        <f>'Kelpie OTU counts'!AI127/'Kelpie OTU counts'!AI$1</f>
        <v>5.8794708476237138E-3</v>
      </c>
      <c r="AJ127" s="4">
        <f>'Kelpie OTU counts'!AJ127/'Kelpie OTU counts'!AJ$1</f>
        <v>0</v>
      </c>
      <c r="AK127" s="4">
        <f>'Kelpie OTU counts'!AK127/'Kelpie OTU counts'!AK$1</f>
        <v>7.5815011372251705E-4</v>
      </c>
      <c r="AL127" s="4">
        <f>'Kelpie OTU counts'!AL127/'Kelpie OTU counts'!AL$1</f>
        <v>0</v>
      </c>
      <c r="AM127" s="4">
        <f>'Kelpie OTU counts'!AM127/'Kelpie OTU counts'!AM$1</f>
        <v>0</v>
      </c>
      <c r="AN127" s="4">
        <f>'Kelpie OTU counts'!AN127/'Kelpie OTU counts'!AN$1</f>
        <v>0</v>
      </c>
      <c r="AO127" s="4">
        <f>'Kelpie OTU counts'!AO127/'Kelpie OTU counts'!AO$1</f>
        <v>0</v>
      </c>
      <c r="AP127" s="4">
        <f>'Kelpie OTU counts'!AP127/'Kelpie OTU counts'!AP$1</f>
        <v>0</v>
      </c>
      <c r="AQ127" s="4">
        <f>'Kelpie OTU counts'!AQ127/'Kelpie OTU counts'!AQ$1</f>
        <v>0</v>
      </c>
      <c r="AR127" s="4">
        <f>'Kelpie OTU counts'!AR127/'Kelpie OTU counts'!AR$1</f>
        <v>0</v>
      </c>
      <c r="AS127" s="4">
        <f>'Kelpie OTU counts'!AS127/'Kelpie OTU counts'!AS$1</f>
        <v>0</v>
      </c>
      <c r="AT127" s="4">
        <f>'Kelpie OTU counts'!AT127/'Kelpie OTU counts'!AT$1</f>
        <v>0</v>
      </c>
      <c r="AU127" s="4">
        <f>'Kelpie OTU counts'!AU127/'Kelpie OTU counts'!AU$1</f>
        <v>0</v>
      </c>
      <c r="AV127" s="4">
        <f>'Kelpie OTU counts'!AV127/'Kelpie OTU counts'!AV$1</f>
        <v>0</v>
      </c>
      <c r="AW127" s="4">
        <f>'Kelpie OTU counts'!AW127/'Kelpie OTU counts'!AW$1</f>
        <v>2.0790020790020791E-3</v>
      </c>
      <c r="AX127" s="4">
        <f>'Kelpie OTU counts'!AX127/'Kelpie OTU counts'!AX$1</f>
        <v>0</v>
      </c>
      <c r="AY127" s="4">
        <f>'Kelpie OTU counts'!AY127/'Kelpie OTU counts'!AY$1</f>
        <v>2.1748586341887777E-4</v>
      </c>
      <c r="AZ127" s="4">
        <f>'Kelpie OTU counts'!AZ127/'Kelpie OTU counts'!AZ$1</f>
        <v>0</v>
      </c>
      <c r="BA127" s="4">
        <f>'Kelpie OTU counts'!BA127/'Kelpie OTU counts'!BA$1</f>
        <v>4.7664442326024784E-4</v>
      </c>
      <c r="BB127" s="4">
        <f>'Kelpie OTU counts'!BB127/'Kelpie OTU counts'!BB$1</f>
        <v>1.5228426395939086E-3</v>
      </c>
      <c r="BC127" s="4">
        <f>'Kelpie OTU counts'!BC127/'Kelpie OTU counts'!BC$1</f>
        <v>0</v>
      </c>
      <c r="BD127" s="4">
        <f>'Kelpie OTU counts'!BD127/'Kelpie OTU counts'!BD$1</f>
        <v>0</v>
      </c>
      <c r="BE127" s="4">
        <f>'Kelpie OTU counts'!BE127/'Kelpie OTU counts'!BE$1</f>
        <v>0</v>
      </c>
      <c r="BF127" s="4">
        <f>'Kelpie OTU counts'!BF127/'Kelpie OTU counts'!BF$1</f>
        <v>0</v>
      </c>
    </row>
    <row r="128" spans="1:58" x14ac:dyDescent="0.35">
      <c r="A128" t="str">
        <f>'Kelpie OTU counts'!A128</f>
        <v>OTU_118</v>
      </c>
      <c r="B128">
        <f>'Kelpie OTU counts'!B128</f>
        <v>91</v>
      </c>
      <c r="C128" t="str">
        <f>'Kelpie OTU counts'!C128</f>
        <v>Root</v>
      </c>
      <c r="D128" t="str">
        <f>'Kelpie OTU counts'!D128</f>
        <v>Bacteria</v>
      </c>
      <c r="E128" t="str">
        <f>'Kelpie OTU counts'!E128</f>
        <v>Firmicutes</v>
      </c>
      <c r="F128" t="str">
        <f>'Kelpie OTU counts'!F128</f>
        <v>.</v>
      </c>
      <c r="G128" t="str">
        <f>'Kelpie OTU counts'!G128</f>
        <v>Clostridia</v>
      </c>
      <c r="H128" t="str">
        <f>'Kelpie OTU counts'!H128</f>
        <v>.</v>
      </c>
      <c r="I128" t="str">
        <f>'Kelpie OTU counts'!I128</f>
        <v>Clostridiales</v>
      </c>
      <c r="J128" t="str">
        <f>'Kelpie OTU counts'!J128</f>
        <v>.</v>
      </c>
      <c r="K128" t="str">
        <f>'Kelpie OTU counts'!K128</f>
        <v>.</v>
      </c>
      <c r="L128" t="str">
        <f>'Kelpie OTU counts'!L128</f>
        <v>.</v>
      </c>
      <c r="M128" t="str">
        <f>'Kelpie OTU counts'!M128</f>
        <v>.</v>
      </c>
      <c r="N128" t="str">
        <f>'Kelpie OTU counts'!N128</f>
        <v>.</v>
      </c>
      <c r="O128">
        <f>'Kelpie OTU counts'!O128</f>
        <v>0.9</v>
      </c>
      <c r="P128" t="str">
        <f>'Kelpie OTU counts'!P128</f>
        <v>Anaerobacterium_chartisolvens_T-1-35_(AB793710)</v>
      </c>
      <c r="Q128">
        <f>'Kelpie OTU counts'!Q128</f>
        <v>87.4</v>
      </c>
      <c r="R128">
        <f>'Kelpie OTU counts'!R128</f>
        <v>1</v>
      </c>
      <c r="S128" s="4">
        <f>'Kelpie OTU counts'!S128/'Kelpie OTU counts'!S$1</f>
        <v>0</v>
      </c>
      <c r="T128" s="4">
        <f>'Kelpie OTU counts'!T128/'Kelpie OTU counts'!T$1</f>
        <v>0</v>
      </c>
      <c r="U128" s="4">
        <f>'Kelpie OTU counts'!U128/'Kelpie OTU counts'!U$1</f>
        <v>0</v>
      </c>
      <c r="V128" s="4">
        <f>'Kelpie OTU counts'!V128/'Kelpie OTU counts'!V$1</f>
        <v>0</v>
      </c>
      <c r="W128" s="4">
        <f>'Kelpie OTU counts'!W128/'Kelpie OTU counts'!W$1</f>
        <v>0</v>
      </c>
      <c r="X128" s="4">
        <f>'Kelpie OTU counts'!X128/'Kelpie OTU counts'!X$1</f>
        <v>0</v>
      </c>
      <c r="Y128" s="4">
        <f>'Kelpie OTU counts'!Y128/'Kelpie OTU counts'!Y$1</f>
        <v>0</v>
      </c>
      <c r="Z128" s="4">
        <f>'Kelpie OTU counts'!Z128/'Kelpie OTU counts'!Z$1</f>
        <v>0</v>
      </c>
      <c r="AA128" s="4">
        <f>'Kelpie OTU counts'!AA128/'Kelpie OTU counts'!AA$1</f>
        <v>2.4366471734892786E-3</v>
      </c>
      <c r="AB128" s="4">
        <f>'Kelpie OTU counts'!AB128/'Kelpie OTU counts'!AB$1</f>
        <v>0</v>
      </c>
      <c r="AC128" s="4">
        <f>'Kelpie OTU counts'!AC128/'Kelpie OTU counts'!AC$1</f>
        <v>1.3386880856760374E-3</v>
      </c>
      <c r="AD128" s="4">
        <f>'Kelpie OTU counts'!AD128/'Kelpie OTU counts'!AD$1</f>
        <v>1.2033694344163659E-3</v>
      </c>
      <c r="AE128" s="4">
        <f>'Kelpie OTU counts'!AE128/'Kelpie OTU counts'!AE$1</f>
        <v>0</v>
      </c>
      <c r="AF128" s="4">
        <f>'Kelpie OTU counts'!AF128/'Kelpie OTU counts'!AF$1</f>
        <v>0</v>
      </c>
      <c r="AG128" s="4">
        <f>'Kelpie OTU counts'!AG128/'Kelpie OTU counts'!AG$1</f>
        <v>1.1464968152866241E-2</v>
      </c>
      <c r="AH128" s="4">
        <f>'Kelpie OTU counts'!AH128/'Kelpie OTU counts'!AH$1</f>
        <v>2.8189910979228485E-2</v>
      </c>
      <c r="AI128" s="4">
        <f>'Kelpie OTU counts'!AI128/'Kelpie OTU counts'!AI$1</f>
        <v>0</v>
      </c>
      <c r="AJ128" s="4">
        <f>'Kelpie OTU counts'!AJ128/'Kelpie OTU counts'!AJ$1</f>
        <v>0</v>
      </c>
      <c r="AK128" s="4">
        <f>'Kelpie OTU counts'!AK128/'Kelpie OTU counts'!AK$1</f>
        <v>0</v>
      </c>
      <c r="AL128" s="4">
        <f>'Kelpie OTU counts'!AL128/'Kelpie OTU counts'!AL$1</f>
        <v>0</v>
      </c>
      <c r="AM128" s="4">
        <f>'Kelpie OTU counts'!AM128/'Kelpie OTU counts'!AM$1</f>
        <v>0</v>
      </c>
      <c r="AN128" s="4">
        <f>'Kelpie OTU counts'!AN128/'Kelpie OTU counts'!AN$1</f>
        <v>0</v>
      </c>
      <c r="AO128" s="4">
        <f>'Kelpie OTU counts'!AO128/'Kelpie OTU counts'!AO$1</f>
        <v>0</v>
      </c>
      <c r="AP128" s="4">
        <f>'Kelpie OTU counts'!AP128/'Kelpie OTU counts'!AP$1</f>
        <v>0</v>
      </c>
      <c r="AQ128" s="4">
        <f>'Kelpie OTU counts'!AQ128/'Kelpie OTU counts'!AQ$1</f>
        <v>0</v>
      </c>
      <c r="AR128" s="4">
        <f>'Kelpie OTU counts'!AR128/'Kelpie OTU counts'!AR$1</f>
        <v>0</v>
      </c>
      <c r="AS128" s="4">
        <f>'Kelpie OTU counts'!AS128/'Kelpie OTU counts'!AS$1</f>
        <v>0</v>
      </c>
      <c r="AT128" s="4">
        <f>'Kelpie OTU counts'!AT128/'Kelpie OTU counts'!AT$1</f>
        <v>0</v>
      </c>
      <c r="AU128" s="4">
        <f>'Kelpie OTU counts'!AU128/'Kelpie OTU counts'!AU$1</f>
        <v>0</v>
      </c>
      <c r="AV128" s="4">
        <f>'Kelpie OTU counts'!AV128/'Kelpie OTU counts'!AV$1</f>
        <v>0</v>
      </c>
      <c r="AW128" s="4">
        <f>'Kelpie OTU counts'!AW128/'Kelpie OTU counts'!AW$1</f>
        <v>0</v>
      </c>
      <c r="AX128" s="4">
        <f>'Kelpie OTU counts'!AX128/'Kelpie OTU counts'!AX$1</f>
        <v>0</v>
      </c>
      <c r="AY128" s="4">
        <f>'Kelpie OTU counts'!AY128/'Kelpie OTU counts'!AY$1</f>
        <v>0</v>
      </c>
      <c r="AZ128" s="4">
        <f>'Kelpie OTU counts'!AZ128/'Kelpie OTU counts'!AZ$1</f>
        <v>0</v>
      </c>
      <c r="BA128" s="4">
        <f>'Kelpie OTU counts'!BA128/'Kelpie OTU counts'!BA$1</f>
        <v>1.1916110581506196E-2</v>
      </c>
      <c r="BB128" s="4">
        <f>'Kelpie OTU counts'!BB128/'Kelpie OTU counts'!BB$1</f>
        <v>1.065989847715736E-2</v>
      </c>
      <c r="BC128" s="4">
        <f>'Kelpie OTU counts'!BC128/'Kelpie OTU counts'!BC$1</f>
        <v>0</v>
      </c>
      <c r="BD128" s="4">
        <f>'Kelpie OTU counts'!BD128/'Kelpie OTU counts'!BD$1</f>
        <v>6.1919504643962852E-4</v>
      </c>
      <c r="BE128" s="4">
        <f>'Kelpie OTU counts'!BE128/'Kelpie OTU counts'!BE$1</f>
        <v>0</v>
      </c>
      <c r="BF128" s="4">
        <f>'Kelpie OTU counts'!BF128/'Kelpie OTU counts'!BF$1</f>
        <v>0</v>
      </c>
    </row>
    <row r="129" spans="1:58" x14ac:dyDescent="0.35">
      <c r="A129" t="str">
        <f>'Kelpie OTU counts'!A129</f>
        <v>OTU_134</v>
      </c>
      <c r="B129">
        <f>'Kelpie OTU counts'!B129</f>
        <v>90</v>
      </c>
      <c r="C129" t="str">
        <f>'Kelpie OTU counts'!C129</f>
        <v>Root</v>
      </c>
      <c r="D129" t="str">
        <f>'Kelpie OTU counts'!D129</f>
        <v>Bacteria</v>
      </c>
      <c r="E129" t="str">
        <f>'Kelpie OTU counts'!E129</f>
        <v>Firmicutes</v>
      </c>
      <c r="F129" t="str">
        <f>'Kelpie OTU counts'!F129</f>
        <v>.</v>
      </c>
      <c r="G129" t="str">
        <f>'Kelpie OTU counts'!G129</f>
        <v>Clostridia</v>
      </c>
      <c r="H129" t="str">
        <f>'Kelpie OTU counts'!H129</f>
        <v>.</v>
      </c>
      <c r="I129" t="str">
        <f>'Kelpie OTU counts'!I129</f>
        <v>Clostridiales</v>
      </c>
      <c r="J129" t="str">
        <f>'Kelpie OTU counts'!J129</f>
        <v>.</v>
      </c>
      <c r="K129" t="str">
        <f>'Kelpie OTU counts'!K129</f>
        <v>Lachnospiraceae</v>
      </c>
      <c r="L129" t="str">
        <f>'Kelpie OTU counts'!L129</f>
        <v>.</v>
      </c>
      <c r="M129" t="str">
        <f>'Kelpie OTU counts'!M129</f>
        <v>Clostridium XlVa</v>
      </c>
      <c r="N129" t="str">
        <f>'Kelpie OTU counts'!N129</f>
        <v>.</v>
      </c>
      <c r="O129">
        <f>'Kelpie OTU counts'!O129</f>
        <v>0.63</v>
      </c>
      <c r="P129" t="str">
        <f>'Kelpie OTU counts'!P129</f>
        <v>Clostridium_saccharolyticum_(T)_DSM_2544_(Y18185)</v>
      </c>
      <c r="Q129">
        <f>'Kelpie OTU counts'!Q129</f>
        <v>97.2</v>
      </c>
      <c r="R129">
        <f>'Kelpie OTU counts'!R129</f>
        <v>1</v>
      </c>
      <c r="S129" s="4">
        <f>'Kelpie OTU counts'!S129/'Kelpie OTU counts'!S$1</f>
        <v>0</v>
      </c>
      <c r="T129" s="4">
        <f>'Kelpie OTU counts'!T129/'Kelpie OTU counts'!T$1</f>
        <v>0</v>
      </c>
      <c r="U129" s="4">
        <f>'Kelpie OTU counts'!U129/'Kelpie OTU counts'!U$1</f>
        <v>0</v>
      </c>
      <c r="V129" s="4">
        <f>'Kelpie OTU counts'!V129/'Kelpie OTU counts'!V$1</f>
        <v>0</v>
      </c>
      <c r="W129" s="4">
        <f>'Kelpie OTU counts'!W129/'Kelpie OTU counts'!W$1</f>
        <v>0</v>
      </c>
      <c r="X129" s="4">
        <f>'Kelpie OTU counts'!X129/'Kelpie OTU counts'!X$1</f>
        <v>0</v>
      </c>
      <c r="Y129" s="4">
        <f>'Kelpie OTU counts'!Y129/'Kelpie OTU counts'!Y$1</f>
        <v>0</v>
      </c>
      <c r="Z129" s="4">
        <f>'Kelpie OTU counts'!Z129/'Kelpie OTU counts'!Z$1</f>
        <v>0</v>
      </c>
      <c r="AA129" s="4">
        <f>'Kelpie OTU counts'!AA129/'Kelpie OTU counts'!AA$1</f>
        <v>0</v>
      </c>
      <c r="AB129" s="4">
        <f>'Kelpie OTU counts'!AB129/'Kelpie OTU counts'!AB$1</f>
        <v>0</v>
      </c>
      <c r="AC129" s="4">
        <f>'Kelpie OTU counts'!AC129/'Kelpie OTU counts'!AC$1</f>
        <v>0</v>
      </c>
      <c r="AD129" s="4">
        <f>'Kelpie OTU counts'!AD129/'Kelpie OTU counts'!AD$1</f>
        <v>0</v>
      </c>
      <c r="AE129" s="4">
        <f>'Kelpie OTU counts'!AE129/'Kelpie OTU counts'!AE$1</f>
        <v>0</v>
      </c>
      <c r="AF129" s="4">
        <f>'Kelpie OTU counts'!AF129/'Kelpie OTU counts'!AF$1</f>
        <v>0</v>
      </c>
      <c r="AG129" s="4">
        <f>'Kelpie OTU counts'!AG129/'Kelpie OTU counts'!AG$1</f>
        <v>0</v>
      </c>
      <c r="AH129" s="4">
        <f>'Kelpie OTU counts'!AH129/'Kelpie OTU counts'!AH$1</f>
        <v>0</v>
      </c>
      <c r="AI129" s="4">
        <f>'Kelpie OTU counts'!AI129/'Kelpie OTU counts'!AI$1</f>
        <v>0</v>
      </c>
      <c r="AJ129" s="4">
        <f>'Kelpie OTU counts'!AJ129/'Kelpie OTU counts'!AJ$1</f>
        <v>0</v>
      </c>
      <c r="AK129" s="4">
        <f>'Kelpie OTU counts'!AK129/'Kelpie OTU counts'!AK$1</f>
        <v>0</v>
      </c>
      <c r="AL129" s="4">
        <f>'Kelpie OTU counts'!AL129/'Kelpie OTU counts'!AL$1</f>
        <v>0</v>
      </c>
      <c r="AM129" s="4">
        <f>'Kelpie OTU counts'!AM129/'Kelpie OTU counts'!AM$1</f>
        <v>0</v>
      </c>
      <c r="AN129" s="4">
        <f>'Kelpie OTU counts'!AN129/'Kelpie OTU counts'!AN$1</f>
        <v>0</v>
      </c>
      <c r="AO129" s="4">
        <f>'Kelpie OTU counts'!AO129/'Kelpie OTU counts'!AO$1</f>
        <v>1.1586096683979225E-2</v>
      </c>
      <c r="AP129" s="4">
        <f>'Kelpie OTU counts'!AP129/'Kelpie OTU counts'!AP$1</f>
        <v>1.9633507853403141E-2</v>
      </c>
      <c r="AQ129" s="4">
        <f>'Kelpie OTU counts'!AQ129/'Kelpie OTU counts'!AQ$1</f>
        <v>0</v>
      </c>
      <c r="AR129" s="4">
        <f>'Kelpie OTU counts'!AR129/'Kelpie OTU counts'!AR$1</f>
        <v>0</v>
      </c>
      <c r="AS129" s="4">
        <f>'Kelpie OTU counts'!AS129/'Kelpie OTU counts'!AS$1</f>
        <v>0</v>
      </c>
      <c r="AT129" s="4">
        <f>'Kelpie OTU counts'!AT129/'Kelpie OTU counts'!AT$1</f>
        <v>0</v>
      </c>
      <c r="AU129" s="4">
        <f>'Kelpie OTU counts'!AU129/'Kelpie OTU counts'!AU$1</f>
        <v>8.4388185654008432E-3</v>
      </c>
      <c r="AV129" s="4">
        <f>'Kelpie OTU counts'!AV129/'Kelpie OTU counts'!AV$1</f>
        <v>5.2863436123348016E-3</v>
      </c>
      <c r="AW129" s="4">
        <f>'Kelpie OTU counts'!AW129/'Kelpie OTU counts'!AW$1</f>
        <v>0</v>
      </c>
      <c r="AX129" s="4">
        <f>'Kelpie OTU counts'!AX129/'Kelpie OTU counts'!AX$1</f>
        <v>0</v>
      </c>
      <c r="AY129" s="4">
        <f>'Kelpie OTU counts'!AY129/'Kelpie OTU counts'!AY$1</f>
        <v>0</v>
      </c>
      <c r="AZ129" s="4">
        <f>'Kelpie OTU counts'!AZ129/'Kelpie OTU counts'!AZ$1</f>
        <v>0</v>
      </c>
      <c r="BA129" s="4">
        <f>'Kelpie OTU counts'!BA129/'Kelpie OTU counts'!BA$1</f>
        <v>0</v>
      </c>
      <c r="BB129" s="4">
        <f>'Kelpie OTU counts'!BB129/'Kelpie OTU counts'!BB$1</f>
        <v>0</v>
      </c>
      <c r="BC129" s="4">
        <f>'Kelpie OTU counts'!BC129/'Kelpie OTU counts'!BC$1</f>
        <v>0</v>
      </c>
      <c r="BD129" s="4">
        <f>'Kelpie OTU counts'!BD129/'Kelpie OTU counts'!BD$1</f>
        <v>0</v>
      </c>
      <c r="BE129" s="4">
        <f>'Kelpie OTU counts'!BE129/'Kelpie OTU counts'!BE$1</f>
        <v>0</v>
      </c>
      <c r="BF129" s="4">
        <f>'Kelpie OTU counts'!BF129/'Kelpie OTU counts'!BF$1</f>
        <v>0</v>
      </c>
    </row>
    <row r="130" spans="1:58" x14ac:dyDescent="0.35">
      <c r="A130" t="str">
        <f>'Kelpie OTU counts'!A130</f>
        <v>OTU_259</v>
      </c>
      <c r="B130">
        <f>'Kelpie OTU counts'!B130</f>
        <v>89</v>
      </c>
      <c r="C130" t="str">
        <f>'Kelpie OTU counts'!C130</f>
        <v>Root</v>
      </c>
      <c r="D130" t="str">
        <f>'Kelpie OTU counts'!D130</f>
        <v>Bacteria</v>
      </c>
      <c r="E130" t="str">
        <f>'Kelpie OTU counts'!E130</f>
        <v>Firmicutes</v>
      </c>
      <c r="F130" t="str">
        <f>'Kelpie OTU counts'!F130</f>
        <v>.</v>
      </c>
      <c r="G130" t="str">
        <f>'Kelpie OTU counts'!G130</f>
        <v>Clostridia</v>
      </c>
      <c r="H130" t="str">
        <f>'Kelpie OTU counts'!H130</f>
        <v>.</v>
      </c>
      <c r="I130" t="str">
        <f>'Kelpie OTU counts'!I130</f>
        <v>Clostridiales</v>
      </c>
      <c r="J130" t="str">
        <f>'Kelpie OTU counts'!J130</f>
        <v>.</v>
      </c>
      <c r="K130" t="str">
        <f>'Kelpie OTU counts'!K130</f>
        <v>Lachnospiraceae</v>
      </c>
      <c r="L130" t="str">
        <f>'Kelpie OTU counts'!L130</f>
        <v>.</v>
      </c>
      <c r="M130" t="str">
        <f>'Kelpie OTU counts'!M130</f>
        <v>Clostridium XlVa</v>
      </c>
      <c r="N130" t="str">
        <f>'Kelpie OTU counts'!N130</f>
        <v>.</v>
      </c>
      <c r="O130">
        <f>'Kelpie OTU counts'!O130</f>
        <v>0.5</v>
      </c>
      <c r="P130" t="str">
        <f>'Kelpie OTU counts'!P130</f>
        <v>Clostridium_bolteae_(T)_type_strain:_16351_(AJ508452)</v>
      </c>
      <c r="Q130">
        <f>'Kelpie OTU counts'!Q130</f>
        <v>96.8</v>
      </c>
      <c r="R130">
        <f>'Kelpie OTU counts'!R130</f>
        <v>1</v>
      </c>
      <c r="S130" s="4">
        <f>'Kelpie OTU counts'!S130/'Kelpie OTU counts'!S$1</f>
        <v>0</v>
      </c>
      <c r="T130" s="4">
        <f>'Kelpie OTU counts'!T130/'Kelpie OTU counts'!T$1</f>
        <v>0</v>
      </c>
      <c r="U130" s="4">
        <f>'Kelpie OTU counts'!U130/'Kelpie OTU counts'!U$1</f>
        <v>0</v>
      </c>
      <c r="V130" s="4">
        <f>'Kelpie OTU counts'!V130/'Kelpie OTU counts'!V$1</f>
        <v>0</v>
      </c>
      <c r="W130" s="4">
        <f>'Kelpie OTU counts'!W130/'Kelpie OTU counts'!W$1</f>
        <v>0</v>
      </c>
      <c r="X130" s="4">
        <f>'Kelpie OTU counts'!X130/'Kelpie OTU counts'!X$1</f>
        <v>0</v>
      </c>
      <c r="Y130" s="4">
        <f>'Kelpie OTU counts'!Y130/'Kelpie OTU counts'!Y$1</f>
        <v>2.8551034975017845E-3</v>
      </c>
      <c r="Z130" s="4">
        <f>'Kelpie OTU counts'!Z130/'Kelpie OTU counts'!Z$1</f>
        <v>2.8549182455229693E-3</v>
      </c>
      <c r="AA130" s="4">
        <f>'Kelpie OTU counts'!AA130/'Kelpie OTU counts'!AA$1</f>
        <v>0</v>
      </c>
      <c r="AB130" s="4">
        <f>'Kelpie OTU counts'!AB130/'Kelpie OTU counts'!AB$1</f>
        <v>0</v>
      </c>
      <c r="AC130" s="4">
        <f>'Kelpie OTU counts'!AC130/'Kelpie OTU counts'!AC$1</f>
        <v>0</v>
      </c>
      <c r="AD130" s="4">
        <f>'Kelpie OTU counts'!AD130/'Kelpie OTU counts'!AD$1</f>
        <v>0</v>
      </c>
      <c r="AE130" s="4">
        <f>'Kelpie OTU counts'!AE130/'Kelpie OTU counts'!AE$1</f>
        <v>0</v>
      </c>
      <c r="AF130" s="4">
        <f>'Kelpie OTU counts'!AF130/'Kelpie OTU counts'!AF$1</f>
        <v>0</v>
      </c>
      <c r="AG130" s="4">
        <f>'Kelpie OTU counts'!AG130/'Kelpie OTU counts'!AG$1</f>
        <v>0</v>
      </c>
      <c r="AH130" s="4">
        <f>'Kelpie OTU counts'!AH130/'Kelpie OTU counts'!AH$1</f>
        <v>0</v>
      </c>
      <c r="AI130" s="4">
        <f>'Kelpie OTU counts'!AI130/'Kelpie OTU counts'!AI$1</f>
        <v>0</v>
      </c>
      <c r="AJ130" s="4">
        <f>'Kelpie OTU counts'!AJ130/'Kelpie OTU counts'!AJ$1</f>
        <v>0</v>
      </c>
      <c r="AK130" s="4">
        <f>'Kelpie OTU counts'!AK130/'Kelpie OTU counts'!AK$1</f>
        <v>0</v>
      </c>
      <c r="AL130" s="4">
        <f>'Kelpie OTU counts'!AL130/'Kelpie OTU counts'!AL$1</f>
        <v>0</v>
      </c>
      <c r="AM130" s="4">
        <f>'Kelpie OTU counts'!AM130/'Kelpie OTU counts'!AM$1</f>
        <v>6.0584461867426945E-3</v>
      </c>
      <c r="AN130" s="4">
        <f>'Kelpie OTU counts'!AN130/'Kelpie OTU counts'!AN$1</f>
        <v>4.270186335403727E-3</v>
      </c>
      <c r="AO130" s="4">
        <f>'Kelpie OTU counts'!AO130/'Kelpie OTU counts'!AO$1</f>
        <v>0</v>
      </c>
      <c r="AP130" s="4">
        <f>'Kelpie OTU counts'!AP130/'Kelpie OTU counts'!AP$1</f>
        <v>0</v>
      </c>
      <c r="AQ130" s="4">
        <f>'Kelpie OTU counts'!AQ130/'Kelpie OTU counts'!AQ$1</f>
        <v>3.5483870967741938E-3</v>
      </c>
      <c r="AR130" s="4">
        <f>'Kelpie OTU counts'!AR130/'Kelpie OTU counts'!AR$1</f>
        <v>5.6878777106292213E-3</v>
      </c>
      <c r="AS130" s="4">
        <f>'Kelpie OTU counts'!AS130/'Kelpie OTU counts'!AS$1</f>
        <v>0</v>
      </c>
      <c r="AT130" s="4">
        <f>'Kelpie OTU counts'!AT130/'Kelpie OTU counts'!AT$1</f>
        <v>6.3948840927258198E-4</v>
      </c>
      <c r="AU130" s="4">
        <f>'Kelpie OTU counts'!AU130/'Kelpie OTU counts'!AU$1</f>
        <v>0</v>
      </c>
      <c r="AV130" s="4">
        <f>'Kelpie OTU counts'!AV130/'Kelpie OTU counts'!AV$1</f>
        <v>0</v>
      </c>
      <c r="AW130" s="4">
        <f>'Kelpie OTU counts'!AW130/'Kelpie OTU counts'!AW$1</f>
        <v>0</v>
      </c>
      <c r="AX130" s="4">
        <f>'Kelpie OTU counts'!AX130/'Kelpie OTU counts'!AX$1</f>
        <v>0</v>
      </c>
      <c r="AY130" s="4">
        <f>'Kelpie OTU counts'!AY130/'Kelpie OTU counts'!AY$1</f>
        <v>0</v>
      </c>
      <c r="AZ130" s="4">
        <f>'Kelpie OTU counts'!AZ130/'Kelpie OTU counts'!AZ$1</f>
        <v>0</v>
      </c>
      <c r="BA130" s="4">
        <f>'Kelpie OTU counts'!BA130/'Kelpie OTU counts'!BA$1</f>
        <v>0</v>
      </c>
      <c r="BB130" s="4">
        <f>'Kelpie OTU counts'!BB130/'Kelpie OTU counts'!BB$1</f>
        <v>0</v>
      </c>
      <c r="BC130" s="4">
        <f>'Kelpie OTU counts'!BC130/'Kelpie OTU counts'!BC$1</f>
        <v>1.9206145966709346E-3</v>
      </c>
      <c r="BD130" s="4">
        <f>'Kelpie OTU counts'!BD130/'Kelpie OTU counts'!BD$1</f>
        <v>2.4767801857585141E-3</v>
      </c>
      <c r="BE130" s="4">
        <f>'Kelpie OTU counts'!BE130/'Kelpie OTU counts'!BE$1</f>
        <v>0</v>
      </c>
      <c r="BF130" s="4">
        <f>'Kelpie OTU counts'!BF130/'Kelpie OTU counts'!BF$1</f>
        <v>0</v>
      </c>
    </row>
    <row r="131" spans="1:58" x14ac:dyDescent="0.35">
      <c r="A131" t="str">
        <f>'Kelpie OTU counts'!A131</f>
        <v>OTU_157</v>
      </c>
      <c r="B131">
        <f>'Kelpie OTU counts'!B131</f>
        <v>88</v>
      </c>
      <c r="C131" t="str">
        <f>'Kelpie OTU counts'!C131</f>
        <v>Root</v>
      </c>
      <c r="D131" t="str">
        <f>'Kelpie OTU counts'!D131</f>
        <v>Bacteria</v>
      </c>
      <c r="E131" t="str">
        <f>'Kelpie OTU counts'!E131</f>
        <v>Firmicutes</v>
      </c>
      <c r="F131" t="str">
        <f>'Kelpie OTU counts'!F131</f>
        <v>.</v>
      </c>
      <c r="G131" t="str">
        <f>'Kelpie OTU counts'!G131</f>
        <v>Clostridia</v>
      </c>
      <c r="H131" t="str">
        <f>'Kelpie OTU counts'!H131</f>
        <v>.</v>
      </c>
      <c r="I131" t="str">
        <f>'Kelpie OTU counts'!I131</f>
        <v>Clostridiales</v>
      </c>
      <c r="J131" t="str">
        <f>'Kelpie OTU counts'!J131</f>
        <v>.</v>
      </c>
      <c r="K131" t="str">
        <f>'Kelpie OTU counts'!K131</f>
        <v>Ruminococcaceae</v>
      </c>
      <c r="L131" t="str">
        <f>'Kelpie OTU counts'!L131</f>
        <v>.</v>
      </c>
      <c r="M131" t="str">
        <f>'Kelpie OTU counts'!M131</f>
        <v>Clostridium IV</v>
      </c>
      <c r="N131" t="str">
        <f>'Kelpie OTU counts'!N131</f>
        <v>.</v>
      </c>
      <c r="O131">
        <f>'Kelpie OTU counts'!O131</f>
        <v>0.54</v>
      </c>
      <c r="P131" t="str">
        <f>'Kelpie OTU counts'!P131</f>
        <v>Clostridium_thermocellum_(T)_ATCC_27405_(CP000568)</v>
      </c>
      <c r="Q131">
        <f>'Kelpie OTU counts'!Q131</f>
        <v>92.1</v>
      </c>
      <c r="R131">
        <f>'Kelpie OTU counts'!R131</f>
        <v>9</v>
      </c>
      <c r="S131" s="4">
        <f>'Kelpie OTU counts'!S131/'Kelpie OTU counts'!S$1</f>
        <v>0</v>
      </c>
      <c r="T131" s="4">
        <f>'Kelpie OTU counts'!T131/'Kelpie OTU counts'!T$1</f>
        <v>0</v>
      </c>
      <c r="U131" s="4">
        <f>'Kelpie OTU counts'!U131/'Kelpie OTU counts'!U$1</f>
        <v>0</v>
      </c>
      <c r="V131" s="4">
        <f>'Kelpie OTU counts'!V131/'Kelpie OTU counts'!V$1</f>
        <v>0</v>
      </c>
      <c r="W131" s="4">
        <f>'Kelpie OTU counts'!W131/'Kelpie OTU counts'!W$1</f>
        <v>0</v>
      </c>
      <c r="X131" s="4">
        <f>'Kelpie OTU counts'!X131/'Kelpie OTU counts'!X$1</f>
        <v>0</v>
      </c>
      <c r="Y131" s="4">
        <f>'Kelpie OTU counts'!Y131/'Kelpie OTU counts'!Y$1</f>
        <v>0</v>
      </c>
      <c r="Z131" s="4">
        <f>'Kelpie OTU counts'!Z131/'Kelpie OTU counts'!Z$1</f>
        <v>0</v>
      </c>
      <c r="AA131" s="4">
        <f>'Kelpie OTU counts'!AA131/'Kelpie OTU counts'!AA$1</f>
        <v>0</v>
      </c>
      <c r="AB131" s="4">
        <f>'Kelpie OTU counts'!AB131/'Kelpie OTU counts'!AB$1</f>
        <v>0</v>
      </c>
      <c r="AC131" s="4">
        <f>'Kelpie OTU counts'!AC131/'Kelpie OTU counts'!AC$1</f>
        <v>0</v>
      </c>
      <c r="AD131" s="4">
        <f>'Kelpie OTU counts'!AD131/'Kelpie OTU counts'!AD$1</f>
        <v>0</v>
      </c>
      <c r="AE131" s="4">
        <f>'Kelpie OTU counts'!AE131/'Kelpie OTU counts'!AE$1</f>
        <v>0</v>
      </c>
      <c r="AF131" s="4">
        <f>'Kelpie OTU counts'!AF131/'Kelpie OTU counts'!AF$1</f>
        <v>0</v>
      </c>
      <c r="AG131" s="4">
        <f>'Kelpie OTU counts'!AG131/'Kelpie OTU counts'!AG$1</f>
        <v>0</v>
      </c>
      <c r="AH131" s="4">
        <f>'Kelpie OTU counts'!AH131/'Kelpie OTU counts'!AH$1</f>
        <v>0</v>
      </c>
      <c r="AI131" s="4">
        <f>'Kelpie OTU counts'!AI131/'Kelpie OTU counts'!AI$1</f>
        <v>0</v>
      </c>
      <c r="AJ131" s="4">
        <f>'Kelpie OTU counts'!AJ131/'Kelpie OTU counts'!AJ$1</f>
        <v>0</v>
      </c>
      <c r="AK131" s="4">
        <f>'Kelpie OTU counts'!AK131/'Kelpie OTU counts'!AK$1</f>
        <v>0</v>
      </c>
      <c r="AL131" s="4">
        <f>'Kelpie OTU counts'!AL131/'Kelpie OTU counts'!AL$1</f>
        <v>0</v>
      </c>
      <c r="AM131" s="4">
        <f>'Kelpie OTU counts'!AM131/'Kelpie OTU counts'!AM$1</f>
        <v>0</v>
      </c>
      <c r="AN131" s="4">
        <f>'Kelpie OTU counts'!AN131/'Kelpie OTU counts'!AN$1</f>
        <v>0</v>
      </c>
      <c r="AO131" s="4">
        <f>'Kelpie OTU counts'!AO131/'Kelpie OTU counts'!AO$1</f>
        <v>1.7179384738314023E-2</v>
      </c>
      <c r="AP131" s="4">
        <f>'Kelpie OTU counts'!AP131/'Kelpie OTU counts'!AP$1</f>
        <v>1.1780104712041885E-2</v>
      </c>
      <c r="AQ131" s="4">
        <f>'Kelpie OTU counts'!AQ131/'Kelpie OTU counts'!AQ$1</f>
        <v>0</v>
      </c>
      <c r="AR131" s="4">
        <f>'Kelpie OTU counts'!AR131/'Kelpie OTU counts'!AR$1</f>
        <v>0</v>
      </c>
      <c r="AS131" s="4">
        <f>'Kelpie OTU counts'!AS131/'Kelpie OTU counts'!AS$1</f>
        <v>0</v>
      </c>
      <c r="AT131" s="4">
        <f>'Kelpie OTU counts'!AT131/'Kelpie OTU counts'!AT$1</f>
        <v>0</v>
      </c>
      <c r="AU131" s="4">
        <f>'Kelpie OTU counts'!AU131/'Kelpie OTU counts'!AU$1</f>
        <v>9.282700421940928E-3</v>
      </c>
      <c r="AV131" s="4">
        <f>'Kelpie OTU counts'!AV131/'Kelpie OTU counts'!AV$1</f>
        <v>3.524229074889868E-3</v>
      </c>
      <c r="AW131" s="4">
        <f>'Kelpie OTU counts'!AW131/'Kelpie OTU counts'!AW$1</f>
        <v>0</v>
      </c>
      <c r="AX131" s="4">
        <f>'Kelpie OTU counts'!AX131/'Kelpie OTU counts'!AX$1</f>
        <v>0</v>
      </c>
      <c r="AY131" s="4">
        <f>'Kelpie OTU counts'!AY131/'Kelpie OTU counts'!AY$1</f>
        <v>0</v>
      </c>
      <c r="AZ131" s="4">
        <f>'Kelpie OTU counts'!AZ131/'Kelpie OTU counts'!AZ$1</f>
        <v>0</v>
      </c>
      <c r="BA131" s="4">
        <f>'Kelpie OTU counts'!BA131/'Kelpie OTU counts'!BA$1</f>
        <v>0</v>
      </c>
      <c r="BB131" s="4">
        <f>'Kelpie OTU counts'!BB131/'Kelpie OTU counts'!BB$1</f>
        <v>0</v>
      </c>
      <c r="BC131" s="4">
        <f>'Kelpie OTU counts'!BC131/'Kelpie OTU counts'!BC$1</f>
        <v>1.9206145966709346E-3</v>
      </c>
      <c r="BD131" s="4">
        <f>'Kelpie OTU counts'!BD131/'Kelpie OTU counts'!BD$1</f>
        <v>0</v>
      </c>
      <c r="BE131" s="4">
        <f>'Kelpie OTU counts'!BE131/'Kelpie OTU counts'!BE$1</f>
        <v>0</v>
      </c>
      <c r="BF131" s="4">
        <f>'Kelpie OTU counts'!BF131/'Kelpie OTU counts'!BF$1</f>
        <v>0</v>
      </c>
    </row>
    <row r="132" spans="1:58" x14ac:dyDescent="0.35">
      <c r="A132" t="str">
        <f>'Kelpie OTU counts'!A132</f>
        <v>OTU_113</v>
      </c>
      <c r="B132">
        <f>'Kelpie OTU counts'!B132</f>
        <v>88</v>
      </c>
      <c r="C132" t="str">
        <f>'Kelpie OTU counts'!C132</f>
        <v>Root</v>
      </c>
      <c r="D132" t="str">
        <f>'Kelpie OTU counts'!D132</f>
        <v>Bacteria</v>
      </c>
      <c r="E132" t="str">
        <f>'Kelpie OTU counts'!E132</f>
        <v>Bacteroidetes</v>
      </c>
      <c r="F132" t="str">
        <f>'Kelpie OTU counts'!F132</f>
        <v>.</v>
      </c>
      <c r="G132" t="str">
        <f>'Kelpie OTU counts'!G132</f>
        <v>Bacteroidia</v>
      </c>
      <c r="H132" t="str">
        <f>'Kelpie OTU counts'!H132</f>
        <v>.</v>
      </c>
      <c r="I132" t="str">
        <f>'Kelpie OTU counts'!I132</f>
        <v>Bacteroidales</v>
      </c>
      <c r="J132" t="str">
        <f>'Kelpie OTU counts'!J132</f>
        <v>.</v>
      </c>
      <c r="K132" t="str">
        <f>'Kelpie OTU counts'!K132</f>
        <v>Porphyromonadaceae</v>
      </c>
      <c r="L132" t="str">
        <f>'Kelpie OTU counts'!L132</f>
        <v>.</v>
      </c>
      <c r="M132" t="str">
        <f>'Kelpie OTU counts'!M132</f>
        <v>.</v>
      </c>
      <c r="N132" t="str">
        <f>'Kelpie OTU counts'!N132</f>
        <v>.</v>
      </c>
      <c r="O132">
        <f>'Kelpie OTU counts'!O132</f>
        <v>0.74</v>
      </c>
      <c r="P132" t="str">
        <f>'Kelpie OTU counts'!P132</f>
        <v>Muribaculum_intestinale_strain_YL27_(NR_144616.1)</v>
      </c>
      <c r="Q132">
        <f>'Kelpie OTU counts'!Q132</f>
        <v>87.3</v>
      </c>
      <c r="R132">
        <f>'Kelpie OTU counts'!R132</f>
        <v>1</v>
      </c>
      <c r="S132" s="4">
        <f>'Kelpie OTU counts'!S132/'Kelpie OTU counts'!S$1</f>
        <v>0</v>
      </c>
      <c r="T132" s="4">
        <f>'Kelpie OTU counts'!T132/'Kelpie OTU counts'!T$1</f>
        <v>0</v>
      </c>
      <c r="U132" s="4">
        <f>'Kelpie OTU counts'!U132/'Kelpie OTU counts'!U$1</f>
        <v>0</v>
      </c>
      <c r="V132" s="4">
        <f>'Kelpie OTU counts'!V132/'Kelpie OTU counts'!V$1</f>
        <v>0</v>
      </c>
      <c r="W132" s="4">
        <f>'Kelpie OTU counts'!W132/'Kelpie OTU counts'!W$1</f>
        <v>0</v>
      </c>
      <c r="X132" s="4">
        <f>'Kelpie OTU counts'!X132/'Kelpie OTU counts'!X$1</f>
        <v>0</v>
      </c>
      <c r="Y132" s="4">
        <f>'Kelpie OTU counts'!Y132/'Kelpie OTU counts'!Y$1</f>
        <v>0</v>
      </c>
      <c r="Z132" s="4">
        <f>'Kelpie OTU counts'!Z132/'Kelpie OTU counts'!Z$1</f>
        <v>0</v>
      </c>
      <c r="AA132" s="4">
        <f>'Kelpie OTU counts'!AA132/'Kelpie OTU counts'!AA$1</f>
        <v>0</v>
      </c>
      <c r="AB132" s="4">
        <f>'Kelpie OTU counts'!AB132/'Kelpie OTU counts'!AB$1</f>
        <v>0</v>
      </c>
      <c r="AC132" s="4">
        <f>'Kelpie OTU counts'!AC132/'Kelpie OTU counts'!AC$1</f>
        <v>0</v>
      </c>
      <c r="AD132" s="4">
        <f>'Kelpie OTU counts'!AD132/'Kelpie OTU counts'!AD$1</f>
        <v>0</v>
      </c>
      <c r="AE132" s="4">
        <f>'Kelpie OTU counts'!AE132/'Kelpie OTU counts'!AE$1</f>
        <v>0</v>
      </c>
      <c r="AF132" s="4">
        <f>'Kelpie OTU counts'!AF132/'Kelpie OTU counts'!AF$1</f>
        <v>0</v>
      </c>
      <c r="AG132" s="4">
        <f>'Kelpie OTU counts'!AG132/'Kelpie OTU counts'!AG$1</f>
        <v>0</v>
      </c>
      <c r="AH132" s="4">
        <f>'Kelpie OTU counts'!AH132/'Kelpie OTU counts'!AH$1</f>
        <v>0</v>
      </c>
      <c r="AI132" s="4">
        <f>'Kelpie OTU counts'!AI132/'Kelpie OTU counts'!AI$1</f>
        <v>0</v>
      </c>
      <c r="AJ132" s="4">
        <f>'Kelpie OTU counts'!AJ132/'Kelpie OTU counts'!AJ$1</f>
        <v>0</v>
      </c>
      <c r="AK132" s="4">
        <f>'Kelpie OTU counts'!AK132/'Kelpie OTU counts'!AK$1</f>
        <v>0</v>
      </c>
      <c r="AL132" s="4">
        <f>'Kelpie OTU counts'!AL132/'Kelpie OTU counts'!AL$1</f>
        <v>0</v>
      </c>
      <c r="AM132" s="4">
        <f>'Kelpie OTU counts'!AM132/'Kelpie OTU counts'!AM$1</f>
        <v>0</v>
      </c>
      <c r="AN132" s="4">
        <f>'Kelpie OTU counts'!AN132/'Kelpie OTU counts'!AN$1</f>
        <v>0</v>
      </c>
      <c r="AO132" s="4">
        <f>'Kelpie OTU counts'!AO132/'Kelpie OTU counts'!AO$1</f>
        <v>0</v>
      </c>
      <c r="AP132" s="4">
        <f>'Kelpie OTU counts'!AP132/'Kelpie OTU counts'!AP$1</f>
        <v>0</v>
      </c>
      <c r="AQ132" s="4">
        <f>'Kelpie OTU counts'!AQ132/'Kelpie OTU counts'!AQ$1</f>
        <v>0</v>
      </c>
      <c r="AR132" s="4">
        <f>'Kelpie OTU counts'!AR132/'Kelpie OTU counts'!AR$1</f>
        <v>0</v>
      </c>
      <c r="AS132" s="4">
        <f>'Kelpie OTU counts'!AS132/'Kelpie OTU counts'!AS$1</f>
        <v>0</v>
      </c>
      <c r="AT132" s="4">
        <f>'Kelpie OTU counts'!AT132/'Kelpie OTU counts'!AT$1</f>
        <v>0</v>
      </c>
      <c r="AU132" s="4">
        <f>'Kelpie OTU counts'!AU132/'Kelpie OTU counts'!AU$1</f>
        <v>0</v>
      </c>
      <c r="AV132" s="4">
        <f>'Kelpie OTU counts'!AV132/'Kelpie OTU counts'!AV$1</f>
        <v>0</v>
      </c>
      <c r="AW132" s="4">
        <f>'Kelpie OTU counts'!AW132/'Kelpie OTU counts'!AW$1</f>
        <v>0</v>
      </c>
      <c r="AX132" s="4">
        <f>'Kelpie OTU counts'!AX132/'Kelpie OTU counts'!AX$1</f>
        <v>0</v>
      </c>
      <c r="AY132" s="4">
        <f>'Kelpie OTU counts'!AY132/'Kelpie OTU counts'!AY$1</f>
        <v>4.1322314049586778E-3</v>
      </c>
      <c r="AZ132" s="4">
        <f>'Kelpie OTU counts'!AZ132/'Kelpie OTU counts'!AZ$1</f>
        <v>3.9439088518843117E-3</v>
      </c>
      <c r="BA132" s="4">
        <f>'Kelpie OTU counts'!BA132/'Kelpie OTU counts'!BA$1</f>
        <v>0</v>
      </c>
      <c r="BB132" s="4">
        <f>'Kelpie OTU counts'!BB132/'Kelpie OTU counts'!BB$1</f>
        <v>0</v>
      </c>
      <c r="BC132" s="4">
        <f>'Kelpie OTU counts'!BC132/'Kelpie OTU counts'!BC$1</f>
        <v>0</v>
      </c>
      <c r="BD132" s="4">
        <f>'Kelpie OTU counts'!BD132/'Kelpie OTU counts'!BD$1</f>
        <v>0</v>
      </c>
      <c r="BE132" s="4">
        <f>'Kelpie OTU counts'!BE132/'Kelpie OTU counts'!BE$1</f>
        <v>8.9193825042881651E-3</v>
      </c>
      <c r="BF132" s="4">
        <f>'Kelpie OTU counts'!BF132/'Kelpie OTU counts'!BF$1</f>
        <v>7.3811632713315619E-3</v>
      </c>
    </row>
    <row r="133" spans="1:58" x14ac:dyDescent="0.35">
      <c r="A133" t="str">
        <f>'Kelpie OTU counts'!A133</f>
        <v>OTU_115</v>
      </c>
      <c r="B133">
        <f>'Kelpie OTU counts'!B133</f>
        <v>81</v>
      </c>
      <c r="C133" t="str">
        <f>'Kelpie OTU counts'!C133</f>
        <v>Root</v>
      </c>
      <c r="D133" t="str">
        <f>'Kelpie OTU counts'!D133</f>
        <v>Archaea</v>
      </c>
      <c r="E133" t="str">
        <f>'Kelpie OTU counts'!E133</f>
        <v>Euryarchaeota</v>
      </c>
      <c r="F133" t="str">
        <f>'Kelpie OTU counts'!F133</f>
        <v>.</v>
      </c>
      <c r="G133" t="str">
        <f>'Kelpie OTU counts'!G133</f>
        <v>Methanobacteria</v>
      </c>
      <c r="H133" t="str">
        <f>'Kelpie OTU counts'!H133</f>
        <v>.</v>
      </c>
      <c r="I133" t="str">
        <f>'Kelpie OTU counts'!I133</f>
        <v>Methanobacteriales</v>
      </c>
      <c r="J133" t="str">
        <f>'Kelpie OTU counts'!J133</f>
        <v>.</v>
      </c>
      <c r="K133" t="str">
        <f>'Kelpie OTU counts'!K133</f>
        <v>Methanobacteriaceae</v>
      </c>
      <c r="L133" t="str">
        <f>'Kelpie OTU counts'!L133</f>
        <v>.</v>
      </c>
      <c r="M133" t="str">
        <f>'Kelpie OTU counts'!M133</f>
        <v>Methanobrevibacter</v>
      </c>
      <c r="N133" t="str">
        <f>'Kelpie OTU counts'!N133</f>
        <v>.</v>
      </c>
      <c r="O133">
        <f>'Kelpie OTU counts'!O133</f>
        <v>1</v>
      </c>
      <c r="P133" t="str">
        <f>'Kelpie OTU counts'!P133</f>
        <v>Methanobrevibacter_smithii_strain_PS_(NR_074235.1)</v>
      </c>
      <c r="Q133">
        <f>'Kelpie OTU counts'!Q133</f>
        <v>100</v>
      </c>
      <c r="R133">
        <f>'Kelpie OTU counts'!R133</f>
        <v>2</v>
      </c>
      <c r="S133" s="4">
        <f>'Kelpie OTU counts'!S133/'Kelpie OTU counts'!S$1</f>
        <v>0</v>
      </c>
      <c r="T133" s="4">
        <f>'Kelpie OTU counts'!T133/'Kelpie OTU counts'!T$1</f>
        <v>0</v>
      </c>
      <c r="U133" s="4">
        <f>'Kelpie OTU counts'!U133/'Kelpie OTU counts'!U$1</f>
        <v>0</v>
      </c>
      <c r="V133" s="4">
        <f>'Kelpie OTU counts'!V133/'Kelpie OTU counts'!V$1</f>
        <v>0</v>
      </c>
      <c r="W133" s="4">
        <f>'Kelpie OTU counts'!W133/'Kelpie OTU counts'!W$1</f>
        <v>0</v>
      </c>
      <c r="X133" s="4">
        <f>'Kelpie OTU counts'!X133/'Kelpie OTU counts'!X$1</f>
        <v>0</v>
      </c>
      <c r="Y133" s="4">
        <f>'Kelpie OTU counts'!Y133/'Kelpie OTU counts'!Y$1</f>
        <v>0</v>
      </c>
      <c r="Z133" s="4">
        <f>'Kelpie OTU counts'!Z133/'Kelpie OTU counts'!Z$1</f>
        <v>0</v>
      </c>
      <c r="AA133" s="4">
        <f>'Kelpie OTU counts'!AA133/'Kelpie OTU counts'!AA$1</f>
        <v>0</v>
      </c>
      <c r="AB133" s="4">
        <f>'Kelpie OTU counts'!AB133/'Kelpie OTU counts'!AB$1</f>
        <v>0</v>
      </c>
      <c r="AC133" s="4">
        <f>'Kelpie OTU counts'!AC133/'Kelpie OTU counts'!AC$1</f>
        <v>0</v>
      </c>
      <c r="AD133" s="4">
        <f>'Kelpie OTU counts'!AD133/'Kelpie OTU counts'!AD$1</f>
        <v>0</v>
      </c>
      <c r="AE133" s="4">
        <f>'Kelpie OTU counts'!AE133/'Kelpie OTU counts'!AE$1</f>
        <v>0</v>
      </c>
      <c r="AF133" s="4">
        <f>'Kelpie OTU counts'!AF133/'Kelpie OTU counts'!AF$1</f>
        <v>0</v>
      </c>
      <c r="AG133" s="4">
        <f>'Kelpie OTU counts'!AG133/'Kelpie OTU counts'!AG$1</f>
        <v>0</v>
      </c>
      <c r="AH133" s="4">
        <f>'Kelpie OTU counts'!AH133/'Kelpie OTU counts'!AH$1</f>
        <v>0</v>
      </c>
      <c r="AI133" s="4">
        <f>'Kelpie OTU counts'!AI133/'Kelpie OTU counts'!AI$1</f>
        <v>0</v>
      </c>
      <c r="AJ133" s="4">
        <f>'Kelpie OTU counts'!AJ133/'Kelpie OTU counts'!AJ$1</f>
        <v>0</v>
      </c>
      <c r="AK133" s="4">
        <f>'Kelpie OTU counts'!AK133/'Kelpie OTU counts'!AK$1</f>
        <v>0</v>
      </c>
      <c r="AL133" s="4">
        <f>'Kelpie OTU counts'!AL133/'Kelpie OTU counts'!AL$1</f>
        <v>0</v>
      </c>
      <c r="AM133" s="4">
        <f>'Kelpie OTU counts'!AM133/'Kelpie OTU counts'!AM$1</f>
        <v>0</v>
      </c>
      <c r="AN133" s="4">
        <f>'Kelpie OTU counts'!AN133/'Kelpie OTU counts'!AN$1</f>
        <v>0</v>
      </c>
      <c r="AO133" s="4">
        <f>'Kelpie OTU counts'!AO133/'Kelpie OTU counts'!AO$1</f>
        <v>6.392329204954055E-3</v>
      </c>
      <c r="AP133" s="4">
        <f>'Kelpie OTU counts'!AP133/'Kelpie OTU counts'!AP$1</f>
        <v>3.9267015706806281E-3</v>
      </c>
      <c r="AQ133" s="4">
        <f>'Kelpie OTU counts'!AQ133/'Kelpie OTU counts'!AQ$1</f>
        <v>0</v>
      </c>
      <c r="AR133" s="4">
        <f>'Kelpie OTU counts'!AR133/'Kelpie OTU counts'!AR$1</f>
        <v>0</v>
      </c>
      <c r="AS133" s="4">
        <f>'Kelpie OTU counts'!AS133/'Kelpie OTU counts'!AS$1</f>
        <v>0</v>
      </c>
      <c r="AT133" s="4">
        <f>'Kelpie OTU counts'!AT133/'Kelpie OTU counts'!AT$1</f>
        <v>0</v>
      </c>
      <c r="AU133" s="4">
        <f>'Kelpie OTU counts'!AU133/'Kelpie OTU counts'!AU$1</f>
        <v>1.7721518987341773E-2</v>
      </c>
      <c r="AV133" s="4">
        <f>'Kelpie OTU counts'!AV133/'Kelpie OTU counts'!AV$1</f>
        <v>3.0837004405286344E-2</v>
      </c>
      <c r="AW133" s="4">
        <f>'Kelpie OTU counts'!AW133/'Kelpie OTU counts'!AW$1</f>
        <v>0</v>
      </c>
      <c r="AX133" s="4">
        <f>'Kelpie OTU counts'!AX133/'Kelpie OTU counts'!AX$1</f>
        <v>0</v>
      </c>
      <c r="AY133" s="4">
        <f>'Kelpie OTU counts'!AY133/'Kelpie OTU counts'!AY$1</f>
        <v>0</v>
      </c>
      <c r="AZ133" s="4">
        <f>'Kelpie OTU counts'!AZ133/'Kelpie OTU counts'!AZ$1</f>
        <v>0</v>
      </c>
      <c r="BA133" s="4">
        <f>'Kelpie OTU counts'!BA133/'Kelpie OTU counts'!BA$1</f>
        <v>0</v>
      </c>
      <c r="BB133" s="4">
        <f>'Kelpie OTU counts'!BB133/'Kelpie OTU counts'!BB$1</f>
        <v>0</v>
      </c>
      <c r="BC133" s="4">
        <f>'Kelpie OTU counts'!BC133/'Kelpie OTU counts'!BC$1</f>
        <v>0</v>
      </c>
      <c r="BD133" s="4">
        <f>'Kelpie OTU counts'!BD133/'Kelpie OTU counts'!BD$1</f>
        <v>0</v>
      </c>
      <c r="BE133" s="4">
        <f>'Kelpie OTU counts'!BE133/'Kelpie OTU counts'!BE$1</f>
        <v>0</v>
      </c>
      <c r="BF133" s="4">
        <f>'Kelpie OTU counts'!BF133/'Kelpie OTU counts'!BF$1</f>
        <v>0</v>
      </c>
    </row>
    <row r="134" spans="1:58" x14ac:dyDescent="0.35">
      <c r="A134" t="str">
        <f>'Kelpie OTU counts'!A134</f>
        <v>OTU_117</v>
      </c>
      <c r="B134">
        <f>'Kelpie OTU counts'!B134</f>
        <v>80</v>
      </c>
      <c r="C134" t="str">
        <f>'Kelpie OTU counts'!C134</f>
        <v>Root</v>
      </c>
      <c r="D134" t="str">
        <f>'Kelpie OTU counts'!D134</f>
        <v>Bacteria</v>
      </c>
      <c r="E134" t="str">
        <f>'Kelpie OTU counts'!E134</f>
        <v>Firmicutes</v>
      </c>
      <c r="F134" t="str">
        <f>'Kelpie OTU counts'!F134</f>
        <v>.</v>
      </c>
      <c r="G134" t="str">
        <f>'Kelpie OTU counts'!G134</f>
        <v>Clostridia</v>
      </c>
      <c r="H134" t="str">
        <f>'Kelpie OTU counts'!H134</f>
        <v>.</v>
      </c>
      <c r="I134" t="str">
        <f>'Kelpie OTU counts'!I134</f>
        <v>Clostridiales</v>
      </c>
      <c r="J134" t="str">
        <f>'Kelpie OTU counts'!J134</f>
        <v>.</v>
      </c>
      <c r="K134" t="str">
        <f>'Kelpie OTU counts'!K134</f>
        <v>Ruminococcaceae</v>
      </c>
      <c r="L134" t="str">
        <f>'Kelpie OTU counts'!L134</f>
        <v>.</v>
      </c>
      <c r="M134" t="str">
        <f>'Kelpie OTU counts'!M134</f>
        <v>.</v>
      </c>
      <c r="N134" t="str">
        <f>'Kelpie OTU counts'!N134</f>
        <v>.</v>
      </c>
      <c r="O134">
        <f>'Kelpie OTU counts'!O134</f>
        <v>0.66</v>
      </c>
      <c r="P134" t="str">
        <f>'Kelpie OTU counts'!P134</f>
        <v>Eubacterium_coprostanoligenes_(T)_HL_(HM037995)</v>
      </c>
      <c r="Q134">
        <f>'Kelpie OTU counts'!Q134</f>
        <v>93.7</v>
      </c>
      <c r="R134">
        <f>'Kelpie OTU counts'!R134</f>
        <v>1</v>
      </c>
      <c r="S134" s="4">
        <f>'Kelpie OTU counts'!S134/'Kelpie OTU counts'!S$1</f>
        <v>0</v>
      </c>
      <c r="T134" s="4">
        <f>'Kelpie OTU counts'!T134/'Kelpie OTU counts'!T$1</f>
        <v>0</v>
      </c>
      <c r="U134" s="4">
        <f>'Kelpie OTU counts'!U134/'Kelpie OTU counts'!U$1</f>
        <v>0</v>
      </c>
      <c r="V134" s="4">
        <f>'Kelpie OTU counts'!V134/'Kelpie OTU counts'!V$1</f>
        <v>0</v>
      </c>
      <c r="W134" s="4">
        <f>'Kelpie OTU counts'!W134/'Kelpie OTU counts'!W$1</f>
        <v>0</v>
      </c>
      <c r="X134" s="4">
        <f>'Kelpie OTU counts'!X134/'Kelpie OTU counts'!X$1</f>
        <v>0</v>
      </c>
      <c r="Y134" s="4">
        <f>'Kelpie OTU counts'!Y134/'Kelpie OTU counts'!Y$1</f>
        <v>0</v>
      </c>
      <c r="Z134" s="4">
        <f>'Kelpie OTU counts'!Z134/'Kelpie OTU counts'!Z$1</f>
        <v>0</v>
      </c>
      <c r="AA134" s="4">
        <f>'Kelpie OTU counts'!AA134/'Kelpie OTU counts'!AA$1</f>
        <v>0</v>
      </c>
      <c r="AB134" s="4">
        <f>'Kelpie OTU counts'!AB134/'Kelpie OTU counts'!AB$1</f>
        <v>0</v>
      </c>
      <c r="AC134" s="4">
        <f>'Kelpie OTU counts'!AC134/'Kelpie OTU counts'!AC$1</f>
        <v>0</v>
      </c>
      <c r="AD134" s="4">
        <f>'Kelpie OTU counts'!AD134/'Kelpie OTU counts'!AD$1</f>
        <v>0</v>
      </c>
      <c r="AE134" s="4">
        <f>'Kelpie OTU counts'!AE134/'Kelpie OTU counts'!AE$1</f>
        <v>4.4004400440044002E-3</v>
      </c>
      <c r="AF134" s="4">
        <f>'Kelpie OTU counts'!AF134/'Kelpie OTU counts'!AF$1</f>
        <v>2.3687327279905252E-3</v>
      </c>
      <c r="AG134" s="4">
        <f>'Kelpie OTU counts'!AG134/'Kelpie OTU counts'!AG$1</f>
        <v>0</v>
      </c>
      <c r="AH134" s="4">
        <f>'Kelpie OTU counts'!AH134/'Kelpie OTU counts'!AH$1</f>
        <v>0</v>
      </c>
      <c r="AI134" s="4">
        <f>'Kelpie OTU counts'!AI134/'Kelpie OTU counts'!AI$1</f>
        <v>3.9196472317491425E-3</v>
      </c>
      <c r="AJ134" s="4">
        <f>'Kelpie OTU counts'!AJ134/'Kelpie OTU counts'!AJ$1</f>
        <v>7.138607971445568E-3</v>
      </c>
      <c r="AK134" s="4">
        <f>'Kelpie OTU counts'!AK134/'Kelpie OTU counts'!AK$1</f>
        <v>9.0978013646702046E-3</v>
      </c>
      <c r="AL134" s="4">
        <f>'Kelpie OTU counts'!AL134/'Kelpie OTU counts'!AL$1</f>
        <v>7.6530612244897957E-3</v>
      </c>
      <c r="AM134" s="4">
        <f>'Kelpie OTU counts'!AM134/'Kelpie OTU counts'!AM$1</f>
        <v>0</v>
      </c>
      <c r="AN134" s="4">
        <f>'Kelpie OTU counts'!AN134/'Kelpie OTU counts'!AN$1</f>
        <v>0</v>
      </c>
      <c r="AO134" s="4">
        <f>'Kelpie OTU counts'!AO134/'Kelpie OTU counts'!AO$1</f>
        <v>0</v>
      </c>
      <c r="AP134" s="4">
        <f>'Kelpie OTU counts'!AP134/'Kelpie OTU counts'!AP$1</f>
        <v>0</v>
      </c>
      <c r="AQ134" s="4">
        <f>'Kelpie OTU counts'!AQ134/'Kelpie OTU counts'!AQ$1</f>
        <v>0</v>
      </c>
      <c r="AR134" s="4">
        <f>'Kelpie OTU counts'!AR134/'Kelpie OTU counts'!AR$1</f>
        <v>0</v>
      </c>
      <c r="AS134" s="4">
        <f>'Kelpie OTU counts'!AS134/'Kelpie OTU counts'!AS$1</f>
        <v>0</v>
      </c>
      <c r="AT134" s="4">
        <f>'Kelpie OTU counts'!AT134/'Kelpie OTU counts'!AT$1</f>
        <v>0</v>
      </c>
      <c r="AU134" s="4">
        <f>'Kelpie OTU counts'!AU134/'Kelpie OTU counts'!AU$1</f>
        <v>0</v>
      </c>
      <c r="AV134" s="4">
        <f>'Kelpie OTU counts'!AV134/'Kelpie OTU counts'!AV$1</f>
        <v>0</v>
      </c>
      <c r="AW134" s="4">
        <f>'Kelpie OTU counts'!AW134/'Kelpie OTU counts'!AW$1</f>
        <v>0</v>
      </c>
      <c r="AX134" s="4">
        <f>'Kelpie OTU counts'!AX134/'Kelpie OTU counts'!AX$1</f>
        <v>0</v>
      </c>
      <c r="AY134" s="4">
        <f>'Kelpie OTU counts'!AY134/'Kelpie OTU counts'!AY$1</f>
        <v>0</v>
      </c>
      <c r="AZ134" s="4">
        <f>'Kelpie OTU counts'!AZ134/'Kelpie OTU counts'!AZ$1</f>
        <v>0</v>
      </c>
      <c r="BA134" s="4">
        <f>'Kelpie OTU counts'!BA134/'Kelpie OTU counts'!BA$1</f>
        <v>0</v>
      </c>
      <c r="BB134" s="4">
        <f>'Kelpie OTU counts'!BB134/'Kelpie OTU counts'!BB$1</f>
        <v>0</v>
      </c>
      <c r="BC134" s="4">
        <f>'Kelpie OTU counts'!BC134/'Kelpie OTU counts'!BC$1</f>
        <v>0</v>
      </c>
      <c r="BD134" s="4">
        <f>'Kelpie OTU counts'!BD134/'Kelpie OTU counts'!BD$1</f>
        <v>0</v>
      </c>
      <c r="BE134" s="4">
        <f>'Kelpie OTU counts'!BE134/'Kelpie OTU counts'!BE$1</f>
        <v>0</v>
      </c>
      <c r="BF134" s="4">
        <f>'Kelpie OTU counts'!BF134/'Kelpie OTU counts'!BF$1</f>
        <v>0</v>
      </c>
    </row>
    <row r="135" spans="1:58" x14ac:dyDescent="0.35">
      <c r="A135" t="str">
        <f>'Kelpie OTU counts'!A135</f>
        <v>OTU_122</v>
      </c>
      <c r="B135">
        <f>'Kelpie OTU counts'!B135</f>
        <v>77</v>
      </c>
      <c r="C135" t="str">
        <f>'Kelpie OTU counts'!C135</f>
        <v>Root</v>
      </c>
      <c r="D135" t="str">
        <f>'Kelpie OTU counts'!D135</f>
        <v>Bacteria</v>
      </c>
      <c r="E135" t="str">
        <f>'Kelpie OTU counts'!E135</f>
        <v>Bacteroidetes</v>
      </c>
      <c r="F135" t="str">
        <f>'Kelpie OTU counts'!F135</f>
        <v>.</v>
      </c>
      <c r="G135" t="str">
        <f>'Kelpie OTU counts'!G135</f>
        <v>Bacteroidia</v>
      </c>
      <c r="H135" t="str">
        <f>'Kelpie OTU counts'!H135</f>
        <v>.</v>
      </c>
      <c r="I135" t="str">
        <f>'Kelpie OTU counts'!I135</f>
        <v>Bacteroidales</v>
      </c>
      <c r="J135" t="str">
        <f>'Kelpie OTU counts'!J135</f>
        <v>.</v>
      </c>
      <c r="K135" t="str">
        <f>'Kelpie OTU counts'!K135</f>
        <v>Prevotellaceae</v>
      </c>
      <c r="L135" t="str">
        <f>'Kelpie OTU counts'!L135</f>
        <v>.</v>
      </c>
      <c r="M135" t="str">
        <f>'Kelpie OTU counts'!M135</f>
        <v>Alloprevotella</v>
      </c>
      <c r="N135" t="str">
        <f>'Kelpie OTU counts'!N135</f>
        <v>.</v>
      </c>
      <c r="O135">
        <f>'Kelpie OTU counts'!O135</f>
        <v>0.72</v>
      </c>
      <c r="P135" t="str">
        <f>'Kelpie OTU counts'!P135</f>
        <v>Alloprevotella_rava_(T)_81/4-12_(JQ039189)</v>
      </c>
      <c r="Q135">
        <f>'Kelpie OTU counts'!Q135</f>
        <v>92.9</v>
      </c>
      <c r="R135">
        <f>'Kelpie OTU counts'!R135</f>
        <v>1</v>
      </c>
      <c r="S135" s="4">
        <f>'Kelpie OTU counts'!S135/'Kelpie OTU counts'!S$1</f>
        <v>6.8226120857699801E-3</v>
      </c>
      <c r="T135" s="4">
        <f>'Kelpie OTU counts'!T135/'Kelpie OTU counts'!T$1</f>
        <v>3.4129692832764505E-3</v>
      </c>
      <c r="U135" s="4">
        <f>'Kelpie OTU counts'!U135/'Kelpie OTU counts'!U$1</f>
        <v>9.2059838895281933E-3</v>
      </c>
      <c r="V135" s="4">
        <f>'Kelpie OTU counts'!V135/'Kelpie OTU counts'!V$1</f>
        <v>8.3194675540765387E-3</v>
      </c>
      <c r="W135" s="4">
        <f>'Kelpie OTU counts'!W135/'Kelpie OTU counts'!W$1</f>
        <v>2.3148148148148147E-3</v>
      </c>
      <c r="X135" s="4">
        <f>'Kelpie OTU counts'!X135/'Kelpie OTU counts'!X$1</f>
        <v>0</v>
      </c>
      <c r="Y135" s="4">
        <f>'Kelpie OTU counts'!Y135/'Kelpie OTU counts'!Y$1</f>
        <v>0</v>
      </c>
      <c r="Z135" s="4">
        <f>'Kelpie OTU counts'!Z135/'Kelpie OTU counts'!Z$1</f>
        <v>0</v>
      </c>
      <c r="AA135" s="4">
        <f>'Kelpie OTU counts'!AA135/'Kelpie OTU counts'!AA$1</f>
        <v>0</v>
      </c>
      <c r="AB135" s="4">
        <f>'Kelpie OTU counts'!AB135/'Kelpie OTU counts'!AB$1</f>
        <v>0</v>
      </c>
      <c r="AC135" s="4">
        <f>'Kelpie OTU counts'!AC135/'Kelpie OTU counts'!AC$1</f>
        <v>0</v>
      </c>
      <c r="AD135" s="4">
        <f>'Kelpie OTU counts'!AD135/'Kelpie OTU counts'!AD$1</f>
        <v>0</v>
      </c>
      <c r="AE135" s="4">
        <f>'Kelpie OTU counts'!AE135/'Kelpie OTU counts'!AE$1</f>
        <v>0</v>
      </c>
      <c r="AF135" s="4">
        <f>'Kelpie OTU counts'!AF135/'Kelpie OTU counts'!AF$1</f>
        <v>0</v>
      </c>
      <c r="AG135" s="4">
        <f>'Kelpie OTU counts'!AG135/'Kelpie OTU counts'!AG$1</f>
        <v>0</v>
      </c>
      <c r="AH135" s="4">
        <f>'Kelpie OTU counts'!AH135/'Kelpie OTU counts'!AH$1</f>
        <v>0</v>
      </c>
      <c r="AI135" s="4">
        <f>'Kelpie OTU counts'!AI135/'Kelpie OTU counts'!AI$1</f>
        <v>0</v>
      </c>
      <c r="AJ135" s="4">
        <f>'Kelpie OTU counts'!AJ135/'Kelpie OTU counts'!AJ$1</f>
        <v>0</v>
      </c>
      <c r="AK135" s="4">
        <f>'Kelpie OTU counts'!AK135/'Kelpie OTU counts'!AK$1</f>
        <v>0</v>
      </c>
      <c r="AL135" s="4">
        <f>'Kelpie OTU counts'!AL135/'Kelpie OTU counts'!AL$1</f>
        <v>0</v>
      </c>
      <c r="AM135" s="4">
        <f>'Kelpie OTU counts'!AM135/'Kelpie OTU counts'!AM$1</f>
        <v>0</v>
      </c>
      <c r="AN135" s="4">
        <f>'Kelpie OTU counts'!AN135/'Kelpie OTU counts'!AN$1</f>
        <v>0</v>
      </c>
      <c r="AO135" s="4">
        <f>'Kelpie OTU counts'!AO135/'Kelpie OTU counts'!AO$1</f>
        <v>0</v>
      </c>
      <c r="AP135" s="4">
        <f>'Kelpie OTU counts'!AP135/'Kelpie OTU counts'!AP$1</f>
        <v>0</v>
      </c>
      <c r="AQ135" s="4">
        <f>'Kelpie OTU counts'!AQ135/'Kelpie OTU counts'!AQ$1</f>
        <v>0</v>
      </c>
      <c r="AR135" s="4">
        <f>'Kelpie OTU counts'!AR135/'Kelpie OTU counts'!AR$1</f>
        <v>0</v>
      </c>
      <c r="AS135" s="4">
        <f>'Kelpie OTU counts'!AS135/'Kelpie OTU counts'!AS$1</f>
        <v>0</v>
      </c>
      <c r="AT135" s="4">
        <f>'Kelpie OTU counts'!AT135/'Kelpie OTU counts'!AT$1</f>
        <v>0</v>
      </c>
      <c r="AU135" s="4">
        <f>'Kelpie OTU counts'!AU135/'Kelpie OTU counts'!AU$1</f>
        <v>0</v>
      </c>
      <c r="AV135" s="4">
        <f>'Kelpie OTU counts'!AV135/'Kelpie OTU counts'!AV$1</f>
        <v>0</v>
      </c>
      <c r="AW135" s="4">
        <f>'Kelpie OTU counts'!AW135/'Kelpie OTU counts'!AW$1</f>
        <v>0</v>
      </c>
      <c r="AX135" s="4">
        <f>'Kelpie OTU counts'!AX135/'Kelpie OTU counts'!AX$1</f>
        <v>0</v>
      </c>
      <c r="AY135" s="4">
        <f>'Kelpie OTU counts'!AY135/'Kelpie OTU counts'!AY$1</f>
        <v>0</v>
      </c>
      <c r="AZ135" s="4">
        <f>'Kelpie OTU counts'!AZ135/'Kelpie OTU counts'!AZ$1</f>
        <v>0</v>
      </c>
      <c r="BA135" s="4">
        <f>'Kelpie OTU counts'!BA135/'Kelpie OTU counts'!BA$1</f>
        <v>0</v>
      </c>
      <c r="BB135" s="4">
        <f>'Kelpie OTU counts'!BB135/'Kelpie OTU counts'!BB$1</f>
        <v>0</v>
      </c>
      <c r="BC135" s="4">
        <f>'Kelpie OTU counts'!BC135/'Kelpie OTU counts'!BC$1</f>
        <v>0</v>
      </c>
      <c r="BD135" s="4">
        <f>'Kelpie OTU counts'!BD135/'Kelpie OTU counts'!BD$1</f>
        <v>0</v>
      </c>
      <c r="BE135" s="4">
        <f>'Kelpie OTU counts'!BE135/'Kelpie OTU counts'!BE$1</f>
        <v>0</v>
      </c>
      <c r="BF135" s="4">
        <f>'Kelpie OTU counts'!BF135/'Kelpie OTU counts'!BF$1</f>
        <v>0</v>
      </c>
    </row>
    <row r="136" spans="1:58" x14ac:dyDescent="0.35">
      <c r="A136" t="str">
        <f>'Kelpie OTU counts'!A136</f>
        <v>OTU_158</v>
      </c>
      <c r="B136">
        <f>'Kelpie OTU counts'!B136</f>
        <v>76</v>
      </c>
      <c r="C136" t="str">
        <f>'Kelpie OTU counts'!C136</f>
        <v>Root</v>
      </c>
      <c r="D136" t="str">
        <f>'Kelpie OTU counts'!D136</f>
        <v>Bacteria</v>
      </c>
      <c r="E136" t="str">
        <f>'Kelpie OTU counts'!E136</f>
        <v>Firmicutes</v>
      </c>
      <c r="F136" t="str">
        <f>'Kelpie OTU counts'!F136</f>
        <v>.</v>
      </c>
      <c r="G136" t="str">
        <f>'Kelpie OTU counts'!G136</f>
        <v>Clostridia</v>
      </c>
      <c r="H136" t="str">
        <f>'Kelpie OTU counts'!H136</f>
        <v>.</v>
      </c>
      <c r="I136" t="str">
        <f>'Kelpie OTU counts'!I136</f>
        <v>Clostridiales</v>
      </c>
      <c r="J136" t="str">
        <f>'Kelpie OTU counts'!J136</f>
        <v>.</v>
      </c>
      <c r="K136" t="str">
        <f>'Kelpie OTU counts'!K136</f>
        <v>Ruminococcaceae</v>
      </c>
      <c r="L136" t="str">
        <f>'Kelpie OTU counts'!L136</f>
        <v>.</v>
      </c>
      <c r="M136" t="str">
        <f>'Kelpie OTU counts'!M136</f>
        <v>Pseudoflavonifractor</v>
      </c>
      <c r="N136" t="str">
        <f>'Kelpie OTU counts'!N136</f>
        <v>.</v>
      </c>
      <c r="O136">
        <f>'Kelpie OTU counts'!O136</f>
        <v>0.53</v>
      </c>
      <c r="P136" t="str">
        <f>'Kelpie OTU counts'!P136</f>
        <v>Pseudoflavonifractor_phocaeensis_strain_Marseille-P3064_(NR_147370.1)</v>
      </c>
      <c r="Q136">
        <f>'Kelpie OTU counts'!Q136</f>
        <v>97.2</v>
      </c>
      <c r="R136">
        <f>'Kelpie OTU counts'!R136</f>
        <v>1</v>
      </c>
      <c r="S136" s="4">
        <f>'Kelpie OTU counts'!S136/'Kelpie OTU counts'!S$1</f>
        <v>0</v>
      </c>
      <c r="T136" s="4">
        <f>'Kelpie OTU counts'!T136/'Kelpie OTU counts'!T$1</f>
        <v>2.9863481228668944E-3</v>
      </c>
      <c r="U136" s="4">
        <f>'Kelpie OTU counts'!U136/'Kelpie OTU counts'!U$1</f>
        <v>0</v>
      </c>
      <c r="V136" s="4">
        <f>'Kelpie OTU counts'!V136/'Kelpie OTU counts'!V$1</f>
        <v>0</v>
      </c>
      <c r="W136" s="4">
        <f>'Kelpie OTU counts'!W136/'Kelpie OTU counts'!W$1</f>
        <v>7.716049382716049E-4</v>
      </c>
      <c r="X136" s="4">
        <f>'Kelpie OTU counts'!X136/'Kelpie OTU counts'!X$1</f>
        <v>1.2432656444260257E-3</v>
      </c>
      <c r="Y136" s="4">
        <f>'Kelpie OTU counts'!Y136/'Kelpie OTU counts'!Y$1</f>
        <v>1.4275517487508922E-3</v>
      </c>
      <c r="Z136" s="4">
        <f>'Kelpie OTU counts'!Z136/'Kelpie OTU counts'!Z$1</f>
        <v>7.7861406696080979E-4</v>
      </c>
      <c r="AA136" s="4">
        <f>'Kelpie OTU counts'!AA136/'Kelpie OTU counts'!AA$1</f>
        <v>0</v>
      </c>
      <c r="AB136" s="4">
        <f>'Kelpie OTU counts'!AB136/'Kelpie OTU counts'!AB$1</f>
        <v>0</v>
      </c>
      <c r="AC136" s="4">
        <f>'Kelpie OTU counts'!AC136/'Kelpie OTU counts'!AC$1</f>
        <v>2.2311468094600624E-4</v>
      </c>
      <c r="AD136" s="4">
        <f>'Kelpie OTU counts'!AD136/'Kelpie OTU counts'!AD$1</f>
        <v>0</v>
      </c>
      <c r="AE136" s="4">
        <f>'Kelpie OTU counts'!AE136/'Kelpie OTU counts'!AE$1</f>
        <v>0</v>
      </c>
      <c r="AF136" s="4">
        <f>'Kelpie OTU counts'!AF136/'Kelpie OTU counts'!AF$1</f>
        <v>0</v>
      </c>
      <c r="AG136" s="4">
        <f>'Kelpie OTU counts'!AG136/'Kelpie OTU counts'!AG$1</f>
        <v>0</v>
      </c>
      <c r="AH136" s="4">
        <f>'Kelpie OTU counts'!AH136/'Kelpie OTU counts'!AH$1</f>
        <v>0</v>
      </c>
      <c r="AI136" s="4">
        <f>'Kelpie OTU counts'!AI136/'Kelpie OTU counts'!AI$1</f>
        <v>0</v>
      </c>
      <c r="AJ136" s="4">
        <f>'Kelpie OTU counts'!AJ136/'Kelpie OTU counts'!AJ$1</f>
        <v>0</v>
      </c>
      <c r="AK136" s="4">
        <f>'Kelpie OTU counts'!AK136/'Kelpie OTU counts'!AK$1</f>
        <v>0</v>
      </c>
      <c r="AL136" s="4">
        <f>'Kelpie OTU counts'!AL136/'Kelpie OTU counts'!AL$1</f>
        <v>0</v>
      </c>
      <c r="AM136" s="4">
        <f>'Kelpie OTU counts'!AM136/'Kelpie OTU counts'!AM$1</f>
        <v>0</v>
      </c>
      <c r="AN136" s="4">
        <f>'Kelpie OTU counts'!AN136/'Kelpie OTU counts'!AN$1</f>
        <v>0</v>
      </c>
      <c r="AO136" s="4">
        <f>'Kelpie OTU counts'!AO136/'Kelpie OTU counts'!AO$1</f>
        <v>8.7894526568118251E-3</v>
      </c>
      <c r="AP136" s="4">
        <f>'Kelpie OTU counts'!AP136/'Kelpie OTU counts'!AP$1</f>
        <v>1.0034904013961605E-2</v>
      </c>
      <c r="AQ136" s="4">
        <f>'Kelpie OTU counts'!AQ136/'Kelpie OTU counts'!AQ$1</f>
        <v>0</v>
      </c>
      <c r="AR136" s="4">
        <f>'Kelpie OTU counts'!AR136/'Kelpie OTU counts'!AR$1</f>
        <v>0</v>
      </c>
      <c r="AS136" s="4">
        <f>'Kelpie OTU counts'!AS136/'Kelpie OTU counts'!AS$1</f>
        <v>0</v>
      </c>
      <c r="AT136" s="4">
        <f>'Kelpie OTU counts'!AT136/'Kelpie OTU counts'!AT$1</f>
        <v>0</v>
      </c>
      <c r="AU136" s="4">
        <f>'Kelpie OTU counts'!AU136/'Kelpie OTU counts'!AU$1</f>
        <v>0</v>
      </c>
      <c r="AV136" s="4">
        <f>'Kelpie OTU counts'!AV136/'Kelpie OTU counts'!AV$1</f>
        <v>8.81057268722467E-4</v>
      </c>
      <c r="AW136" s="4">
        <f>'Kelpie OTU counts'!AW136/'Kelpie OTU counts'!AW$1</f>
        <v>0</v>
      </c>
      <c r="AX136" s="4">
        <f>'Kelpie OTU counts'!AX136/'Kelpie OTU counts'!AX$1</f>
        <v>0</v>
      </c>
      <c r="AY136" s="4">
        <f>'Kelpie OTU counts'!AY136/'Kelpie OTU counts'!AY$1</f>
        <v>4.3497172683775554E-4</v>
      </c>
      <c r="AZ136" s="4">
        <f>'Kelpie OTU counts'!AZ136/'Kelpie OTU counts'!AZ$1</f>
        <v>0</v>
      </c>
      <c r="BA136" s="4">
        <f>'Kelpie OTU counts'!BA136/'Kelpie OTU counts'!BA$1</f>
        <v>1.9065776930409914E-3</v>
      </c>
      <c r="BB136" s="4">
        <f>'Kelpie OTU counts'!BB136/'Kelpie OTU counts'!BB$1</f>
        <v>1.0152284263959391E-3</v>
      </c>
      <c r="BC136" s="4">
        <f>'Kelpie OTU counts'!BC136/'Kelpie OTU counts'!BC$1</f>
        <v>0</v>
      </c>
      <c r="BD136" s="4">
        <f>'Kelpie OTU counts'!BD136/'Kelpie OTU counts'!BD$1</f>
        <v>0</v>
      </c>
      <c r="BE136" s="4">
        <f>'Kelpie OTU counts'!BE136/'Kelpie OTU counts'!BE$1</f>
        <v>0</v>
      </c>
      <c r="BF136" s="4">
        <f>'Kelpie OTU counts'!BF136/'Kelpie OTU counts'!BF$1</f>
        <v>0</v>
      </c>
    </row>
    <row r="137" spans="1:58" x14ac:dyDescent="0.35">
      <c r="A137" t="str">
        <f>'Kelpie OTU counts'!A137</f>
        <v>OTU_143</v>
      </c>
      <c r="B137">
        <f>'Kelpie OTU counts'!B137</f>
        <v>73</v>
      </c>
      <c r="C137" t="str">
        <f>'Kelpie OTU counts'!C137</f>
        <v>Root</v>
      </c>
      <c r="D137" t="str">
        <f>'Kelpie OTU counts'!D137</f>
        <v>Bacteria</v>
      </c>
      <c r="E137" t="str">
        <f>'Kelpie OTU counts'!E137</f>
        <v>Firmicutes</v>
      </c>
      <c r="F137" t="str">
        <f>'Kelpie OTU counts'!F137</f>
        <v>.</v>
      </c>
      <c r="G137" t="str">
        <f>'Kelpie OTU counts'!G137</f>
        <v>Clostridia</v>
      </c>
      <c r="H137" t="str">
        <f>'Kelpie OTU counts'!H137</f>
        <v>.</v>
      </c>
      <c r="I137" t="str">
        <f>'Kelpie OTU counts'!I137</f>
        <v>Clostridiales</v>
      </c>
      <c r="J137" t="str">
        <f>'Kelpie OTU counts'!J137</f>
        <v>.</v>
      </c>
      <c r="K137" t="str">
        <f>'Kelpie OTU counts'!K137</f>
        <v>Ruminococcaceae</v>
      </c>
      <c r="L137" t="str">
        <f>'Kelpie OTU counts'!L137</f>
        <v>.</v>
      </c>
      <c r="M137" t="str">
        <f>'Kelpie OTU counts'!M137</f>
        <v>Ruminococcus</v>
      </c>
      <c r="N137" t="str">
        <f>'Kelpie OTU counts'!N137</f>
        <v>.</v>
      </c>
      <c r="O137">
        <f>'Kelpie OTU counts'!O137</f>
        <v>1</v>
      </c>
      <c r="P137" t="str">
        <f>'Kelpie OTU counts'!P137</f>
        <v>Ruminococcus_callidus_(T)_ATCC_27760_(L76596)</v>
      </c>
      <c r="Q137">
        <f>'Kelpie OTU counts'!Q137</f>
        <v>100</v>
      </c>
      <c r="R137">
        <f>'Kelpie OTU counts'!R137</f>
        <v>1</v>
      </c>
      <c r="S137" s="4">
        <f>'Kelpie OTU counts'!S137/'Kelpie OTU counts'!S$1</f>
        <v>0</v>
      </c>
      <c r="T137" s="4">
        <f>'Kelpie OTU counts'!T137/'Kelpie OTU counts'!T$1</f>
        <v>0</v>
      </c>
      <c r="U137" s="4">
        <f>'Kelpie OTU counts'!U137/'Kelpie OTU counts'!U$1</f>
        <v>0</v>
      </c>
      <c r="V137" s="4">
        <f>'Kelpie OTU counts'!V137/'Kelpie OTU counts'!V$1</f>
        <v>0</v>
      </c>
      <c r="W137" s="4">
        <f>'Kelpie OTU counts'!W137/'Kelpie OTU counts'!W$1</f>
        <v>0</v>
      </c>
      <c r="X137" s="4">
        <f>'Kelpie OTU counts'!X137/'Kelpie OTU counts'!X$1</f>
        <v>0</v>
      </c>
      <c r="Y137" s="4">
        <f>'Kelpie OTU counts'!Y137/'Kelpie OTU counts'!Y$1</f>
        <v>0</v>
      </c>
      <c r="Z137" s="4">
        <f>'Kelpie OTU counts'!Z137/'Kelpie OTU counts'!Z$1</f>
        <v>0</v>
      </c>
      <c r="AA137" s="4">
        <f>'Kelpie OTU counts'!AA137/'Kelpie OTU counts'!AA$1</f>
        <v>0</v>
      </c>
      <c r="AB137" s="4">
        <f>'Kelpie OTU counts'!AB137/'Kelpie OTU counts'!AB$1</f>
        <v>0</v>
      </c>
      <c r="AC137" s="4">
        <f>'Kelpie OTU counts'!AC137/'Kelpie OTU counts'!AC$1</f>
        <v>0</v>
      </c>
      <c r="AD137" s="4">
        <f>'Kelpie OTU counts'!AD137/'Kelpie OTU counts'!AD$1</f>
        <v>0</v>
      </c>
      <c r="AE137" s="4">
        <f>'Kelpie OTU counts'!AE137/'Kelpie OTU counts'!AE$1</f>
        <v>0</v>
      </c>
      <c r="AF137" s="4">
        <f>'Kelpie OTU counts'!AF137/'Kelpie OTU counts'!AF$1</f>
        <v>2.3687327279905252E-3</v>
      </c>
      <c r="AG137" s="4">
        <f>'Kelpie OTU counts'!AG137/'Kelpie OTU counts'!AG$1</f>
        <v>3.821656050955414E-3</v>
      </c>
      <c r="AH137" s="4">
        <f>'Kelpie OTU counts'!AH137/'Kelpie OTU counts'!AH$1</f>
        <v>5.9347181008902079E-3</v>
      </c>
      <c r="AI137" s="4">
        <f>'Kelpie OTU counts'!AI137/'Kelpie OTU counts'!AI$1</f>
        <v>4.4096031357177858E-3</v>
      </c>
      <c r="AJ137" s="4">
        <f>'Kelpie OTU counts'!AJ137/'Kelpie OTU counts'!AJ$1</f>
        <v>1.784651992861392E-3</v>
      </c>
      <c r="AK137" s="4">
        <f>'Kelpie OTU counts'!AK137/'Kelpie OTU counts'!AK$1</f>
        <v>6.4442759666413947E-3</v>
      </c>
      <c r="AL137" s="4">
        <f>'Kelpie OTU counts'!AL137/'Kelpie OTU counts'!AL$1</f>
        <v>3.4013605442176869E-3</v>
      </c>
      <c r="AM137" s="4">
        <f>'Kelpie OTU counts'!AM137/'Kelpie OTU counts'!AM$1</f>
        <v>0</v>
      </c>
      <c r="AN137" s="4">
        <f>'Kelpie OTU counts'!AN137/'Kelpie OTU counts'!AN$1</f>
        <v>0</v>
      </c>
      <c r="AO137" s="4">
        <f>'Kelpie OTU counts'!AO137/'Kelpie OTU counts'!AO$1</f>
        <v>0</v>
      </c>
      <c r="AP137" s="4">
        <f>'Kelpie OTU counts'!AP137/'Kelpie OTU counts'!AP$1</f>
        <v>0</v>
      </c>
      <c r="AQ137" s="4">
        <f>'Kelpie OTU counts'!AQ137/'Kelpie OTU counts'!AQ$1</f>
        <v>0</v>
      </c>
      <c r="AR137" s="4">
        <f>'Kelpie OTU counts'!AR137/'Kelpie OTU counts'!AR$1</f>
        <v>0</v>
      </c>
      <c r="AS137" s="4">
        <f>'Kelpie OTU counts'!AS137/'Kelpie OTU counts'!AS$1</f>
        <v>0</v>
      </c>
      <c r="AT137" s="4">
        <f>'Kelpie OTU counts'!AT137/'Kelpie OTU counts'!AT$1</f>
        <v>0</v>
      </c>
      <c r="AU137" s="4">
        <f>'Kelpie OTU counts'!AU137/'Kelpie OTU counts'!AU$1</f>
        <v>0</v>
      </c>
      <c r="AV137" s="4">
        <f>'Kelpie OTU counts'!AV137/'Kelpie OTU counts'!AV$1</f>
        <v>0</v>
      </c>
      <c r="AW137" s="4">
        <f>'Kelpie OTU counts'!AW137/'Kelpie OTU counts'!AW$1</f>
        <v>0</v>
      </c>
      <c r="AX137" s="4">
        <f>'Kelpie OTU counts'!AX137/'Kelpie OTU counts'!AX$1</f>
        <v>0</v>
      </c>
      <c r="AY137" s="4">
        <f>'Kelpie OTU counts'!AY137/'Kelpie OTU counts'!AY$1</f>
        <v>1.3049151805132667E-3</v>
      </c>
      <c r="AZ137" s="4">
        <f>'Kelpie OTU counts'!AZ137/'Kelpie OTU counts'!AZ$1</f>
        <v>1.3146362839614374E-3</v>
      </c>
      <c r="BA137" s="4">
        <f>'Kelpie OTU counts'!BA137/'Kelpie OTU counts'!BA$1</f>
        <v>1.9065776930409914E-3</v>
      </c>
      <c r="BB137" s="4">
        <f>'Kelpie OTU counts'!BB137/'Kelpie OTU counts'!BB$1</f>
        <v>3.0456852791878172E-3</v>
      </c>
      <c r="BC137" s="4">
        <f>'Kelpie OTU counts'!BC137/'Kelpie OTU counts'!BC$1</f>
        <v>0</v>
      </c>
      <c r="BD137" s="4">
        <f>'Kelpie OTU counts'!BD137/'Kelpie OTU counts'!BD$1</f>
        <v>0</v>
      </c>
      <c r="BE137" s="4">
        <f>'Kelpie OTU counts'!BE137/'Kelpie OTU counts'!BE$1</f>
        <v>0</v>
      </c>
      <c r="BF137" s="4">
        <f>'Kelpie OTU counts'!BF137/'Kelpie OTU counts'!BF$1</f>
        <v>2.9524653085326248E-4</v>
      </c>
    </row>
    <row r="138" spans="1:58" x14ac:dyDescent="0.35">
      <c r="A138" t="str">
        <f>'Kelpie OTU counts'!A138</f>
        <v>OTU_121</v>
      </c>
      <c r="B138">
        <f>'Kelpie OTU counts'!B138</f>
        <v>73</v>
      </c>
      <c r="C138" t="str">
        <f>'Kelpie OTU counts'!C138</f>
        <v>Root</v>
      </c>
      <c r="D138" t="str">
        <f>'Kelpie OTU counts'!D138</f>
        <v>Bacteria</v>
      </c>
      <c r="E138" t="str">
        <f>'Kelpie OTU counts'!E138</f>
        <v>Proteobacteria</v>
      </c>
      <c r="F138" t="str">
        <f>'Kelpie OTU counts'!F138</f>
        <v>.</v>
      </c>
      <c r="G138" t="str">
        <f>'Kelpie OTU counts'!G138</f>
        <v>Alphaproteobacteria</v>
      </c>
      <c r="H138" t="str">
        <f>'Kelpie OTU counts'!H138</f>
        <v>.</v>
      </c>
      <c r="I138" t="str">
        <f>'Kelpie OTU counts'!I138</f>
        <v>Rhodospirillales</v>
      </c>
      <c r="J138" t="str">
        <f>'Kelpie OTU counts'!J138</f>
        <v>.</v>
      </c>
      <c r="K138" t="str">
        <f>'Kelpie OTU counts'!K138</f>
        <v>Rhodospirillaceae</v>
      </c>
      <c r="L138" t="str">
        <f>'Kelpie OTU counts'!L138</f>
        <v>.</v>
      </c>
      <c r="M138" t="str">
        <f>'Kelpie OTU counts'!M138</f>
        <v>.</v>
      </c>
      <c r="N138" t="str">
        <f>'Kelpie OTU counts'!N138</f>
        <v>.</v>
      </c>
      <c r="O138">
        <f>'Kelpie OTU counts'!O138</f>
        <v>0.68</v>
      </c>
      <c r="P138" t="str">
        <f>'Kelpie OTU counts'!P138</f>
        <v>*</v>
      </c>
      <c r="Q138">
        <f>'Kelpie OTU counts'!Q138</f>
        <v>0</v>
      </c>
      <c r="R138">
        <f>'Kelpie OTU counts'!R138</f>
        <v>1</v>
      </c>
      <c r="S138" s="4">
        <f>'Kelpie OTU counts'!S138/'Kelpie OTU counts'!S$1</f>
        <v>5.8479532163742687E-3</v>
      </c>
      <c r="T138" s="4">
        <f>'Kelpie OTU counts'!T138/'Kelpie OTU counts'!T$1</f>
        <v>2.9863481228668944E-3</v>
      </c>
      <c r="U138" s="4">
        <f>'Kelpie OTU counts'!U138/'Kelpie OTU counts'!U$1</f>
        <v>8.4388185654008432E-3</v>
      </c>
      <c r="V138" s="4">
        <f>'Kelpie OTU counts'!V138/'Kelpie OTU counts'!V$1</f>
        <v>7.9866888519134777E-3</v>
      </c>
      <c r="W138" s="4">
        <f>'Kelpie OTU counts'!W138/'Kelpie OTU counts'!W$1</f>
        <v>0</v>
      </c>
      <c r="X138" s="4">
        <f>'Kelpie OTU counts'!X138/'Kelpie OTU counts'!X$1</f>
        <v>3.315375051802735E-3</v>
      </c>
      <c r="Y138" s="4">
        <f>'Kelpie OTU counts'!Y138/'Kelpie OTU counts'!Y$1</f>
        <v>0</v>
      </c>
      <c r="Z138" s="4">
        <f>'Kelpie OTU counts'!Z138/'Kelpie OTU counts'!Z$1</f>
        <v>0</v>
      </c>
      <c r="AA138" s="4">
        <f>'Kelpie OTU counts'!AA138/'Kelpie OTU counts'!AA$1</f>
        <v>0</v>
      </c>
      <c r="AB138" s="4">
        <f>'Kelpie OTU counts'!AB138/'Kelpie OTU counts'!AB$1</f>
        <v>0</v>
      </c>
      <c r="AC138" s="4">
        <f>'Kelpie OTU counts'!AC138/'Kelpie OTU counts'!AC$1</f>
        <v>0</v>
      </c>
      <c r="AD138" s="4">
        <f>'Kelpie OTU counts'!AD138/'Kelpie OTU counts'!AD$1</f>
        <v>0</v>
      </c>
      <c r="AE138" s="4">
        <f>'Kelpie OTU counts'!AE138/'Kelpie OTU counts'!AE$1</f>
        <v>0</v>
      </c>
      <c r="AF138" s="4">
        <f>'Kelpie OTU counts'!AF138/'Kelpie OTU counts'!AF$1</f>
        <v>0</v>
      </c>
      <c r="AG138" s="4">
        <f>'Kelpie OTU counts'!AG138/'Kelpie OTU counts'!AG$1</f>
        <v>0</v>
      </c>
      <c r="AH138" s="4">
        <f>'Kelpie OTU counts'!AH138/'Kelpie OTU counts'!AH$1</f>
        <v>0</v>
      </c>
      <c r="AI138" s="4">
        <f>'Kelpie OTU counts'!AI138/'Kelpie OTU counts'!AI$1</f>
        <v>0</v>
      </c>
      <c r="AJ138" s="4">
        <f>'Kelpie OTU counts'!AJ138/'Kelpie OTU counts'!AJ$1</f>
        <v>0</v>
      </c>
      <c r="AK138" s="4">
        <f>'Kelpie OTU counts'!AK138/'Kelpie OTU counts'!AK$1</f>
        <v>0</v>
      </c>
      <c r="AL138" s="4">
        <f>'Kelpie OTU counts'!AL138/'Kelpie OTU counts'!AL$1</f>
        <v>0</v>
      </c>
      <c r="AM138" s="4">
        <f>'Kelpie OTU counts'!AM138/'Kelpie OTU counts'!AM$1</f>
        <v>0</v>
      </c>
      <c r="AN138" s="4">
        <f>'Kelpie OTU counts'!AN138/'Kelpie OTU counts'!AN$1</f>
        <v>0</v>
      </c>
      <c r="AO138" s="4">
        <f>'Kelpie OTU counts'!AO138/'Kelpie OTU counts'!AO$1</f>
        <v>0</v>
      </c>
      <c r="AP138" s="4">
        <f>'Kelpie OTU counts'!AP138/'Kelpie OTU counts'!AP$1</f>
        <v>0</v>
      </c>
      <c r="AQ138" s="4">
        <f>'Kelpie OTU counts'!AQ138/'Kelpie OTU counts'!AQ$1</f>
        <v>0</v>
      </c>
      <c r="AR138" s="4">
        <f>'Kelpie OTU counts'!AR138/'Kelpie OTU counts'!AR$1</f>
        <v>0</v>
      </c>
      <c r="AS138" s="4">
        <f>'Kelpie OTU counts'!AS138/'Kelpie OTU counts'!AS$1</f>
        <v>0</v>
      </c>
      <c r="AT138" s="4">
        <f>'Kelpie OTU counts'!AT138/'Kelpie OTU counts'!AT$1</f>
        <v>0</v>
      </c>
      <c r="AU138" s="4">
        <f>'Kelpie OTU counts'!AU138/'Kelpie OTU counts'!AU$1</f>
        <v>0</v>
      </c>
      <c r="AV138" s="4">
        <f>'Kelpie OTU counts'!AV138/'Kelpie OTU counts'!AV$1</f>
        <v>0</v>
      </c>
      <c r="AW138" s="4">
        <f>'Kelpie OTU counts'!AW138/'Kelpie OTU counts'!AW$1</f>
        <v>0</v>
      </c>
      <c r="AX138" s="4">
        <f>'Kelpie OTU counts'!AX138/'Kelpie OTU counts'!AX$1</f>
        <v>0</v>
      </c>
      <c r="AY138" s="4">
        <f>'Kelpie OTU counts'!AY138/'Kelpie OTU counts'!AY$1</f>
        <v>0</v>
      </c>
      <c r="AZ138" s="4">
        <f>'Kelpie OTU counts'!AZ138/'Kelpie OTU counts'!AZ$1</f>
        <v>0</v>
      </c>
      <c r="BA138" s="4">
        <f>'Kelpie OTU counts'!BA138/'Kelpie OTU counts'!BA$1</f>
        <v>0</v>
      </c>
      <c r="BB138" s="4">
        <f>'Kelpie OTU counts'!BB138/'Kelpie OTU counts'!BB$1</f>
        <v>0</v>
      </c>
      <c r="BC138" s="4">
        <f>'Kelpie OTU counts'!BC138/'Kelpie OTU counts'!BC$1</f>
        <v>0</v>
      </c>
      <c r="BD138" s="4">
        <f>'Kelpie OTU counts'!BD138/'Kelpie OTU counts'!BD$1</f>
        <v>0</v>
      </c>
      <c r="BE138" s="4">
        <f>'Kelpie OTU counts'!BE138/'Kelpie OTU counts'!BE$1</f>
        <v>0</v>
      </c>
      <c r="BF138" s="4">
        <f>'Kelpie OTU counts'!BF138/'Kelpie OTU counts'!BF$1</f>
        <v>0</v>
      </c>
    </row>
    <row r="139" spans="1:58" x14ac:dyDescent="0.35">
      <c r="A139" t="str">
        <f>'Kelpie OTU counts'!A139</f>
        <v>OTU_119</v>
      </c>
      <c r="B139">
        <f>'Kelpie OTU counts'!B139</f>
        <v>73</v>
      </c>
      <c r="C139" t="str">
        <f>'Kelpie OTU counts'!C139</f>
        <v>Root</v>
      </c>
      <c r="D139" t="str">
        <f>'Kelpie OTU counts'!D139</f>
        <v>Bacteria</v>
      </c>
      <c r="E139" t="str">
        <f>'Kelpie OTU counts'!E139</f>
        <v>Firmicutes</v>
      </c>
      <c r="F139" t="str">
        <f>'Kelpie OTU counts'!F139</f>
        <v>.</v>
      </c>
      <c r="G139" t="str">
        <f>'Kelpie OTU counts'!G139</f>
        <v>.</v>
      </c>
      <c r="H139" t="str">
        <f>'Kelpie OTU counts'!H139</f>
        <v>.</v>
      </c>
      <c r="I139" t="str">
        <f>'Kelpie OTU counts'!I139</f>
        <v>.</v>
      </c>
      <c r="J139" t="str">
        <f>'Kelpie OTU counts'!J139</f>
        <v>.</v>
      </c>
      <c r="K139" t="str">
        <f>'Kelpie OTU counts'!K139</f>
        <v>.</v>
      </c>
      <c r="L139" t="str">
        <f>'Kelpie OTU counts'!L139</f>
        <v>.</v>
      </c>
      <c r="M139" t="str">
        <f>'Kelpie OTU counts'!M139</f>
        <v>.</v>
      </c>
      <c r="N139" t="str">
        <f>'Kelpie OTU counts'!N139</f>
        <v>.</v>
      </c>
      <c r="O139">
        <f>'Kelpie OTU counts'!O139</f>
        <v>0.83</v>
      </c>
      <c r="P139" t="str">
        <f>'Kelpie OTU counts'!P139</f>
        <v>Thermoactinomycetaceae_bacterium_R4S8_(KJ206288)</v>
      </c>
      <c r="Q139">
        <f>'Kelpie OTU counts'!Q139</f>
        <v>86.6</v>
      </c>
      <c r="R139">
        <f>'Kelpie OTU counts'!R139</f>
        <v>1</v>
      </c>
      <c r="S139" s="4">
        <f>'Kelpie OTU counts'!S139/'Kelpie OTU counts'!S$1</f>
        <v>0</v>
      </c>
      <c r="T139" s="4">
        <f>'Kelpie OTU counts'!T139/'Kelpie OTU counts'!T$1</f>
        <v>0</v>
      </c>
      <c r="U139" s="4">
        <f>'Kelpie OTU counts'!U139/'Kelpie OTU counts'!U$1</f>
        <v>0</v>
      </c>
      <c r="V139" s="4">
        <f>'Kelpie OTU counts'!V139/'Kelpie OTU counts'!V$1</f>
        <v>0</v>
      </c>
      <c r="W139" s="4">
        <f>'Kelpie OTU counts'!W139/'Kelpie OTU counts'!W$1</f>
        <v>0</v>
      </c>
      <c r="X139" s="4">
        <f>'Kelpie OTU counts'!X139/'Kelpie OTU counts'!X$1</f>
        <v>0</v>
      </c>
      <c r="Y139" s="4">
        <f>'Kelpie OTU counts'!Y139/'Kelpie OTU counts'!Y$1</f>
        <v>0</v>
      </c>
      <c r="Z139" s="4">
        <f>'Kelpie OTU counts'!Z139/'Kelpie OTU counts'!Z$1</f>
        <v>0</v>
      </c>
      <c r="AA139" s="4">
        <f>'Kelpie OTU counts'!AA139/'Kelpie OTU counts'!AA$1</f>
        <v>0</v>
      </c>
      <c r="AB139" s="4">
        <f>'Kelpie OTU counts'!AB139/'Kelpie OTU counts'!AB$1</f>
        <v>0</v>
      </c>
      <c r="AC139" s="4">
        <f>'Kelpie OTU counts'!AC139/'Kelpie OTU counts'!AC$1</f>
        <v>0</v>
      </c>
      <c r="AD139" s="4">
        <f>'Kelpie OTU counts'!AD139/'Kelpie OTU counts'!AD$1</f>
        <v>0</v>
      </c>
      <c r="AE139" s="4">
        <f>'Kelpie OTU counts'!AE139/'Kelpie OTU counts'!AE$1</f>
        <v>0</v>
      </c>
      <c r="AF139" s="4">
        <f>'Kelpie OTU counts'!AF139/'Kelpie OTU counts'!AF$1</f>
        <v>0</v>
      </c>
      <c r="AG139" s="4">
        <f>'Kelpie OTU counts'!AG139/'Kelpie OTU counts'!AG$1</f>
        <v>0</v>
      </c>
      <c r="AH139" s="4">
        <f>'Kelpie OTU counts'!AH139/'Kelpie OTU counts'!AH$1</f>
        <v>0</v>
      </c>
      <c r="AI139" s="4">
        <f>'Kelpie OTU counts'!AI139/'Kelpie OTU counts'!AI$1</f>
        <v>0</v>
      </c>
      <c r="AJ139" s="4">
        <f>'Kelpie OTU counts'!AJ139/'Kelpie OTU counts'!AJ$1</f>
        <v>0</v>
      </c>
      <c r="AK139" s="4">
        <f>'Kelpie OTU counts'!AK139/'Kelpie OTU counts'!AK$1</f>
        <v>0</v>
      </c>
      <c r="AL139" s="4">
        <f>'Kelpie OTU counts'!AL139/'Kelpie OTU counts'!AL$1</f>
        <v>0</v>
      </c>
      <c r="AM139" s="4">
        <f>'Kelpie OTU counts'!AM139/'Kelpie OTU counts'!AM$1</f>
        <v>0</v>
      </c>
      <c r="AN139" s="4">
        <f>'Kelpie OTU counts'!AN139/'Kelpie OTU counts'!AN$1</f>
        <v>0</v>
      </c>
      <c r="AO139" s="4">
        <f>'Kelpie OTU counts'!AO139/'Kelpie OTU counts'!AO$1</f>
        <v>5.1937674790251695E-3</v>
      </c>
      <c r="AP139" s="4">
        <f>'Kelpie OTU counts'!AP139/'Kelpie OTU counts'!AP$1</f>
        <v>5.6719022687609071E-3</v>
      </c>
      <c r="AQ139" s="4">
        <f>'Kelpie OTU counts'!AQ139/'Kelpie OTU counts'!AQ$1</f>
        <v>0</v>
      </c>
      <c r="AR139" s="4">
        <f>'Kelpie OTU counts'!AR139/'Kelpie OTU counts'!AR$1</f>
        <v>0</v>
      </c>
      <c r="AS139" s="4">
        <f>'Kelpie OTU counts'!AS139/'Kelpie OTU counts'!AS$1</f>
        <v>0</v>
      </c>
      <c r="AT139" s="4">
        <f>'Kelpie OTU counts'!AT139/'Kelpie OTU counts'!AT$1</f>
        <v>0</v>
      </c>
      <c r="AU139" s="4">
        <f>'Kelpie OTU counts'!AU139/'Kelpie OTU counts'!AU$1</f>
        <v>2.0253164556962026E-2</v>
      </c>
      <c r="AV139" s="4">
        <f>'Kelpie OTU counts'!AV139/'Kelpie OTU counts'!AV$1</f>
        <v>2.0264317180616741E-2</v>
      </c>
      <c r="AW139" s="4">
        <f>'Kelpie OTU counts'!AW139/'Kelpie OTU counts'!AW$1</f>
        <v>0</v>
      </c>
      <c r="AX139" s="4">
        <f>'Kelpie OTU counts'!AX139/'Kelpie OTU counts'!AX$1</f>
        <v>0</v>
      </c>
      <c r="AY139" s="4">
        <f>'Kelpie OTU counts'!AY139/'Kelpie OTU counts'!AY$1</f>
        <v>0</v>
      </c>
      <c r="AZ139" s="4">
        <f>'Kelpie OTU counts'!AZ139/'Kelpie OTU counts'!AZ$1</f>
        <v>0</v>
      </c>
      <c r="BA139" s="4">
        <f>'Kelpie OTU counts'!BA139/'Kelpie OTU counts'!BA$1</f>
        <v>0</v>
      </c>
      <c r="BB139" s="4">
        <f>'Kelpie OTU counts'!BB139/'Kelpie OTU counts'!BB$1</f>
        <v>0</v>
      </c>
      <c r="BC139" s="4">
        <f>'Kelpie OTU counts'!BC139/'Kelpie OTU counts'!BC$1</f>
        <v>0</v>
      </c>
      <c r="BD139" s="4">
        <f>'Kelpie OTU counts'!BD139/'Kelpie OTU counts'!BD$1</f>
        <v>0</v>
      </c>
      <c r="BE139" s="4">
        <f>'Kelpie OTU counts'!BE139/'Kelpie OTU counts'!BE$1</f>
        <v>0</v>
      </c>
      <c r="BF139" s="4">
        <f>'Kelpie OTU counts'!BF139/'Kelpie OTU counts'!BF$1</f>
        <v>0</v>
      </c>
    </row>
    <row r="140" spans="1:58" x14ac:dyDescent="0.35">
      <c r="A140" t="str">
        <f>'Kelpie OTU counts'!A140</f>
        <v>OTU_120</v>
      </c>
      <c r="B140">
        <f>'Kelpie OTU counts'!B140</f>
        <v>72</v>
      </c>
      <c r="C140" t="str">
        <f>'Kelpie OTU counts'!C140</f>
        <v>Root</v>
      </c>
      <c r="D140" t="str">
        <f>'Kelpie OTU counts'!D140</f>
        <v>Bacteria</v>
      </c>
      <c r="E140" t="str">
        <f>'Kelpie OTU counts'!E140</f>
        <v>Firmicutes</v>
      </c>
      <c r="F140" t="str">
        <f>'Kelpie OTU counts'!F140</f>
        <v>.</v>
      </c>
      <c r="G140" t="str">
        <f>'Kelpie OTU counts'!G140</f>
        <v>Clostridia</v>
      </c>
      <c r="H140" t="str">
        <f>'Kelpie OTU counts'!H140</f>
        <v>.</v>
      </c>
      <c r="I140" t="str">
        <f>'Kelpie OTU counts'!I140</f>
        <v>Clostridiales</v>
      </c>
      <c r="J140" t="str">
        <f>'Kelpie OTU counts'!J140</f>
        <v>.</v>
      </c>
      <c r="K140" t="str">
        <f>'Kelpie OTU counts'!K140</f>
        <v>Lachnospiraceae</v>
      </c>
      <c r="L140" t="str">
        <f>'Kelpie OTU counts'!L140</f>
        <v>.</v>
      </c>
      <c r="M140" t="str">
        <f>'Kelpie OTU counts'!M140</f>
        <v>Anaerostipes</v>
      </c>
      <c r="N140" t="str">
        <f>'Kelpie OTU counts'!N140</f>
        <v>.</v>
      </c>
      <c r="O140">
        <f>'Kelpie OTU counts'!O140</f>
        <v>1</v>
      </c>
      <c r="P140" t="str">
        <f>'Kelpie OTU counts'!P140</f>
        <v>Anaerostipes_caccae_(T)_L1-92_(AJ270487)</v>
      </c>
      <c r="Q140">
        <f>'Kelpie OTU counts'!Q140</f>
        <v>100</v>
      </c>
      <c r="R140">
        <f>'Kelpie OTU counts'!R140</f>
        <v>1</v>
      </c>
      <c r="S140" s="4">
        <f>'Kelpie OTU counts'!S140/'Kelpie OTU counts'!S$1</f>
        <v>0</v>
      </c>
      <c r="T140" s="4">
        <f>'Kelpie OTU counts'!T140/'Kelpie OTU counts'!T$1</f>
        <v>0</v>
      </c>
      <c r="U140" s="4">
        <f>'Kelpie OTU counts'!U140/'Kelpie OTU counts'!U$1</f>
        <v>0</v>
      </c>
      <c r="V140" s="4">
        <f>'Kelpie OTU counts'!V140/'Kelpie OTU counts'!V$1</f>
        <v>0</v>
      </c>
      <c r="W140" s="4">
        <f>'Kelpie OTU counts'!W140/'Kelpie OTU counts'!W$1</f>
        <v>0</v>
      </c>
      <c r="X140" s="4">
        <f>'Kelpie OTU counts'!X140/'Kelpie OTU counts'!X$1</f>
        <v>0</v>
      </c>
      <c r="Y140" s="4">
        <f>'Kelpie OTU counts'!Y140/'Kelpie OTU counts'!Y$1</f>
        <v>0</v>
      </c>
      <c r="Z140" s="4">
        <f>'Kelpie OTU counts'!Z140/'Kelpie OTU counts'!Z$1</f>
        <v>0</v>
      </c>
      <c r="AA140" s="4">
        <f>'Kelpie OTU counts'!AA140/'Kelpie OTU counts'!AA$1</f>
        <v>0</v>
      </c>
      <c r="AB140" s="4">
        <f>'Kelpie OTU counts'!AB140/'Kelpie OTU counts'!AB$1</f>
        <v>0</v>
      </c>
      <c r="AC140" s="4">
        <f>'Kelpie OTU counts'!AC140/'Kelpie OTU counts'!AC$1</f>
        <v>0</v>
      </c>
      <c r="AD140" s="4">
        <f>'Kelpie OTU counts'!AD140/'Kelpie OTU counts'!AD$1</f>
        <v>0</v>
      </c>
      <c r="AE140" s="4">
        <f>'Kelpie OTU counts'!AE140/'Kelpie OTU counts'!AE$1</f>
        <v>0</v>
      </c>
      <c r="AF140" s="4">
        <f>'Kelpie OTU counts'!AF140/'Kelpie OTU counts'!AF$1</f>
        <v>0</v>
      </c>
      <c r="AG140" s="4">
        <f>'Kelpie OTU counts'!AG140/'Kelpie OTU counts'!AG$1</f>
        <v>0</v>
      </c>
      <c r="AH140" s="4">
        <f>'Kelpie OTU counts'!AH140/'Kelpie OTU counts'!AH$1</f>
        <v>0</v>
      </c>
      <c r="AI140" s="4">
        <f>'Kelpie OTU counts'!AI140/'Kelpie OTU counts'!AI$1</f>
        <v>0</v>
      </c>
      <c r="AJ140" s="4">
        <f>'Kelpie OTU counts'!AJ140/'Kelpie OTU counts'!AJ$1</f>
        <v>0</v>
      </c>
      <c r="AK140" s="4">
        <f>'Kelpie OTU counts'!AK140/'Kelpie OTU counts'!AK$1</f>
        <v>0</v>
      </c>
      <c r="AL140" s="4">
        <f>'Kelpie OTU counts'!AL140/'Kelpie OTU counts'!AL$1</f>
        <v>0</v>
      </c>
      <c r="AM140" s="4">
        <f>'Kelpie OTU counts'!AM140/'Kelpie OTU counts'!AM$1</f>
        <v>0</v>
      </c>
      <c r="AN140" s="4">
        <f>'Kelpie OTU counts'!AN140/'Kelpie OTU counts'!AN$1</f>
        <v>0</v>
      </c>
      <c r="AO140" s="4">
        <f>'Kelpie OTU counts'!AO140/'Kelpie OTU counts'!AO$1</f>
        <v>0</v>
      </c>
      <c r="AP140" s="4">
        <f>'Kelpie OTU counts'!AP140/'Kelpie OTU counts'!AP$1</f>
        <v>0</v>
      </c>
      <c r="AQ140" s="4">
        <f>'Kelpie OTU counts'!AQ140/'Kelpie OTU counts'!AQ$1</f>
        <v>0</v>
      </c>
      <c r="AR140" s="4">
        <f>'Kelpie OTU counts'!AR140/'Kelpie OTU counts'!AR$1</f>
        <v>0</v>
      </c>
      <c r="AS140" s="4">
        <f>'Kelpie OTU counts'!AS140/'Kelpie OTU counts'!AS$1</f>
        <v>6.4506880733944958E-3</v>
      </c>
      <c r="AT140" s="4">
        <f>'Kelpie OTU counts'!AT140/'Kelpie OTU counts'!AT$1</f>
        <v>4.3165467625899279E-3</v>
      </c>
      <c r="AU140" s="4">
        <f>'Kelpie OTU counts'!AU140/'Kelpie OTU counts'!AU$1</f>
        <v>0</v>
      </c>
      <c r="AV140" s="4">
        <f>'Kelpie OTU counts'!AV140/'Kelpie OTU counts'!AV$1</f>
        <v>0</v>
      </c>
      <c r="AW140" s="4">
        <f>'Kelpie OTU counts'!AW140/'Kelpie OTU counts'!AW$1</f>
        <v>0</v>
      </c>
      <c r="AX140" s="4">
        <f>'Kelpie OTU counts'!AX140/'Kelpie OTU counts'!AX$1</f>
        <v>0</v>
      </c>
      <c r="AY140" s="4">
        <f>'Kelpie OTU counts'!AY140/'Kelpie OTU counts'!AY$1</f>
        <v>0</v>
      </c>
      <c r="AZ140" s="4">
        <f>'Kelpie OTU counts'!AZ140/'Kelpie OTU counts'!AZ$1</f>
        <v>0</v>
      </c>
      <c r="BA140" s="4">
        <f>'Kelpie OTU counts'!BA140/'Kelpie OTU counts'!BA$1</f>
        <v>0</v>
      </c>
      <c r="BB140" s="4">
        <f>'Kelpie OTU counts'!BB140/'Kelpie OTU counts'!BB$1</f>
        <v>0</v>
      </c>
      <c r="BC140" s="4">
        <f>'Kelpie OTU counts'!BC140/'Kelpie OTU counts'!BC$1</f>
        <v>0</v>
      </c>
      <c r="BD140" s="4">
        <f>'Kelpie OTU counts'!BD140/'Kelpie OTU counts'!BD$1</f>
        <v>0</v>
      </c>
      <c r="BE140" s="4">
        <f>'Kelpie OTU counts'!BE140/'Kelpie OTU counts'!BE$1</f>
        <v>0</v>
      </c>
      <c r="BF140" s="4">
        <f>'Kelpie OTU counts'!BF140/'Kelpie OTU counts'!BF$1</f>
        <v>0</v>
      </c>
    </row>
    <row r="141" spans="1:58" x14ac:dyDescent="0.35">
      <c r="A141" t="str">
        <f>'Kelpie OTU counts'!A141</f>
        <v>OTU_136</v>
      </c>
      <c r="B141">
        <f>'Kelpie OTU counts'!B141</f>
        <v>71</v>
      </c>
      <c r="C141" t="str">
        <f>'Kelpie OTU counts'!C141</f>
        <v>Root</v>
      </c>
      <c r="D141" t="str">
        <f>'Kelpie OTU counts'!D141</f>
        <v>Bacteria</v>
      </c>
      <c r="E141" t="str">
        <f>'Kelpie OTU counts'!E141</f>
        <v>Firmicutes</v>
      </c>
      <c r="F141" t="str">
        <f>'Kelpie OTU counts'!F141</f>
        <v>.</v>
      </c>
      <c r="G141" t="str">
        <f>'Kelpie OTU counts'!G141</f>
        <v>Clostridia</v>
      </c>
      <c r="H141" t="str">
        <f>'Kelpie OTU counts'!H141</f>
        <v>.</v>
      </c>
      <c r="I141" t="str">
        <f>'Kelpie OTU counts'!I141</f>
        <v>Clostridiales</v>
      </c>
      <c r="J141" t="str">
        <f>'Kelpie OTU counts'!J141</f>
        <v>.</v>
      </c>
      <c r="K141" t="str">
        <f>'Kelpie OTU counts'!K141</f>
        <v>Ruminococcaceae</v>
      </c>
      <c r="L141" t="str">
        <f>'Kelpie OTU counts'!L141</f>
        <v>.</v>
      </c>
      <c r="M141" t="str">
        <f>'Kelpie OTU counts'!M141</f>
        <v>Clostridium IV</v>
      </c>
      <c r="N141" t="str">
        <f>'Kelpie OTU counts'!N141</f>
        <v>.</v>
      </c>
      <c r="O141">
        <f>'Kelpie OTU counts'!O141</f>
        <v>0.62</v>
      </c>
      <c r="P141" t="str">
        <f>'Kelpie OTU counts'!P141</f>
        <v>Clostridium_methylpentosum_(T)_DSM_5476_(Y18181)</v>
      </c>
      <c r="Q141">
        <f>'Kelpie OTU counts'!Q141</f>
        <v>89.7</v>
      </c>
      <c r="R141">
        <f>'Kelpie OTU counts'!R141</f>
        <v>3</v>
      </c>
      <c r="S141" s="4">
        <f>'Kelpie OTU counts'!S141/'Kelpie OTU counts'!S$1</f>
        <v>0</v>
      </c>
      <c r="T141" s="4">
        <f>'Kelpie OTU counts'!T141/'Kelpie OTU counts'!T$1</f>
        <v>0</v>
      </c>
      <c r="U141" s="4">
        <f>'Kelpie OTU counts'!U141/'Kelpie OTU counts'!U$1</f>
        <v>0</v>
      </c>
      <c r="V141" s="4">
        <f>'Kelpie OTU counts'!V141/'Kelpie OTU counts'!V$1</f>
        <v>0</v>
      </c>
      <c r="W141" s="4">
        <f>'Kelpie OTU counts'!W141/'Kelpie OTU counts'!W$1</f>
        <v>0</v>
      </c>
      <c r="X141" s="4">
        <f>'Kelpie OTU counts'!X141/'Kelpie OTU counts'!X$1</f>
        <v>0</v>
      </c>
      <c r="Y141" s="4">
        <f>'Kelpie OTU counts'!Y141/'Kelpie OTU counts'!Y$1</f>
        <v>0</v>
      </c>
      <c r="Z141" s="4">
        <f>'Kelpie OTU counts'!Z141/'Kelpie OTU counts'!Z$1</f>
        <v>0</v>
      </c>
      <c r="AA141" s="4">
        <f>'Kelpie OTU counts'!AA141/'Kelpie OTU counts'!AA$1</f>
        <v>0</v>
      </c>
      <c r="AB141" s="4">
        <f>'Kelpie OTU counts'!AB141/'Kelpie OTU counts'!AB$1</f>
        <v>0</v>
      </c>
      <c r="AC141" s="4">
        <f>'Kelpie OTU counts'!AC141/'Kelpie OTU counts'!AC$1</f>
        <v>0</v>
      </c>
      <c r="AD141" s="4">
        <f>'Kelpie OTU counts'!AD141/'Kelpie OTU counts'!AD$1</f>
        <v>0</v>
      </c>
      <c r="AE141" s="4">
        <f>'Kelpie OTU counts'!AE141/'Kelpie OTU counts'!AE$1</f>
        <v>0</v>
      </c>
      <c r="AF141" s="4">
        <f>'Kelpie OTU counts'!AF141/'Kelpie OTU counts'!AF$1</f>
        <v>0</v>
      </c>
      <c r="AG141" s="4">
        <f>'Kelpie OTU counts'!AG141/'Kelpie OTU counts'!AG$1</f>
        <v>0</v>
      </c>
      <c r="AH141" s="4">
        <f>'Kelpie OTU counts'!AH141/'Kelpie OTU counts'!AH$1</f>
        <v>0</v>
      </c>
      <c r="AI141" s="4">
        <f>'Kelpie OTU counts'!AI141/'Kelpie OTU counts'!AI$1</f>
        <v>0</v>
      </c>
      <c r="AJ141" s="4">
        <f>'Kelpie OTU counts'!AJ141/'Kelpie OTU counts'!AJ$1</f>
        <v>0</v>
      </c>
      <c r="AK141" s="4">
        <f>'Kelpie OTU counts'!AK141/'Kelpie OTU counts'!AK$1</f>
        <v>0</v>
      </c>
      <c r="AL141" s="4">
        <f>'Kelpie OTU counts'!AL141/'Kelpie OTU counts'!AL$1</f>
        <v>0</v>
      </c>
      <c r="AM141" s="4">
        <f>'Kelpie OTU counts'!AM141/'Kelpie OTU counts'!AM$1</f>
        <v>0</v>
      </c>
      <c r="AN141" s="4">
        <f>'Kelpie OTU counts'!AN141/'Kelpie OTU counts'!AN$1</f>
        <v>0</v>
      </c>
      <c r="AO141" s="4">
        <f>'Kelpie OTU counts'!AO141/'Kelpie OTU counts'!AO$1</f>
        <v>0</v>
      </c>
      <c r="AP141" s="4">
        <f>'Kelpie OTU counts'!AP141/'Kelpie OTU counts'!AP$1</f>
        <v>0</v>
      </c>
      <c r="AQ141" s="4">
        <f>'Kelpie OTU counts'!AQ141/'Kelpie OTU counts'!AQ$1</f>
        <v>0</v>
      </c>
      <c r="AR141" s="4">
        <f>'Kelpie OTU counts'!AR141/'Kelpie OTU counts'!AR$1</f>
        <v>0</v>
      </c>
      <c r="AS141" s="4">
        <f>'Kelpie OTU counts'!AS141/'Kelpie OTU counts'!AS$1</f>
        <v>0</v>
      </c>
      <c r="AT141" s="4">
        <f>'Kelpie OTU counts'!AT141/'Kelpie OTU counts'!AT$1</f>
        <v>0</v>
      </c>
      <c r="AU141" s="4">
        <f>'Kelpie OTU counts'!AU141/'Kelpie OTU counts'!AU$1</f>
        <v>0</v>
      </c>
      <c r="AV141" s="4">
        <f>'Kelpie OTU counts'!AV141/'Kelpie OTU counts'!AV$1</f>
        <v>0</v>
      </c>
      <c r="AW141" s="4">
        <f>'Kelpie OTU counts'!AW141/'Kelpie OTU counts'!AW$1</f>
        <v>1.8191268191268192E-2</v>
      </c>
      <c r="AX141" s="4">
        <f>'Kelpie OTU counts'!AX141/'Kelpie OTU counts'!AX$1</f>
        <v>1.7733990147783252E-2</v>
      </c>
      <c r="AY141" s="4">
        <f>'Kelpie OTU counts'!AY141/'Kelpie OTU counts'!AY$1</f>
        <v>0</v>
      </c>
      <c r="AZ141" s="4">
        <f>'Kelpie OTU counts'!AZ141/'Kelpie OTU counts'!AZ$1</f>
        <v>0</v>
      </c>
      <c r="BA141" s="4">
        <f>'Kelpie OTU counts'!BA141/'Kelpie OTU counts'!BA$1</f>
        <v>0</v>
      </c>
      <c r="BB141" s="4">
        <f>'Kelpie OTU counts'!BB141/'Kelpie OTU counts'!BB$1</f>
        <v>0</v>
      </c>
      <c r="BC141" s="4">
        <f>'Kelpie OTU counts'!BC141/'Kelpie OTU counts'!BC$1</f>
        <v>0</v>
      </c>
      <c r="BD141" s="4">
        <f>'Kelpie OTU counts'!BD141/'Kelpie OTU counts'!BD$1</f>
        <v>0</v>
      </c>
      <c r="BE141" s="4">
        <f>'Kelpie OTU counts'!BE141/'Kelpie OTU counts'!BE$1</f>
        <v>0</v>
      </c>
      <c r="BF141" s="4">
        <f>'Kelpie OTU counts'!BF141/'Kelpie OTU counts'!BF$1</f>
        <v>0</v>
      </c>
    </row>
    <row r="142" spans="1:58" x14ac:dyDescent="0.35">
      <c r="A142" t="str">
        <f>'Kelpie OTU counts'!A142</f>
        <v>OTU_128</v>
      </c>
      <c r="B142">
        <f>'Kelpie OTU counts'!B142</f>
        <v>71</v>
      </c>
      <c r="C142" t="str">
        <f>'Kelpie OTU counts'!C142</f>
        <v>Root</v>
      </c>
      <c r="D142" t="str">
        <f>'Kelpie OTU counts'!D142</f>
        <v>Bacteria</v>
      </c>
      <c r="E142" t="str">
        <f>'Kelpie OTU counts'!E142</f>
        <v>Firmicutes</v>
      </c>
      <c r="F142" t="str">
        <f>'Kelpie OTU counts'!F142</f>
        <v>.</v>
      </c>
      <c r="G142" t="str">
        <f>'Kelpie OTU counts'!G142</f>
        <v>Negativicutes</v>
      </c>
      <c r="H142" t="str">
        <f>'Kelpie OTU counts'!H142</f>
        <v>.</v>
      </c>
      <c r="I142" t="str">
        <f>'Kelpie OTU counts'!I142</f>
        <v>Selenomonadales</v>
      </c>
      <c r="J142" t="str">
        <f>'Kelpie OTU counts'!J142</f>
        <v>.</v>
      </c>
      <c r="K142" t="str">
        <f>'Kelpie OTU counts'!K142</f>
        <v>Acidaminococcaceae</v>
      </c>
      <c r="L142" t="str">
        <f>'Kelpie OTU counts'!L142</f>
        <v>.</v>
      </c>
      <c r="M142" t="str">
        <f>'Kelpie OTU counts'!M142</f>
        <v>Phascolarctobacterium</v>
      </c>
      <c r="N142" t="str">
        <f>'Kelpie OTU counts'!N142</f>
        <v>.</v>
      </c>
      <c r="O142">
        <f>'Kelpie OTU counts'!O142</f>
        <v>0.61</v>
      </c>
      <c r="P142" t="str">
        <f>'Kelpie OTU counts'!P142</f>
        <v>Phascolarctobacterium_faecium_(T)_(X72865)</v>
      </c>
      <c r="Q142">
        <f>'Kelpie OTU counts'!Q142</f>
        <v>96</v>
      </c>
      <c r="R142">
        <f>'Kelpie OTU counts'!R142</f>
        <v>1</v>
      </c>
      <c r="S142" s="4">
        <f>'Kelpie OTU counts'!S142/'Kelpie OTU counts'!S$1</f>
        <v>4.8732943469785572E-3</v>
      </c>
      <c r="T142" s="4">
        <f>'Kelpie OTU counts'!T142/'Kelpie OTU counts'!T$1</f>
        <v>3.8395904436860067E-3</v>
      </c>
      <c r="U142" s="4">
        <f>'Kelpie OTU counts'!U142/'Kelpie OTU counts'!U$1</f>
        <v>9.2059838895281933E-3</v>
      </c>
      <c r="V142" s="4">
        <f>'Kelpie OTU counts'!V142/'Kelpie OTU counts'!V$1</f>
        <v>7.6539101497504159E-3</v>
      </c>
      <c r="W142" s="4">
        <f>'Kelpie OTU counts'!W142/'Kelpie OTU counts'!W$1</f>
        <v>0</v>
      </c>
      <c r="X142" s="4">
        <f>'Kelpie OTU counts'!X142/'Kelpie OTU counts'!X$1</f>
        <v>2.0721094073767096E-3</v>
      </c>
      <c r="Y142" s="4">
        <f>'Kelpie OTU counts'!Y142/'Kelpie OTU counts'!Y$1</f>
        <v>0</v>
      </c>
      <c r="Z142" s="4">
        <f>'Kelpie OTU counts'!Z142/'Kelpie OTU counts'!Z$1</f>
        <v>0</v>
      </c>
      <c r="AA142" s="4">
        <f>'Kelpie OTU counts'!AA142/'Kelpie OTU counts'!AA$1</f>
        <v>0</v>
      </c>
      <c r="AB142" s="4">
        <f>'Kelpie OTU counts'!AB142/'Kelpie OTU counts'!AB$1</f>
        <v>0</v>
      </c>
      <c r="AC142" s="4">
        <f>'Kelpie OTU counts'!AC142/'Kelpie OTU counts'!AC$1</f>
        <v>0</v>
      </c>
      <c r="AD142" s="4">
        <f>'Kelpie OTU counts'!AD142/'Kelpie OTU counts'!AD$1</f>
        <v>0</v>
      </c>
      <c r="AE142" s="4">
        <f>'Kelpie OTU counts'!AE142/'Kelpie OTU counts'!AE$1</f>
        <v>0</v>
      </c>
      <c r="AF142" s="4">
        <f>'Kelpie OTU counts'!AF142/'Kelpie OTU counts'!AF$1</f>
        <v>0</v>
      </c>
      <c r="AG142" s="4">
        <f>'Kelpie OTU counts'!AG142/'Kelpie OTU counts'!AG$1</f>
        <v>0</v>
      </c>
      <c r="AH142" s="4">
        <f>'Kelpie OTU counts'!AH142/'Kelpie OTU counts'!AH$1</f>
        <v>0</v>
      </c>
      <c r="AI142" s="4">
        <f>'Kelpie OTU counts'!AI142/'Kelpie OTU counts'!AI$1</f>
        <v>0</v>
      </c>
      <c r="AJ142" s="4">
        <f>'Kelpie OTU counts'!AJ142/'Kelpie OTU counts'!AJ$1</f>
        <v>0</v>
      </c>
      <c r="AK142" s="4">
        <f>'Kelpie OTU counts'!AK142/'Kelpie OTU counts'!AK$1</f>
        <v>0</v>
      </c>
      <c r="AL142" s="4">
        <f>'Kelpie OTU counts'!AL142/'Kelpie OTU counts'!AL$1</f>
        <v>0</v>
      </c>
      <c r="AM142" s="4">
        <f>'Kelpie OTU counts'!AM142/'Kelpie OTU counts'!AM$1</f>
        <v>0</v>
      </c>
      <c r="AN142" s="4">
        <f>'Kelpie OTU counts'!AN142/'Kelpie OTU counts'!AN$1</f>
        <v>0</v>
      </c>
      <c r="AO142" s="4">
        <f>'Kelpie OTU counts'!AO142/'Kelpie OTU counts'!AO$1</f>
        <v>0</v>
      </c>
      <c r="AP142" s="4">
        <f>'Kelpie OTU counts'!AP142/'Kelpie OTU counts'!AP$1</f>
        <v>0</v>
      </c>
      <c r="AQ142" s="4">
        <f>'Kelpie OTU counts'!AQ142/'Kelpie OTU counts'!AQ$1</f>
        <v>0</v>
      </c>
      <c r="AR142" s="4">
        <f>'Kelpie OTU counts'!AR142/'Kelpie OTU counts'!AR$1</f>
        <v>0</v>
      </c>
      <c r="AS142" s="4">
        <f>'Kelpie OTU counts'!AS142/'Kelpie OTU counts'!AS$1</f>
        <v>0</v>
      </c>
      <c r="AT142" s="4">
        <f>'Kelpie OTU counts'!AT142/'Kelpie OTU counts'!AT$1</f>
        <v>0</v>
      </c>
      <c r="AU142" s="4">
        <f>'Kelpie OTU counts'!AU142/'Kelpie OTU counts'!AU$1</f>
        <v>0</v>
      </c>
      <c r="AV142" s="4">
        <f>'Kelpie OTU counts'!AV142/'Kelpie OTU counts'!AV$1</f>
        <v>0</v>
      </c>
      <c r="AW142" s="4">
        <f>'Kelpie OTU counts'!AW142/'Kelpie OTU counts'!AW$1</f>
        <v>0</v>
      </c>
      <c r="AX142" s="4">
        <f>'Kelpie OTU counts'!AX142/'Kelpie OTU counts'!AX$1</f>
        <v>0</v>
      </c>
      <c r="AY142" s="4">
        <f>'Kelpie OTU counts'!AY142/'Kelpie OTU counts'!AY$1</f>
        <v>0</v>
      </c>
      <c r="AZ142" s="4">
        <f>'Kelpie OTU counts'!AZ142/'Kelpie OTU counts'!AZ$1</f>
        <v>0</v>
      </c>
      <c r="BA142" s="4">
        <f>'Kelpie OTU counts'!BA142/'Kelpie OTU counts'!BA$1</f>
        <v>0</v>
      </c>
      <c r="BB142" s="4">
        <f>'Kelpie OTU counts'!BB142/'Kelpie OTU counts'!BB$1</f>
        <v>0</v>
      </c>
      <c r="BC142" s="4">
        <f>'Kelpie OTU counts'!BC142/'Kelpie OTU counts'!BC$1</f>
        <v>0</v>
      </c>
      <c r="BD142" s="4">
        <f>'Kelpie OTU counts'!BD142/'Kelpie OTU counts'!BD$1</f>
        <v>0</v>
      </c>
      <c r="BE142" s="4">
        <f>'Kelpie OTU counts'!BE142/'Kelpie OTU counts'!BE$1</f>
        <v>0</v>
      </c>
      <c r="BF142" s="4">
        <f>'Kelpie OTU counts'!BF142/'Kelpie OTU counts'!BF$1</f>
        <v>0</v>
      </c>
    </row>
    <row r="143" spans="1:58" x14ac:dyDescent="0.35">
      <c r="A143" t="str">
        <f>'Kelpie OTU counts'!A143</f>
        <v>OTU_126</v>
      </c>
      <c r="B143">
        <f>'Kelpie OTU counts'!B143</f>
        <v>70</v>
      </c>
      <c r="C143" t="str">
        <f>'Kelpie OTU counts'!C143</f>
        <v>Root</v>
      </c>
      <c r="D143" t="str">
        <f>'Kelpie OTU counts'!D143</f>
        <v>Bacteria</v>
      </c>
      <c r="E143" t="str">
        <f>'Kelpie OTU counts'!E143</f>
        <v>Proteobacteria</v>
      </c>
      <c r="F143" t="str">
        <f>'Kelpie OTU counts'!F143</f>
        <v>.</v>
      </c>
      <c r="G143" t="str">
        <f>'Kelpie OTU counts'!G143</f>
        <v>Gammaproteobacteria</v>
      </c>
      <c r="H143" t="str">
        <f>'Kelpie OTU counts'!H143</f>
        <v>.</v>
      </c>
      <c r="I143" t="str">
        <f>'Kelpie OTU counts'!I143</f>
        <v>Enterobacteriales</v>
      </c>
      <c r="J143" t="str">
        <f>'Kelpie OTU counts'!J143</f>
        <v>.</v>
      </c>
      <c r="K143" t="str">
        <f>'Kelpie OTU counts'!K143</f>
        <v>Enterobacteriaceae</v>
      </c>
      <c r="L143" t="str">
        <f>'Kelpie OTU counts'!L143</f>
        <v>.</v>
      </c>
      <c r="M143" t="str">
        <f>'Kelpie OTU counts'!M143</f>
        <v>Escherichia/Shigella</v>
      </c>
      <c r="N143" t="str">
        <f>'Kelpie OTU counts'!N143</f>
        <v>.</v>
      </c>
      <c r="O143">
        <f>'Kelpie OTU counts'!O143</f>
        <v>0.79</v>
      </c>
      <c r="P143" t="str">
        <f>'Kelpie OTU counts'!P143</f>
        <v>Shigella_sonnei_type_strain:_CECT_4887_(FR870445)</v>
      </c>
      <c r="Q143">
        <f>'Kelpie OTU counts'!Q143</f>
        <v>100</v>
      </c>
      <c r="R143">
        <f>'Kelpie OTU counts'!R143</f>
        <v>5</v>
      </c>
      <c r="S143" s="4">
        <f>'Kelpie OTU counts'!S143/'Kelpie OTU counts'!S$1</f>
        <v>0</v>
      </c>
      <c r="T143" s="4">
        <f>'Kelpie OTU counts'!T143/'Kelpie OTU counts'!T$1</f>
        <v>0</v>
      </c>
      <c r="U143" s="4">
        <f>'Kelpie OTU counts'!U143/'Kelpie OTU counts'!U$1</f>
        <v>0</v>
      </c>
      <c r="V143" s="4">
        <f>'Kelpie OTU counts'!V143/'Kelpie OTU counts'!V$1</f>
        <v>0</v>
      </c>
      <c r="W143" s="4">
        <f>'Kelpie OTU counts'!W143/'Kelpie OTU counts'!W$1</f>
        <v>0</v>
      </c>
      <c r="X143" s="4">
        <f>'Kelpie OTU counts'!X143/'Kelpie OTU counts'!X$1</f>
        <v>0</v>
      </c>
      <c r="Y143" s="4">
        <f>'Kelpie OTU counts'!Y143/'Kelpie OTU counts'!Y$1</f>
        <v>0</v>
      </c>
      <c r="Z143" s="4">
        <f>'Kelpie OTU counts'!Z143/'Kelpie OTU counts'!Z$1</f>
        <v>0</v>
      </c>
      <c r="AA143" s="4">
        <f>'Kelpie OTU counts'!AA143/'Kelpie OTU counts'!AA$1</f>
        <v>0</v>
      </c>
      <c r="AB143" s="4">
        <f>'Kelpie OTU counts'!AB143/'Kelpie OTU counts'!AB$1</f>
        <v>0</v>
      </c>
      <c r="AC143" s="4">
        <f>'Kelpie OTU counts'!AC143/'Kelpie OTU counts'!AC$1</f>
        <v>0</v>
      </c>
      <c r="AD143" s="4">
        <f>'Kelpie OTU counts'!AD143/'Kelpie OTU counts'!AD$1</f>
        <v>0</v>
      </c>
      <c r="AE143" s="4">
        <f>'Kelpie OTU counts'!AE143/'Kelpie OTU counts'!AE$1</f>
        <v>0</v>
      </c>
      <c r="AF143" s="4">
        <f>'Kelpie OTU counts'!AF143/'Kelpie OTU counts'!AF$1</f>
        <v>0</v>
      </c>
      <c r="AG143" s="4">
        <f>'Kelpie OTU counts'!AG143/'Kelpie OTU counts'!AG$1</f>
        <v>0</v>
      </c>
      <c r="AH143" s="4">
        <f>'Kelpie OTU counts'!AH143/'Kelpie OTU counts'!AH$1</f>
        <v>0</v>
      </c>
      <c r="AI143" s="4">
        <f>'Kelpie OTU counts'!AI143/'Kelpie OTU counts'!AI$1</f>
        <v>0</v>
      </c>
      <c r="AJ143" s="4">
        <f>'Kelpie OTU counts'!AJ143/'Kelpie OTU counts'!AJ$1</f>
        <v>0</v>
      </c>
      <c r="AK143" s="4">
        <f>'Kelpie OTU counts'!AK143/'Kelpie OTU counts'!AK$1</f>
        <v>0</v>
      </c>
      <c r="AL143" s="4">
        <f>'Kelpie OTU counts'!AL143/'Kelpie OTU counts'!AL$1</f>
        <v>0</v>
      </c>
      <c r="AM143" s="4">
        <f>'Kelpie OTU counts'!AM143/'Kelpie OTU counts'!AM$1</f>
        <v>0</v>
      </c>
      <c r="AN143" s="4">
        <f>'Kelpie OTU counts'!AN143/'Kelpie OTU counts'!AN$1</f>
        <v>0</v>
      </c>
      <c r="AO143" s="4">
        <f>'Kelpie OTU counts'!AO143/'Kelpie OTU counts'!AO$1</f>
        <v>9.1889732321214536E-3</v>
      </c>
      <c r="AP143" s="4">
        <f>'Kelpie OTU counts'!AP143/'Kelpie OTU counts'!AP$1</f>
        <v>8.289703315881327E-3</v>
      </c>
      <c r="AQ143" s="4">
        <f>'Kelpie OTU counts'!AQ143/'Kelpie OTU counts'!AQ$1</f>
        <v>0</v>
      </c>
      <c r="AR143" s="4">
        <f>'Kelpie OTU counts'!AR143/'Kelpie OTU counts'!AR$1</f>
        <v>0</v>
      </c>
      <c r="AS143" s="4">
        <f>'Kelpie OTU counts'!AS143/'Kelpie OTU counts'!AS$1</f>
        <v>0</v>
      </c>
      <c r="AT143" s="4">
        <f>'Kelpie OTU counts'!AT143/'Kelpie OTU counts'!AT$1</f>
        <v>0</v>
      </c>
      <c r="AU143" s="4">
        <f>'Kelpie OTU counts'!AU143/'Kelpie OTU counts'!AU$1</f>
        <v>7.5949367088607592E-3</v>
      </c>
      <c r="AV143" s="4">
        <f>'Kelpie OTU counts'!AV143/'Kelpie OTU counts'!AV$1</f>
        <v>9.6916299559471359E-3</v>
      </c>
      <c r="AW143" s="4">
        <f>'Kelpie OTU counts'!AW143/'Kelpie OTU counts'!AW$1</f>
        <v>0</v>
      </c>
      <c r="AX143" s="4">
        <f>'Kelpie OTU counts'!AX143/'Kelpie OTU counts'!AX$1</f>
        <v>0</v>
      </c>
      <c r="AY143" s="4">
        <f>'Kelpie OTU counts'!AY143/'Kelpie OTU counts'!AY$1</f>
        <v>0</v>
      </c>
      <c r="AZ143" s="4">
        <f>'Kelpie OTU counts'!AZ143/'Kelpie OTU counts'!AZ$1</f>
        <v>0</v>
      </c>
      <c r="BA143" s="4">
        <f>'Kelpie OTU counts'!BA143/'Kelpie OTU counts'!BA$1</f>
        <v>0</v>
      </c>
      <c r="BB143" s="4">
        <f>'Kelpie OTU counts'!BB143/'Kelpie OTU counts'!BB$1</f>
        <v>0</v>
      </c>
      <c r="BC143" s="4">
        <f>'Kelpie OTU counts'!BC143/'Kelpie OTU counts'!BC$1</f>
        <v>0</v>
      </c>
      <c r="BD143" s="4">
        <f>'Kelpie OTU counts'!BD143/'Kelpie OTU counts'!BD$1</f>
        <v>4.9535603715170282E-3</v>
      </c>
      <c r="BE143" s="4">
        <f>'Kelpie OTU counts'!BE143/'Kelpie OTU counts'!BE$1</f>
        <v>0</v>
      </c>
      <c r="BF143" s="4">
        <f>'Kelpie OTU counts'!BF143/'Kelpie OTU counts'!BF$1</f>
        <v>0</v>
      </c>
    </row>
    <row r="144" spans="1:58" x14ac:dyDescent="0.35">
      <c r="A144" t="str">
        <f>'Kelpie OTU counts'!A144</f>
        <v>OTU_125</v>
      </c>
      <c r="B144">
        <f>'Kelpie OTU counts'!B144</f>
        <v>69</v>
      </c>
      <c r="C144" t="str">
        <f>'Kelpie OTU counts'!C144</f>
        <v>Root</v>
      </c>
      <c r="D144" t="str">
        <f>'Kelpie OTU counts'!D144</f>
        <v>Bacteria</v>
      </c>
      <c r="E144" t="str">
        <f>'Kelpie OTU counts'!E144</f>
        <v>Firmicutes</v>
      </c>
      <c r="F144" t="str">
        <f>'Kelpie OTU counts'!F144</f>
        <v>.</v>
      </c>
      <c r="G144" t="str">
        <f>'Kelpie OTU counts'!G144</f>
        <v>Clostridia</v>
      </c>
      <c r="H144" t="str">
        <f>'Kelpie OTU counts'!H144</f>
        <v>.</v>
      </c>
      <c r="I144" t="str">
        <f>'Kelpie OTU counts'!I144</f>
        <v>Clostridiales</v>
      </c>
      <c r="J144" t="str">
        <f>'Kelpie OTU counts'!J144</f>
        <v>.</v>
      </c>
      <c r="K144" t="str">
        <f>'Kelpie OTU counts'!K144</f>
        <v>Clostridiaceae 1</v>
      </c>
      <c r="L144" t="str">
        <f>'Kelpie OTU counts'!L144</f>
        <v>.</v>
      </c>
      <c r="M144" t="str">
        <f>'Kelpie OTU counts'!M144</f>
        <v>Clostridium sensu stricto</v>
      </c>
      <c r="N144" t="str">
        <f>'Kelpie OTU counts'!N144</f>
        <v>.</v>
      </c>
      <c r="O144">
        <f>'Kelpie OTU counts'!O144</f>
        <v>0.96</v>
      </c>
      <c r="P144" t="str">
        <f>'Kelpie OTU counts'!P144</f>
        <v>Clostridium_saudiense_strain_JCC_(NR_144696.1)</v>
      </c>
      <c r="Q144">
        <f>'Kelpie OTU counts'!Q144</f>
        <v>97.2</v>
      </c>
      <c r="R144">
        <f>'Kelpie OTU counts'!R144</f>
        <v>2</v>
      </c>
      <c r="S144" s="4">
        <f>'Kelpie OTU counts'!S144/'Kelpie OTU counts'!S$1</f>
        <v>0</v>
      </c>
      <c r="T144" s="4">
        <f>'Kelpie OTU counts'!T144/'Kelpie OTU counts'!T$1</f>
        <v>0</v>
      </c>
      <c r="U144" s="4">
        <f>'Kelpie OTU counts'!U144/'Kelpie OTU counts'!U$1</f>
        <v>0</v>
      </c>
      <c r="V144" s="4">
        <f>'Kelpie OTU counts'!V144/'Kelpie OTU counts'!V$1</f>
        <v>0</v>
      </c>
      <c r="W144" s="4">
        <f>'Kelpie OTU counts'!W144/'Kelpie OTU counts'!W$1</f>
        <v>0</v>
      </c>
      <c r="X144" s="4">
        <f>'Kelpie OTU counts'!X144/'Kelpie OTU counts'!X$1</f>
        <v>0</v>
      </c>
      <c r="Y144" s="4">
        <f>'Kelpie OTU counts'!Y144/'Kelpie OTU counts'!Y$1</f>
        <v>3.5688793718772305E-3</v>
      </c>
      <c r="Z144" s="4">
        <f>'Kelpie OTU counts'!Z144/'Kelpie OTU counts'!Z$1</f>
        <v>4.4121463794445882E-3</v>
      </c>
      <c r="AA144" s="4">
        <f>'Kelpie OTU counts'!AA144/'Kelpie OTU counts'!AA$1</f>
        <v>0</v>
      </c>
      <c r="AB144" s="4">
        <f>'Kelpie OTU counts'!AB144/'Kelpie OTU counts'!AB$1</f>
        <v>2.2857142857142859E-3</v>
      </c>
      <c r="AC144" s="4">
        <f>'Kelpie OTU counts'!AC144/'Kelpie OTU counts'!AC$1</f>
        <v>0</v>
      </c>
      <c r="AD144" s="4">
        <f>'Kelpie OTU counts'!AD144/'Kelpie OTU counts'!AD$1</f>
        <v>0</v>
      </c>
      <c r="AE144" s="4">
        <f>'Kelpie OTU counts'!AE144/'Kelpie OTU counts'!AE$1</f>
        <v>0</v>
      </c>
      <c r="AF144" s="4">
        <f>'Kelpie OTU counts'!AF144/'Kelpie OTU counts'!AF$1</f>
        <v>0</v>
      </c>
      <c r="AG144" s="4">
        <f>'Kelpie OTU counts'!AG144/'Kelpie OTU counts'!AG$1</f>
        <v>0</v>
      </c>
      <c r="AH144" s="4">
        <f>'Kelpie OTU counts'!AH144/'Kelpie OTU counts'!AH$1</f>
        <v>0</v>
      </c>
      <c r="AI144" s="4">
        <f>'Kelpie OTU counts'!AI144/'Kelpie OTU counts'!AI$1</f>
        <v>0</v>
      </c>
      <c r="AJ144" s="4">
        <f>'Kelpie OTU counts'!AJ144/'Kelpie OTU counts'!AJ$1</f>
        <v>0</v>
      </c>
      <c r="AK144" s="4">
        <f>'Kelpie OTU counts'!AK144/'Kelpie OTU counts'!AK$1</f>
        <v>0</v>
      </c>
      <c r="AL144" s="4">
        <f>'Kelpie OTU counts'!AL144/'Kelpie OTU counts'!AL$1</f>
        <v>0</v>
      </c>
      <c r="AM144" s="4">
        <f>'Kelpie OTU counts'!AM144/'Kelpie OTU counts'!AM$1</f>
        <v>0</v>
      </c>
      <c r="AN144" s="4">
        <f>'Kelpie OTU counts'!AN144/'Kelpie OTU counts'!AN$1</f>
        <v>0</v>
      </c>
      <c r="AO144" s="4">
        <f>'Kelpie OTU counts'!AO144/'Kelpie OTU counts'!AO$1</f>
        <v>0</v>
      </c>
      <c r="AP144" s="4">
        <f>'Kelpie OTU counts'!AP144/'Kelpie OTU counts'!AP$1</f>
        <v>0</v>
      </c>
      <c r="AQ144" s="4">
        <f>'Kelpie OTU counts'!AQ144/'Kelpie OTU counts'!AQ$1</f>
        <v>0</v>
      </c>
      <c r="AR144" s="4">
        <f>'Kelpie OTU counts'!AR144/'Kelpie OTU counts'!AR$1</f>
        <v>0</v>
      </c>
      <c r="AS144" s="4">
        <f>'Kelpie OTU counts'!AS144/'Kelpie OTU counts'!AS$1</f>
        <v>0</v>
      </c>
      <c r="AT144" s="4">
        <f>'Kelpie OTU counts'!AT144/'Kelpie OTU counts'!AT$1</f>
        <v>0</v>
      </c>
      <c r="AU144" s="4">
        <f>'Kelpie OTU counts'!AU144/'Kelpie OTU counts'!AU$1</f>
        <v>0</v>
      </c>
      <c r="AV144" s="4">
        <f>'Kelpie OTU counts'!AV144/'Kelpie OTU counts'!AV$1</f>
        <v>0</v>
      </c>
      <c r="AW144" s="4">
        <f>'Kelpie OTU counts'!AW144/'Kelpie OTU counts'!AW$1</f>
        <v>0</v>
      </c>
      <c r="AX144" s="4">
        <f>'Kelpie OTU counts'!AX144/'Kelpie OTU counts'!AX$1</f>
        <v>0</v>
      </c>
      <c r="AY144" s="4">
        <f>'Kelpie OTU counts'!AY144/'Kelpie OTU counts'!AY$1</f>
        <v>2.8273162244454109E-3</v>
      </c>
      <c r="AZ144" s="4">
        <f>'Kelpie OTU counts'!AZ144/'Kelpie OTU counts'!AZ$1</f>
        <v>2.1910604732690623E-3</v>
      </c>
      <c r="BA144" s="4">
        <f>'Kelpie OTU counts'!BA144/'Kelpie OTU counts'!BA$1</f>
        <v>0</v>
      </c>
      <c r="BB144" s="4">
        <f>'Kelpie OTU counts'!BB144/'Kelpie OTU counts'!BB$1</f>
        <v>0</v>
      </c>
      <c r="BC144" s="4">
        <f>'Kelpie OTU counts'!BC144/'Kelpie OTU counts'!BC$1</f>
        <v>0</v>
      </c>
      <c r="BD144" s="4">
        <f>'Kelpie OTU counts'!BD144/'Kelpie OTU counts'!BD$1</f>
        <v>0</v>
      </c>
      <c r="BE144" s="4">
        <f>'Kelpie OTU counts'!BE144/'Kelpie OTU counts'!BE$1</f>
        <v>0</v>
      </c>
      <c r="BF144" s="4">
        <f>'Kelpie OTU counts'!BF144/'Kelpie OTU counts'!BF$1</f>
        <v>2.9524653085326248E-3</v>
      </c>
    </row>
    <row r="145" spans="1:58" x14ac:dyDescent="0.35">
      <c r="A145" t="str">
        <f>'Kelpie OTU counts'!A145</f>
        <v>OTU_129</v>
      </c>
      <c r="B145">
        <f>'Kelpie OTU counts'!B145</f>
        <v>69</v>
      </c>
      <c r="C145" t="str">
        <f>'Kelpie OTU counts'!C145</f>
        <v>Root</v>
      </c>
      <c r="D145" t="str">
        <f>'Kelpie OTU counts'!D145</f>
        <v>Bacteria</v>
      </c>
      <c r="E145" t="str">
        <f>'Kelpie OTU counts'!E145</f>
        <v>Firmicutes</v>
      </c>
      <c r="F145" t="str">
        <f>'Kelpie OTU counts'!F145</f>
        <v>.</v>
      </c>
      <c r="G145" t="str">
        <f>'Kelpie OTU counts'!G145</f>
        <v>Clostridia</v>
      </c>
      <c r="H145" t="str">
        <f>'Kelpie OTU counts'!H145</f>
        <v>.</v>
      </c>
      <c r="I145" t="str">
        <f>'Kelpie OTU counts'!I145</f>
        <v>Clostridiales</v>
      </c>
      <c r="J145" t="str">
        <f>'Kelpie OTU counts'!J145</f>
        <v>.</v>
      </c>
      <c r="K145" t="str">
        <f>'Kelpie OTU counts'!K145</f>
        <v>Ruminococcaceae</v>
      </c>
      <c r="L145" t="str">
        <f>'Kelpie OTU counts'!L145</f>
        <v>.</v>
      </c>
      <c r="M145" t="str">
        <f>'Kelpie OTU counts'!M145</f>
        <v>Ruminococcus</v>
      </c>
      <c r="N145" t="str">
        <f>'Kelpie OTU counts'!N145</f>
        <v>.</v>
      </c>
      <c r="O145">
        <f>'Kelpie OTU counts'!O145</f>
        <v>0.99</v>
      </c>
      <c r="P145" t="str">
        <f>'Kelpie OTU counts'!P145</f>
        <v>Ruminococcus_champanellensis_18P13_type_strain:_18P13_(AJ515913)</v>
      </c>
      <c r="Q145">
        <f>'Kelpie OTU counts'!Q145</f>
        <v>94.1</v>
      </c>
      <c r="R145">
        <f>'Kelpie OTU counts'!R145</f>
        <v>1</v>
      </c>
      <c r="S145" s="4">
        <f>'Kelpie OTU counts'!S145/'Kelpie OTU counts'!S$1</f>
        <v>2.4366471734892786E-3</v>
      </c>
      <c r="T145" s="4">
        <f>'Kelpie OTU counts'!T145/'Kelpie OTU counts'!T$1</f>
        <v>3.8395904436860067E-3</v>
      </c>
      <c r="U145" s="4">
        <f>'Kelpie OTU counts'!U145/'Kelpie OTU counts'!U$1</f>
        <v>1.1123897199846567E-2</v>
      </c>
      <c r="V145" s="4">
        <f>'Kelpie OTU counts'!V145/'Kelpie OTU counts'!V$1</f>
        <v>7.9866888519134777E-3</v>
      </c>
      <c r="W145" s="4">
        <f>'Kelpie OTU counts'!W145/'Kelpie OTU counts'!W$1</f>
        <v>7.716049382716049E-4</v>
      </c>
      <c r="X145" s="4">
        <f>'Kelpie OTU counts'!X145/'Kelpie OTU counts'!X$1</f>
        <v>0</v>
      </c>
      <c r="Y145" s="4">
        <f>'Kelpie OTU counts'!Y145/'Kelpie OTU counts'!Y$1</f>
        <v>0</v>
      </c>
      <c r="Z145" s="4">
        <f>'Kelpie OTU counts'!Z145/'Kelpie OTU counts'!Z$1</f>
        <v>0</v>
      </c>
      <c r="AA145" s="4">
        <f>'Kelpie OTU counts'!AA145/'Kelpie OTU counts'!AA$1</f>
        <v>0</v>
      </c>
      <c r="AB145" s="4">
        <f>'Kelpie OTU counts'!AB145/'Kelpie OTU counts'!AB$1</f>
        <v>0</v>
      </c>
      <c r="AC145" s="4">
        <f>'Kelpie OTU counts'!AC145/'Kelpie OTU counts'!AC$1</f>
        <v>0</v>
      </c>
      <c r="AD145" s="4">
        <f>'Kelpie OTU counts'!AD145/'Kelpie OTU counts'!AD$1</f>
        <v>0</v>
      </c>
      <c r="AE145" s="4">
        <f>'Kelpie OTU counts'!AE145/'Kelpie OTU counts'!AE$1</f>
        <v>0</v>
      </c>
      <c r="AF145" s="4">
        <f>'Kelpie OTU counts'!AF145/'Kelpie OTU counts'!AF$1</f>
        <v>0</v>
      </c>
      <c r="AG145" s="4">
        <f>'Kelpie OTU counts'!AG145/'Kelpie OTU counts'!AG$1</f>
        <v>0</v>
      </c>
      <c r="AH145" s="4">
        <f>'Kelpie OTU counts'!AH145/'Kelpie OTU counts'!AH$1</f>
        <v>0</v>
      </c>
      <c r="AI145" s="4">
        <f>'Kelpie OTU counts'!AI145/'Kelpie OTU counts'!AI$1</f>
        <v>0</v>
      </c>
      <c r="AJ145" s="4">
        <f>'Kelpie OTU counts'!AJ145/'Kelpie OTU counts'!AJ$1</f>
        <v>0</v>
      </c>
      <c r="AK145" s="4">
        <f>'Kelpie OTU counts'!AK145/'Kelpie OTU counts'!AK$1</f>
        <v>0</v>
      </c>
      <c r="AL145" s="4">
        <f>'Kelpie OTU counts'!AL145/'Kelpie OTU counts'!AL$1</f>
        <v>0</v>
      </c>
      <c r="AM145" s="4">
        <f>'Kelpie OTU counts'!AM145/'Kelpie OTU counts'!AM$1</f>
        <v>0</v>
      </c>
      <c r="AN145" s="4">
        <f>'Kelpie OTU counts'!AN145/'Kelpie OTU counts'!AN$1</f>
        <v>0</v>
      </c>
      <c r="AO145" s="4">
        <f>'Kelpie OTU counts'!AO145/'Kelpie OTU counts'!AO$1</f>
        <v>0</v>
      </c>
      <c r="AP145" s="4">
        <f>'Kelpie OTU counts'!AP145/'Kelpie OTU counts'!AP$1</f>
        <v>0</v>
      </c>
      <c r="AQ145" s="4">
        <f>'Kelpie OTU counts'!AQ145/'Kelpie OTU counts'!AQ$1</f>
        <v>0</v>
      </c>
      <c r="AR145" s="4">
        <f>'Kelpie OTU counts'!AR145/'Kelpie OTU counts'!AR$1</f>
        <v>0</v>
      </c>
      <c r="AS145" s="4">
        <f>'Kelpie OTU counts'!AS145/'Kelpie OTU counts'!AS$1</f>
        <v>0</v>
      </c>
      <c r="AT145" s="4">
        <f>'Kelpie OTU counts'!AT145/'Kelpie OTU counts'!AT$1</f>
        <v>0</v>
      </c>
      <c r="AU145" s="4">
        <f>'Kelpie OTU counts'!AU145/'Kelpie OTU counts'!AU$1</f>
        <v>0</v>
      </c>
      <c r="AV145" s="4">
        <f>'Kelpie OTU counts'!AV145/'Kelpie OTU counts'!AV$1</f>
        <v>0</v>
      </c>
      <c r="AW145" s="4">
        <f>'Kelpie OTU counts'!AW145/'Kelpie OTU counts'!AW$1</f>
        <v>0</v>
      </c>
      <c r="AX145" s="4">
        <f>'Kelpie OTU counts'!AX145/'Kelpie OTU counts'!AX$1</f>
        <v>0</v>
      </c>
      <c r="AY145" s="4">
        <f>'Kelpie OTU counts'!AY145/'Kelpie OTU counts'!AY$1</f>
        <v>0</v>
      </c>
      <c r="AZ145" s="4">
        <f>'Kelpie OTU counts'!AZ145/'Kelpie OTU counts'!AZ$1</f>
        <v>0</v>
      </c>
      <c r="BA145" s="4">
        <f>'Kelpie OTU counts'!BA145/'Kelpie OTU counts'!BA$1</f>
        <v>0</v>
      </c>
      <c r="BB145" s="4">
        <f>'Kelpie OTU counts'!BB145/'Kelpie OTU counts'!BB$1</f>
        <v>0</v>
      </c>
      <c r="BC145" s="4">
        <f>'Kelpie OTU counts'!BC145/'Kelpie OTU counts'!BC$1</f>
        <v>0</v>
      </c>
      <c r="BD145" s="4">
        <f>'Kelpie OTU counts'!BD145/'Kelpie OTU counts'!BD$1</f>
        <v>0</v>
      </c>
      <c r="BE145" s="4">
        <f>'Kelpie OTU counts'!BE145/'Kelpie OTU counts'!BE$1</f>
        <v>0</v>
      </c>
      <c r="BF145" s="4">
        <f>'Kelpie OTU counts'!BF145/'Kelpie OTU counts'!BF$1</f>
        <v>0</v>
      </c>
    </row>
    <row r="146" spans="1:58" x14ac:dyDescent="0.35">
      <c r="A146" t="str">
        <f>'Kelpie OTU counts'!A146</f>
        <v>OTU_187</v>
      </c>
      <c r="B146">
        <f>'Kelpie OTU counts'!B146</f>
        <v>68</v>
      </c>
      <c r="C146" t="str">
        <f>'Kelpie OTU counts'!C146</f>
        <v>Root</v>
      </c>
      <c r="D146" t="str">
        <f>'Kelpie OTU counts'!D146</f>
        <v>Bacteria</v>
      </c>
      <c r="E146" t="str">
        <f>'Kelpie OTU counts'!E146</f>
        <v>Firmicutes</v>
      </c>
      <c r="F146" t="str">
        <f>'Kelpie OTU counts'!F146</f>
        <v>.</v>
      </c>
      <c r="G146" t="str">
        <f>'Kelpie OTU counts'!G146</f>
        <v>Clostridia</v>
      </c>
      <c r="H146" t="str">
        <f>'Kelpie OTU counts'!H146</f>
        <v>.</v>
      </c>
      <c r="I146" t="str">
        <f>'Kelpie OTU counts'!I146</f>
        <v>Clostridiales</v>
      </c>
      <c r="J146" t="str">
        <f>'Kelpie OTU counts'!J146</f>
        <v>.</v>
      </c>
      <c r="K146" t="str">
        <f>'Kelpie OTU counts'!K146</f>
        <v>Lachnospiraceae</v>
      </c>
      <c r="L146" t="str">
        <f>'Kelpie OTU counts'!L146</f>
        <v>.</v>
      </c>
      <c r="M146" t="str">
        <f>'Kelpie OTU counts'!M146</f>
        <v>.</v>
      </c>
      <c r="N146" t="str">
        <f>'Kelpie OTU counts'!N146</f>
        <v>.</v>
      </c>
      <c r="O146">
        <f>'Kelpie OTU counts'!O146</f>
        <v>0.96</v>
      </c>
      <c r="P146" t="str">
        <f>'Kelpie OTU counts'!P146</f>
        <v>Clostridium_sp._UB-B.2_(HE603919)</v>
      </c>
      <c r="Q146">
        <f>'Kelpie OTU counts'!Q146</f>
        <v>95.7</v>
      </c>
      <c r="R146">
        <f>'Kelpie OTU counts'!R146</f>
        <v>2</v>
      </c>
      <c r="S146" s="4">
        <f>'Kelpie OTU counts'!S146/'Kelpie OTU counts'!S$1</f>
        <v>9.7465886939571145E-4</v>
      </c>
      <c r="T146" s="4">
        <f>'Kelpie OTU counts'!T146/'Kelpie OTU counts'!T$1</f>
        <v>2.5597269624573378E-3</v>
      </c>
      <c r="U146" s="4">
        <f>'Kelpie OTU counts'!U146/'Kelpie OTU counts'!U$1</f>
        <v>0</v>
      </c>
      <c r="V146" s="4">
        <f>'Kelpie OTU counts'!V146/'Kelpie OTU counts'!V$1</f>
        <v>1.6638935108153079E-3</v>
      </c>
      <c r="W146" s="4">
        <f>'Kelpie OTU counts'!W146/'Kelpie OTU counts'!W$1</f>
        <v>3.8580246913580245E-3</v>
      </c>
      <c r="X146" s="4">
        <f>'Kelpie OTU counts'!X146/'Kelpie OTU counts'!X$1</f>
        <v>4.5586406962287605E-3</v>
      </c>
      <c r="Y146" s="4">
        <f>'Kelpie OTU counts'!Y146/'Kelpie OTU counts'!Y$1</f>
        <v>9.5170116583392819E-4</v>
      </c>
      <c r="Z146" s="4">
        <f>'Kelpie OTU counts'!Z146/'Kelpie OTU counts'!Z$1</f>
        <v>1.0381520892810796E-3</v>
      </c>
      <c r="AA146" s="4">
        <f>'Kelpie OTU counts'!AA146/'Kelpie OTU counts'!AA$1</f>
        <v>3.4113060428849901E-3</v>
      </c>
      <c r="AB146" s="4">
        <f>'Kelpie OTU counts'!AB146/'Kelpie OTU counts'!AB$1</f>
        <v>0</v>
      </c>
      <c r="AC146" s="4">
        <f>'Kelpie OTU counts'!AC146/'Kelpie OTU counts'!AC$1</f>
        <v>8.9245872378402495E-4</v>
      </c>
      <c r="AD146" s="4">
        <f>'Kelpie OTU counts'!AD146/'Kelpie OTU counts'!AD$1</f>
        <v>0</v>
      </c>
      <c r="AE146" s="4">
        <f>'Kelpie OTU counts'!AE146/'Kelpie OTU counts'!AE$1</f>
        <v>2.2002200220022001E-3</v>
      </c>
      <c r="AF146" s="4">
        <f>'Kelpie OTU counts'!AF146/'Kelpie OTU counts'!AF$1</f>
        <v>7.8957757599684166E-4</v>
      </c>
      <c r="AG146" s="4">
        <f>'Kelpie OTU counts'!AG146/'Kelpie OTU counts'!AG$1</f>
        <v>0</v>
      </c>
      <c r="AH146" s="4">
        <f>'Kelpie OTU counts'!AH146/'Kelpie OTU counts'!AH$1</f>
        <v>0</v>
      </c>
      <c r="AI146" s="4">
        <f>'Kelpie OTU counts'!AI146/'Kelpie OTU counts'!AI$1</f>
        <v>9.7991180793728563E-4</v>
      </c>
      <c r="AJ146" s="4">
        <f>'Kelpie OTU counts'!AJ146/'Kelpie OTU counts'!AJ$1</f>
        <v>1.1897679952409281E-3</v>
      </c>
      <c r="AK146" s="4">
        <f>'Kelpie OTU counts'!AK146/'Kelpie OTU counts'!AK$1</f>
        <v>0</v>
      </c>
      <c r="AL146" s="4">
        <f>'Kelpie OTU counts'!AL146/'Kelpie OTU counts'!AL$1</f>
        <v>0</v>
      </c>
      <c r="AM146" s="4">
        <f>'Kelpie OTU counts'!AM146/'Kelpie OTU counts'!AM$1</f>
        <v>0</v>
      </c>
      <c r="AN146" s="4">
        <f>'Kelpie OTU counts'!AN146/'Kelpie OTU counts'!AN$1</f>
        <v>0</v>
      </c>
      <c r="AO146" s="4">
        <f>'Kelpie OTU counts'!AO146/'Kelpie OTU counts'!AO$1</f>
        <v>0</v>
      </c>
      <c r="AP146" s="4">
        <f>'Kelpie OTU counts'!AP146/'Kelpie OTU counts'!AP$1</f>
        <v>0</v>
      </c>
      <c r="AQ146" s="4">
        <f>'Kelpie OTU counts'!AQ146/'Kelpie OTU counts'!AQ$1</f>
        <v>0</v>
      </c>
      <c r="AR146" s="4">
        <f>'Kelpie OTU counts'!AR146/'Kelpie OTU counts'!AR$1</f>
        <v>0</v>
      </c>
      <c r="AS146" s="4">
        <f>'Kelpie OTU counts'!AS146/'Kelpie OTU counts'!AS$1</f>
        <v>0</v>
      </c>
      <c r="AT146" s="4">
        <f>'Kelpie OTU counts'!AT146/'Kelpie OTU counts'!AT$1</f>
        <v>0</v>
      </c>
      <c r="AU146" s="4">
        <f>'Kelpie OTU counts'!AU146/'Kelpie OTU counts'!AU$1</f>
        <v>0</v>
      </c>
      <c r="AV146" s="4">
        <f>'Kelpie OTU counts'!AV146/'Kelpie OTU counts'!AV$1</f>
        <v>0</v>
      </c>
      <c r="AW146" s="4">
        <f>'Kelpie OTU counts'!AW146/'Kelpie OTU counts'!AW$1</f>
        <v>0</v>
      </c>
      <c r="AX146" s="4">
        <f>'Kelpie OTU counts'!AX146/'Kelpie OTU counts'!AX$1</f>
        <v>0</v>
      </c>
      <c r="AY146" s="4">
        <f>'Kelpie OTU counts'!AY146/'Kelpie OTU counts'!AY$1</f>
        <v>0</v>
      </c>
      <c r="AZ146" s="4">
        <f>'Kelpie OTU counts'!AZ146/'Kelpie OTU counts'!AZ$1</f>
        <v>0</v>
      </c>
      <c r="BA146" s="4">
        <f>'Kelpie OTU counts'!BA146/'Kelpie OTU counts'!BA$1</f>
        <v>0</v>
      </c>
      <c r="BB146" s="4">
        <f>'Kelpie OTU counts'!BB146/'Kelpie OTU counts'!BB$1</f>
        <v>1.5228426395939086E-3</v>
      </c>
      <c r="BC146" s="4">
        <f>'Kelpie OTU counts'!BC146/'Kelpie OTU counts'!BC$1</f>
        <v>0</v>
      </c>
      <c r="BD146" s="4">
        <f>'Kelpie OTU counts'!BD146/'Kelpie OTU counts'!BD$1</f>
        <v>0</v>
      </c>
      <c r="BE146" s="4">
        <f>'Kelpie OTU counts'!BE146/'Kelpie OTU counts'!BE$1</f>
        <v>0</v>
      </c>
      <c r="BF146" s="4">
        <f>'Kelpie OTU counts'!BF146/'Kelpie OTU counts'!BF$1</f>
        <v>0</v>
      </c>
    </row>
    <row r="147" spans="1:58" x14ac:dyDescent="0.35">
      <c r="A147" t="str">
        <f>'Kelpie OTU counts'!A147</f>
        <v>OTU_127</v>
      </c>
      <c r="B147">
        <f>'Kelpie OTU counts'!B147</f>
        <v>67</v>
      </c>
      <c r="C147" t="str">
        <f>'Kelpie OTU counts'!C147</f>
        <v>Root</v>
      </c>
      <c r="D147" t="str">
        <f>'Kelpie OTU counts'!D147</f>
        <v>Bacteria</v>
      </c>
      <c r="E147" t="str">
        <f>'Kelpie OTU counts'!E147</f>
        <v>Firmicutes</v>
      </c>
      <c r="F147" t="str">
        <f>'Kelpie OTU counts'!F147</f>
        <v>.</v>
      </c>
      <c r="G147" t="str">
        <f>'Kelpie OTU counts'!G147</f>
        <v>Clostridia</v>
      </c>
      <c r="H147" t="str">
        <f>'Kelpie OTU counts'!H147</f>
        <v>.</v>
      </c>
      <c r="I147" t="str">
        <f>'Kelpie OTU counts'!I147</f>
        <v>Clostridiales</v>
      </c>
      <c r="J147" t="str">
        <f>'Kelpie OTU counts'!J147</f>
        <v>.</v>
      </c>
      <c r="K147" t="str">
        <f>'Kelpie OTU counts'!K147</f>
        <v>Lachnospiraceae</v>
      </c>
      <c r="L147" t="str">
        <f>'Kelpie OTU counts'!L147</f>
        <v>.</v>
      </c>
      <c r="M147" t="str">
        <f>'Kelpie OTU counts'!M147</f>
        <v>Clostridium XlVa</v>
      </c>
      <c r="N147" t="str">
        <f>'Kelpie OTU counts'!N147</f>
        <v>.</v>
      </c>
      <c r="O147">
        <f>'Kelpie OTU counts'!O147</f>
        <v>0.84</v>
      </c>
      <c r="P147" t="str">
        <f>'Kelpie OTU counts'!P147</f>
        <v>Clostridium_nexile_(T)_DSM_1787_(X73443)</v>
      </c>
      <c r="Q147">
        <f>'Kelpie OTU counts'!Q147</f>
        <v>98.8</v>
      </c>
      <c r="R147">
        <f>'Kelpie OTU counts'!R147</f>
        <v>1</v>
      </c>
      <c r="S147" s="4">
        <f>'Kelpie OTU counts'!S147/'Kelpie OTU counts'!S$1</f>
        <v>0</v>
      </c>
      <c r="T147" s="4">
        <f>'Kelpie OTU counts'!T147/'Kelpie OTU counts'!T$1</f>
        <v>0</v>
      </c>
      <c r="U147" s="4">
        <f>'Kelpie OTU counts'!U147/'Kelpie OTU counts'!U$1</f>
        <v>0</v>
      </c>
      <c r="V147" s="4">
        <f>'Kelpie OTU counts'!V147/'Kelpie OTU counts'!V$1</f>
        <v>0</v>
      </c>
      <c r="W147" s="4">
        <f>'Kelpie OTU counts'!W147/'Kelpie OTU counts'!W$1</f>
        <v>0</v>
      </c>
      <c r="X147" s="4">
        <f>'Kelpie OTU counts'!X147/'Kelpie OTU counts'!X$1</f>
        <v>0</v>
      </c>
      <c r="Y147" s="4">
        <f>'Kelpie OTU counts'!Y147/'Kelpie OTU counts'!Y$1</f>
        <v>0</v>
      </c>
      <c r="Z147" s="4">
        <f>'Kelpie OTU counts'!Z147/'Kelpie OTU counts'!Z$1</f>
        <v>0</v>
      </c>
      <c r="AA147" s="4">
        <f>'Kelpie OTU counts'!AA147/'Kelpie OTU counts'!AA$1</f>
        <v>0</v>
      </c>
      <c r="AB147" s="4">
        <f>'Kelpie OTU counts'!AB147/'Kelpie OTU counts'!AB$1</f>
        <v>0</v>
      </c>
      <c r="AC147" s="4">
        <f>'Kelpie OTU counts'!AC147/'Kelpie OTU counts'!AC$1</f>
        <v>0</v>
      </c>
      <c r="AD147" s="4">
        <f>'Kelpie OTU counts'!AD147/'Kelpie OTU counts'!AD$1</f>
        <v>0</v>
      </c>
      <c r="AE147" s="4">
        <f>'Kelpie OTU counts'!AE147/'Kelpie OTU counts'!AE$1</f>
        <v>0</v>
      </c>
      <c r="AF147" s="4">
        <f>'Kelpie OTU counts'!AF147/'Kelpie OTU counts'!AF$1</f>
        <v>0</v>
      </c>
      <c r="AG147" s="4">
        <f>'Kelpie OTU counts'!AG147/'Kelpie OTU counts'!AG$1</f>
        <v>0</v>
      </c>
      <c r="AH147" s="4">
        <f>'Kelpie OTU counts'!AH147/'Kelpie OTU counts'!AH$1</f>
        <v>0</v>
      </c>
      <c r="AI147" s="4">
        <f>'Kelpie OTU counts'!AI147/'Kelpie OTU counts'!AI$1</f>
        <v>0</v>
      </c>
      <c r="AJ147" s="4">
        <f>'Kelpie OTU counts'!AJ147/'Kelpie OTU counts'!AJ$1</f>
        <v>0</v>
      </c>
      <c r="AK147" s="4">
        <f>'Kelpie OTU counts'!AK147/'Kelpie OTU counts'!AK$1</f>
        <v>0</v>
      </c>
      <c r="AL147" s="4">
        <f>'Kelpie OTU counts'!AL147/'Kelpie OTU counts'!AL$1</f>
        <v>0</v>
      </c>
      <c r="AM147" s="4">
        <f>'Kelpie OTU counts'!AM147/'Kelpie OTU counts'!AM$1</f>
        <v>4.9893086243763367E-3</v>
      </c>
      <c r="AN147" s="4">
        <f>'Kelpie OTU counts'!AN147/'Kelpie OTU counts'!AN$1</f>
        <v>5.046583850931677E-3</v>
      </c>
      <c r="AO147" s="4">
        <f>'Kelpie OTU counts'!AO147/'Kelpie OTU counts'!AO$1</f>
        <v>0</v>
      </c>
      <c r="AP147" s="4">
        <f>'Kelpie OTU counts'!AP147/'Kelpie OTU counts'!AP$1</f>
        <v>0</v>
      </c>
      <c r="AQ147" s="4">
        <f>'Kelpie OTU counts'!AQ147/'Kelpie OTU counts'!AQ$1</f>
        <v>6.7741935483870966E-3</v>
      </c>
      <c r="AR147" s="4">
        <f>'Kelpie OTU counts'!AR147/'Kelpie OTU counts'!AR$1</f>
        <v>3.1994312122289371E-3</v>
      </c>
      <c r="AS147" s="4">
        <f>'Kelpie OTU counts'!AS147/'Kelpie OTU counts'!AS$1</f>
        <v>0</v>
      </c>
      <c r="AT147" s="4">
        <f>'Kelpie OTU counts'!AT147/'Kelpie OTU counts'!AT$1</f>
        <v>0</v>
      </c>
      <c r="AU147" s="4">
        <f>'Kelpie OTU counts'!AU147/'Kelpie OTU counts'!AU$1</f>
        <v>0</v>
      </c>
      <c r="AV147" s="4">
        <f>'Kelpie OTU counts'!AV147/'Kelpie OTU counts'!AV$1</f>
        <v>0</v>
      </c>
      <c r="AW147" s="4">
        <f>'Kelpie OTU counts'!AW147/'Kelpie OTU counts'!AW$1</f>
        <v>0</v>
      </c>
      <c r="AX147" s="4">
        <f>'Kelpie OTU counts'!AX147/'Kelpie OTU counts'!AX$1</f>
        <v>0</v>
      </c>
      <c r="AY147" s="4">
        <f>'Kelpie OTU counts'!AY147/'Kelpie OTU counts'!AY$1</f>
        <v>0</v>
      </c>
      <c r="AZ147" s="4">
        <f>'Kelpie OTU counts'!AZ147/'Kelpie OTU counts'!AZ$1</f>
        <v>0</v>
      </c>
      <c r="BA147" s="4">
        <f>'Kelpie OTU counts'!BA147/'Kelpie OTU counts'!BA$1</f>
        <v>0</v>
      </c>
      <c r="BB147" s="4">
        <f>'Kelpie OTU counts'!BB147/'Kelpie OTU counts'!BB$1</f>
        <v>0</v>
      </c>
      <c r="BC147" s="4">
        <f>'Kelpie OTU counts'!BC147/'Kelpie OTU counts'!BC$1</f>
        <v>1.2804097311139564E-3</v>
      </c>
      <c r="BD147" s="4">
        <f>'Kelpie OTU counts'!BD147/'Kelpie OTU counts'!BD$1</f>
        <v>4.9535603715170282E-3</v>
      </c>
      <c r="BE147" s="4">
        <f>'Kelpie OTU counts'!BE147/'Kelpie OTU counts'!BE$1</f>
        <v>0</v>
      </c>
      <c r="BF147" s="4">
        <f>'Kelpie OTU counts'!BF147/'Kelpie OTU counts'!BF$1</f>
        <v>0</v>
      </c>
    </row>
    <row r="148" spans="1:58" x14ac:dyDescent="0.35">
      <c r="A148" t="str">
        <f>'Kelpie OTU counts'!A148</f>
        <v>OTU_139</v>
      </c>
      <c r="B148">
        <f>'Kelpie OTU counts'!B148</f>
        <v>65</v>
      </c>
      <c r="C148" t="str">
        <f>'Kelpie OTU counts'!C148</f>
        <v>Root</v>
      </c>
      <c r="D148" t="str">
        <f>'Kelpie OTU counts'!D148</f>
        <v>Bacteria</v>
      </c>
      <c r="E148" t="str">
        <f>'Kelpie OTU counts'!E148</f>
        <v>Firmicutes</v>
      </c>
      <c r="F148" t="str">
        <f>'Kelpie OTU counts'!F148</f>
        <v>.</v>
      </c>
      <c r="G148" t="str">
        <f>'Kelpie OTU counts'!G148</f>
        <v>Clostridia</v>
      </c>
      <c r="H148" t="str">
        <f>'Kelpie OTU counts'!H148</f>
        <v>.</v>
      </c>
      <c r="I148" t="str">
        <f>'Kelpie OTU counts'!I148</f>
        <v>Clostridiales</v>
      </c>
      <c r="J148" t="str">
        <f>'Kelpie OTU counts'!J148</f>
        <v>.</v>
      </c>
      <c r="K148" t="str">
        <f>'Kelpie OTU counts'!K148</f>
        <v>.</v>
      </c>
      <c r="L148" t="str">
        <f>'Kelpie OTU counts'!L148</f>
        <v>.</v>
      </c>
      <c r="M148" t="str">
        <f>'Kelpie OTU counts'!M148</f>
        <v>.</v>
      </c>
      <c r="N148" t="str">
        <f>'Kelpie OTU counts'!N148</f>
        <v>.</v>
      </c>
      <c r="O148">
        <f>'Kelpie OTU counts'!O148</f>
        <v>0.73</v>
      </c>
      <c r="P148" t="str">
        <f>'Kelpie OTU counts'!P148</f>
        <v>Alkalibacter_saccharofermentans_(T)_Z-79820_(AY312403)</v>
      </c>
      <c r="Q148">
        <f>'Kelpie OTU counts'!Q148</f>
        <v>87</v>
      </c>
      <c r="R148">
        <f>'Kelpie OTU counts'!R148</f>
        <v>1</v>
      </c>
      <c r="S148" s="4">
        <f>'Kelpie OTU counts'!S148/'Kelpie OTU counts'!S$1</f>
        <v>0</v>
      </c>
      <c r="T148" s="4">
        <f>'Kelpie OTU counts'!T148/'Kelpie OTU counts'!T$1</f>
        <v>0</v>
      </c>
      <c r="U148" s="4">
        <f>'Kelpie OTU counts'!U148/'Kelpie OTU counts'!U$1</f>
        <v>0</v>
      </c>
      <c r="V148" s="4">
        <f>'Kelpie OTU counts'!V148/'Kelpie OTU counts'!V$1</f>
        <v>0</v>
      </c>
      <c r="W148" s="4">
        <f>'Kelpie OTU counts'!W148/'Kelpie OTU counts'!W$1</f>
        <v>0</v>
      </c>
      <c r="X148" s="4">
        <f>'Kelpie OTU counts'!X148/'Kelpie OTU counts'!X$1</f>
        <v>0</v>
      </c>
      <c r="Y148" s="4">
        <f>'Kelpie OTU counts'!Y148/'Kelpie OTU counts'!Y$1</f>
        <v>0</v>
      </c>
      <c r="Z148" s="4">
        <f>'Kelpie OTU counts'!Z148/'Kelpie OTU counts'!Z$1</f>
        <v>0</v>
      </c>
      <c r="AA148" s="4">
        <f>'Kelpie OTU counts'!AA148/'Kelpie OTU counts'!AA$1</f>
        <v>0</v>
      </c>
      <c r="AB148" s="4">
        <f>'Kelpie OTU counts'!AB148/'Kelpie OTU counts'!AB$1</f>
        <v>0</v>
      </c>
      <c r="AC148" s="4">
        <f>'Kelpie OTU counts'!AC148/'Kelpie OTU counts'!AC$1</f>
        <v>0</v>
      </c>
      <c r="AD148" s="4">
        <f>'Kelpie OTU counts'!AD148/'Kelpie OTU counts'!AD$1</f>
        <v>0</v>
      </c>
      <c r="AE148" s="4">
        <f>'Kelpie OTU counts'!AE148/'Kelpie OTU counts'!AE$1</f>
        <v>0</v>
      </c>
      <c r="AF148" s="4">
        <f>'Kelpie OTU counts'!AF148/'Kelpie OTU counts'!AF$1</f>
        <v>0</v>
      </c>
      <c r="AG148" s="4">
        <f>'Kelpie OTU counts'!AG148/'Kelpie OTU counts'!AG$1</f>
        <v>0</v>
      </c>
      <c r="AH148" s="4">
        <f>'Kelpie OTU counts'!AH148/'Kelpie OTU counts'!AH$1</f>
        <v>0</v>
      </c>
      <c r="AI148" s="4">
        <f>'Kelpie OTU counts'!AI148/'Kelpie OTU counts'!AI$1</f>
        <v>0</v>
      </c>
      <c r="AJ148" s="4">
        <f>'Kelpie OTU counts'!AJ148/'Kelpie OTU counts'!AJ$1</f>
        <v>0</v>
      </c>
      <c r="AK148" s="4">
        <f>'Kelpie OTU counts'!AK148/'Kelpie OTU counts'!AK$1</f>
        <v>0</v>
      </c>
      <c r="AL148" s="4">
        <f>'Kelpie OTU counts'!AL148/'Kelpie OTU counts'!AL$1</f>
        <v>0</v>
      </c>
      <c r="AM148" s="4">
        <f>'Kelpie OTU counts'!AM148/'Kelpie OTU counts'!AM$1</f>
        <v>0</v>
      </c>
      <c r="AN148" s="4">
        <f>'Kelpie OTU counts'!AN148/'Kelpie OTU counts'!AN$1</f>
        <v>0</v>
      </c>
      <c r="AO148" s="4">
        <f>'Kelpie OTU counts'!AO148/'Kelpie OTU counts'!AO$1</f>
        <v>7.191370355573312E-3</v>
      </c>
      <c r="AP148" s="4">
        <f>'Kelpie OTU counts'!AP148/'Kelpie OTU counts'!AP$1</f>
        <v>5.235602094240838E-3</v>
      </c>
      <c r="AQ148" s="4">
        <f>'Kelpie OTU counts'!AQ148/'Kelpie OTU counts'!AQ$1</f>
        <v>0</v>
      </c>
      <c r="AR148" s="4">
        <f>'Kelpie OTU counts'!AR148/'Kelpie OTU counts'!AR$1</f>
        <v>0</v>
      </c>
      <c r="AS148" s="4">
        <f>'Kelpie OTU counts'!AS148/'Kelpie OTU counts'!AS$1</f>
        <v>0</v>
      </c>
      <c r="AT148" s="4">
        <f>'Kelpie OTU counts'!AT148/'Kelpie OTU counts'!AT$1</f>
        <v>0</v>
      </c>
      <c r="AU148" s="4">
        <f>'Kelpie OTU counts'!AU148/'Kelpie OTU counts'!AU$1</f>
        <v>1.2658227848101266E-2</v>
      </c>
      <c r="AV148" s="4">
        <f>'Kelpie OTU counts'!AV148/'Kelpie OTU counts'!AV$1</f>
        <v>1.7621145374449341E-2</v>
      </c>
      <c r="AW148" s="4">
        <f>'Kelpie OTU counts'!AW148/'Kelpie OTU counts'!AW$1</f>
        <v>0</v>
      </c>
      <c r="AX148" s="4">
        <f>'Kelpie OTU counts'!AX148/'Kelpie OTU counts'!AX$1</f>
        <v>0</v>
      </c>
      <c r="AY148" s="4">
        <f>'Kelpie OTU counts'!AY148/'Kelpie OTU counts'!AY$1</f>
        <v>0</v>
      </c>
      <c r="AZ148" s="4">
        <f>'Kelpie OTU counts'!AZ148/'Kelpie OTU counts'!AZ$1</f>
        <v>0</v>
      </c>
      <c r="BA148" s="4">
        <f>'Kelpie OTU counts'!BA148/'Kelpie OTU counts'!BA$1</f>
        <v>0</v>
      </c>
      <c r="BB148" s="4">
        <f>'Kelpie OTU counts'!BB148/'Kelpie OTU counts'!BB$1</f>
        <v>0</v>
      </c>
      <c r="BC148" s="4">
        <f>'Kelpie OTU counts'!BC148/'Kelpie OTU counts'!BC$1</f>
        <v>0</v>
      </c>
      <c r="BD148" s="4">
        <f>'Kelpie OTU counts'!BD148/'Kelpie OTU counts'!BD$1</f>
        <v>0</v>
      </c>
      <c r="BE148" s="4">
        <f>'Kelpie OTU counts'!BE148/'Kelpie OTU counts'!BE$1</f>
        <v>0</v>
      </c>
      <c r="BF148" s="4">
        <f>'Kelpie OTU counts'!BF148/'Kelpie OTU counts'!BF$1</f>
        <v>0</v>
      </c>
    </row>
    <row r="149" spans="1:58" x14ac:dyDescent="0.35">
      <c r="A149" t="str">
        <f>'Kelpie OTU counts'!A149</f>
        <v>OTU_132</v>
      </c>
      <c r="B149">
        <f>'Kelpie OTU counts'!B149</f>
        <v>64</v>
      </c>
      <c r="C149" t="str">
        <f>'Kelpie OTU counts'!C149</f>
        <v>Root</v>
      </c>
      <c r="D149" t="str">
        <f>'Kelpie OTU counts'!D149</f>
        <v>Bacteria</v>
      </c>
      <c r="E149" t="str">
        <f>'Kelpie OTU counts'!E149</f>
        <v>Firmicutes</v>
      </c>
      <c r="F149" t="str">
        <f>'Kelpie OTU counts'!F149</f>
        <v>.</v>
      </c>
      <c r="G149" t="str">
        <f>'Kelpie OTU counts'!G149</f>
        <v>Clostridia</v>
      </c>
      <c r="H149" t="str">
        <f>'Kelpie OTU counts'!H149</f>
        <v>.</v>
      </c>
      <c r="I149" t="str">
        <f>'Kelpie OTU counts'!I149</f>
        <v>Clostridiales</v>
      </c>
      <c r="J149" t="str">
        <f>'Kelpie OTU counts'!J149</f>
        <v>.</v>
      </c>
      <c r="K149" t="str">
        <f>'Kelpie OTU counts'!K149</f>
        <v>Ruminococcaceae</v>
      </c>
      <c r="L149" t="str">
        <f>'Kelpie OTU counts'!L149</f>
        <v>.</v>
      </c>
      <c r="M149" t="str">
        <f>'Kelpie OTU counts'!M149</f>
        <v>Oscillibacter</v>
      </c>
      <c r="N149" t="str">
        <f>'Kelpie OTU counts'!N149</f>
        <v>.</v>
      </c>
      <c r="O149">
        <f>'Kelpie OTU counts'!O149</f>
        <v>0.99</v>
      </c>
      <c r="P149" t="str">
        <f>'Kelpie OTU counts'!P149</f>
        <v>Oscillibacter_sp._GH1_(JF750939)</v>
      </c>
      <c r="Q149">
        <f>'Kelpie OTU counts'!Q149</f>
        <v>92.9</v>
      </c>
      <c r="R149">
        <f>'Kelpie OTU counts'!R149</f>
        <v>1</v>
      </c>
      <c r="S149" s="4">
        <f>'Kelpie OTU counts'!S149/'Kelpie OTU counts'!S$1</f>
        <v>0</v>
      </c>
      <c r="T149" s="4">
        <f>'Kelpie OTU counts'!T149/'Kelpie OTU counts'!T$1</f>
        <v>0</v>
      </c>
      <c r="U149" s="4">
        <f>'Kelpie OTU counts'!U149/'Kelpie OTU counts'!U$1</f>
        <v>0</v>
      </c>
      <c r="V149" s="4">
        <f>'Kelpie OTU counts'!V149/'Kelpie OTU counts'!V$1</f>
        <v>0</v>
      </c>
      <c r="W149" s="4">
        <f>'Kelpie OTU counts'!W149/'Kelpie OTU counts'!W$1</f>
        <v>0</v>
      </c>
      <c r="X149" s="4">
        <f>'Kelpie OTU counts'!X149/'Kelpie OTU counts'!X$1</f>
        <v>0</v>
      </c>
      <c r="Y149" s="4">
        <f>'Kelpie OTU counts'!Y149/'Kelpie OTU counts'!Y$1</f>
        <v>0</v>
      </c>
      <c r="Z149" s="4">
        <f>'Kelpie OTU counts'!Z149/'Kelpie OTU counts'!Z$1</f>
        <v>0</v>
      </c>
      <c r="AA149" s="4">
        <f>'Kelpie OTU counts'!AA149/'Kelpie OTU counts'!AA$1</f>
        <v>0</v>
      </c>
      <c r="AB149" s="4">
        <f>'Kelpie OTU counts'!AB149/'Kelpie OTU counts'!AB$1</f>
        <v>0</v>
      </c>
      <c r="AC149" s="4">
        <f>'Kelpie OTU counts'!AC149/'Kelpie OTU counts'!AC$1</f>
        <v>2.6773761713520749E-3</v>
      </c>
      <c r="AD149" s="4">
        <f>'Kelpie OTU counts'!AD149/'Kelpie OTU counts'!AD$1</f>
        <v>3.1287605294825511E-3</v>
      </c>
      <c r="AE149" s="4">
        <f>'Kelpie OTU counts'!AE149/'Kelpie OTU counts'!AE$1</f>
        <v>7.334066740007334E-4</v>
      </c>
      <c r="AF149" s="4">
        <f>'Kelpie OTU counts'!AF149/'Kelpie OTU counts'!AF$1</f>
        <v>2.7635215159889457E-3</v>
      </c>
      <c r="AG149" s="4">
        <f>'Kelpie OTU counts'!AG149/'Kelpie OTU counts'!AG$1</f>
        <v>1.2738853503184713E-3</v>
      </c>
      <c r="AH149" s="4">
        <f>'Kelpie OTU counts'!AH149/'Kelpie OTU counts'!AH$1</f>
        <v>0</v>
      </c>
      <c r="AI149" s="4">
        <f>'Kelpie OTU counts'!AI149/'Kelpie OTU counts'!AI$1</f>
        <v>0</v>
      </c>
      <c r="AJ149" s="4">
        <f>'Kelpie OTU counts'!AJ149/'Kelpie OTU counts'!AJ$1</f>
        <v>0</v>
      </c>
      <c r="AK149" s="4">
        <f>'Kelpie OTU counts'!AK149/'Kelpie OTU counts'!AK$1</f>
        <v>0</v>
      </c>
      <c r="AL149" s="4">
        <f>'Kelpie OTU counts'!AL149/'Kelpie OTU counts'!AL$1</f>
        <v>8.5034013605442174E-4</v>
      </c>
      <c r="AM149" s="4">
        <f>'Kelpie OTU counts'!AM149/'Kelpie OTU counts'!AM$1</f>
        <v>0</v>
      </c>
      <c r="AN149" s="4">
        <f>'Kelpie OTU counts'!AN149/'Kelpie OTU counts'!AN$1</f>
        <v>0</v>
      </c>
      <c r="AO149" s="4">
        <f>'Kelpie OTU counts'!AO149/'Kelpie OTU counts'!AO$1</f>
        <v>0</v>
      </c>
      <c r="AP149" s="4">
        <f>'Kelpie OTU counts'!AP149/'Kelpie OTU counts'!AP$1</f>
        <v>0</v>
      </c>
      <c r="AQ149" s="4">
        <f>'Kelpie OTU counts'!AQ149/'Kelpie OTU counts'!AQ$1</f>
        <v>0</v>
      </c>
      <c r="AR149" s="4">
        <f>'Kelpie OTU counts'!AR149/'Kelpie OTU counts'!AR$1</f>
        <v>0</v>
      </c>
      <c r="AS149" s="4">
        <f>'Kelpie OTU counts'!AS149/'Kelpie OTU counts'!AS$1</f>
        <v>0</v>
      </c>
      <c r="AT149" s="4">
        <f>'Kelpie OTU counts'!AT149/'Kelpie OTU counts'!AT$1</f>
        <v>0</v>
      </c>
      <c r="AU149" s="4">
        <f>'Kelpie OTU counts'!AU149/'Kelpie OTU counts'!AU$1</f>
        <v>0</v>
      </c>
      <c r="AV149" s="4">
        <f>'Kelpie OTU counts'!AV149/'Kelpie OTU counts'!AV$1</f>
        <v>0</v>
      </c>
      <c r="AW149" s="4">
        <f>'Kelpie OTU counts'!AW149/'Kelpie OTU counts'!AW$1</f>
        <v>0</v>
      </c>
      <c r="AX149" s="4">
        <f>'Kelpie OTU counts'!AX149/'Kelpie OTU counts'!AX$1</f>
        <v>0</v>
      </c>
      <c r="AY149" s="4">
        <f>'Kelpie OTU counts'!AY149/'Kelpie OTU counts'!AY$1</f>
        <v>1.7398869073510222E-3</v>
      </c>
      <c r="AZ149" s="4">
        <f>'Kelpie OTU counts'!AZ149/'Kelpie OTU counts'!AZ$1</f>
        <v>1.0955302366345311E-3</v>
      </c>
      <c r="BA149" s="4">
        <f>'Kelpie OTU counts'!BA149/'Kelpie OTU counts'!BA$1</f>
        <v>0</v>
      </c>
      <c r="BB149" s="4">
        <f>'Kelpie OTU counts'!BB149/'Kelpie OTU counts'!BB$1</f>
        <v>0</v>
      </c>
      <c r="BC149" s="4">
        <f>'Kelpie OTU counts'!BC149/'Kelpie OTU counts'!BC$1</f>
        <v>0</v>
      </c>
      <c r="BD149" s="4">
        <f>'Kelpie OTU counts'!BD149/'Kelpie OTU counts'!BD$1</f>
        <v>0</v>
      </c>
      <c r="BE149" s="4">
        <f>'Kelpie OTU counts'!BE149/'Kelpie OTU counts'!BE$1</f>
        <v>1.0291595197255575E-3</v>
      </c>
      <c r="BF149" s="4">
        <f>'Kelpie OTU counts'!BF149/'Kelpie OTU counts'!BF$1</f>
        <v>3.2477118393858871E-3</v>
      </c>
    </row>
    <row r="150" spans="1:58" x14ac:dyDescent="0.35">
      <c r="A150" t="str">
        <f>'Kelpie OTU counts'!A150</f>
        <v>OTU_131</v>
      </c>
      <c r="B150">
        <f>'Kelpie OTU counts'!B150</f>
        <v>62</v>
      </c>
      <c r="C150" t="str">
        <f>'Kelpie OTU counts'!C150</f>
        <v>Root</v>
      </c>
      <c r="D150" t="str">
        <f>'Kelpie OTU counts'!D150</f>
        <v>Bacteria</v>
      </c>
      <c r="E150" t="str">
        <f>'Kelpie OTU counts'!E150</f>
        <v>Firmicutes</v>
      </c>
      <c r="F150" t="str">
        <f>'Kelpie OTU counts'!F150</f>
        <v>.</v>
      </c>
      <c r="G150" t="str">
        <f>'Kelpie OTU counts'!G150</f>
        <v>Clostridia</v>
      </c>
      <c r="H150" t="str">
        <f>'Kelpie OTU counts'!H150</f>
        <v>.</v>
      </c>
      <c r="I150" t="str">
        <f>'Kelpie OTU counts'!I150</f>
        <v>Clostridiales</v>
      </c>
      <c r="J150" t="str">
        <f>'Kelpie OTU counts'!J150</f>
        <v>.</v>
      </c>
      <c r="K150" t="str">
        <f>'Kelpie OTU counts'!K150</f>
        <v>.</v>
      </c>
      <c r="L150" t="str">
        <f>'Kelpie OTU counts'!L150</f>
        <v>.</v>
      </c>
      <c r="M150" t="str">
        <f>'Kelpie OTU counts'!M150</f>
        <v>.</v>
      </c>
      <c r="N150" t="str">
        <f>'Kelpie OTU counts'!N150</f>
        <v>.</v>
      </c>
      <c r="O150">
        <f>'Kelpie OTU counts'!O150</f>
        <v>0.79</v>
      </c>
      <c r="P150" t="str">
        <f>'Kelpie OTU counts'!P150</f>
        <v>Eubacterium_uniforme_(T)_X3C39_(GU269550)</v>
      </c>
      <c r="Q150">
        <f>'Kelpie OTU counts'!Q150</f>
        <v>86.2</v>
      </c>
      <c r="R150">
        <f>'Kelpie OTU counts'!R150</f>
        <v>1</v>
      </c>
      <c r="S150" s="4">
        <f>'Kelpie OTU counts'!S150/'Kelpie OTU counts'!S$1</f>
        <v>0</v>
      </c>
      <c r="T150" s="4">
        <f>'Kelpie OTU counts'!T150/'Kelpie OTU counts'!T$1</f>
        <v>0</v>
      </c>
      <c r="U150" s="4">
        <f>'Kelpie OTU counts'!U150/'Kelpie OTU counts'!U$1</f>
        <v>0</v>
      </c>
      <c r="V150" s="4">
        <f>'Kelpie OTU counts'!V150/'Kelpie OTU counts'!V$1</f>
        <v>0</v>
      </c>
      <c r="W150" s="4">
        <f>'Kelpie OTU counts'!W150/'Kelpie OTU counts'!W$1</f>
        <v>0</v>
      </c>
      <c r="X150" s="4">
        <f>'Kelpie OTU counts'!X150/'Kelpie OTU counts'!X$1</f>
        <v>0</v>
      </c>
      <c r="Y150" s="4">
        <f>'Kelpie OTU counts'!Y150/'Kelpie OTU counts'!Y$1</f>
        <v>0</v>
      </c>
      <c r="Z150" s="4">
        <f>'Kelpie OTU counts'!Z150/'Kelpie OTU counts'!Z$1</f>
        <v>0</v>
      </c>
      <c r="AA150" s="4">
        <f>'Kelpie OTU counts'!AA150/'Kelpie OTU counts'!AA$1</f>
        <v>0</v>
      </c>
      <c r="AB150" s="4">
        <f>'Kelpie OTU counts'!AB150/'Kelpie OTU counts'!AB$1</f>
        <v>0</v>
      </c>
      <c r="AC150" s="4">
        <f>'Kelpie OTU counts'!AC150/'Kelpie OTU counts'!AC$1</f>
        <v>0</v>
      </c>
      <c r="AD150" s="4">
        <f>'Kelpie OTU counts'!AD150/'Kelpie OTU counts'!AD$1</f>
        <v>0</v>
      </c>
      <c r="AE150" s="4">
        <f>'Kelpie OTU counts'!AE150/'Kelpie OTU counts'!AE$1</f>
        <v>0</v>
      </c>
      <c r="AF150" s="4">
        <f>'Kelpie OTU counts'!AF150/'Kelpie OTU counts'!AF$1</f>
        <v>0</v>
      </c>
      <c r="AG150" s="4">
        <f>'Kelpie OTU counts'!AG150/'Kelpie OTU counts'!AG$1</f>
        <v>0</v>
      </c>
      <c r="AH150" s="4">
        <f>'Kelpie OTU counts'!AH150/'Kelpie OTU counts'!AH$1</f>
        <v>0</v>
      </c>
      <c r="AI150" s="4">
        <f>'Kelpie OTU counts'!AI150/'Kelpie OTU counts'!AI$1</f>
        <v>0</v>
      </c>
      <c r="AJ150" s="4">
        <f>'Kelpie OTU counts'!AJ150/'Kelpie OTU counts'!AJ$1</f>
        <v>0</v>
      </c>
      <c r="AK150" s="4">
        <f>'Kelpie OTU counts'!AK150/'Kelpie OTU counts'!AK$1</f>
        <v>0</v>
      </c>
      <c r="AL150" s="4">
        <f>'Kelpie OTU counts'!AL150/'Kelpie OTU counts'!AL$1</f>
        <v>0</v>
      </c>
      <c r="AM150" s="4">
        <f>'Kelpie OTU counts'!AM150/'Kelpie OTU counts'!AM$1</f>
        <v>0</v>
      </c>
      <c r="AN150" s="4">
        <f>'Kelpie OTU counts'!AN150/'Kelpie OTU counts'!AN$1</f>
        <v>0</v>
      </c>
      <c r="AO150" s="4">
        <f>'Kelpie OTU counts'!AO150/'Kelpie OTU counts'!AO$1</f>
        <v>9.1889732321214536E-3</v>
      </c>
      <c r="AP150" s="4">
        <f>'Kelpie OTU counts'!AP150/'Kelpie OTU counts'!AP$1</f>
        <v>7.417102966841187E-3</v>
      </c>
      <c r="AQ150" s="4">
        <f>'Kelpie OTU counts'!AQ150/'Kelpie OTU counts'!AQ$1</f>
        <v>0</v>
      </c>
      <c r="AR150" s="4">
        <f>'Kelpie OTU counts'!AR150/'Kelpie OTU counts'!AR$1</f>
        <v>0</v>
      </c>
      <c r="AS150" s="4">
        <f>'Kelpie OTU counts'!AS150/'Kelpie OTU counts'!AS$1</f>
        <v>0</v>
      </c>
      <c r="AT150" s="4">
        <f>'Kelpie OTU counts'!AT150/'Kelpie OTU counts'!AT$1</f>
        <v>0</v>
      </c>
      <c r="AU150" s="4">
        <f>'Kelpie OTU counts'!AU150/'Kelpie OTU counts'!AU$1</f>
        <v>1.0970464135021098E-2</v>
      </c>
      <c r="AV150" s="4">
        <f>'Kelpie OTU counts'!AV150/'Kelpie OTU counts'!AV$1</f>
        <v>7.9295154185022032E-3</v>
      </c>
      <c r="AW150" s="4">
        <f>'Kelpie OTU counts'!AW150/'Kelpie OTU counts'!AW$1</f>
        <v>0</v>
      </c>
      <c r="AX150" s="4">
        <f>'Kelpie OTU counts'!AX150/'Kelpie OTU counts'!AX$1</f>
        <v>0</v>
      </c>
      <c r="AY150" s="4">
        <f>'Kelpie OTU counts'!AY150/'Kelpie OTU counts'!AY$1</f>
        <v>0</v>
      </c>
      <c r="AZ150" s="4">
        <f>'Kelpie OTU counts'!AZ150/'Kelpie OTU counts'!AZ$1</f>
        <v>0</v>
      </c>
      <c r="BA150" s="4">
        <f>'Kelpie OTU counts'!BA150/'Kelpie OTU counts'!BA$1</f>
        <v>0</v>
      </c>
      <c r="BB150" s="4">
        <f>'Kelpie OTU counts'!BB150/'Kelpie OTU counts'!BB$1</f>
        <v>0</v>
      </c>
      <c r="BC150" s="4">
        <f>'Kelpie OTU counts'!BC150/'Kelpie OTU counts'!BC$1</f>
        <v>0</v>
      </c>
      <c r="BD150" s="4">
        <f>'Kelpie OTU counts'!BD150/'Kelpie OTU counts'!BD$1</f>
        <v>0</v>
      </c>
      <c r="BE150" s="4">
        <f>'Kelpie OTU counts'!BE150/'Kelpie OTU counts'!BE$1</f>
        <v>0</v>
      </c>
      <c r="BF150" s="4">
        <f>'Kelpie OTU counts'!BF150/'Kelpie OTU counts'!BF$1</f>
        <v>0</v>
      </c>
    </row>
    <row r="151" spans="1:58" x14ac:dyDescent="0.35">
      <c r="A151" t="str">
        <f>'Kelpie OTU counts'!A151</f>
        <v>OTU_130</v>
      </c>
      <c r="B151">
        <f>'Kelpie OTU counts'!B151</f>
        <v>61</v>
      </c>
      <c r="C151" t="str">
        <f>'Kelpie OTU counts'!C151</f>
        <v>Root</v>
      </c>
      <c r="D151" t="str">
        <f>'Kelpie OTU counts'!D151</f>
        <v>Bacteria</v>
      </c>
      <c r="E151" t="str">
        <f>'Kelpie OTU counts'!E151</f>
        <v>Bacteroidetes</v>
      </c>
      <c r="F151" t="str">
        <f>'Kelpie OTU counts'!F151</f>
        <v>.</v>
      </c>
      <c r="G151" t="str">
        <f>'Kelpie OTU counts'!G151</f>
        <v>Bacteroidia</v>
      </c>
      <c r="H151" t="str">
        <f>'Kelpie OTU counts'!H151</f>
        <v>.</v>
      </c>
      <c r="I151" t="str">
        <f>'Kelpie OTU counts'!I151</f>
        <v>Bacteroidales</v>
      </c>
      <c r="J151" t="str">
        <f>'Kelpie OTU counts'!J151</f>
        <v>.</v>
      </c>
      <c r="K151" t="str">
        <f>'Kelpie OTU counts'!K151</f>
        <v>Porphyromonadaceae</v>
      </c>
      <c r="L151" t="str">
        <f>'Kelpie OTU counts'!L151</f>
        <v>.</v>
      </c>
      <c r="M151" t="str">
        <f>'Kelpie OTU counts'!M151</f>
        <v>Barnesiella</v>
      </c>
      <c r="N151" t="str">
        <f>'Kelpie OTU counts'!N151</f>
        <v>.</v>
      </c>
      <c r="O151">
        <f>'Kelpie OTU counts'!O151</f>
        <v>0.67</v>
      </c>
      <c r="P151" t="str">
        <f>'Kelpie OTU counts'!P151</f>
        <v>Muribaculum_intestinale_strain_YL27_(NR_144616.1)</v>
      </c>
      <c r="Q151">
        <f>'Kelpie OTU counts'!Q151</f>
        <v>88.1</v>
      </c>
      <c r="R151">
        <f>'Kelpie OTU counts'!R151</f>
        <v>1</v>
      </c>
      <c r="S151" s="4">
        <f>'Kelpie OTU counts'!S151/'Kelpie OTU counts'!S$1</f>
        <v>0</v>
      </c>
      <c r="T151" s="4">
        <f>'Kelpie OTU counts'!T151/'Kelpie OTU counts'!T$1</f>
        <v>0</v>
      </c>
      <c r="U151" s="4">
        <f>'Kelpie OTU counts'!U151/'Kelpie OTU counts'!U$1</f>
        <v>0</v>
      </c>
      <c r="V151" s="4">
        <f>'Kelpie OTU counts'!V151/'Kelpie OTU counts'!V$1</f>
        <v>0</v>
      </c>
      <c r="W151" s="4">
        <f>'Kelpie OTU counts'!W151/'Kelpie OTU counts'!W$1</f>
        <v>0</v>
      </c>
      <c r="X151" s="4">
        <f>'Kelpie OTU counts'!X151/'Kelpie OTU counts'!X$1</f>
        <v>0</v>
      </c>
      <c r="Y151" s="4">
        <f>'Kelpie OTU counts'!Y151/'Kelpie OTU counts'!Y$1</f>
        <v>0</v>
      </c>
      <c r="Z151" s="4">
        <f>'Kelpie OTU counts'!Z151/'Kelpie OTU counts'!Z$1</f>
        <v>0</v>
      </c>
      <c r="AA151" s="4">
        <f>'Kelpie OTU counts'!AA151/'Kelpie OTU counts'!AA$1</f>
        <v>0</v>
      </c>
      <c r="AB151" s="4">
        <f>'Kelpie OTU counts'!AB151/'Kelpie OTU counts'!AB$1</f>
        <v>0</v>
      </c>
      <c r="AC151" s="4">
        <f>'Kelpie OTU counts'!AC151/'Kelpie OTU counts'!AC$1</f>
        <v>0</v>
      </c>
      <c r="AD151" s="4">
        <f>'Kelpie OTU counts'!AD151/'Kelpie OTU counts'!AD$1</f>
        <v>0</v>
      </c>
      <c r="AE151" s="4">
        <f>'Kelpie OTU counts'!AE151/'Kelpie OTU counts'!AE$1</f>
        <v>0</v>
      </c>
      <c r="AF151" s="4">
        <f>'Kelpie OTU counts'!AF151/'Kelpie OTU counts'!AF$1</f>
        <v>0</v>
      </c>
      <c r="AG151" s="4">
        <f>'Kelpie OTU counts'!AG151/'Kelpie OTU counts'!AG$1</f>
        <v>0</v>
      </c>
      <c r="AH151" s="4">
        <f>'Kelpie OTU counts'!AH151/'Kelpie OTU counts'!AH$1</f>
        <v>0</v>
      </c>
      <c r="AI151" s="4">
        <f>'Kelpie OTU counts'!AI151/'Kelpie OTU counts'!AI$1</f>
        <v>0</v>
      </c>
      <c r="AJ151" s="4">
        <f>'Kelpie OTU counts'!AJ151/'Kelpie OTU counts'!AJ$1</f>
        <v>0</v>
      </c>
      <c r="AK151" s="4">
        <f>'Kelpie OTU counts'!AK151/'Kelpie OTU counts'!AK$1</f>
        <v>0</v>
      </c>
      <c r="AL151" s="4">
        <f>'Kelpie OTU counts'!AL151/'Kelpie OTU counts'!AL$1</f>
        <v>0</v>
      </c>
      <c r="AM151" s="4">
        <f>'Kelpie OTU counts'!AM151/'Kelpie OTU counts'!AM$1</f>
        <v>0</v>
      </c>
      <c r="AN151" s="4">
        <f>'Kelpie OTU counts'!AN151/'Kelpie OTU counts'!AN$1</f>
        <v>0</v>
      </c>
      <c r="AO151" s="4">
        <f>'Kelpie OTU counts'!AO151/'Kelpie OTU counts'!AO$1</f>
        <v>7.191370355573312E-3</v>
      </c>
      <c r="AP151" s="4">
        <f>'Kelpie OTU counts'!AP151/'Kelpie OTU counts'!AP$1</f>
        <v>5.6719022687609071E-3</v>
      </c>
      <c r="AQ151" s="4">
        <f>'Kelpie OTU counts'!AQ151/'Kelpie OTU counts'!AQ$1</f>
        <v>0</v>
      </c>
      <c r="AR151" s="4">
        <f>'Kelpie OTU counts'!AR151/'Kelpie OTU counts'!AR$1</f>
        <v>0</v>
      </c>
      <c r="AS151" s="4">
        <f>'Kelpie OTU counts'!AS151/'Kelpie OTU counts'!AS$1</f>
        <v>0</v>
      </c>
      <c r="AT151" s="4">
        <f>'Kelpie OTU counts'!AT151/'Kelpie OTU counts'!AT$1</f>
        <v>0</v>
      </c>
      <c r="AU151" s="4">
        <f>'Kelpie OTU counts'!AU151/'Kelpie OTU counts'!AU$1</f>
        <v>1.0970464135021098E-2</v>
      </c>
      <c r="AV151" s="4">
        <f>'Kelpie OTU counts'!AV151/'Kelpie OTU counts'!AV$1</f>
        <v>1.4977973568281937E-2</v>
      </c>
      <c r="AW151" s="4">
        <f>'Kelpie OTU counts'!AW151/'Kelpie OTU counts'!AW$1</f>
        <v>0</v>
      </c>
      <c r="AX151" s="4">
        <f>'Kelpie OTU counts'!AX151/'Kelpie OTU counts'!AX$1</f>
        <v>0</v>
      </c>
      <c r="AY151" s="4">
        <f>'Kelpie OTU counts'!AY151/'Kelpie OTU counts'!AY$1</f>
        <v>0</v>
      </c>
      <c r="AZ151" s="4">
        <f>'Kelpie OTU counts'!AZ151/'Kelpie OTU counts'!AZ$1</f>
        <v>0</v>
      </c>
      <c r="BA151" s="4">
        <f>'Kelpie OTU counts'!BA151/'Kelpie OTU counts'!BA$1</f>
        <v>0</v>
      </c>
      <c r="BB151" s="4">
        <f>'Kelpie OTU counts'!BB151/'Kelpie OTU counts'!BB$1</f>
        <v>0</v>
      </c>
      <c r="BC151" s="4">
        <f>'Kelpie OTU counts'!BC151/'Kelpie OTU counts'!BC$1</f>
        <v>0</v>
      </c>
      <c r="BD151" s="4">
        <f>'Kelpie OTU counts'!BD151/'Kelpie OTU counts'!BD$1</f>
        <v>0</v>
      </c>
      <c r="BE151" s="4">
        <f>'Kelpie OTU counts'!BE151/'Kelpie OTU counts'!BE$1</f>
        <v>0</v>
      </c>
      <c r="BF151" s="4">
        <f>'Kelpie OTU counts'!BF151/'Kelpie OTU counts'!BF$1</f>
        <v>0</v>
      </c>
    </row>
    <row r="152" spans="1:58" x14ac:dyDescent="0.35">
      <c r="A152" t="str">
        <f>'Kelpie OTU counts'!A152</f>
        <v>OTU_135</v>
      </c>
      <c r="B152">
        <f>'Kelpie OTU counts'!B152</f>
        <v>58</v>
      </c>
      <c r="C152" t="str">
        <f>'Kelpie OTU counts'!C152</f>
        <v>Root</v>
      </c>
      <c r="D152" t="str">
        <f>'Kelpie OTU counts'!D152</f>
        <v>Bacteria</v>
      </c>
      <c r="E152" t="str">
        <f>'Kelpie OTU counts'!E152</f>
        <v>Firmicutes</v>
      </c>
      <c r="F152" t="str">
        <f>'Kelpie OTU counts'!F152</f>
        <v>.</v>
      </c>
      <c r="G152" t="str">
        <f>'Kelpie OTU counts'!G152</f>
        <v>Clostridia</v>
      </c>
      <c r="H152" t="str">
        <f>'Kelpie OTU counts'!H152</f>
        <v>.</v>
      </c>
      <c r="I152" t="str">
        <f>'Kelpie OTU counts'!I152</f>
        <v>Clostridiales</v>
      </c>
      <c r="J152" t="str">
        <f>'Kelpie OTU counts'!J152</f>
        <v>.</v>
      </c>
      <c r="K152" t="str">
        <f>'Kelpie OTU counts'!K152</f>
        <v>Lachnospiraceae</v>
      </c>
      <c r="L152" t="str">
        <f>'Kelpie OTU counts'!L152</f>
        <v>.</v>
      </c>
      <c r="M152" t="str">
        <f>'Kelpie OTU counts'!M152</f>
        <v>.</v>
      </c>
      <c r="N152" t="str">
        <f>'Kelpie OTU counts'!N152</f>
        <v>.</v>
      </c>
      <c r="O152">
        <f>'Kelpie OTU counts'!O152</f>
        <v>1</v>
      </c>
      <c r="P152" t="str">
        <f>'Kelpie OTU counts'!P152</f>
        <v>Clostridium_aerotolerans_(T)_DSM_5434_(X76163)</v>
      </c>
      <c r="Q152">
        <f>'Kelpie OTU counts'!Q152</f>
        <v>95.7</v>
      </c>
      <c r="R152">
        <f>'Kelpie OTU counts'!R152</f>
        <v>6</v>
      </c>
      <c r="S152" s="4">
        <f>'Kelpie OTU counts'!S152/'Kelpie OTU counts'!S$1</f>
        <v>0</v>
      </c>
      <c r="T152" s="4">
        <f>'Kelpie OTU counts'!T152/'Kelpie OTU counts'!T$1</f>
        <v>0</v>
      </c>
      <c r="U152" s="4">
        <f>'Kelpie OTU counts'!U152/'Kelpie OTU counts'!U$1</f>
        <v>0</v>
      </c>
      <c r="V152" s="4">
        <f>'Kelpie OTU counts'!V152/'Kelpie OTU counts'!V$1</f>
        <v>0</v>
      </c>
      <c r="W152" s="4">
        <f>'Kelpie OTU counts'!W152/'Kelpie OTU counts'!W$1</f>
        <v>0</v>
      </c>
      <c r="X152" s="4">
        <f>'Kelpie OTU counts'!X152/'Kelpie OTU counts'!X$1</f>
        <v>0</v>
      </c>
      <c r="Y152" s="4">
        <f>'Kelpie OTU counts'!Y152/'Kelpie OTU counts'!Y$1</f>
        <v>0</v>
      </c>
      <c r="Z152" s="4">
        <f>'Kelpie OTU counts'!Z152/'Kelpie OTU counts'!Z$1</f>
        <v>0</v>
      </c>
      <c r="AA152" s="4">
        <f>'Kelpie OTU counts'!AA152/'Kelpie OTU counts'!AA$1</f>
        <v>0</v>
      </c>
      <c r="AB152" s="4">
        <f>'Kelpie OTU counts'!AB152/'Kelpie OTU counts'!AB$1</f>
        <v>0</v>
      </c>
      <c r="AC152" s="4">
        <f>'Kelpie OTU counts'!AC152/'Kelpie OTU counts'!AC$1</f>
        <v>0</v>
      </c>
      <c r="AD152" s="4">
        <f>'Kelpie OTU counts'!AD152/'Kelpie OTU counts'!AD$1</f>
        <v>0</v>
      </c>
      <c r="AE152" s="4">
        <f>'Kelpie OTU counts'!AE152/'Kelpie OTU counts'!AE$1</f>
        <v>0</v>
      </c>
      <c r="AF152" s="4">
        <f>'Kelpie OTU counts'!AF152/'Kelpie OTU counts'!AF$1</f>
        <v>0</v>
      </c>
      <c r="AG152" s="4">
        <f>'Kelpie OTU counts'!AG152/'Kelpie OTU counts'!AG$1</f>
        <v>0</v>
      </c>
      <c r="AH152" s="4">
        <f>'Kelpie OTU counts'!AH152/'Kelpie OTU counts'!AH$1</f>
        <v>0</v>
      </c>
      <c r="AI152" s="4">
        <f>'Kelpie OTU counts'!AI152/'Kelpie OTU counts'!AI$1</f>
        <v>0</v>
      </c>
      <c r="AJ152" s="4">
        <f>'Kelpie OTU counts'!AJ152/'Kelpie OTU counts'!AJ$1</f>
        <v>0</v>
      </c>
      <c r="AK152" s="4">
        <f>'Kelpie OTU counts'!AK152/'Kelpie OTU counts'!AK$1</f>
        <v>0</v>
      </c>
      <c r="AL152" s="4">
        <f>'Kelpie OTU counts'!AL152/'Kelpie OTU counts'!AL$1</f>
        <v>0</v>
      </c>
      <c r="AM152" s="4">
        <f>'Kelpie OTU counts'!AM152/'Kelpie OTU counts'!AM$1</f>
        <v>0</v>
      </c>
      <c r="AN152" s="4">
        <f>'Kelpie OTU counts'!AN152/'Kelpie OTU counts'!AN$1</f>
        <v>0</v>
      </c>
      <c r="AO152" s="4">
        <f>'Kelpie OTU counts'!AO152/'Kelpie OTU counts'!AO$1</f>
        <v>9.1889732321214536E-3</v>
      </c>
      <c r="AP152" s="4">
        <f>'Kelpie OTU counts'!AP152/'Kelpie OTU counts'!AP$1</f>
        <v>9.5986038394415361E-3</v>
      </c>
      <c r="AQ152" s="4">
        <f>'Kelpie OTU counts'!AQ152/'Kelpie OTU counts'!AQ$1</f>
        <v>0</v>
      </c>
      <c r="AR152" s="4">
        <f>'Kelpie OTU counts'!AR152/'Kelpie OTU counts'!AR$1</f>
        <v>0</v>
      </c>
      <c r="AS152" s="4">
        <f>'Kelpie OTU counts'!AS152/'Kelpie OTU counts'!AS$1</f>
        <v>0</v>
      </c>
      <c r="AT152" s="4">
        <f>'Kelpie OTU counts'!AT152/'Kelpie OTU counts'!AT$1</f>
        <v>0</v>
      </c>
      <c r="AU152" s="4">
        <f>'Kelpie OTU counts'!AU152/'Kelpie OTU counts'!AU$1</f>
        <v>0</v>
      </c>
      <c r="AV152" s="4">
        <f>'Kelpie OTU counts'!AV152/'Kelpie OTU counts'!AV$1</f>
        <v>1.145374449339207E-2</v>
      </c>
      <c r="AW152" s="4">
        <f>'Kelpie OTU counts'!AW152/'Kelpie OTU counts'!AW$1</f>
        <v>0</v>
      </c>
      <c r="AX152" s="4">
        <f>'Kelpie OTU counts'!AX152/'Kelpie OTU counts'!AX$1</f>
        <v>0</v>
      </c>
      <c r="AY152" s="4">
        <f>'Kelpie OTU counts'!AY152/'Kelpie OTU counts'!AY$1</f>
        <v>0</v>
      </c>
      <c r="AZ152" s="4">
        <f>'Kelpie OTU counts'!AZ152/'Kelpie OTU counts'!AZ$1</f>
        <v>0</v>
      </c>
      <c r="BA152" s="4">
        <f>'Kelpie OTU counts'!BA152/'Kelpie OTU counts'!BA$1</f>
        <v>0</v>
      </c>
      <c r="BB152" s="4">
        <f>'Kelpie OTU counts'!BB152/'Kelpie OTU counts'!BB$1</f>
        <v>0</v>
      </c>
      <c r="BC152" s="4">
        <f>'Kelpie OTU counts'!BC152/'Kelpie OTU counts'!BC$1</f>
        <v>0</v>
      </c>
      <c r="BD152" s="4">
        <f>'Kelpie OTU counts'!BD152/'Kelpie OTU counts'!BD$1</f>
        <v>0</v>
      </c>
      <c r="BE152" s="4">
        <f>'Kelpie OTU counts'!BE152/'Kelpie OTU counts'!BE$1</f>
        <v>0</v>
      </c>
      <c r="BF152" s="4">
        <f>'Kelpie OTU counts'!BF152/'Kelpie OTU counts'!BF$1</f>
        <v>0</v>
      </c>
    </row>
    <row r="153" spans="1:58" x14ac:dyDescent="0.35">
      <c r="A153" t="str">
        <f>'Kelpie OTU counts'!A153</f>
        <v>OTU_155</v>
      </c>
      <c r="B153">
        <f>'Kelpie OTU counts'!B153</f>
        <v>58</v>
      </c>
      <c r="C153" t="str">
        <f>'Kelpie OTU counts'!C153</f>
        <v>Root</v>
      </c>
      <c r="D153" t="str">
        <f>'Kelpie OTU counts'!D153</f>
        <v>Bacteria</v>
      </c>
      <c r="E153" t="str">
        <f>'Kelpie OTU counts'!E153</f>
        <v>Firmicutes</v>
      </c>
      <c r="F153" t="str">
        <f>'Kelpie OTU counts'!F153</f>
        <v>.</v>
      </c>
      <c r="G153" t="str">
        <f>'Kelpie OTU counts'!G153</f>
        <v>Clostridia</v>
      </c>
      <c r="H153" t="str">
        <f>'Kelpie OTU counts'!H153</f>
        <v>.</v>
      </c>
      <c r="I153" t="str">
        <f>'Kelpie OTU counts'!I153</f>
        <v>Clostridiales</v>
      </c>
      <c r="J153" t="str">
        <f>'Kelpie OTU counts'!J153</f>
        <v>.</v>
      </c>
      <c r="K153" t="str">
        <f>'Kelpie OTU counts'!K153</f>
        <v>Lachnospiraceae</v>
      </c>
      <c r="L153" t="str">
        <f>'Kelpie OTU counts'!L153</f>
        <v>.</v>
      </c>
      <c r="M153" t="str">
        <f>'Kelpie OTU counts'!M153</f>
        <v>Dorea</v>
      </c>
      <c r="N153" t="str">
        <f>'Kelpie OTU counts'!N153</f>
        <v>.</v>
      </c>
      <c r="O153">
        <f>'Kelpie OTU counts'!O153</f>
        <v>0.96</v>
      </c>
      <c r="P153" t="str">
        <f>'Kelpie OTU counts'!P153</f>
        <v>Dorea_formicigenerans_strain_ATCC_27755_(L34619)</v>
      </c>
      <c r="Q153">
        <f>'Kelpie OTU counts'!Q153</f>
        <v>100</v>
      </c>
      <c r="R153">
        <f>'Kelpie OTU counts'!R153</f>
        <v>1</v>
      </c>
      <c r="S153" s="4">
        <f>'Kelpie OTU counts'!S153/'Kelpie OTU counts'!S$1</f>
        <v>0</v>
      </c>
      <c r="T153" s="4">
        <f>'Kelpie OTU counts'!T153/'Kelpie OTU counts'!T$1</f>
        <v>0</v>
      </c>
      <c r="U153" s="4">
        <f>'Kelpie OTU counts'!U153/'Kelpie OTU counts'!U$1</f>
        <v>1.1507479861910242E-3</v>
      </c>
      <c r="V153" s="4">
        <f>'Kelpie OTU counts'!V153/'Kelpie OTU counts'!V$1</f>
        <v>0</v>
      </c>
      <c r="W153" s="4">
        <f>'Kelpie OTU counts'!W153/'Kelpie OTU counts'!W$1</f>
        <v>0</v>
      </c>
      <c r="X153" s="4">
        <f>'Kelpie OTU counts'!X153/'Kelpie OTU counts'!X$1</f>
        <v>0</v>
      </c>
      <c r="Y153" s="4">
        <f>'Kelpie OTU counts'!Y153/'Kelpie OTU counts'!Y$1</f>
        <v>1.1896264572924102E-3</v>
      </c>
      <c r="Z153" s="4">
        <f>'Kelpie OTU counts'!Z153/'Kelpie OTU counts'!Z$1</f>
        <v>1.8167661562418895E-3</v>
      </c>
      <c r="AA153" s="4">
        <f>'Kelpie OTU counts'!AA153/'Kelpie OTU counts'!AA$1</f>
        <v>9.7465886939571145E-4</v>
      </c>
      <c r="AB153" s="4">
        <f>'Kelpie OTU counts'!AB153/'Kelpie OTU counts'!AB$1</f>
        <v>0</v>
      </c>
      <c r="AC153" s="4">
        <f>'Kelpie OTU counts'!AC153/'Kelpie OTU counts'!AC$1</f>
        <v>0</v>
      </c>
      <c r="AD153" s="4">
        <f>'Kelpie OTU counts'!AD153/'Kelpie OTU counts'!AD$1</f>
        <v>0</v>
      </c>
      <c r="AE153" s="4">
        <f>'Kelpie OTU counts'!AE153/'Kelpie OTU counts'!AE$1</f>
        <v>7.334066740007334E-4</v>
      </c>
      <c r="AF153" s="4">
        <f>'Kelpie OTU counts'!AF153/'Kelpie OTU counts'!AF$1</f>
        <v>0</v>
      </c>
      <c r="AG153" s="4">
        <f>'Kelpie OTU counts'!AG153/'Kelpie OTU counts'!AG$1</f>
        <v>0</v>
      </c>
      <c r="AH153" s="4">
        <f>'Kelpie OTU counts'!AH153/'Kelpie OTU counts'!AH$1</f>
        <v>0</v>
      </c>
      <c r="AI153" s="4">
        <f>'Kelpie OTU counts'!AI153/'Kelpie OTU counts'!AI$1</f>
        <v>1.4698677119059284E-3</v>
      </c>
      <c r="AJ153" s="4">
        <f>'Kelpie OTU counts'!AJ153/'Kelpie OTU counts'!AJ$1</f>
        <v>9.5181439619274246E-3</v>
      </c>
      <c r="AK153" s="4">
        <f>'Kelpie OTU counts'!AK153/'Kelpie OTU counts'!AK$1</f>
        <v>1.1372251705837756E-3</v>
      </c>
      <c r="AL153" s="4">
        <f>'Kelpie OTU counts'!AL153/'Kelpie OTU counts'!AL$1</f>
        <v>2.1258503401360546E-3</v>
      </c>
      <c r="AM153" s="4">
        <f>'Kelpie OTU counts'!AM153/'Kelpie OTU counts'!AM$1</f>
        <v>0</v>
      </c>
      <c r="AN153" s="4">
        <f>'Kelpie OTU counts'!AN153/'Kelpie OTU counts'!AN$1</f>
        <v>0</v>
      </c>
      <c r="AO153" s="4">
        <f>'Kelpie OTU counts'!AO153/'Kelpie OTU counts'!AO$1</f>
        <v>0</v>
      </c>
      <c r="AP153" s="4">
        <f>'Kelpie OTU counts'!AP153/'Kelpie OTU counts'!AP$1</f>
        <v>0</v>
      </c>
      <c r="AQ153" s="4">
        <f>'Kelpie OTU counts'!AQ153/'Kelpie OTU counts'!AQ$1</f>
        <v>0</v>
      </c>
      <c r="AR153" s="4">
        <f>'Kelpie OTU counts'!AR153/'Kelpie OTU counts'!AR$1</f>
        <v>0</v>
      </c>
      <c r="AS153" s="4">
        <f>'Kelpie OTU counts'!AS153/'Kelpie OTU counts'!AS$1</f>
        <v>0</v>
      </c>
      <c r="AT153" s="4">
        <f>'Kelpie OTU counts'!AT153/'Kelpie OTU counts'!AT$1</f>
        <v>0</v>
      </c>
      <c r="AU153" s="4">
        <f>'Kelpie OTU counts'!AU153/'Kelpie OTU counts'!AU$1</f>
        <v>0</v>
      </c>
      <c r="AV153" s="4">
        <f>'Kelpie OTU counts'!AV153/'Kelpie OTU counts'!AV$1</f>
        <v>0</v>
      </c>
      <c r="AW153" s="4">
        <f>'Kelpie OTU counts'!AW153/'Kelpie OTU counts'!AW$1</f>
        <v>1.0395010395010396E-3</v>
      </c>
      <c r="AX153" s="4">
        <f>'Kelpie OTU counts'!AX153/'Kelpie OTU counts'!AX$1</f>
        <v>0</v>
      </c>
      <c r="AY153" s="4">
        <f>'Kelpie OTU counts'!AY153/'Kelpie OTU counts'!AY$1</f>
        <v>4.3497172683775554E-4</v>
      </c>
      <c r="AZ153" s="4">
        <f>'Kelpie OTU counts'!AZ153/'Kelpie OTU counts'!AZ$1</f>
        <v>4.3821209465381246E-4</v>
      </c>
      <c r="BA153" s="4">
        <f>'Kelpie OTU counts'!BA153/'Kelpie OTU counts'!BA$1</f>
        <v>0</v>
      </c>
      <c r="BB153" s="4">
        <f>'Kelpie OTU counts'!BB153/'Kelpie OTU counts'!BB$1</f>
        <v>0</v>
      </c>
      <c r="BC153" s="4">
        <f>'Kelpie OTU counts'!BC153/'Kelpie OTU counts'!BC$1</f>
        <v>0</v>
      </c>
      <c r="BD153" s="4">
        <f>'Kelpie OTU counts'!BD153/'Kelpie OTU counts'!BD$1</f>
        <v>0</v>
      </c>
      <c r="BE153" s="4">
        <f>'Kelpie OTU counts'!BE153/'Kelpie OTU counts'!BE$1</f>
        <v>1.3722126929674098E-3</v>
      </c>
      <c r="BF153" s="4">
        <f>'Kelpie OTU counts'!BF153/'Kelpie OTU counts'!BF$1</f>
        <v>5.9049306170652497E-4</v>
      </c>
    </row>
    <row r="154" spans="1:58" x14ac:dyDescent="0.35">
      <c r="A154" t="str">
        <f>'Kelpie OTU counts'!A154</f>
        <v>OTU_133</v>
      </c>
      <c r="B154">
        <f>'Kelpie OTU counts'!B154</f>
        <v>58</v>
      </c>
      <c r="C154" t="str">
        <f>'Kelpie OTU counts'!C154</f>
        <v>Root</v>
      </c>
      <c r="D154" t="str">
        <f>'Kelpie OTU counts'!D154</f>
        <v>Bacteria</v>
      </c>
      <c r="E154" t="str">
        <f>'Kelpie OTU counts'!E154</f>
        <v>Bacteroidetes</v>
      </c>
      <c r="F154" t="str">
        <f>'Kelpie OTU counts'!F154</f>
        <v>.</v>
      </c>
      <c r="G154" t="str">
        <f>'Kelpie OTU counts'!G154</f>
        <v>Bacteroidia</v>
      </c>
      <c r="H154" t="str">
        <f>'Kelpie OTU counts'!H154</f>
        <v>.</v>
      </c>
      <c r="I154" t="str">
        <f>'Kelpie OTU counts'!I154</f>
        <v>Bacteroidales</v>
      </c>
      <c r="J154" t="str">
        <f>'Kelpie OTU counts'!J154</f>
        <v>.</v>
      </c>
      <c r="K154" t="str">
        <f>'Kelpie OTU counts'!K154</f>
        <v>.</v>
      </c>
      <c r="L154" t="str">
        <f>'Kelpie OTU counts'!L154</f>
        <v>.</v>
      </c>
      <c r="M154" t="str">
        <f>'Kelpie OTU counts'!M154</f>
        <v>.</v>
      </c>
      <c r="N154" t="str">
        <f>'Kelpie OTU counts'!N154</f>
        <v>.</v>
      </c>
      <c r="O154">
        <f>'Kelpie OTU counts'!O154</f>
        <v>0.5</v>
      </c>
      <c r="P154" t="str">
        <f>'Kelpie OTU counts'!P154</f>
        <v>*</v>
      </c>
      <c r="Q154">
        <f>'Kelpie OTU counts'!Q154</f>
        <v>0</v>
      </c>
      <c r="R154">
        <f>'Kelpie OTU counts'!R154</f>
        <v>1</v>
      </c>
      <c r="S154" s="4">
        <f>'Kelpie OTU counts'!S154/'Kelpie OTU counts'!S$1</f>
        <v>0</v>
      </c>
      <c r="T154" s="4">
        <f>'Kelpie OTU counts'!T154/'Kelpie OTU counts'!T$1</f>
        <v>0</v>
      </c>
      <c r="U154" s="4">
        <f>'Kelpie OTU counts'!U154/'Kelpie OTU counts'!U$1</f>
        <v>0</v>
      </c>
      <c r="V154" s="4">
        <f>'Kelpie OTU counts'!V154/'Kelpie OTU counts'!V$1</f>
        <v>0</v>
      </c>
      <c r="W154" s="4">
        <f>'Kelpie OTU counts'!W154/'Kelpie OTU counts'!W$1</f>
        <v>0</v>
      </c>
      <c r="X154" s="4">
        <f>'Kelpie OTU counts'!X154/'Kelpie OTU counts'!X$1</f>
        <v>0</v>
      </c>
      <c r="Y154" s="4">
        <f>'Kelpie OTU counts'!Y154/'Kelpie OTU counts'!Y$1</f>
        <v>0</v>
      </c>
      <c r="Z154" s="4">
        <f>'Kelpie OTU counts'!Z154/'Kelpie OTU counts'!Z$1</f>
        <v>0</v>
      </c>
      <c r="AA154" s="4">
        <f>'Kelpie OTU counts'!AA154/'Kelpie OTU counts'!AA$1</f>
        <v>0</v>
      </c>
      <c r="AB154" s="4">
        <f>'Kelpie OTU counts'!AB154/'Kelpie OTU counts'!AB$1</f>
        <v>0</v>
      </c>
      <c r="AC154" s="4">
        <f>'Kelpie OTU counts'!AC154/'Kelpie OTU counts'!AC$1</f>
        <v>0</v>
      </c>
      <c r="AD154" s="4">
        <f>'Kelpie OTU counts'!AD154/'Kelpie OTU counts'!AD$1</f>
        <v>0</v>
      </c>
      <c r="AE154" s="4">
        <f>'Kelpie OTU counts'!AE154/'Kelpie OTU counts'!AE$1</f>
        <v>0</v>
      </c>
      <c r="AF154" s="4">
        <f>'Kelpie OTU counts'!AF154/'Kelpie OTU counts'!AF$1</f>
        <v>0</v>
      </c>
      <c r="AG154" s="4">
        <f>'Kelpie OTU counts'!AG154/'Kelpie OTU counts'!AG$1</f>
        <v>0</v>
      </c>
      <c r="AH154" s="4">
        <f>'Kelpie OTU counts'!AH154/'Kelpie OTU counts'!AH$1</f>
        <v>0</v>
      </c>
      <c r="AI154" s="4">
        <f>'Kelpie OTU counts'!AI154/'Kelpie OTU counts'!AI$1</f>
        <v>0</v>
      </c>
      <c r="AJ154" s="4">
        <f>'Kelpie OTU counts'!AJ154/'Kelpie OTU counts'!AJ$1</f>
        <v>0</v>
      </c>
      <c r="AK154" s="4">
        <f>'Kelpie OTU counts'!AK154/'Kelpie OTU counts'!AK$1</f>
        <v>0</v>
      </c>
      <c r="AL154" s="4">
        <f>'Kelpie OTU counts'!AL154/'Kelpie OTU counts'!AL$1</f>
        <v>0</v>
      </c>
      <c r="AM154" s="4">
        <f>'Kelpie OTU counts'!AM154/'Kelpie OTU counts'!AM$1</f>
        <v>0</v>
      </c>
      <c r="AN154" s="4">
        <f>'Kelpie OTU counts'!AN154/'Kelpie OTU counts'!AN$1</f>
        <v>0</v>
      </c>
      <c r="AO154" s="4">
        <f>'Kelpie OTU counts'!AO154/'Kelpie OTU counts'!AO$1</f>
        <v>0</v>
      </c>
      <c r="AP154" s="4">
        <f>'Kelpie OTU counts'!AP154/'Kelpie OTU counts'!AP$1</f>
        <v>0</v>
      </c>
      <c r="AQ154" s="4">
        <f>'Kelpie OTU counts'!AQ154/'Kelpie OTU counts'!AQ$1</f>
        <v>0</v>
      </c>
      <c r="AR154" s="4">
        <f>'Kelpie OTU counts'!AR154/'Kelpie OTU counts'!AR$1</f>
        <v>0</v>
      </c>
      <c r="AS154" s="4">
        <f>'Kelpie OTU counts'!AS154/'Kelpie OTU counts'!AS$1</f>
        <v>0</v>
      </c>
      <c r="AT154" s="4">
        <f>'Kelpie OTU counts'!AT154/'Kelpie OTU counts'!AT$1</f>
        <v>0</v>
      </c>
      <c r="AU154" s="4">
        <f>'Kelpie OTU counts'!AU154/'Kelpie OTU counts'!AU$1</f>
        <v>0</v>
      </c>
      <c r="AV154" s="4">
        <f>'Kelpie OTU counts'!AV154/'Kelpie OTU counts'!AV$1</f>
        <v>0</v>
      </c>
      <c r="AW154" s="4">
        <f>'Kelpie OTU counts'!AW154/'Kelpie OTU counts'!AW$1</f>
        <v>1.7671517671517672E-2</v>
      </c>
      <c r="AX154" s="4">
        <f>'Kelpie OTU counts'!AX154/'Kelpie OTU counts'!AX$1</f>
        <v>1.1822660098522168E-2</v>
      </c>
      <c r="AY154" s="4">
        <f>'Kelpie OTU counts'!AY154/'Kelpie OTU counts'!AY$1</f>
        <v>0</v>
      </c>
      <c r="AZ154" s="4">
        <f>'Kelpie OTU counts'!AZ154/'Kelpie OTU counts'!AZ$1</f>
        <v>0</v>
      </c>
      <c r="BA154" s="4">
        <f>'Kelpie OTU counts'!BA154/'Kelpie OTU counts'!BA$1</f>
        <v>0</v>
      </c>
      <c r="BB154" s="4">
        <f>'Kelpie OTU counts'!BB154/'Kelpie OTU counts'!BB$1</f>
        <v>0</v>
      </c>
      <c r="BC154" s="4">
        <f>'Kelpie OTU counts'!BC154/'Kelpie OTU counts'!BC$1</f>
        <v>0</v>
      </c>
      <c r="BD154" s="4">
        <f>'Kelpie OTU counts'!BD154/'Kelpie OTU counts'!BD$1</f>
        <v>0</v>
      </c>
      <c r="BE154" s="4">
        <f>'Kelpie OTU counts'!BE154/'Kelpie OTU counts'!BE$1</f>
        <v>0</v>
      </c>
      <c r="BF154" s="4">
        <f>'Kelpie OTU counts'!BF154/'Kelpie OTU counts'!BF$1</f>
        <v>0</v>
      </c>
    </row>
    <row r="155" spans="1:58" x14ac:dyDescent="0.35">
      <c r="A155" t="str">
        <f>'Kelpie OTU counts'!A155</f>
        <v>OTU_137</v>
      </c>
      <c r="B155">
        <f>'Kelpie OTU counts'!B155</f>
        <v>56</v>
      </c>
      <c r="C155" t="str">
        <f>'Kelpie OTU counts'!C155</f>
        <v>Root</v>
      </c>
      <c r="D155" t="str">
        <f>'Kelpie OTU counts'!D155</f>
        <v>Bacteria</v>
      </c>
      <c r="E155" t="str">
        <f>'Kelpie OTU counts'!E155</f>
        <v>Proteobacteria</v>
      </c>
      <c r="F155" t="str">
        <f>'Kelpie OTU counts'!F155</f>
        <v>.</v>
      </c>
      <c r="G155" t="str">
        <f>'Kelpie OTU counts'!G155</f>
        <v>Deltaproteobacteria</v>
      </c>
      <c r="H155" t="str">
        <f>'Kelpie OTU counts'!H155</f>
        <v>.</v>
      </c>
      <c r="I155" t="str">
        <f>'Kelpie OTU counts'!I155</f>
        <v>.</v>
      </c>
      <c r="J155" t="str">
        <f>'Kelpie OTU counts'!J155</f>
        <v>.</v>
      </c>
      <c r="K155" t="str">
        <f>'Kelpie OTU counts'!K155</f>
        <v>.</v>
      </c>
      <c r="L155" t="str">
        <f>'Kelpie OTU counts'!L155</f>
        <v>.</v>
      </c>
      <c r="M155" t="str">
        <f>'Kelpie OTU counts'!M155</f>
        <v>.</v>
      </c>
      <c r="N155" t="str">
        <f>'Kelpie OTU counts'!N155</f>
        <v>.</v>
      </c>
      <c r="O155">
        <f>'Kelpie OTU counts'!O155</f>
        <v>0.51</v>
      </c>
      <c r="P155" t="str">
        <f>'Kelpie OTU counts'!P155</f>
        <v>*</v>
      </c>
      <c r="Q155">
        <f>'Kelpie OTU counts'!Q155</f>
        <v>0</v>
      </c>
      <c r="R155">
        <f>'Kelpie OTU counts'!R155</f>
        <v>1</v>
      </c>
      <c r="S155" s="4">
        <f>'Kelpie OTU counts'!S155/'Kelpie OTU counts'!S$1</f>
        <v>0</v>
      </c>
      <c r="T155" s="4">
        <f>'Kelpie OTU counts'!T155/'Kelpie OTU counts'!T$1</f>
        <v>0</v>
      </c>
      <c r="U155" s="4">
        <f>'Kelpie OTU counts'!U155/'Kelpie OTU counts'!U$1</f>
        <v>0</v>
      </c>
      <c r="V155" s="4">
        <f>'Kelpie OTU counts'!V155/'Kelpie OTU counts'!V$1</f>
        <v>0</v>
      </c>
      <c r="W155" s="4">
        <f>'Kelpie OTU counts'!W155/'Kelpie OTU counts'!W$1</f>
        <v>0</v>
      </c>
      <c r="X155" s="4">
        <f>'Kelpie OTU counts'!X155/'Kelpie OTU counts'!X$1</f>
        <v>0</v>
      </c>
      <c r="Y155" s="4">
        <f>'Kelpie OTU counts'!Y155/'Kelpie OTU counts'!Y$1</f>
        <v>0</v>
      </c>
      <c r="Z155" s="4">
        <f>'Kelpie OTU counts'!Z155/'Kelpie OTU counts'!Z$1</f>
        <v>0</v>
      </c>
      <c r="AA155" s="4">
        <f>'Kelpie OTU counts'!AA155/'Kelpie OTU counts'!AA$1</f>
        <v>0</v>
      </c>
      <c r="AB155" s="4">
        <f>'Kelpie OTU counts'!AB155/'Kelpie OTU counts'!AB$1</f>
        <v>0</v>
      </c>
      <c r="AC155" s="4">
        <f>'Kelpie OTU counts'!AC155/'Kelpie OTU counts'!AC$1</f>
        <v>0</v>
      </c>
      <c r="AD155" s="4">
        <f>'Kelpie OTU counts'!AD155/'Kelpie OTU counts'!AD$1</f>
        <v>0</v>
      </c>
      <c r="AE155" s="4">
        <f>'Kelpie OTU counts'!AE155/'Kelpie OTU counts'!AE$1</f>
        <v>0</v>
      </c>
      <c r="AF155" s="4">
        <f>'Kelpie OTU counts'!AF155/'Kelpie OTU counts'!AF$1</f>
        <v>0</v>
      </c>
      <c r="AG155" s="4">
        <f>'Kelpie OTU counts'!AG155/'Kelpie OTU counts'!AG$1</f>
        <v>0</v>
      </c>
      <c r="AH155" s="4">
        <f>'Kelpie OTU counts'!AH155/'Kelpie OTU counts'!AH$1</f>
        <v>0</v>
      </c>
      <c r="AI155" s="4">
        <f>'Kelpie OTU counts'!AI155/'Kelpie OTU counts'!AI$1</f>
        <v>0</v>
      </c>
      <c r="AJ155" s="4">
        <f>'Kelpie OTU counts'!AJ155/'Kelpie OTU counts'!AJ$1</f>
        <v>0</v>
      </c>
      <c r="AK155" s="4">
        <f>'Kelpie OTU counts'!AK155/'Kelpie OTU counts'!AK$1</f>
        <v>0</v>
      </c>
      <c r="AL155" s="4">
        <f>'Kelpie OTU counts'!AL155/'Kelpie OTU counts'!AL$1</f>
        <v>0</v>
      </c>
      <c r="AM155" s="4">
        <f>'Kelpie OTU counts'!AM155/'Kelpie OTU counts'!AM$1</f>
        <v>0</v>
      </c>
      <c r="AN155" s="4">
        <f>'Kelpie OTU counts'!AN155/'Kelpie OTU counts'!AN$1</f>
        <v>0</v>
      </c>
      <c r="AO155" s="4">
        <f>'Kelpie OTU counts'!AO155/'Kelpie OTU counts'!AO$1</f>
        <v>7.5908909308829405E-3</v>
      </c>
      <c r="AP155" s="4">
        <f>'Kelpie OTU counts'!AP155/'Kelpie OTU counts'!AP$1</f>
        <v>6.1082024432809771E-3</v>
      </c>
      <c r="AQ155" s="4">
        <f>'Kelpie OTU counts'!AQ155/'Kelpie OTU counts'!AQ$1</f>
        <v>0</v>
      </c>
      <c r="AR155" s="4">
        <f>'Kelpie OTU counts'!AR155/'Kelpie OTU counts'!AR$1</f>
        <v>0</v>
      </c>
      <c r="AS155" s="4">
        <f>'Kelpie OTU counts'!AS155/'Kelpie OTU counts'!AS$1</f>
        <v>0</v>
      </c>
      <c r="AT155" s="4">
        <f>'Kelpie OTU counts'!AT155/'Kelpie OTU counts'!AT$1</f>
        <v>0</v>
      </c>
      <c r="AU155" s="4">
        <f>'Kelpie OTU counts'!AU155/'Kelpie OTU counts'!AU$1</f>
        <v>1.1814345991561181E-2</v>
      </c>
      <c r="AV155" s="4">
        <f>'Kelpie OTU counts'!AV155/'Kelpie OTU counts'!AV$1</f>
        <v>7.9295154185022032E-3</v>
      </c>
      <c r="AW155" s="4">
        <f>'Kelpie OTU counts'!AW155/'Kelpie OTU counts'!AW$1</f>
        <v>0</v>
      </c>
      <c r="AX155" s="4">
        <f>'Kelpie OTU counts'!AX155/'Kelpie OTU counts'!AX$1</f>
        <v>0</v>
      </c>
      <c r="AY155" s="4">
        <f>'Kelpie OTU counts'!AY155/'Kelpie OTU counts'!AY$1</f>
        <v>0</v>
      </c>
      <c r="AZ155" s="4">
        <f>'Kelpie OTU counts'!AZ155/'Kelpie OTU counts'!AZ$1</f>
        <v>0</v>
      </c>
      <c r="BA155" s="4">
        <f>'Kelpie OTU counts'!BA155/'Kelpie OTU counts'!BA$1</f>
        <v>0</v>
      </c>
      <c r="BB155" s="4">
        <f>'Kelpie OTU counts'!BB155/'Kelpie OTU counts'!BB$1</f>
        <v>0</v>
      </c>
      <c r="BC155" s="4">
        <f>'Kelpie OTU counts'!BC155/'Kelpie OTU counts'!BC$1</f>
        <v>0</v>
      </c>
      <c r="BD155" s="4">
        <f>'Kelpie OTU counts'!BD155/'Kelpie OTU counts'!BD$1</f>
        <v>0</v>
      </c>
      <c r="BE155" s="4">
        <f>'Kelpie OTU counts'!BE155/'Kelpie OTU counts'!BE$1</f>
        <v>0</v>
      </c>
      <c r="BF155" s="4">
        <f>'Kelpie OTU counts'!BF155/'Kelpie OTU counts'!BF$1</f>
        <v>0</v>
      </c>
    </row>
    <row r="156" spans="1:58" x14ac:dyDescent="0.35">
      <c r="A156" t="str">
        <f>'Kelpie OTU counts'!A156</f>
        <v>OTU_146</v>
      </c>
      <c r="B156">
        <f>'Kelpie OTU counts'!B156</f>
        <v>56</v>
      </c>
      <c r="C156" t="str">
        <f>'Kelpie OTU counts'!C156</f>
        <v>Root</v>
      </c>
      <c r="D156" t="str">
        <f>'Kelpie OTU counts'!D156</f>
        <v>Bacteria</v>
      </c>
      <c r="E156" t="str">
        <f>'Kelpie OTU counts'!E156</f>
        <v>Firmicutes</v>
      </c>
      <c r="F156" t="str">
        <f>'Kelpie OTU counts'!F156</f>
        <v>.</v>
      </c>
      <c r="G156" t="str">
        <f>'Kelpie OTU counts'!G156</f>
        <v>Clostridia</v>
      </c>
      <c r="H156" t="str">
        <f>'Kelpie OTU counts'!H156</f>
        <v>.</v>
      </c>
      <c r="I156" t="str">
        <f>'Kelpie OTU counts'!I156</f>
        <v>.</v>
      </c>
      <c r="J156" t="str">
        <f>'Kelpie OTU counts'!J156</f>
        <v>.</v>
      </c>
      <c r="K156" t="str">
        <f>'Kelpie OTU counts'!K156</f>
        <v>.</v>
      </c>
      <c r="L156" t="str">
        <f>'Kelpie OTU counts'!L156</f>
        <v>.</v>
      </c>
      <c r="M156" t="str">
        <f>'Kelpie OTU counts'!M156</f>
        <v>.</v>
      </c>
      <c r="N156" t="str">
        <f>'Kelpie OTU counts'!N156</f>
        <v>.</v>
      </c>
      <c r="O156">
        <f>'Kelpie OTU counts'!O156</f>
        <v>0.53</v>
      </c>
      <c r="P156" t="str">
        <f>'Kelpie OTU counts'!P156</f>
        <v>Thermoactinomycetaceae_bacterium_R4S8_(KJ206288)</v>
      </c>
      <c r="Q156">
        <f>'Kelpie OTU counts'!Q156</f>
        <v>87.7</v>
      </c>
      <c r="R156">
        <f>'Kelpie OTU counts'!R156</f>
        <v>2</v>
      </c>
      <c r="S156" s="4">
        <f>'Kelpie OTU counts'!S156/'Kelpie OTU counts'!S$1</f>
        <v>1.9493177387914229E-3</v>
      </c>
      <c r="T156" s="4">
        <f>'Kelpie OTU counts'!T156/'Kelpie OTU counts'!T$1</f>
        <v>1.7064846416382253E-3</v>
      </c>
      <c r="U156" s="4">
        <f>'Kelpie OTU counts'!U156/'Kelpie OTU counts'!U$1</f>
        <v>2.685078634445723E-3</v>
      </c>
      <c r="V156" s="4">
        <f>'Kelpie OTU counts'!V156/'Kelpie OTU counts'!V$1</f>
        <v>2.9950083194675539E-3</v>
      </c>
      <c r="W156" s="4">
        <f>'Kelpie OTU counts'!W156/'Kelpie OTU counts'!W$1</f>
        <v>2.3148148148148147E-3</v>
      </c>
      <c r="X156" s="4">
        <f>'Kelpie OTU counts'!X156/'Kelpie OTU counts'!X$1</f>
        <v>2.4865312888520514E-3</v>
      </c>
      <c r="Y156" s="4">
        <f>'Kelpie OTU counts'!Y156/'Kelpie OTU counts'!Y$1</f>
        <v>0</v>
      </c>
      <c r="Z156" s="4">
        <f>'Kelpie OTU counts'!Z156/'Kelpie OTU counts'!Z$1</f>
        <v>0</v>
      </c>
      <c r="AA156" s="4">
        <f>'Kelpie OTU counts'!AA156/'Kelpie OTU counts'!AA$1</f>
        <v>0</v>
      </c>
      <c r="AB156" s="4">
        <f>'Kelpie OTU counts'!AB156/'Kelpie OTU counts'!AB$1</f>
        <v>0</v>
      </c>
      <c r="AC156" s="4">
        <f>'Kelpie OTU counts'!AC156/'Kelpie OTU counts'!AC$1</f>
        <v>1.1155734047300313E-3</v>
      </c>
      <c r="AD156" s="4">
        <f>'Kelpie OTU counts'!AD156/'Kelpie OTU counts'!AD$1</f>
        <v>0</v>
      </c>
      <c r="AE156" s="4">
        <f>'Kelpie OTU counts'!AE156/'Kelpie OTU counts'!AE$1</f>
        <v>1.1001100110011001E-3</v>
      </c>
      <c r="AF156" s="4">
        <f>'Kelpie OTU counts'!AF156/'Kelpie OTU counts'!AF$1</f>
        <v>0</v>
      </c>
      <c r="AG156" s="4">
        <f>'Kelpie OTU counts'!AG156/'Kelpie OTU counts'!AG$1</f>
        <v>0</v>
      </c>
      <c r="AH156" s="4">
        <f>'Kelpie OTU counts'!AH156/'Kelpie OTU counts'!AH$1</f>
        <v>0</v>
      </c>
      <c r="AI156" s="4">
        <f>'Kelpie OTU counts'!AI156/'Kelpie OTU counts'!AI$1</f>
        <v>0</v>
      </c>
      <c r="AJ156" s="4">
        <f>'Kelpie OTU counts'!AJ156/'Kelpie OTU counts'!AJ$1</f>
        <v>1.784651992861392E-3</v>
      </c>
      <c r="AK156" s="4">
        <f>'Kelpie OTU counts'!AK156/'Kelpie OTU counts'!AK$1</f>
        <v>0</v>
      </c>
      <c r="AL156" s="4">
        <f>'Kelpie OTU counts'!AL156/'Kelpie OTU counts'!AL$1</f>
        <v>2.5510204081632651E-3</v>
      </c>
      <c r="AM156" s="4">
        <f>'Kelpie OTU counts'!AM156/'Kelpie OTU counts'!AM$1</f>
        <v>0</v>
      </c>
      <c r="AN156" s="4">
        <f>'Kelpie OTU counts'!AN156/'Kelpie OTU counts'!AN$1</f>
        <v>0</v>
      </c>
      <c r="AO156" s="4">
        <f>'Kelpie OTU counts'!AO156/'Kelpie OTU counts'!AO$1</f>
        <v>7.9904115061925688E-4</v>
      </c>
      <c r="AP156" s="4">
        <f>'Kelpie OTU counts'!AP156/'Kelpie OTU counts'!AP$1</f>
        <v>0</v>
      </c>
      <c r="AQ156" s="4">
        <f>'Kelpie OTU counts'!AQ156/'Kelpie OTU counts'!AQ$1</f>
        <v>0</v>
      </c>
      <c r="AR156" s="4">
        <f>'Kelpie OTU counts'!AR156/'Kelpie OTU counts'!AR$1</f>
        <v>0</v>
      </c>
      <c r="AS156" s="4">
        <f>'Kelpie OTU counts'!AS156/'Kelpie OTU counts'!AS$1</f>
        <v>0</v>
      </c>
      <c r="AT156" s="4">
        <f>'Kelpie OTU counts'!AT156/'Kelpie OTU counts'!AT$1</f>
        <v>0</v>
      </c>
      <c r="AU156" s="4">
        <f>'Kelpie OTU counts'!AU156/'Kelpie OTU counts'!AU$1</f>
        <v>0</v>
      </c>
      <c r="AV156" s="4">
        <f>'Kelpie OTU counts'!AV156/'Kelpie OTU counts'!AV$1</f>
        <v>8.81057268722467E-4</v>
      </c>
      <c r="AW156" s="4">
        <f>'Kelpie OTU counts'!AW156/'Kelpie OTU counts'!AW$1</f>
        <v>0</v>
      </c>
      <c r="AX156" s="4">
        <f>'Kelpie OTU counts'!AX156/'Kelpie OTU counts'!AX$1</f>
        <v>0</v>
      </c>
      <c r="AY156" s="4">
        <f>'Kelpie OTU counts'!AY156/'Kelpie OTU counts'!AY$1</f>
        <v>0</v>
      </c>
      <c r="AZ156" s="4">
        <f>'Kelpie OTU counts'!AZ156/'Kelpie OTU counts'!AZ$1</f>
        <v>0</v>
      </c>
      <c r="BA156" s="4">
        <f>'Kelpie OTU counts'!BA156/'Kelpie OTU counts'!BA$1</f>
        <v>0</v>
      </c>
      <c r="BB156" s="4">
        <f>'Kelpie OTU counts'!BB156/'Kelpie OTU counts'!BB$1</f>
        <v>0</v>
      </c>
      <c r="BC156" s="4">
        <f>'Kelpie OTU counts'!BC156/'Kelpie OTU counts'!BC$1</f>
        <v>0</v>
      </c>
      <c r="BD156" s="4">
        <f>'Kelpie OTU counts'!BD156/'Kelpie OTU counts'!BD$1</f>
        <v>0</v>
      </c>
      <c r="BE156" s="4">
        <f>'Kelpie OTU counts'!BE156/'Kelpie OTU counts'!BE$1</f>
        <v>0</v>
      </c>
      <c r="BF156" s="4">
        <f>'Kelpie OTU counts'!BF156/'Kelpie OTU counts'!BF$1</f>
        <v>0</v>
      </c>
    </row>
    <row r="157" spans="1:58" x14ac:dyDescent="0.35">
      <c r="A157" t="str">
        <f>'Kelpie OTU counts'!A157</f>
        <v>OTU_138</v>
      </c>
      <c r="B157">
        <f>'Kelpie OTU counts'!B157</f>
        <v>55</v>
      </c>
      <c r="C157" t="str">
        <f>'Kelpie OTU counts'!C157</f>
        <v>Root</v>
      </c>
      <c r="D157" t="str">
        <f>'Kelpie OTU counts'!D157</f>
        <v>Bacteria</v>
      </c>
      <c r="E157" t="str">
        <f>'Kelpie OTU counts'!E157</f>
        <v>Firmicutes</v>
      </c>
      <c r="F157" t="str">
        <f>'Kelpie OTU counts'!F157</f>
        <v>.</v>
      </c>
      <c r="G157" t="str">
        <f>'Kelpie OTU counts'!G157</f>
        <v>Clostridia</v>
      </c>
      <c r="H157" t="str">
        <f>'Kelpie OTU counts'!H157</f>
        <v>.</v>
      </c>
      <c r="I157" t="str">
        <f>'Kelpie OTU counts'!I157</f>
        <v>Clostridiales</v>
      </c>
      <c r="J157" t="str">
        <f>'Kelpie OTU counts'!J157</f>
        <v>.</v>
      </c>
      <c r="K157" t="str">
        <f>'Kelpie OTU counts'!K157</f>
        <v>Lachnospiraceae</v>
      </c>
      <c r="L157" t="str">
        <f>'Kelpie OTU counts'!L157</f>
        <v>.</v>
      </c>
      <c r="M157" t="str">
        <f>'Kelpie OTU counts'!M157</f>
        <v>Coprococcus</v>
      </c>
      <c r="N157" t="str">
        <f>'Kelpie OTU counts'!N157</f>
        <v>.</v>
      </c>
      <c r="O157">
        <f>'Kelpie OTU counts'!O157</f>
        <v>1</v>
      </c>
      <c r="P157" t="str">
        <f>'Kelpie OTU counts'!P157</f>
        <v>Coprococcus_eutactus_(T)_ATCC_27759_(EF031543)</v>
      </c>
      <c r="Q157">
        <f>'Kelpie OTU counts'!Q157</f>
        <v>96.8</v>
      </c>
      <c r="R157">
        <f>'Kelpie OTU counts'!R157</f>
        <v>1</v>
      </c>
      <c r="S157" s="4">
        <f>'Kelpie OTU counts'!S157/'Kelpie OTU counts'!S$1</f>
        <v>0</v>
      </c>
      <c r="T157" s="4">
        <f>'Kelpie OTU counts'!T157/'Kelpie OTU counts'!T$1</f>
        <v>0</v>
      </c>
      <c r="U157" s="4">
        <f>'Kelpie OTU counts'!U157/'Kelpie OTU counts'!U$1</f>
        <v>0</v>
      </c>
      <c r="V157" s="4">
        <f>'Kelpie OTU counts'!V157/'Kelpie OTU counts'!V$1</f>
        <v>0</v>
      </c>
      <c r="W157" s="4">
        <f>'Kelpie OTU counts'!W157/'Kelpie OTU counts'!W$1</f>
        <v>0</v>
      </c>
      <c r="X157" s="4">
        <f>'Kelpie OTU counts'!X157/'Kelpie OTU counts'!X$1</f>
        <v>0</v>
      </c>
      <c r="Y157" s="4">
        <f>'Kelpie OTU counts'!Y157/'Kelpie OTU counts'!Y$1</f>
        <v>0</v>
      </c>
      <c r="Z157" s="4">
        <f>'Kelpie OTU counts'!Z157/'Kelpie OTU counts'!Z$1</f>
        <v>0</v>
      </c>
      <c r="AA157" s="4">
        <f>'Kelpie OTU counts'!AA157/'Kelpie OTU counts'!AA$1</f>
        <v>0</v>
      </c>
      <c r="AB157" s="4">
        <f>'Kelpie OTU counts'!AB157/'Kelpie OTU counts'!AB$1</f>
        <v>0</v>
      </c>
      <c r="AC157" s="4">
        <f>'Kelpie OTU counts'!AC157/'Kelpie OTU counts'!AC$1</f>
        <v>0</v>
      </c>
      <c r="AD157" s="4">
        <f>'Kelpie OTU counts'!AD157/'Kelpie OTU counts'!AD$1</f>
        <v>0</v>
      </c>
      <c r="AE157" s="4">
        <f>'Kelpie OTU counts'!AE157/'Kelpie OTU counts'!AE$1</f>
        <v>0</v>
      </c>
      <c r="AF157" s="4">
        <f>'Kelpie OTU counts'!AF157/'Kelpie OTU counts'!AF$1</f>
        <v>0</v>
      </c>
      <c r="AG157" s="4">
        <f>'Kelpie OTU counts'!AG157/'Kelpie OTU counts'!AG$1</f>
        <v>1.7834394904458598E-2</v>
      </c>
      <c r="AH157" s="4">
        <f>'Kelpie OTU counts'!AH157/'Kelpie OTU counts'!AH$1</f>
        <v>1.0385756676557863E-2</v>
      </c>
      <c r="AI157" s="4">
        <f>'Kelpie OTU counts'!AI157/'Kelpie OTU counts'!AI$1</f>
        <v>0</v>
      </c>
      <c r="AJ157" s="4">
        <f>'Kelpie OTU counts'!AJ157/'Kelpie OTU counts'!AJ$1</f>
        <v>0</v>
      </c>
      <c r="AK157" s="4">
        <f>'Kelpie OTU counts'!AK157/'Kelpie OTU counts'!AK$1</f>
        <v>0</v>
      </c>
      <c r="AL157" s="4">
        <f>'Kelpie OTU counts'!AL157/'Kelpie OTU counts'!AL$1</f>
        <v>0</v>
      </c>
      <c r="AM157" s="4">
        <f>'Kelpie OTU counts'!AM157/'Kelpie OTU counts'!AM$1</f>
        <v>0</v>
      </c>
      <c r="AN157" s="4">
        <f>'Kelpie OTU counts'!AN157/'Kelpie OTU counts'!AN$1</f>
        <v>0</v>
      </c>
      <c r="AO157" s="4">
        <f>'Kelpie OTU counts'!AO157/'Kelpie OTU counts'!AO$1</f>
        <v>0</v>
      </c>
      <c r="AP157" s="4">
        <f>'Kelpie OTU counts'!AP157/'Kelpie OTU counts'!AP$1</f>
        <v>0</v>
      </c>
      <c r="AQ157" s="4">
        <f>'Kelpie OTU counts'!AQ157/'Kelpie OTU counts'!AQ$1</f>
        <v>0</v>
      </c>
      <c r="AR157" s="4">
        <f>'Kelpie OTU counts'!AR157/'Kelpie OTU counts'!AR$1</f>
        <v>0</v>
      </c>
      <c r="AS157" s="4">
        <f>'Kelpie OTU counts'!AS157/'Kelpie OTU counts'!AS$1</f>
        <v>0</v>
      </c>
      <c r="AT157" s="4">
        <f>'Kelpie OTU counts'!AT157/'Kelpie OTU counts'!AT$1</f>
        <v>0</v>
      </c>
      <c r="AU157" s="4">
        <f>'Kelpie OTU counts'!AU157/'Kelpie OTU counts'!AU$1</f>
        <v>0</v>
      </c>
      <c r="AV157" s="4">
        <f>'Kelpie OTU counts'!AV157/'Kelpie OTU counts'!AV$1</f>
        <v>0</v>
      </c>
      <c r="AW157" s="4">
        <f>'Kelpie OTU counts'!AW157/'Kelpie OTU counts'!AW$1</f>
        <v>0</v>
      </c>
      <c r="AX157" s="4">
        <f>'Kelpie OTU counts'!AX157/'Kelpie OTU counts'!AX$1</f>
        <v>0</v>
      </c>
      <c r="AY157" s="4">
        <f>'Kelpie OTU counts'!AY157/'Kelpie OTU counts'!AY$1</f>
        <v>0</v>
      </c>
      <c r="AZ157" s="4">
        <f>'Kelpie OTU counts'!AZ157/'Kelpie OTU counts'!AZ$1</f>
        <v>0</v>
      </c>
      <c r="BA157" s="4">
        <f>'Kelpie OTU counts'!BA157/'Kelpie OTU counts'!BA$1</f>
        <v>8.1029551954242135E-3</v>
      </c>
      <c r="BB157" s="4">
        <f>'Kelpie OTU counts'!BB157/'Kelpie OTU counts'!BB$1</f>
        <v>8.6294416243654828E-3</v>
      </c>
      <c r="BC157" s="4">
        <f>'Kelpie OTU counts'!BC157/'Kelpie OTU counts'!BC$1</f>
        <v>0</v>
      </c>
      <c r="BD157" s="4">
        <f>'Kelpie OTU counts'!BD157/'Kelpie OTU counts'!BD$1</f>
        <v>0</v>
      </c>
      <c r="BE157" s="4">
        <f>'Kelpie OTU counts'!BE157/'Kelpie OTU counts'!BE$1</f>
        <v>0</v>
      </c>
      <c r="BF157" s="4">
        <f>'Kelpie OTU counts'!BF157/'Kelpie OTU counts'!BF$1</f>
        <v>0</v>
      </c>
    </row>
    <row r="158" spans="1:58" x14ac:dyDescent="0.35">
      <c r="A158" t="str">
        <f>'Kelpie OTU counts'!A158</f>
        <v>OTU_144</v>
      </c>
      <c r="B158">
        <f>'Kelpie OTU counts'!B158</f>
        <v>55</v>
      </c>
      <c r="C158" t="str">
        <f>'Kelpie OTU counts'!C158</f>
        <v>Root</v>
      </c>
      <c r="D158" t="str">
        <f>'Kelpie OTU counts'!D158</f>
        <v>Bacteria</v>
      </c>
      <c r="E158" t="str">
        <f>'Kelpie OTU counts'!E158</f>
        <v>Firmicutes</v>
      </c>
      <c r="F158" t="str">
        <f>'Kelpie OTU counts'!F158</f>
        <v>.</v>
      </c>
      <c r="G158" t="str">
        <f>'Kelpie OTU counts'!G158</f>
        <v>Clostridia</v>
      </c>
      <c r="H158" t="str">
        <f>'Kelpie OTU counts'!H158</f>
        <v>.</v>
      </c>
      <c r="I158" t="str">
        <f>'Kelpie OTU counts'!I158</f>
        <v>Clostridiales</v>
      </c>
      <c r="J158" t="str">
        <f>'Kelpie OTU counts'!J158</f>
        <v>.</v>
      </c>
      <c r="K158" t="str">
        <f>'Kelpie OTU counts'!K158</f>
        <v>.</v>
      </c>
      <c r="L158" t="str">
        <f>'Kelpie OTU counts'!L158</f>
        <v>.</v>
      </c>
      <c r="M158" t="str">
        <f>'Kelpie OTU counts'!M158</f>
        <v>.</v>
      </c>
      <c r="N158" t="str">
        <f>'Kelpie OTU counts'!N158</f>
        <v>.</v>
      </c>
      <c r="O158">
        <f>'Kelpie OTU counts'!O158</f>
        <v>0.98</v>
      </c>
      <c r="P158" t="str">
        <f>'Kelpie OTU counts'!P158</f>
        <v>Clostridium_putrificum_(T)_DSM_1734_(X73442)</v>
      </c>
      <c r="Q158">
        <f>'Kelpie OTU counts'!Q158</f>
        <v>91.3</v>
      </c>
      <c r="R158">
        <f>'Kelpie OTU counts'!R158</f>
        <v>1</v>
      </c>
      <c r="S158" s="4">
        <f>'Kelpie OTU counts'!S158/'Kelpie OTU counts'!S$1</f>
        <v>0</v>
      </c>
      <c r="T158" s="4">
        <f>'Kelpie OTU counts'!T158/'Kelpie OTU counts'!T$1</f>
        <v>0</v>
      </c>
      <c r="U158" s="4">
        <f>'Kelpie OTU counts'!U158/'Kelpie OTU counts'!U$1</f>
        <v>0</v>
      </c>
      <c r="V158" s="4">
        <f>'Kelpie OTU counts'!V158/'Kelpie OTU counts'!V$1</f>
        <v>0</v>
      </c>
      <c r="W158" s="4">
        <f>'Kelpie OTU counts'!W158/'Kelpie OTU counts'!W$1</f>
        <v>0</v>
      </c>
      <c r="X158" s="4">
        <f>'Kelpie OTU counts'!X158/'Kelpie OTU counts'!X$1</f>
        <v>0</v>
      </c>
      <c r="Y158" s="4">
        <f>'Kelpie OTU counts'!Y158/'Kelpie OTU counts'!Y$1</f>
        <v>0</v>
      </c>
      <c r="Z158" s="4">
        <f>'Kelpie OTU counts'!Z158/'Kelpie OTU counts'!Z$1</f>
        <v>0</v>
      </c>
      <c r="AA158" s="4">
        <f>'Kelpie OTU counts'!AA158/'Kelpie OTU counts'!AA$1</f>
        <v>0</v>
      </c>
      <c r="AB158" s="4">
        <f>'Kelpie OTU counts'!AB158/'Kelpie OTU counts'!AB$1</f>
        <v>0</v>
      </c>
      <c r="AC158" s="4">
        <f>'Kelpie OTU counts'!AC158/'Kelpie OTU counts'!AC$1</f>
        <v>0</v>
      </c>
      <c r="AD158" s="4">
        <f>'Kelpie OTU counts'!AD158/'Kelpie OTU counts'!AD$1</f>
        <v>0</v>
      </c>
      <c r="AE158" s="4">
        <f>'Kelpie OTU counts'!AE158/'Kelpie OTU counts'!AE$1</f>
        <v>8.4341767510084341E-3</v>
      </c>
      <c r="AF158" s="4">
        <f>'Kelpie OTU counts'!AF158/'Kelpie OTU counts'!AF$1</f>
        <v>6.3166206079747333E-3</v>
      </c>
      <c r="AG158" s="4">
        <f>'Kelpie OTU counts'!AG158/'Kelpie OTU counts'!AG$1</f>
        <v>0</v>
      </c>
      <c r="AH158" s="4">
        <f>'Kelpie OTU counts'!AH158/'Kelpie OTU counts'!AH$1</f>
        <v>0</v>
      </c>
      <c r="AI158" s="4">
        <f>'Kelpie OTU counts'!AI158/'Kelpie OTU counts'!AI$1</f>
        <v>0</v>
      </c>
      <c r="AJ158" s="4">
        <f>'Kelpie OTU counts'!AJ158/'Kelpie OTU counts'!AJ$1</f>
        <v>0</v>
      </c>
      <c r="AK158" s="4">
        <f>'Kelpie OTU counts'!AK158/'Kelpie OTU counts'!AK$1</f>
        <v>0</v>
      </c>
      <c r="AL158" s="4">
        <f>'Kelpie OTU counts'!AL158/'Kelpie OTU counts'!AL$1</f>
        <v>0</v>
      </c>
      <c r="AM158" s="4">
        <f>'Kelpie OTU counts'!AM158/'Kelpie OTU counts'!AM$1</f>
        <v>0</v>
      </c>
      <c r="AN158" s="4">
        <f>'Kelpie OTU counts'!AN158/'Kelpie OTU counts'!AN$1</f>
        <v>0</v>
      </c>
      <c r="AO158" s="4">
        <f>'Kelpie OTU counts'!AO158/'Kelpie OTU counts'!AO$1</f>
        <v>3.595685177786656E-3</v>
      </c>
      <c r="AP158" s="4">
        <f>'Kelpie OTU counts'!AP158/'Kelpie OTU counts'!AP$1</f>
        <v>3.0541012216404886E-3</v>
      </c>
      <c r="AQ158" s="4">
        <f>'Kelpie OTU counts'!AQ158/'Kelpie OTU counts'!AQ$1</f>
        <v>0</v>
      </c>
      <c r="AR158" s="4">
        <f>'Kelpie OTU counts'!AR158/'Kelpie OTU counts'!AR$1</f>
        <v>0</v>
      </c>
      <c r="AS158" s="4">
        <f>'Kelpie OTU counts'!AS158/'Kelpie OTU counts'!AS$1</f>
        <v>0</v>
      </c>
      <c r="AT158" s="4">
        <f>'Kelpie OTU counts'!AT158/'Kelpie OTU counts'!AT$1</f>
        <v>0</v>
      </c>
      <c r="AU158" s="4">
        <f>'Kelpie OTU counts'!AU158/'Kelpie OTU counts'!AU$1</f>
        <v>0</v>
      </c>
      <c r="AV158" s="4">
        <f>'Kelpie OTU counts'!AV158/'Kelpie OTU counts'!AV$1</f>
        <v>0</v>
      </c>
      <c r="AW158" s="4">
        <f>'Kelpie OTU counts'!AW158/'Kelpie OTU counts'!AW$1</f>
        <v>0</v>
      </c>
      <c r="AX158" s="4">
        <f>'Kelpie OTU counts'!AX158/'Kelpie OTU counts'!AX$1</f>
        <v>0</v>
      </c>
      <c r="AY158" s="4">
        <f>'Kelpie OTU counts'!AY158/'Kelpie OTU counts'!AY$1</f>
        <v>0</v>
      </c>
      <c r="AZ158" s="4">
        <f>'Kelpie OTU counts'!AZ158/'Kelpie OTU counts'!AZ$1</f>
        <v>0</v>
      </c>
      <c r="BA158" s="4">
        <f>'Kelpie OTU counts'!BA158/'Kelpie OTU counts'!BA$1</f>
        <v>0</v>
      </c>
      <c r="BB158" s="4">
        <f>'Kelpie OTU counts'!BB158/'Kelpie OTU counts'!BB$1</f>
        <v>0</v>
      </c>
      <c r="BC158" s="4">
        <f>'Kelpie OTU counts'!BC158/'Kelpie OTU counts'!BC$1</f>
        <v>0</v>
      </c>
      <c r="BD158" s="4">
        <f>'Kelpie OTU counts'!BD158/'Kelpie OTU counts'!BD$1</f>
        <v>0</v>
      </c>
      <c r="BE158" s="4">
        <f>'Kelpie OTU counts'!BE158/'Kelpie OTU counts'!BE$1</f>
        <v>0</v>
      </c>
      <c r="BF158" s="4">
        <f>'Kelpie OTU counts'!BF158/'Kelpie OTU counts'!BF$1</f>
        <v>0</v>
      </c>
    </row>
    <row r="159" spans="1:58" x14ac:dyDescent="0.35">
      <c r="A159" t="str">
        <f>'Kelpie OTU counts'!A159</f>
        <v>OTU_141</v>
      </c>
      <c r="B159">
        <f>'Kelpie OTU counts'!B159</f>
        <v>52</v>
      </c>
      <c r="C159" t="str">
        <f>'Kelpie OTU counts'!C159</f>
        <v>Root</v>
      </c>
      <c r="D159" t="str">
        <f>'Kelpie OTU counts'!D159</f>
        <v>Bacteria</v>
      </c>
      <c r="E159" t="str">
        <f>'Kelpie OTU counts'!E159</f>
        <v>Bacteroidetes</v>
      </c>
      <c r="F159" t="str">
        <f>'Kelpie OTU counts'!F159</f>
        <v>.</v>
      </c>
      <c r="G159" t="str">
        <f>'Kelpie OTU counts'!G159</f>
        <v>Bacteroidia</v>
      </c>
      <c r="H159" t="str">
        <f>'Kelpie OTU counts'!H159</f>
        <v>.</v>
      </c>
      <c r="I159" t="str">
        <f>'Kelpie OTU counts'!I159</f>
        <v>Bacteroidales</v>
      </c>
      <c r="J159" t="str">
        <f>'Kelpie OTU counts'!J159</f>
        <v>.</v>
      </c>
      <c r="K159" t="str">
        <f>'Kelpie OTU counts'!K159</f>
        <v>Porphyromonadaceae</v>
      </c>
      <c r="L159" t="str">
        <f>'Kelpie OTU counts'!L159</f>
        <v>.</v>
      </c>
      <c r="M159" t="str">
        <f>'Kelpie OTU counts'!M159</f>
        <v>Macellibacteroides</v>
      </c>
      <c r="N159" t="str">
        <f>'Kelpie OTU counts'!N159</f>
        <v>.</v>
      </c>
      <c r="O159">
        <f>'Kelpie OTU counts'!O159</f>
        <v>0.5</v>
      </c>
      <c r="P159" t="str">
        <f>'Kelpie OTU counts'!P159</f>
        <v>Muribaculum_intestinale_strain_YL27_(NR_144616.1)</v>
      </c>
      <c r="Q159">
        <f>'Kelpie OTU counts'!Q159</f>
        <v>92.1</v>
      </c>
      <c r="R159">
        <f>'Kelpie OTU counts'!R159</f>
        <v>1</v>
      </c>
      <c r="S159" s="4">
        <f>'Kelpie OTU counts'!S159/'Kelpie OTU counts'!S$1</f>
        <v>0</v>
      </c>
      <c r="T159" s="4">
        <f>'Kelpie OTU counts'!T159/'Kelpie OTU counts'!T$1</f>
        <v>0</v>
      </c>
      <c r="U159" s="4">
        <f>'Kelpie OTU counts'!U159/'Kelpie OTU counts'!U$1</f>
        <v>0</v>
      </c>
      <c r="V159" s="4">
        <f>'Kelpie OTU counts'!V159/'Kelpie OTU counts'!V$1</f>
        <v>0</v>
      </c>
      <c r="W159" s="4">
        <f>'Kelpie OTU counts'!W159/'Kelpie OTU counts'!W$1</f>
        <v>0</v>
      </c>
      <c r="X159" s="4">
        <f>'Kelpie OTU counts'!X159/'Kelpie OTU counts'!X$1</f>
        <v>0</v>
      </c>
      <c r="Y159" s="4">
        <f>'Kelpie OTU counts'!Y159/'Kelpie OTU counts'!Y$1</f>
        <v>0</v>
      </c>
      <c r="Z159" s="4">
        <f>'Kelpie OTU counts'!Z159/'Kelpie OTU counts'!Z$1</f>
        <v>0</v>
      </c>
      <c r="AA159" s="4">
        <f>'Kelpie OTU counts'!AA159/'Kelpie OTU counts'!AA$1</f>
        <v>0</v>
      </c>
      <c r="AB159" s="4">
        <f>'Kelpie OTU counts'!AB159/'Kelpie OTU counts'!AB$1</f>
        <v>0</v>
      </c>
      <c r="AC159" s="4">
        <f>'Kelpie OTU counts'!AC159/'Kelpie OTU counts'!AC$1</f>
        <v>0</v>
      </c>
      <c r="AD159" s="4">
        <f>'Kelpie OTU counts'!AD159/'Kelpie OTU counts'!AD$1</f>
        <v>0</v>
      </c>
      <c r="AE159" s="4">
        <f>'Kelpie OTU counts'!AE159/'Kelpie OTU counts'!AE$1</f>
        <v>0</v>
      </c>
      <c r="AF159" s="4">
        <f>'Kelpie OTU counts'!AF159/'Kelpie OTU counts'!AF$1</f>
        <v>0</v>
      </c>
      <c r="AG159" s="4">
        <f>'Kelpie OTU counts'!AG159/'Kelpie OTU counts'!AG$1</f>
        <v>0</v>
      </c>
      <c r="AH159" s="4">
        <f>'Kelpie OTU counts'!AH159/'Kelpie OTU counts'!AH$1</f>
        <v>0</v>
      </c>
      <c r="AI159" s="4">
        <f>'Kelpie OTU counts'!AI159/'Kelpie OTU counts'!AI$1</f>
        <v>0</v>
      </c>
      <c r="AJ159" s="4">
        <f>'Kelpie OTU counts'!AJ159/'Kelpie OTU counts'!AJ$1</f>
        <v>0</v>
      </c>
      <c r="AK159" s="4">
        <f>'Kelpie OTU counts'!AK159/'Kelpie OTU counts'!AK$1</f>
        <v>0</v>
      </c>
      <c r="AL159" s="4">
        <f>'Kelpie OTU counts'!AL159/'Kelpie OTU counts'!AL$1</f>
        <v>0</v>
      </c>
      <c r="AM159" s="4">
        <f>'Kelpie OTU counts'!AM159/'Kelpie OTU counts'!AM$1</f>
        <v>0</v>
      </c>
      <c r="AN159" s="4">
        <f>'Kelpie OTU counts'!AN159/'Kelpie OTU counts'!AN$1</f>
        <v>0</v>
      </c>
      <c r="AO159" s="4">
        <f>'Kelpie OTU counts'!AO159/'Kelpie OTU counts'!AO$1</f>
        <v>9.9880143827407106E-3</v>
      </c>
      <c r="AP159" s="4">
        <f>'Kelpie OTU counts'!AP159/'Kelpie OTU counts'!AP$1</f>
        <v>8.7260034904013961E-3</v>
      </c>
      <c r="AQ159" s="4">
        <f>'Kelpie OTU counts'!AQ159/'Kelpie OTU counts'!AQ$1</f>
        <v>0</v>
      </c>
      <c r="AR159" s="4">
        <f>'Kelpie OTU counts'!AR159/'Kelpie OTU counts'!AR$1</f>
        <v>0</v>
      </c>
      <c r="AS159" s="4">
        <f>'Kelpie OTU counts'!AS159/'Kelpie OTU counts'!AS$1</f>
        <v>0</v>
      </c>
      <c r="AT159" s="4">
        <f>'Kelpie OTU counts'!AT159/'Kelpie OTU counts'!AT$1</f>
        <v>0</v>
      </c>
      <c r="AU159" s="4">
        <f>'Kelpie OTU counts'!AU159/'Kelpie OTU counts'!AU$1</f>
        <v>5.9071729957805904E-3</v>
      </c>
      <c r="AV159" s="4">
        <f>'Kelpie OTU counts'!AV159/'Kelpie OTU counts'!AV$1</f>
        <v>0</v>
      </c>
      <c r="AW159" s="4">
        <f>'Kelpie OTU counts'!AW159/'Kelpie OTU counts'!AW$1</f>
        <v>0</v>
      </c>
      <c r="AX159" s="4">
        <f>'Kelpie OTU counts'!AX159/'Kelpie OTU counts'!AX$1</f>
        <v>0</v>
      </c>
      <c r="AY159" s="4">
        <f>'Kelpie OTU counts'!AY159/'Kelpie OTU counts'!AY$1</f>
        <v>0</v>
      </c>
      <c r="AZ159" s="4">
        <f>'Kelpie OTU counts'!AZ159/'Kelpie OTU counts'!AZ$1</f>
        <v>0</v>
      </c>
      <c r="BA159" s="4">
        <f>'Kelpie OTU counts'!BA159/'Kelpie OTU counts'!BA$1</f>
        <v>0</v>
      </c>
      <c r="BB159" s="4">
        <f>'Kelpie OTU counts'!BB159/'Kelpie OTU counts'!BB$1</f>
        <v>0</v>
      </c>
      <c r="BC159" s="4">
        <f>'Kelpie OTU counts'!BC159/'Kelpie OTU counts'!BC$1</f>
        <v>0</v>
      </c>
      <c r="BD159" s="4">
        <f>'Kelpie OTU counts'!BD159/'Kelpie OTU counts'!BD$1</f>
        <v>0</v>
      </c>
      <c r="BE159" s="4">
        <f>'Kelpie OTU counts'!BE159/'Kelpie OTU counts'!BE$1</f>
        <v>0</v>
      </c>
      <c r="BF159" s="4">
        <f>'Kelpie OTU counts'!BF159/'Kelpie OTU counts'!BF$1</f>
        <v>0</v>
      </c>
    </row>
    <row r="160" spans="1:58" x14ac:dyDescent="0.35">
      <c r="A160" t="str">
        <f>'Kelpie OTU counts'!A160</f>
        <v>OTU_156</v>
      </c>
      <c r="B160">
        <f>'Kelpie OTU counts'!B160</f>
        <v>52</v>
      </c>
      <c r="C160" t="str">
        <f>'Kelpie OTU counts'!C160</f>
        <v>Root</v>
      </c>
      <c r="D160" t="str">
        <f>'Kelpie OTU counts'!D160</f>
        <v>Bacteria</v>
      </c>
      <c r="E160" t="str">
        <f>'Kelpie OTU counts'!E160</f>
        <v>Firmicutes</v>
      </c>
      <c r="F160" t="str">
        <f>'Kelpie OTU counts'!F160</f>
        <v>.</v>
      </c>
      <c r="G160" t="str">
        <f>'Kelpie OTU counts'!G160</f>
        <v>Clostridia</v>
      </c>
      <c r="H160" t="str">
        <f>'Kelpie OTU counts'!H160</f>
        <v>.</v>
      </c>
      <c r="I160" t="str">
        <f>'Kelpie OTU counts'!I160</f>
        <v>Clostridiales</v>
      </c>
      <c r="J160" t="str">
        <f>'Kelpie OTU counts'!J160</f>
        <v>.</v>
      </c>
      <c r="K160" t="str">
        <f>'Kelpie OTU counts'!K160</f>
        <v>Ruminococcaceae</v>
      </c>
      <c r="L160" t="str">
        <f>'Kelpie OTU counts'!L160</f>
        <v>.</v>
      </c>
      <c r="M160" t="str">
        <f>'Kelpie OTU counts'!M160</f>
        <v>.</v>
      </c>
      <c r="N160" t="str">
        <f>'Kelpie OTU counts'!N160</f>
        <v>.</v>
      </c>
      <c r="O160">
        <f>'Kelpie OTU counts'!O160</f>
        <v>0.97</v>
      </c>
      <c r="P160" t="str">
        <f>'Kelpie OTU counts'!P160</f>
        <v>Flintibacter_butyricus_strain_BLS21_(NR_144611.1)</v>
      </c>
      <c r="Q160">
        <f>'Kelpie OTU counts'!Q160</f>
        <v>93.3</v>
      </c>
      <c r="R160">
        <f>'Kelpie OTU counts'!R160</f>
        <v>1</v>
      </c>
      <c r="S160" s="4">
        <f>'Kelpie OTU counts'!S160/'Kelpie OTU counts'!S$1</f>
        <v>0</v>
      </c>
      <c r="T160" s="4">
        <f>'Kelpie OTU counts'!T160/'Kelpie OTU counts'!T$1</f>
        <v>0</v>
      </c>
      <c r="U160" s="4">
        <f>'Kelpie OTU counts'!U160/'Kelpie OTU counts'!U$1</f>
        <v>0</v>
      </c>
      <c r="V160" s="4">
        <f>'Kelpie OTU counts'!V160/'Kelpie OTU counts'!V$1</f>
        <v>1.3311148086522463E-3</v>
      </c>
      <c r="W160" s="4">
        <f>'Kelpie OTU counts'!W160/'Kelpie OTU counts'!W$1</f>
        <v>0</v>
      </c>
      <c r="X160" s="4">
        <f>'Kelpie OTU counts'!X160/'Kelpie OTU counts'!X$1</f>
        <v>0</v>
      </c>
      <c r="Y160" s="4">
        <f>'Kelpie OTU counts'!Y160/'Kelpie OTU counts'!Y$1</f>
        <v>0</v>
      </c>
      <c r="Z160" s="4">
        <f>'Kelpie OTU counts'!Z160/'Kelpie OTU counts'!Z$1</f>
        <v>0</v>
      </c>
      <c r="AA160" s="4">
        <f>'Kelpie OTU counts'!AA160/'Kelpie OTU counts'!AA$1</f>
        <v>0</v>
      </c>
      <c r="AB160" s="4">
        <f>'Kelpie OTU counts'!AB160/'Kelpie OTU counts'!AB$1</f>
        <v>0</v>
      </c>
      <c r="AC160" s="4">
        <f>'Kelpie OTU counts'!AC160/'Kelpie OTU counts'!AC$1</f>
        <v>0</v>
      </c>
      <c r="AD160" s="4">
        <f>'Kelpie OTU counts'!AD160/'Kelpie OTU counts'!AD$1</f>
        <v>0</v>
      </c>
      <c r="AE160" s="4">
        <f>'Kelpie OTU counts'!AE160/'Kelpie OTU counts'!AE$1</f>
        <v>0</v>
      </c>
      <c r="AF160" s="4">
        <f>'Kelpie OTU counts'!AF160/'Kelpie OTU counts'!AF$1</f>
        <v>0</v>
      </c>
      <c r="AG160" s="4">
        <f>'Kelpie OTU counts'!AG160/'Kelpie OTU counts'!AG$1</f>
        <v>0</v>
      </c>
      <c r="AH160" s="4">
        <f>'Kelpie OTU counts'!AH160/'Kelpie OTU counts'!AH$1</f>
        <v>0</v>
      </c>
      <c r="AI160" s="4">
        <f>'Kelpie OTU counts'!AI160/'Kelpie OTU counts'!AI$1</f>
        <v>0</v>
      </c>
      <c r="AJ160" s="4">
        <f>'Kelpie OTU counts'!AJ160/'Kelpie OTU counts'!AJ$1</f>
        <v>0</v>
      </c>
      <c r="AK160" s="4">
        <f>'Kelpie OTU counts'!AK160/'Kelpie OTU counts'!AK$1</f>
        <v>0</v>
      </c>
      <c r="AL160" s="4">
        <f>'Kelpie OTU counts'!AL160/'Kelpie OTU counts'!AL$1</f>
        <v>0</v>
      </c>
      <c r="AM160" s="4">
        <f>'Kelpie OTU counts'!AM160/'Kelpie OTU counts'!AM$1</f>
        <v>0</v>
      </c>
      <c r="AN160" s="4">
        <f>'Kelpie OTU counts'!AN160/'Kelpie OTU counts'!AN$1</f>
        <v>0</v>
      </c>
      <c r="AO160" s="4">
        <f>'Kelpie OTU counts'!AO160/'Kelpie OTU counts'!AO$1</f>
        <v>2.3971234518577705E-3</v>
      </c>
      <c r="AP160" s="4">
        <f>'Kelpie OTU counts'!AP160/'Kelpie OTU counts'!AP$1</f>
        <v>6.5445026178010471E-3</v>
      </c>
      <c r="AQ160" s="4">
        <f>'Kelpie OTU counts'!AQ160/'Kelpie OTU counts'!AQ$1</f>
        <v>0</v>
      </c>
      <c r="AR160" s="4">
        <f>'Kelpie OTU counts'!AR160/'Kelpie OTU counts'!AR$1</f>
        <v>0</v>
      </c>
      <c r="AS160" s="4">
        <f>'Kelpie OTU counts'!AS160/'Kelpie OTU counts'!AS$1</f>
        <v>0</v>
      </c>
      <c r="AT160" s="4">
        <f>'Kelpie OTU counts'!AT160/'Kelpie OTU counts'!AT$1</f>
        <v>0</v>
      </c>
      <c r="AU160" s="4">
        <f>'Kelpie OTU counts'!AU160/'Kelpie OTU counts'!AU$1</f>
        <v>4.2194092827004216E-3</v>
      </c>
      <c r="AV160" s="4">
        <f>'Kelpie OTU counts'!AV160/'Kelpie OTU counts'!AV$1</f>
        <v>5.2863436123348016E-3</v>
      </c>
      <c r="AW160" s="4">
        <f>'Kelpie OTU counts'!AW160/'Kelpie OTU counts'!AW$1</f>
        <v>1.5592515592515593E-3</v>
      </c>
      <c r="AX160" s="4">
        <f>'Kelpie OTU counts'!AX160/'Kelpie OTU counts'!AX$1</f>
        <v>4.9261083743842365E-3</v>
      </c>
      <c r="AY160" s="4">
        <f>'Kelpie OTU counts'!AY160/'Kelpie OTU counts'!AY$1</f>
        <v>0</v>
      </c>
      <c r="AZ160" s="4">
        <f>'Kelpie OTU counts'!AZ160/'Kelpie OTU counts'!AZ$1</f>
        <v>6.5731814198071868E-4</v>
      </c>
      <c r="BA160" s="4">
        <f>'Kelpie OTU counts'!BA160/'Kelpie OTU counts'!BA$1</f>
        <v>0</v>
      </c>
      <c r="BB160" s="4">
        <f>'Kelpie OTU counts'!BB160/'Kelpie OTU counts'!BB$1</f>
        <v>0</v>
      </c>
      <c r="BC160" s="4">
        <f>'Kelpie OTU counts'!BC160/'Kelpie OTU counts'!BC$1</f>
        <v>0</v>
      </c>
      <c r="BD160" s="4">
        <f>'Kelpie OTU counts'!BD160/'Kelpie OTU counts'!BD$1</f>
        <v>0</v>
      </c>
      <c r="BE160" s="4">
        <f>'Kelpie OTU counts'!BE160/'Kelpie OTU counts'!BE$1</f>
        <v>0</v>
      </c>
      <c r="BF160" s="4">
        <f>'Kelpie OTU counts'!BF160/'Kelpie OTU counts'!BF$1</f>
        <v>0</v>
      </c>
    </row>
    <row r="161" spans="1:58" x14ac:dyDescent="0.35">
      <c r="A161" t="str">
        <f>'Kelpie OTU counts'!A161</f>
        <v>OTU_194</v>
      </c>
      <c r="B161">
        <f>'Kelpie OTU counts'!B161</f>
        <v>51</v>
      </c>
      <c r="C161" t="str">
        <f>'Kelpie OTU counts'!C161</f>
        <v>Root</v>
      </c>
      <c r="D161" t="str">
        <f>'Kelpie OTU counts'!D161</f>
        <v>Bacteria</v>
      </c>
      <c r="E161" t="str">
        <f>'Kelpie OTU counts'!E161</f>
        <v>Firmicutes</v>
      </c>
      <c r="F161" t="str">
        <f>'Kelpie OTU counts'!F161</f>
        <v>.</v>
      </c>
      <c r="G161" t="str">
        <f>'Kelpie OTU counts'!G161</f>
        <v>Clostridia</v>
      </c>
      <c r="H161" t="str">
        <f>'Kelpie OTU counts'!H161</f>
        <v>.</v>
      </c>
      <c r="I161" t="str">
        <f>'Kelpie OTU counts'!I161</f>
        <v>Clostridiales</v>
      </c>
      <c r="J161" t="str">
        <f>'Kelpie OTU counts'!J161</f>
        <v>.</v>
      </c>
      <c r="K161" t="str">
        <f>'Kelpie OTU counts'!K161</f>
        <v>Ruminococcaceae</v>
      </c>
      <c r="L161" t="str">
        <f>'Kelpie OTU counts'!L161</f>
        <v>.</v>
      </c>
      <c r="M161" t="str">
        <f>'Kelpie OTU counts'!M161</f>
        <v>.</v>
      </c>
      <c r="N161" t="str">
        <f>'Kelpie OTU counts'!N161</f>
        <v>.</v>
      </c>
      <c r="O161">
        <f>'Kelpie OTU counts'!O161</f>
        <v>0.81</v>
      </c>
      <c r="P161" t="str">
        <f>'Kelpie OTU counts'!P161</f>
        <v>Sporobacter_termitidis_(T)_SYR_(Z49863)</v>
      </c>
      <c r="Q161">
        <f>'Kelpie OTU counts'!Q161</f>
        <v>92.5</v>
      </c>
      <c r="R161">
        <f>'Kelpie OTU counts'!R161</f>
        <v>1</v>
      </c>
      <c r="S161" s="4">
        <f>'Kelpie OTU counts'!S161/'Kelpie OTU counts'!S$1</f>
        <v>5.8479532163742687E-3</v>
      </c>
      <c r="T161" s="4">
        <f>'Kelpie OTU counts'!T161/'Kelpie OTU counts'!T$1</f>
        <v>2.1331058020477816E-3</v>
      </c>
      <c r="U161" s="4">
        <f>'Kelpie OTU counts'!U161/'Kelpie OTU counts'!U$1</f>
        <v>0</v>
      </c>
      <c r="V161" s="4">
        <f>'Kelpie OTU counts'!V161/'Kelpie OTU counts'!V$1</f>
        <v>0</v>
      </c>
      <c r="W161" s="4">
        <f>'Kelpie OTU counts'!W161/'Kelpie OTU counts'!W$1</f>
        <v>0</v>
      </c>
      <c r="X161" s="4">
        <f>'Kelpie OTU counts'!X161/'Kelpie OTU counts'!X$1</f>
        <v>0</v>
      </c>
      <c r="Y161" s="4">
        <f>'Kelpie OTU counts'!Y161/'Kelpie OTU counts'!Y$1</f>
        <v>0</v>
      </c>
      <c r="Z161" s="4">
        <f>'Kelpie OTU counts'!Z161/'Kelpie OTU counts'!Z$1</f>
        <v>0</v>
      </c>
      <c r="AA161" s="4">
        <f>'Kelpie OTU counts'!AA161/'Kelpie OTU counts'!AA$1</f>
        <v>0</v>
      </c>
      <c r="AB161" s="4">
        <f>'Kelpie OTU counts'!AB161/'Kelpie OTU counts'!AB$1</f>
        <v>0</v>
      </c>
      <c r="AC161" s="4">
        <f>'Kelpie OTU counts'!AC161/'Kelpie OTU counts'!AC$1</f>
        <v>4.4622936189201248E-4</v>
      </c>
      <c r="AD161" s="4">
        <f>'Kelpie OTU counts'!AD161/'Kelpie OTU counts'!AD$1</f>
        <v>0</v>
      </c>
      <c r="AE161" s="4">
        <f>'Kelpie OTU counts'!AE161/'Kelpie OTU counts'!AE$1</f>
        <v>0</v>
      </c>
      <c r="AF161" s="4">
        <f>'Kelpie OTU counts'!AF161/'Kelpie OTU counts'!AF$1</f>
        <v>0</v>
      </c>
      <c r="AG161" s="4">
        <f>'Kelpie OTU counts'!AG161/'Kelpie OTU counts'!AG$1</f>
        <v>0</v>
      </c>
      <c r="AH161" s="4">
        <f>'Kelpie OTU counts'!AH161/'Kelpie OTU counts'!AH$1</f>
        <v>0</v>
      </c>
      <c r="AI161" s="4">
        <f>'Kelpie OTU counts'!AI161/'Kelpie OTU counts'!AI$1</f>
        <v>2.4497795198432141E-3</v>
      </c>
      <c r="AJ161" s="4">
        <f>'Kelpie OTU counts'!AJ161/'Kelpie OTU counts'!AJ$1</f>
        <v>4.7590719809637123E-3</v>
      </c>
      <c r="AK161" s="4">
        <f>'Kelpie OTU counts'!AK161/'Kelpie OTU counts'!AK$1</f>
        <v>3.4116755117513269E-3</v>
      </c>
      <c r="AL161" s="4">
        <f>'Kelpie OTU counts'!AL161/'Kelpie OTU counts'!AL$1</f>
        <v>4.2517006802721092E-3</v>
      </c>
      <c r="AM161" s="4">
        <f>'Kelpie OTU counts'!AM161/'Kelpie OTU counts'!AM$1</f>
        <v>0</v>
      </c>
      <c r="AN161" s="4">
        <f>'Kelpie OTU counts'!AN161/'Kelpie OTU counts'!AN$1</f>
        <v>0</v>
      </c>
      <c r="AO161" s="4">
        <f>'Kelpie OTU counts'!AO161/'Kelpie OTU counts'!AO$1</f>
        <v>0</v>
      </c>
      <c r="AP161" s="4">
        <f>'Kelpie OTU counts'!AP161/'Kelpie OTU counts'!AP$1</f>
        <v>0</v>
      </c>
      <c r="AQ161" s="4">
        <f>'Kelpie OTU counts'!AQ161/'Kelpie OTU counts'!AQ$1</f>
        <v>0</v>
      </c>
      <c r="AR161" s="4">
        <f>'Kelpie OTU counts'!AR161/'Kelpie OTU counts'!AR$1</f>
        <v>0</v>
      </c>
      <c r="AS161" s="4">
        <f>'Kelpie OTU counts'!AS161/'Kelpie OTU counts'!AS$1</f>
        <v>0</v>
      </c>
      <c r="AT161" s="4">
        <f>'Kelpie OTU counts'!AT161/'Kelpie OTU counts'!AT$1</f>
        <v>0</v>
      </c>
      <c r="AU161" s="4">
        <f>'Kelpie OTU counts'!AU161/'Kelpie OTU counts'!AU$1</f>
        <v>0</v>
      </c>
      <c r="AV161" s="4">
        <f>'Kelpie OTU counts'!AV161/'Kelpie OTU counts'!AV$1</f>
        <v>0</v>
      </c>
      <c r="AW161" s="4">
        <f>'Kelpie OTU counts'!AW161/'Kelpie OTU counts'!AW$1</f>
        <v>0</v>
      </c>
      <c r="AX161" s="4">
        <f>'Kelpie OTU counts'!AX161/'Kelpie OTU counts'!AX$1</f>
        <v>0</v>
      </c>
      <c r="AY161" s="4">
        <f>'Kelpie OTU counts'!AY161/'Kelpie OTU counts'!AY$1</f>
        <v>0</v>
      </c>
      <c r="AZ161" s="4">
        <f>'Kelpie OTU counts'!AZ161/'Kelpie OTU counts'!AZ$1</f>
        <v>0</v>
      </c>
      <c r="BA161" s="4">
        <f>'Kelpie OTU counts'!BA161/'Kelpie OTU counts'!BA$1</f>
        <v>0</v>
      </c>
      <c r="BB161" s="4">
        <f>'Kelpie OTU counts'!BB161/'Kelpie OTU counts'!BB$1</f>
        <v>0</v>
      </c>
      <c r="BC161" s="4">
        <f>'Kelpie OTU counts'!BC161/'Kelpie OTU counts'!BC$1</f>
        <v>0</v>
      </c>
      <c r="BD161" s="4">
        <f>'Kelpie OTU counts'!BD161/'Kelpie OTU counts'!BD$1</f>
        <v>0</v>
      </c>
      <c r="BE161" s="4">
        <f>'Kelpie OTU counts'!BE161/'Kelpie OTU counts'!BE$1</f>
        <v>0</v>
      </c>
      <c r="BF161" s="4">
        <f>'Kelpie OTU counts'!BF161/'Kelpie OTU counts'!BF$1</f>
        <v>0</v>
      </c>
    </row>
    <row r="162" spans="1:58" x14ac:dyDescent="0.35">
      <c r="A162" t="str">
        <f>'Kelpie OTU counts'!A162</f>
        <v>OTU_142</v>
      </c>
      <c r="B162">
        <f>'Kelpie OTU counts'!B162</f>
        <v>51</v>
      </c>
      <c r="C162" t="str">
        <f>'Kelpie OTU counts'!C162</f>
        <v>Root</v>
      </c>
      <c r="D162" t="str">
        <f>'Kelpie OTU counts'!D162</f>
        <v>Bacteria</v>
      </c>
      <c r="E162" t="str">
        <f>'Kelpie OTU counts'!E162</f>
        <v>Firmicutes</v>
      </c>
      <c r="F162" t="str">
        <f>'Kelpie OTU counts'!F162</f>
        <v>.</v>
      </c>
      <c r="G162" t="str">
        <f>'Kelpie OTU counts'!G162</f>
        <v>Erysipelotrichia</v>
      </c>
      <c r="H162" t="str">
        <f>'Kelpie OTU counts'!H162</f>
        <v>.</v>
      </c>
      <c r="I162" t="str">
        <f>'Kelpie OTU counts'!I162</f>
        <v>Erysipelotrichales</v>
      </c>
      <c r="J162" t="str">
        <f>'Kelpie OTU counts'!J162</f>
        <v>.</v>
      </c>
      <c r="K162" t="str">
        <f>'Kelpie OTU counts'!K162</f>
        <v>Erysipelotrichaceae</v>
      </c>
      <c r="L162" t="str">
        <f>'Kelpie OTU counts'!L162</f>
        <v>.</v>
      </c>
      <c r="M162" t="str">
        <f>'Kelpie OTU counts'!M162</f>
        <v>Erysipelotrichaceae_incertae_sedis</v>
      </c>
      <c r="N162" t="str">
        <f>'Kelpie OTU counts'!N162</f>
        <v>.</v>
      </c>
      <c r="O162">
        <f>'Kelpie OTU counts'!O162</f>
        <v>0.57999999999999996</v>
      </c>
      <c r="P162" t="str">
        <f>'Kelpie OTU counts'!P162</f>
        <v>[Clostridium]_innocuum_strain_B-3_(NR_029164.1)</v>
      </c>
      <c r="Q162">
        <f>'Kelpie OTU counts'!Q162</f>
        <v>100</v>
      </c>
      <c r="R162">
        <f>'Kelpie OTU counts'!R162</f>
        <v>1</v>
      </c>
      <c r="S162" s="4">
        <f>'Kelpie OTU counts'!S162/'Kelpie OTU counts'!S$1</f>
        <v>0</v>
      </c>
      <c r="T162" s="4">
        <f>'Kelpie OTU counts'!T162/'Kelpie OTU counts'!T$1</f>
        <v>0</v>
      </c>
      <c r="U162" s="4">
        <f>'Kelpie OTU counts'!U162/'Kelpie OTU counts'!U$1</f>
        <v>0</v>
      </c>
      <c r="V162" s="4">
        <f>'Kelpie OTU counts'!V162/'Kelpie OTU counts'!V$1</f>
        <v>0</v>
      </c>
      <c r="W162" s="4">
        <f>'Kelpie OTU counts'!W162/'Kelpie OTU counts'!W$1</f>
        <v>0</v>
      </c>
      <c r="X162" s="4">
        <f>'Kelpie OTU counts'!X162/'Kelpie OTU counts'!X$1</f>
        <v>0</v>
      </c>
      <c r="Y162" s="4">
        <f>'Kelpie OTU counts'!Y162/'Kelpie OTU counts'!Y$1</f>
        <v>0</v>
      </c>
      <c r="Z162" s="4">
        <f>'Kelpie OTU counts'!Z162/'Kelpie OTU counts'!Z$1</f>
        <v>0</v>
      </c>
      <c r="AA162" s="4">
        <f>'Kelpie OTU counts'!AA162/'Kelpie OTU counts'!AA$1</f>
        <v>0</v>
      </c>
      <c r="AB162" s="4">
        <f>'Kelpie OTU counts'!AB162/'Kelpie OTU counts'!AB$1</f>
        <v>0</v>
      </c>
      <c r="AC162" s="4">
        <f>'Kelpie OTU counts'!AC162/'Kelpie OTU counts'!AC$1</f>
        <v>0</v>
      </c>
      <c r="AD162" s="4">
        <f>'Kelpie OTU counts'!AD162/'Kelpie OTU counts'!AD$1</f>
        <v>0</v>
      </c>
      <c r="AE162" s="4">
        <f>'Kelpie OTU counts'!AE162/'Kelpie OTU counts'!AE$1</f>
        <v>0</v>
      </c>
      <c r="AF162" s="4">
        <f>'Kelpie OTU counts'!AF162/'Kelpie OTU counts'!AF$1</f>
        <v>0</v>
      </c>
      <c r="AG162" s="4">
        <f>'Kelpie OTU counts'!AG162/'Kelpie OTU counts'!AG$1</f>
        <v>0</v>
      </c>
      <c r="AH162" s="4">
        <f>'Kelpie OTU counts'!AH162/'Kelpie OTU counts'!AH$1</f>
        <v>0</v>
      </c>
      <c r="AI162" s="4">
        <f>'Kelpie OTU counts'!AI162/'Kelpie OTU counts'!AI$1</f>
        <v>0</v>
      </c>
      <c r="AJ162" s="4">
        <f>'Kelpie OTU counts'!AJ162/'Kelpie OTU counts'!AJ$1</f>
        <v>0</v>
      </c>
      <c r="AK162" s="4">
        <f>'Kelpie OTU counts'!AK162/'Kelpie OTU counts'!AK$1</f>
        <v>0</v>
      </c>
      <c r="AL162" s="4">
        <f>'Kelpie OTU counts'!AL162/'Kelpie OTU counts'!AL$1</f>
        <v>0</v>
      </c>
      <c r="AM162" s="4">
        <f>'Kelpie OTU counts'!AM162/'Kelpie OTU counts'!AM$1</f>
        <v>0</v>
      </c>
      <c r="AN162" s="4">
        <f>'Kelpie OTU counts'!AN162/'Kelpie OTU counts'!AN$1</f>
        <v>0</v>
      </c>
      <c r="AO162" s="4">
        <f>'Kelpie OTU counts'!AO162/'Kelpie OTU counts'!AO$1</f>
        <v>0</v>
      </c>
      <c r="AP162" s="4">
        <f>'Kelpie OTU counts'!AP162/'Kelpie OTU counts'!AP$1</f>
        <v>0</v>
      </c>
      <c r="AQ162" s="4">
        <f>'Kelpie OTU counts'!AQ162/'Kelpie OTU counts'!AQ$1</f>
        <v>0</v>
      </c>
      <c r="AR162" s="4">
        <f>'Kelpie OTU counts'!AR162/'Kelpie OTU counts'!AR$1</f>
        <v>0</v>
      </c>
      <c r="AS162" s="4">
        <f>'Kelpie OTU counts'!AS162/'Kelpie OTU counts'!AS$1</f>
        <v>4.0137614678899085E-3</v>
      </c>
      <c r="AT162" s="4">
        <f>'Kelpie OTU counts'!AT162/'Kelpie OTU counts'!AT$1</f>
        <v>3.6770583533173463E-3</v>
      </c>
      <c r="AU162" s="4">
        <f>'Kelpie OTU counts'!AU162/'Kelpie OTU counts'!AU$1</f>
        <v>0</v>
      </c>
      <c r="AV162" s="4">
        <f>'Kelpie OTU counts'!AV162/'Kelpie OTU counts'!AV$1</f>
        <v>0</v>
      </c>
      <c r="AW162" s="4">
        <f>'Kelpie OTU counts'!AW162/'Kelpie OTU counts'!AW$1</f>
        <v>0</v>
      </c>
      <c r="AX162" s="4">
        <f>'Kelpie OTU counts'!AX162/'Kelpie OTU counts'!AX$1</f>
        <v>0</v>
      </c>
      <c r="AY162" s="4">
        <f>'Kelpie OTU counts'!AY162/'Kelpie OTU counts'!AY$1</f>
        <v>0</v>
      </c>
      <c r="AZ162" s="4">
        <f>'Kelpie OTU counts'!AZ162/'Kelpie OTU counts'!AZ$1</f>
        <v>0</v>
      </c>
      <c r="BA162" s="4">
        <f>'Kelpie OTU counts'!BA162/'Kelpie OTU counts'!BA$1</f>
        <v>0</v>
      </c>
      <c r="BB162" s="4">
        <f>'Kelpie OTU counts'!BB162/'Kelpie OTU counts'!BB$1</f>
        <v>0</v>
      </c>
      <c r="BC162" s="4">
        <f>'Kelpie OTU counts'!BC162/'Kelpie OTU counts'!BC$1</f>
        <v>0</v>
      </c>
      <c r="BD162" s="4">
        <f>'Kelpie OTU counts'!BD162/'Kelpie OTU counts'!BD$1</f>
        <v>0</v>
      </c>
      <c r="BE162" s="4">
        <f>'Kelpie OTU counts'!BE162/'Kelpie OTU counts'!BE$1</f>
        <v>0</v>
      </c>
      <c r="BF162" s="4">
        <f>'Kelpie OTU counts'!BF162/'Kelpie OTU counts'!BF$1</f>
        <v>0</v>
      </c>
    </row>
    <row r="163" spans="1:58" x14ac:dyDescent="0.35">
      <c r="A163" t="str">
        <f>'Kelpie OTU counts'!A163</f>
        <v>OTU_163</v>
      </c>
      <c r="B163">
        <f>'Kelpie OTU counts'!B163</f>
        <v>51</v>
      </c>
      <c r="C163" t="str">
        <f>'Kelpie OTU counts'!C163</f>
        <v>Root</v>
      </c>
      <c r="D163" t="str">
        <f>'Kelpie OTU counts'!D163</f>
        <v>Bacteria</v>
      </c>
      <c r="E163" t="str">
        <f>'Kelpie OTU counts'!E163</f>
        <v>Firmicutes</v>
      </c>
      <c r="F163" t="str">
        <f>'Kelpie OTU counts'!F163</f>
        <v>.</v>
      </c>
      <c r="G163" t="str">
        <f>'Kelpie OTU counts'!G163</f>
        <v>Clostridia</v>
      </c>
      <c r="H163" t="str">
        <f>'Kelpie OTU counts'!H163</f>
        <v>.</v>
      </c>
      <c r="I163" t="str">
        <f>'Kelpie OTU counts'!I163</f>
        <v>Clostridiales</v>
      </c>
      <c r="J163" t="str">
        <f>'Kelpie OTU counts'!J163</f>
        <v>.</v>
      </c>
      <c r="K163" t="str">
        <f>'Kelpie OTU counts'!K163</f>
        <v>Lachnospiraceae</v>
      </c>
      <c r="L163" t="str">
        <f>'Kelpie OTU counts'!L163</f>
        <v>.</v>
      </c>
      <c r="M163" t="str">
        <f>'Kelpie OTU counts'!M163</f>
        <v>.</v>
      </c>
      <c r="N163" t="str">
        <f>'Kelpie OTU counts'!N163</f>
        <v>.</v>
      </c>
      <c r="O163">
        <f>'Kelpie OTU counts'!O163</f>
        <v>1</v>
      </c>
      <c r="P163" t="str">
        <f>'Kelpie OTU counts'!P163</f>
        <v>Syntrophococcus_sucromutans_(T)_S195_(AF202264)</v>
      </c>
      <c r="Q163">
        <f>'Kelpie OTU counts'!Q163</f>
        <v>95.3</v>
      </c>
      <c r="R163">
        <f>'Kelpie OTU counts'!R163</f>
        <v>2</v>
      </c>
      <c r="S163" s="4">
        <f>'Kelpie OTU counts'!S163/'Kelpie OTU counts'!S$1</f>
        <v>3.4113060428849901E-3</v>
      </c>
      <c r="T163" s="4">
        <f>'Kelpie OTU counts'!T163/'Kelpie OTU counts'!T$1</f>
        <v>1.7064846416382253E-3</v>
      </c>
      <c r="U163" s="4">
        <f>'Kelpie OTU counts'!U163/'Kelpie OTU counts'!U$1</f>
        <v>0</v>
      </c>
      <c r="V163" s="4">
        <f>'Kelpie OTU counts'!V163/'Kelpie OTU counts'!V$1</f>
        <v>1.3311148086522463E-3</v>
      </c>
      <c r="W163" s="4">
        <f>'Kelpie OTU counts'!W163/'Kelpie OTU counts'!W$1</f>
        <v>3.8580246913580245E-3</v>
      </c>
      <c r="X163" s="4">
        <f>'Kelpie OTU counts'!X163/'Kelpie OTU counts'!X$1</f>
        <v>4.1442188147534191E-3</v>
      </c>
      <c r="Y163" s="4">
        <f>'Kelpie OTU counts'!Y163/'Kelpie OTU counts'!Y$1</f>
        <v>0</v>
      </c>
      <c r="Z163" s="4">
        <f>'Kelpie OTU counts'!Z163/'Kelpie OTU counts'!Z$1</f>
        <v>0</v>
      </c>
      <c r="AA163" s="4">
        <f>'Kelpie OTU counts'!AA163/'Kelpie OTU counts'!AA$1</f>
        <v>0</v>
      </c>
      <c r="AB163" s="4">
        <f>'Kelpie OTU counts'!AB163/'Kelpie OTU counts'!AB$1</f>
        <v>0</v>
      </c>
      <c r="AC163" s="4">
        <f>'Kelpie OTU counts'!AC163/'Kelpie OTU counts'!AC$1</f>
        <v>6.6934404283801872E-4</v>
      </c>
      <c r="AD163" s="4">
        <f>'Kelpie OTU counts'!AD163/'Kelpie OTU counts'!AD$1</f>
        <v>0</v>
      </c>
      <c r="AE163" s="4">
        <f>'Kelpie OTU counts'!AE163/'Kelpie OTU counts'!AE$1</f>
        <v>2.2002200220022001E-3</v>
      </c>
      <c r="AF163" s="4">
        <f>'Kelpie OTU counts'!AF163/'Kelpie OTU counts'!AF$1</f>
        <v>7.8957757599684166E-4</v>
      </c>
      <c r="AG163" s="4">
        <f>'Kelpie OTU counts'!AG163/'Kelpie OTU counts'!AG$1</f>
        <v>0</v>
      </c>
      <c r="AH163" s="4">
        <f>'Kelpie OTU counts'!AH163/'Kelpie OTU counts'!AH$1</f>
        <v>0</v>
      </c>
      <c r="AI163" s="4">
        <f>'Kelpie OTU counts'!AI163/'Kelpie OTU counts'!AI$1</f>
        <v>4.8995590396864281E-4</v>
      </c>
      <c r="AJ163" s="4">
        <f>'Kelpie OTU counts'!AJ163/'Kelpie OTU counts'!AJ$1</f>
        <v>0</v>
      </c>
      <c r="AK163" s="4">
        <f>'Kelpie OTU counts'!AK163/'Kelpie OTU counts'!AK$1</f>
        <v>0</v>
      </c>
      <c r="AL163" s="4">
        <f>'Kelpie OTU counts'!AL163/'Kelpie OTU counts'!AL$1</f>
        <v>0</v>
      </c>
      <c r="AM163" s="4">
        <f>'Kelpie OTU counts'!AM163/'Kelpie OTU counts'!AM$1</f>
        <v>0</v>
      </c>
      <c r="AN163" s="4">
        <f>'Kelpie OTU counts'!AN163/'Kelpie OTU counts'!AN$1</f>
        <v>0</v>
      </c>
      <c r="AO163" s="4">
        <f>'Kelpie OTU counts'!AO163/'Kelpie OTU counts'!AO$1</f>
        <v>0</v>
      </c>
      <c r="AP163" s="4">
        <f>'Kelpie OTU counts'!AP163/'Kelpie OTU counts'!AP$1</f>
        <v>0</v>
      </c>
      <c r="AQ163" s="4">
        <f>'Kelpie OTU counts'!AQ163/'Kelpie OTU counts'!AQ$1</f>
        <v>0</v>
      </c>
      <c r="AR163" s="4">
        <f>'Kelpie OTU counts'!AR163/'Kelpie OTU counts'!AR$1</f>
        <v>0</v>
      </c>
      <c r="AS163" s="4">
        <f>'Kelpie OTU counts'!AS163/'Kelpie OTU counts'!AS$1</f>
        <v>0</v>
      </c>
      <c r="AT163" s="4">
        <f>'Kelpie OTU counts'!AT163/'Kelpie OTU counts'!AT$1</f>
        <v>0</v>
      </c>
      <c r="AU163" s="4">
        <f>'Kelpie OTU counts'!AU163/'Kelpie OTU counts'!AU$1</f>
        <v>0</v>
      </c>
      <c r="AV163" s="4">
        <f>'Kelpie OTU counts'!AV163/'Kelpie OTU counts'!AV$1</f>
        <v>0</v>
      </c>
      <c r="AW163" s="4">
        <f>'Kelpie OTU counts'!AW163/'Kelpie OTU counts'!AW$1</f>
        <v>0</v>
      </c>
      <c r="AX163" s="4">
        <f>'Kelpie OTU counts'!AX163/'Kelpie OTU counts'!AX$1</f>
        <v>0</v>
      </c>
      <c r="AY163" s="4">
        <f>'Kelpie OTU counts'!AY163/'Kelpie OTU counts'!AY$1</f>
        <v>6.5245759025663334E-4</v>
      </c>
      <c r="AZ163" s="4">
        <f>'Kelpie OTU counts'!AZ163/'Kelpie OTU counts'!AZ$1</f>
        <v>0</v>
      </c>
      <c r="BA163" s="4">
        <f>'Kelpie OTU counts'!BA163/'Kelpie OTU counts'!BA$1</f>
        <v>0</v>
      </c>
      <c r="BB163" s="4">
        <f>'Kelpie OTU counts'!BB163/'Kelpie OTU counts'!BB$1</f>
        <v>5.0761421319796957E-4</v>
      </c>
      <c r="BC163" s="4">
        <f>'Kelpie OTU counts'!BC163/'Kelpie OTU counts'!BC$1</f>
        <v>0</v>
      </c>
      <c r="BD163" s="4">
        <f>'Kelpie OTU counts'!BD163/'Kelpie OTU counts'!BD$1</f>
        <v>0</v>
      </c>
      <c r="BE163" s="4">
        <f>'Kelpie OTU counts'!BE163/'Kelpie OTU counts'!BE$1</f>
        <v>0</v>
      </c>
      <c r="BF163" s="4">
        <f>'Kelpie OTU counts'!BF163/'Kelpie OTU counts'!BF$1</f>
        <v>0</v>
      </c>
    </row>
    <row r="164" spans="1:58" x14ac:dyDescent="0.35">
      <c r="A164" t="str">
        <f>'Kelpie OTU counts'!A164</f>
        <v>OTU_147</v>
      </c>
      <c r="B164">
        <f>'Kelpie OTU counts'!B164</f>
        <v>50</v>
      </c>
      <c r="C164" t="str">
        <f>'Kelpie OTU counts'!C164</f>
        <v>Root</v>
      </c>
      <c r="D164" t="str">
        <f>'Kelpie OTU counts'!D164</f>
        <v>Bacteria</v>
      </c>
      <c r="E164" t="str">
        <f>'Kelpie OTU counts'!E164</f>
        <v>Firmicutes</v>
      </c>
      <c r="F164" t="str">
        <f>'Kelpie OTU counts'!F164</f>
        <v>.</v>
      </c>
      <c r="G164" t="str">
        <f>'Kelpie OTU counts'!G164</f>
        <v>Clostridia</v>
      </c>
      <c r="H164" t="str">
        <f>'Kelpie OTU counts'!H164</f>
        <v>.</v>
      </c>
      <c r="I164" t="str">
        <f>'Kelpie OTU counts'!I164</f>
        <v>Clostridiales</v>
      </c>
      <c r="J164" t="str">
        <f>'Kelpie OTU counts'!J164</f>
        <v>.</v>
      </c>
      <c r="K164" t="str">
        <f>'Kelpie OTU counts'!K164</f>
        <v>Ruminococcaceae</v>
      </c>
      <c r="L164" t="str">
        <f>'Kelpie OTU counts'!L164</f>
        <v>.</v>
      </c>
      <c r="M164" t="str">
        <f>'Kelpie OTU counts'!M164</f>
        <v>Anaerofilum</v>
      </c>
      <c r="N164" t="str">
        <f>'Kelpie OTU counts'!N164</f>
        <v>.</v>
      </c>
      <c r="O164">
        <f>'Kelpie OTU counts'!O164</f>
        <v>0.71</v>
      </c>
      <c r="P164" t="str">
        <f>'Kelpie OTU counts'!P164</f>
        <v>Anaerofilum_pentosovorans_(T)_Fae;_DSM_7168_(X97852)</v>
      </c>
      <c r="Q164">
        <f>'Kelpie OTU counts'!Q164</f>
        <v>94.4</v>
      </c>
      <c r="R164">
        <f>'Kelpie OTU counts'!R164</f>
        <v>2</v>
      </c>
      <c r="S164" s="4">
        <f>'Kelpie OTU counts'!S164/'Kelpie OTU counts'!S$1</f>
        <v>0</v>
      </c>
      <c r="T164" s="4">
        <f>'Kelpie OTU counts'!T164/'Kelpie OTU counts'!T$1</f>
        <v>0</v>
      </c>
      <c r="U164" s="4">
        <f>'Kelpie OTU counts'!U164/'Kelpie OTU counts'!U$1</f>
        <v>0</v>
      </c>
      <c r="V164" s="4">
        <f>'Kelpie OTU counts'!V164/'Kelpie OTU counts'!V$1</f>
        <v>0</v>
      </c>
      <c r="W164" s="4">
        <f>'Kelpie OTU counts'!W164/'Kelpie OTU counts'!W$1</f>
        <v>0</v>
      </c>
      <c r="X164" s="4">
        <f>'Kelpie OTU counts'!X164/'Kelpie OTU counts'!X$1</f>
        <v>0</v>
      </c>
      <c r="Y164" s="4">
        <f>'Kelpie OTU counts'!Y164/'Kelpie OTU counts'!Y$1</f>
        <v>0</v>
      </c>
      <c r="Z164" s="4">
        <f>'Kelpie OTU counts'!Z164/'Kelpie OTU counts'!Z$1</f>
        <v>0</v>
      </c>
      <c r="AA164" s="4">
        <f>'Kelpie OTU counts'!AA164/'Kelpie OTU counts'!AA$1</f>
        <v>0</v>
      </c>
      <c r="AB164" s="4">
        <f>'Kelpie OTU counts'!AB164/'Kelpie OTU counts'!AB$1</f>
        <v>0</v>
      </c>
      <c r="AC164" s="4">
        <f>'Kelpie OTU counts'!AC164/'Kelpie OTU counts'!AC$1</f>
        <v>0</v>
      </c>
      <c r="AD164" s="4">
        <f>'Kelpie OTU counts'!AD164/'Kelpie OTU counts'!AD$1</f>
        <v>0</v>
      </c>
      <c r="AE164" s="4">
        <f>'Kelpie OTU counts'!AE164/'Kelpie OTU counts'!AE$1</f>
        <v>0</v>
      </c>
      <c r="AF164" s="4">
        <f>'Kelpie OTU counts'!AF164/'Kelpie OTU counts'!AF$1</f>
        <v>0</v>
      </c>
      <c r="AG164" s="4">
        <f>'Kelpie OTU counts'!AG164/'Kelpie OTU counts'!AG$1</f>
        <v>0</v>
      </c>
      <c r="AH164" s="4">
        <f>'Kelpie OTU counts'!AH164/'Kelpie OTU counts'!AH$1</f>
        <v>0</v>
      </c>
      <c r="AI164" s="4">
        <f>'Kelpie OTU counts'!AI164/'Kelpie OTU counts'!AI$1</f>
        <v>0</v>
      </c>
      <c r="AJ164" s="4">
        <f>'Kelpie OTU counts'!AJ164/'Kelpie OTU counts'!AJ$1</f>
        <v>0</v>
      </c>
      <c r="AK164" s="4">
        <f>'Kelpie OTU counts'!AK164/'Kelpie OTU counts'!AK$1</f>
        <v>0</v>
      </c>
      <c r="AL164" s="4">
        <f>'Kelpie OTU counts'!AL164/'Kelpie OTU counts'!AL$1</f>
        <v>0</v>
      </c>
      <c r="AM164" s="4">
        <f>'Kelpie OTU counts'!AM164/'Kelpie OTU counts'!AM$1</f>
        <v>0</v>
      </c>
      <c r="AN164" s="4">
        <f>'Kelpie OTU counts'!AN164/'Kelpie OTU counts'!AN$1</f>
        <v>0</v>
      </c>
      <c r="AO164" s="4">
        <f>'Kelpie OTU counts'!AO164/'Kelpie OTU counts'!AO$1</f>
        <v>0</v>
      </c>
      <c r="AP164" s="4">
        <f>'Kelpie OTU counts'!AP164/'Kelpie OTU counts'!AP$1</f>
        <v>0</v>
      </c>
      <c r="AQ164" s="4">
        <f>'Kelpie OTU counts'!AQ164/'Kelpie OTU counts'!AQ$1</f>
        <v>0</v>
      </c>
      <c r="AR164" s="4">
        <f>'Kelpie OTU counts'!AR164/'Kelpie OTU counts'!AR$1</f>
        <v>0</v>
      </c>
      <c r="AS164" s="4">
        <f>'Kelpie OTU counts'!AS164/'Kelpie OTU counts'!AS$1</f>
        <v>3.2970183486238534E-3</v>
      </c>
      <c r="AT164" s="4">
        <f>'Kelpie OTU counts'!AT164/'Kelpie OTU counts'!AT$1</f>
        <v>4.3165467625899279E-3</v>
      </c>
      <c r="AU164" s="4">
        <f>'Kelpie OTU counts'!AU164/'Kelpie OTU counts'!AU$1</f>
        <v>0</v>
      </c>
      <c r="AV164" s="4">
        <f>'Kelpie OTU counts'!AV164/'Kelpie OTU counts'!AV$1</f>
        <v>0</v>
      </c>
      <c r="AW164" s="4">
        <f>'Kelpie OTU counts'!AW164/'Kelpie OTU counts'!AW$1</f>
        <v>0</v>
      </c>
      <c r="AX164" s="4">
        <f>'Kelpie OTU counts'!AX164/'Kelpie OTU counts'!AX$1</f>
        <v>0</v>
      </c>
      <c r="AY164" s="4">
        <f>'Kelpie OTU counts'!AY164/'Kelpie OTU counts'!AY$1</f>
        <v>0</v>
      </c>
      <c r="AZ164" s="4">
        <f>'Kelpie OTU counts'!AZ164/'Kelpie OTU counts'!AZ$1</f>
        <v>0</v>
      </c>
      <c r="BA164" s="4">
        <f>'Kelpie OTU counts'!BA164/'Kelpie OTU counts'!BA$1</f>
        <v>0</v>
      </c>
      <c r="BB164" s="4">
        <f>'Kelpie OTU counts'!BB164/'Kelpie OTU counts'!BB$1</f>
        <v>0</v>
      </c>
      <c r="BC164" s="4">
        <f>'Kelpie OTU counts'!BC164/'Kelpie OTU counts'!BC$1</f>
        <v>0</v>
      </c>
      <c r="BD164" s="4">
        <f>'Kelpie OTU counts'!BD164/'Kelpie OTU counts'!BD$1</f>
        <v>0</v>
      </c>
      <c r="BE164" s="4">
        <f>'Kelpie OTU counts'!BE164/'Kelpie OTU counts'!BE$1</f>
        <v>0</v>
      </c>
      <c r="BF164" s="4">
        <f>'Kelpie OTU counts'!BF164/'Kelpie OTU counts'!BF$1</f>
        <v>0</v>
      </c>
    </row>
    <row r="165" spans="1:58" x14ac:dyDescent="0.35">
      <c r="A165" t="str">
        <f>'Kelpie OTU counts'!A165</f>
        <v>OTU_151</v>
      </c>
      <c r="B165">
        <f>'Kelpie OTU counts'!B165</f>
        <v>49</v>
      </c>
      <c r="C165" t="str">
        <f>'Kelpie OTU counts'!C165</f>
        <v>Root</v>
      </c>
      <c r="D165" t="str">
        <f>'Kelpie OTU counts'!D165</f>
        <v>Bacteria</v>
      </c>
      <c r="E165" t="str">
        <f>'Kelpie OTU counts'!E165</f>
        <v>Proteobacteria</v>
      </c>
      <c r="F165" t="str">
        <f>'Kelpie OTU counts'!F165</f>
        <v>.</v>
      </c>
      <c r="G165" t="str">
        <f>'Kelpie OTU counts'!G165</f>
        <v>Deltaproteobacteria</v>
      </c>
      <c r="H165" t="str">
        <f>'Kelpie OTU counts'!H165</f>
        <v>.</v>
      </c>
      <c r="I165" t="str">
        <f>'Kelpie OTU counts'!I165</f>
        <v>Bdellovibrionales</v>
      </c>
      <c r="J165" t="str">
        <f>'Kelpie OTU counts'!J165</f>
        <v>.</v>
      </c>
      <c r="K165" t="str">
        <f>'Kelpie OTU counts'!K165</f>
        <v>Bdellovibrionaceae</v>
      </c>
      <c r="L165" t="str">
        <f>'Kelpie OTU counts'!L165</f>
        <v>.</v>
      </c>
      <c r="M165" t="str">
        <f>'Kelpie OTU counts'!M165</f>
        <v>Vampirovibrio</v>
      </c>
      <c r="N165" t="str">
        <f>'Kelpie OTU counts'!N165</f>
        <v>.</v>
      </c>
      <c r="O165">
        <f>'Kelpie OTU counts'!O165</f>
        <v>0.57999999999999996</v>
      </c>
      <c r="P165" t="str">
        <f>'Kelpie OTU counts'!P165</f>
        <v>*</v>
      </c>
      <c r="Q165">
        <f>'Kelpie OTU counts'!Q165</f>
        <v>0</v>
      </c>
      <c r="R165">
        <f>'Kelpie OTU counts'!R165</f>
        <v>1</v>
      </c>
      <c r="S165" s="4">
        <f>'Kelpie OTU counts'!S165/'Kelpie OTU counts'!S$1</f>
        <v>1.4619883040935672E-3</v>
      </c>
      <c r="T165" s="4">
        <f>'Kelpie OTU counts'!T165/'Kelpie OTU counts'!T$1</f>
        <v>2.1331058020477816E-3</v>
      </c>
      <c r="U165" s="4">
        <f>'Kelpie OTU counts'!U165/'Kelpie OTU counts'!U$1</f>
        <v>5.7537399309551211E-3</v>
      </c>
      <c r="V165" s="4">
        <f>'Kelpie OTU counts'!V165/'Kelpie OTU counts'!V$1</f>
        <v>5.3244592346089852E-3</v>
      </c>
      <c r="W165" s="4">
        <f>'Kelpie OTU counts'!W165/'Kelpie OTU counts'!W$1</f>
        <v>1.5432098765432098E-3</v>
      </c>
      <c r="X165" s="4">
        <f>'Kelpie OTU counts'!X165/'Kelpie OTU counts'!X$1</f>
        <v>2.4865312888520514E-3</v>
      </c>
      <c r="Y165" s="4">
        <f>'Kelpie OTU counts'!Y165/'Kelpie OTU counts'!Y$1</f>
        <v>0</v>
      </c>
      <c r="Z165" s="4">
        <f>'Kelpie OTU counts'!Z165/'Kelpie OTU counts'!Z$1</f>
        <v>0</v>
      </c>
      <c r="AA165" s="4">
        <f>'Kelpie OTU counts'!AA165/'Kelpie OTU counts'!AA$1</f>
        <v>0</v>
      </c>
      <c r="AB165" s="4">
        <f>'Kelpie OTU counts'!AB165/'Kelpie OTU counts'!AB$1</f>
        <v>0</v>
      </c>
      <c r="AC165" s="4">
        <f>'Kelpie OTU counts'!AC165/'Kelpie OTU counts'!AC$1</f>
        <v>0</v>
      </c>
      <c r="AD165" s="4">
        <f>'Kelpie OTU counts'!AD165/'Kelpie OTU counts'!AD$1</f>
        <v>0</v>
      </c>
      <c r="AE165" s="4">
        <f>'Kelpie OTU counts'!AE165/'Kelpie OTU counts'!AE$1</f>
        <v>0</v>
      </c>
      <c r="AF165" s="4">
        <f>'Kelpie OTU counts'!AF165/'Kelpie OTU counts'!AF$1</f>
        <v>0</v>
      </c>
      <c r="AG165" s="4">
        <f>'Kelpie OTU counts'!AG165/'Kelpie OTU counts'!AG$1</f>
        <v>0</v>
      </c>
      <c r="AH165" s="4">
        <f>'Kelpie OTU counts'!AH165/'Kelpie OTU counts'!AH$1</f>
        <v>0</v>
      </c>
      <c r="AI165" s="4">
        <f>'Kelpie OTU counts'!AI165/'Kelpie OTU counts'!AI$1</f>
        <v>0</v>
      </c>
      <c r="AJ165" s="4">
        <f>'Kelpie OTU counts'!AJ165/'Kelpie OTU counts'!AJ$1</f>
        <v>0</v>
      </c>
      <c r="AK165" s="4">
        <f>'Kelpie OTU counts'!AK165/'Kelpie OTU counts'!AK$1</f>
        <v>0</v>
      </c>
      <c r="AL165" s="4">
        <f>'Kelpie OTU counts'!AL165/'Kelpie OTU counts'!AL$1</f>
        <v>0</v>
      </c>
      <c r="AM165" s="4">
        <f>'Kelpie OTU counts'!AM165/'Kelpie OTU counts'!AM$1</f>
        <v>0</v>
      </c>
      <c r="AN165" s="4">
        <f>'Kelpie OTU counts'!AN165/'Kelpie OTU counts'!AN$1</f>
        <v>0</v>
      </c>
      <c r="AO165" s="4">
        <f>'Kelpie OTU counts'!AO165/'Kelpie OTU counts'!AO$1</f>
        <v>0</v>
      </c>
      <c r="AP165" s="4">
        <f>'Kelpie OTU counts'!AP165/'Kelpie OTU counts'!AP$1</f>
        <v>0</v>
      </c>
      <c r="AQ165" s="4">
        <f>'Kelpie OTU counts'!AQ165/'Kelpie OTU counts'!AQ$1</f>
        <v>0</v>
      </c>
      <c r="AR165" s="4">
        <f>'Kelpie OTU counts'!AR165/'Kelpie OTU counts'!AR$1</f>
        <v>0</v>
      </c>
      <c r="AS165" s="4">
        <f>'Kelpie OTU counts'!AS165/'Kelpie OTU counts'!AS$1</f>
        <v>0</v>
      </c>
      <c r="AT165" s="4">
        <f>'Kelpie OTU counts'!AT165/'Kelpie OTU counts'!AT$1</f>
        <v>0</v>
      </c>
      <c r="AU165" s="4">
        <f>'Kelpie OTU counts'!AU165/'Kelpie OTU counts'!AU$1</f>
        <v>0</v>
      </c>
      <c r="AV165" s="4">
        <f>'Kelpie OTU counts'!AV165/'Kelpie OTU counts'!AV$1</f>
        <v>0</v>
      </c>
      <c r="AW165" s="4">
        <f>'Kelpie OTU counts'!AW165/'Kelpie OTU counts'!AW$1</f>
        <v>0</v>
      </c>
      <c r="AX165" s="4">
        <f>'Kelpie OTU counts'!AX165/'Kelpie OTU counts'!AX$1</f>
        <v>0</v>
      </c>
      <c r="AY165" s="4">
        <f>'Kelpie OTU counts'!AY165/'Kelpie OTU counts'!AY$1</f>
        <v>0</v>
      </c>
      <c r="AZ165" s="4">
        <f>'Kelpie OTU counts'!AZ165/'Kelpie OTU counts'!AZ$1</f>
        <v>0</v>
      </c>
      <c r="BA165" s="4">
        <f>'Kelpie OTU counts'!BA165/'Kelpie OTU counts'!BA$1</f>
        <v>0</v>
      </c>
      <c r="BB165" s="4">
        <f>'Kelpie OTU counts'!BB165/'Kelpie OTU counts'!BB$1</f>
        <v>0</v>
      </c>
      <c r="BC165" s="4">
        <f>'Kelpie OTU counts'!BC165/'Kelpie OTU counts'!BC$1</f>
        <v>0</v>
      </c>
      <c r="BD165" s="4">
        <f>'Kelpie OTU counts'!BD165/'Kelpie OTU counts'!BD$1</f>
        <v>0</v>
      </c>
      <c r="BE165" s="4">
        <f>'Kelpie OTU counts'!BE165/'Kelpie OTU counts'!BE$1</f>
        <v>0</v>
      </c>
      <c r="BF165" s="4">
        <f>'Kelpie OTU counts'!BF165/'Kelpie OTU counts'!BF$1</f>
        <v>0</v>
      </c>
    </row>
    <row r="166" spans="1:58" x14ac:dyDescent="0.35">
      <c r="A166" t="str">
        <f>'Kelpie OTU counts'!A166</f>
        <v>OTU_184</v>
      </c>
      <c r="B166">
        <f>'Kelpie OTU counts'!B166</f>
        <v>48</v>
      </c>
      <c r="C166" t="str">
        <f>'Kelpie OTU counts'!C166</f>
        <v>Root</v>
      </c>
      <c r="D166" t="str">
        <f>'Kelpie OTU counts'!D166</f>
        <v>Bacteria</v>
      </c>
      <c r="E166" t="str">
        <f>'Kelpie OTU counts'!E166</f>
        <v>Firmicutes</v>
      </c>
      <c r="F166" t="str">
        <f>'Kelpie OTU counts'!F166</f>
        <v>.</v>
      </c>
      <c r="G166" t="str">
        <f>'Kelpie OTU counts'!G166</f>
        <v>Clostridia</v>
      </c>
      <c r="H166" t="str">
        <f>'Kelpie OTU counts'!H166</f>
        <v>.</v>
      </c>
      <c r="I166" t="str">
        <f>'Kelpie OTU counts'!I166</f>
        <v>Clostridiales</v>
      </c>
      <c r="J166" t="str">
        <f>'Kelpie OTU counts'!J166</f>
        <v>.</v>
      </c>
      <c r="K166" t="str">
        <f>'Kelpie OTU counts'!K166</f>
        <v>Lachnospiraceae</v>
      </c>
      <c r="L166" t="str">
        <f>'Kelpie OTU counts'!L166</f>
        <v>.</v>
      </c>
      <c r="M166" t="str">
        <f>'Kelpie OTU counts'!M166</f>
        <v>Dorea</v>
      </c>
      <c r="N166" t="str">
        <f>'Kelpie OTU counts'!N166</f>
        <v>.</v>
      </c>
      <c r="O166">
        <f>'Kelpie OTU counts'!O166</f>
        <v>0.61</v>
      </c>
      <c r="P166" t="str">
        <f>'Kelpie OTU counts'!P166</f>
        <v>Mordavella_massiliensis_strain_Marseille-P3246_(NR_147406.1)</v>
      </c>
      <c r="Q166">
        <f>'Kelpie OTU counts'!Q166</f>
        <v>95.3</v>
      </c>
      <c r="R166">
        <f>'Kelpie OTU counts'!R166</f>
        <v>1</v>
      </c>
      <c r="S166" s="4">
        <f>'Kelpie OTU counts'!S166/'Kelpie OTU counts'!S$1</f>
        <v>0</v>
      </c>
      <c r="T166" s="4">
        <f>'Kelpie OTU counts'!T166/'Kelpie OTU counts'!T$1</f>
        <v>0</v>
      </c>
      <c r="U166" s="4">
        <f>'Kelpie OTU counts'!U166/'Kelpie OTU counts'!U$1</f>
        <v>0</v>
      </c>
      <c r="V166" s="4">
        <f>'Kelpie OTU counts'!V166/'Kelpie OTU counts'!V$1</f>
        <v>0</v>
      </c>
      <c r="W166" s="4">
        <f>'Kelpie OTU counts'!W166/'Kelpie OTU counts'!W$1</f>
        <v>0</v>
      </c>
      <c r="X166" s="4">
        <f>'Kelpie OTU counts'!X166/'Kelpie OTU counts'!X$1</f>
        <v>0</v>
      </c>
      <c r="Y166" s="4">
        <f>'Kelpie OTU counts'!Y166/'Kelpie OTU counts'!Y$1</f>
        <v>2.3792529145848203E-3</v>
      </c>
      <c r="Z166" s="4">
        <f>'Kelpie OTU counts'!Z166/'Kelpie OTU counts'!Z$1</f>
        <v>2.5953802232026994E-3</v>
      </c>
      <c r="AA166" s="4">
        <f>'Kelpie OTU counts'!AA166/'Kelpie OTU counts'!AA$1</f>
        <v>0</v>
      </c>
      <c r="AB166" s="4">
        <f>'Kelpie OTU counts'!AB166/'Kelpie OTU counts'!AB$1</f>
        <v>0</v>
      </c>
      <c r="AC166" s="4">
        <f>'Kelpie OTU counts'!AC166/'Kelpie OTU counts'!AC$1</f>
        <v>0</v>
      </c>
      <c r="AD166" s="4">
        <f>'Kelpie OTU counts'!AD166/'Kelpie OTU counts'!AD$1</f>
        <v>0</v>
      </c>
      <c r="AE166" s="4">
        <f>'Kelpie OTU counts'!AE166/'Kelpie OTU counts'!AE$1</f>
        <v>0</v>
      </c>
      <c r="AF166" s="4">
        <f>'Kelpie OTU counts'!AF166/'Kelpie OTU counts'!AF$1</f>
        <v>0</v>
      </c>
      <c r="AG166" s="4">
        <f>'Kelpie OTU counts'!AG166/'Kelpie OTU counts'!AG$1</f>
        <v>3.821656050955414E-3</v>
      </c>
      <c r="AH166" s="4">
        <f>'Kelpie OTU counts'!AH166/'Kelpie OTU counts'!AH$1</f>
        <v>1.483679525222552E-3</v>
      </c>
      <c r="AI166" s="4">
        <f>'Kelpie OTU counts'!AI166/'Kelpie OTU counts'!AI$1</f>
        <v>0</v>
      </c>
      <c r="AJ166" s="4">
        <f>'Kelpie OTU counts'!AJ166/'Kelpie OTU counts'!AJ$1</f>
        <v>0</v>
      </c>
      <c r="AK166" s="4">
        <f>'Kelpie OTU counts'!AK166/'Kelpie OTU counts'!AK$1</f>
        <v>0</v>
      </c>
      <c r="AL166" s="4">
        <f>'Kelpie OTU counts'!AL166/'Kelpie OTU counts'!AL$1</f>
        <v>0</v>
      </c>
      <c r="AM166" s="4">
        <f>'Kelpie OTU counts'!AM166/'Kelpie OTU counts'!AM$1</f>
        <v>0</v>
      </c>
      <c r="AN166" s="4">
        <f>'Kelpie OTU counts'!AN166/'Kelpie OTU counts'!AN$1</f>
        <v>0</v>
      </c>
      <c r="AO166" s="4">
        <f>'Kelpie OTU counts'!AO166/'Kelpie OTU counts'!AO$1</f>
        <v>0</v>
      </c>
      <c r="AP166" s="4">
        <f>'Kelpie OTU counts'!AP166/'Kelpie OTU counts'!AP$1</f>
        <v>0</v>
      </c>
      <c r="AQ166" s="4">
        <f>'Kelpie OTU counts'!AQ166/'Kelpie OTU counts'!AQ$1</f>
        <v>0</v>
      </c>
      <c r="AR166" s="4">
        <f>'Kelpie OTU counts'!AR166/'Kelpie OTU counts'!AR$1</f>
        <v>0</v>
      </c>
      <c r="AS166" s="4">
        <f>'Kelpie OTU counts'!AS166/'Kelpie OTU counts'!AS$1</f>
        <v>0</v>
      </c>
      <c r="AT166" s="4">
        <f>'Kelpie OTU counts'!AT166/'Kelpie OTU counts'!AT$1</f>
        <v>0</v>
      </c>
      <c r="AU166" s="4">
        <f>'Kelpie OTU counts'!AU166/'Kelpie OTU counts'!AU$1</f>
        <v>0</v>
      </c>
      <c r="AV166" s="4">
        <f>'Kelpie OTU counts'!AV166/'Kelpie OTU counts'!AV$1</f>
        <v>0</v>
      </c>
      <c r="AW166" s="4">
        <f>'Kelpie OTU counts'!AW166/'Kelpie OTU counts'!AW$1</f>
        <v>0</v>
      </c>
      <c r="AX166" s="4">
        <f>'Kelpie OTU counts'!AX166/'Kelpie OTU counts'!AX$1</f>
        <v>0</v>
      </c>
      <c r="AY166" s="4">
        <f>'Kelpie OTU counts'!AY166/'Kelpie OTU counts'!AY$1</f>
        <v>0</v>
      </c>
      <c r="AZ166" s="4">
        <f>'Kelpie OTU counts'!AZ166/'Kelpie OTU counts'!AZ$1</f>
        <v>0</v>
      </c>
      <c r="BA166" s="4">
        <f>'Kelpie OTU counts'!BA166/'Kelpie OTU counts'!BA$1</f>
        <v>6.6730219256434702E-3</v>
      </c>
      <c r="BB166" s="4">
        <f>'Kelpie OTU counts'!BB166/'Kelpie OTU counts'!BB$1</f>
        <v>5.076142131979695E-3</v>
      </c>
      <c r="BC166" s="4">
        <f>'Kelpie OTU counts'!BC166/'Kelpie OTU counts'!BC$1</f>
        <v>0</v>
      </c>
      <c r="BD166" s="4">
        <f>'Kelpie OTU counts'!BD166/'Kelpie OTU counts'!BD$1</f>
        <v>0</v>
      </c>
      <c r="BE166" s="4">
        <f>'Kelpie OTU counts'!BE166/'Kelpie OTU counts'!BE$1</f>
        <v>0</v>
      </c>
      <c r="BF166" s="4">
        <f>'Kelpie OTU counts'!BF166/'Kelpie OTU counts'!BF$1</f>
        <v>0</v>
      </c>
    </row>
    <row r="167" spans="1:58" x14ac:dyDescent="0.35">
      <c r="A167" t="str">
        <f>'Kelpie OTU counts'!A167</f>
        <v>OTU_148</v>
      </c>
      <c r="B167">
        <f>'Kelpie OTU counts'!B167</f>
        <v>48</v>
      </c>
      <c r="C167" t="str">
        <f>'Kelpie OTU counts'!C167</f>
        <v>Root</v>
      </c>
      <c r="D167" t="str">
        <f>'Kelpie OTU counts'!D167</f>
        <v>Bacteria</v>
      </c>
      <c r="E167" t="str">
        <f>'Kelpie OTU counts'!E167</f>
        <v>Firmicutes</v>
      </c>
      <c r="F167" t="str">
        <f>'Kelpie OTU counts'!F167</f>
        <v>.</v>
      </c>
      <c r="G167" t="str">
        <f>'Kelpie OTU counts'!G167</f>
        <v>Clostridia</v>
      </c>
      <c r="H167" t="str">
        <f>'Kelpie OTU counts'!H167</f>
        <v>.</v>
      </c>
      <c r="I167" t="str">
        <f>'Kelpie OTU counts'!I167</f>
        <v>Clostridiales</v>
      </c>
      <c r="J167" t="str">
        <f>'Kelpie OTU counts'!J167</f>
        <v>.</v>
      </c>
      <c r="K167" t="str">
        <f>'Kelpie OTU counts'!K167</f>
        <v>Lachnospiraceae</v>
      </c>
      <c r="L167" t="str">
        <f>'Kelpie OTU counts'!L167</f>
        <v>.</v>
      </c>
      <c r="M167" t="str">
        <f>'Kelpie OTU counts'!M167</f>
        <v>Lachnospiracea_incertae_sedis</v>
      </c>
      <c r="N167" t="str">
        <f>'Kelpie OTU counts'!N167</f>
        <v>.</v>
      </c>
      <c r="O167">
        <f>'Kelpie OTU counts'!O167</f>
        <v>0.75</v>
      </c>
      <c r="P167" t="str">
        <f>'Kelpie OTU counts'!P167</f>
        <v>Ruminococcus_gnavus_(T)_ATCC_29149_(X94967)</v>
      </c>
      <c r="Q167">
        <f>'Kelpie OTU counts'!Q167</f>
        <v>100</v>
      </c>
      <c r="R167">
        <f>'Kelpie OTU counts'!R167</f>
        <v>1</v>
      </c>
      <c r="S167" s="4">
        <f>'Kelpie OTU counts'!S167/'Kelpie OTU counts'!S$1</f>
        <v>0</v>
      </c>
      <c r="T167" s="4">
        <f>'Kelpie OTU counts'!T167/'Kelpie OTU counts'!T$1</f>
        <v>0</v>
      </c>
      <c r="U167" s="4">
        <f>'Kelpie OTU counts'!U167/'Kelpie OTU counts'!U$1</f>
        <v>0</v>
      </c>
      <c r="V167" s="4">
        <f>'Kelpie OTU counts'!V167/'Kelpie OTU counts'!V$1</f>
        <v>0</v>
      </c>
      <c r="W167" s="4">
        <f>'Kelpie OTU counts'!W167/'Kelpie OTU counts'!W$1</f>
        <v>0</v>
      </c>
      <c r="X167" s="4">
        <f>'Kelpie OTU counts'!X167/'Kelpie OTU counts'!X$1</f>
        <v>0</v>
      </c>
      <c r="Y167" s="4">
        <f>'Kelpie OTU counts'!Y167/'Kelpie OTU counts'!Y$1</f>
        <v>1.6654770402093743E-3</v>
      </c>
      <c r="Z167" s="4">
        <f>'Kelpie OTU counts'!Z167/'Kelpie OTU counts'!Z$1</f>
        <v>5.1907604464053979E-4</v>
      </c>
      <c r="AA167" s="4">
        <f>'Kelpie OTU counts'!AA167/'Kelpie OTU counts'!AA$1</f>
        <v>0</v>
      </c>
      <c r="AB167" s="4">
        <f>'Kelpie OTU counts'!AB167/'Kelpie OTU counts'!AB$1</f>
        <v>0</v>
      </c>
      <c r="AC167" s="4">
        <f>'Kelpie OTU counts'!AC167/'Kelpie OTU counts'!AC$1</f>
        <v>0</v>
      </c>
      <c r="AD167" s="4">
        <f>'Kelpie OTU counts'!AD167/'Kelpie OTU counts'!AD$1</f>
        <v>0</v>
      </c>
      <c r="AE167" s="4">
        <f>'Kelpie OTU counts'!AE167/'Kelpie OTU counts'!AE$1</f>
        <v>0</v>
      </c>
      <c r="AF167" s="4">
        <f>'Kelpie OTU counts'!AF167/'Kelpie OTU counts'!AF$1</f>
        <v>0</v>
      </c>
      <c r="AG167" s="4">
        <f>'Kelpie OTU counts'!AG167/'Kelpie OTU counts'!AG$1</f>
        <v>0</v>
      </c>
      <c r="AH167" s="4">
        <f>'Kelpie OTU counts'!AH167/'Kelpie OTU counts'!AH$1</f>
        <v>0</v>
      </c>
      <c r="AI167" s="4">
        <f>'Kelpie OTU counts'!AI167/'Kelpie OTU counts'!AI$1</f>
        <v>0</v>
      </c>
      <c r="AJ167" s="4">
        <f>'Kelpie OTU counts'!AJ167/'Kelpie OTU counts'!AJ$1</f>
        <v>0</v>
      </c>
      <c r="AK167" s="4">
        <f>'Kelpie OTU counts'!AK167/'Kelpie OTU counts'!AK$1</f>
        <v>0</v>
      </c>
      <c r="AL167" s="4">
        <f>'Kelpie OTU counts'!AL167/'Kelpie OTU counts'!AL$1</f>
        <v>0</v>
      </c>
      <c r="AM167" s="4">
        <f>'Kelpie OTU counts'!AM167/'Kelpie OTU counts'!AM$1</f>
        <v>0</v>
      </c>
      <c r="AN167" s="4">
        <f>'Kelpie OTU counts'!AN167/'Kelpie OTU counts'!AN$1</f>
        <v>1.5527950310559005E-3</v>
      </c>
      <c r="AO167" s="4">
        <f>'Kelpie OTU counts'!AO167/'Kelpie OTU counts'!AO$1</f>
        <v>0</v>
      </c>
      <c r="AP167" s="4">
        <f>'Kelpie OTU counts'!AP167/'Kelpie OTU counts'!AP$1</f>
        <v>0</v>
      </c>
      <c r="AQ167" s="4">
        <f>'Kelpie OTU counts'!AQ167/'Kelpie OTU counts'!AQ$1</f>
        <v>9.6774193548387097E-4</v>
      </c>
      <c r="AR167" s="4">
        <f>'Kelpie OTU counts'!AR167/'Kelpie OTU counts'!AR$1</f>
        <v>7.1098471382865266E-4</v>
      </c>
      <c r="AS167" s="4">
        <f>'Kelpie OTU counts'!AS167/'Kelpie OTU counts'!AS$1</f>
        <v>7.1674311926605509E-4</v>
      </c>
      <c r="AT167" s="4">
        <f>'Kelpie OTU counts'!AT167/'Kelpie OTU counts'!AT$1</f>
        <v>4.7961630695443646E-4</v>
      </c>
      <c r="AU167" s="4">
        <f>'Kelpie OTU counts'!AU167/'Kelpie OTU counts'!AU$1</f>
        <v>0</v>
      </c>
      <c r="AV167" s="4">
        <f>'Kelpie OTU counts'!AV167/'Kelpie OTU counts'!AV$1</f>
        <v>0</v>
      </c>
      <c r="AW167" s="4">
        <f>'Kelpie OTU counts'!AW167/'Kelpie OTU counts'!AW$1</f>
        <v>0</v>
      </c>
      <c r="AX167" s="4">
        <f>'Kelpie OTU counts'!AX167/'Kelpie OTU counts'!AX$1</f>
        <v>0</v>
      </c>
      <c r="AY167" s="4">
        <f>'Kelpie OTU counts'!AY167/'Kelpie OTU counts'!AY$1</f>
        <v>8.6994345367551109E-4</v>
      </c>
      <c r="AZ167" s="4">
        <f>'Kelpie OTU counts'!AZ167/'Kelpie OTU counts'!AZ$1</f>
        <v>8.7642418930762491E-4</v>
      </c>
      <c r="BA167" s="4">
        <f>'Kelpie OTU counts'!BA167/'Kelpie OTU counts'!BA$1</f>
        <v>0</v>
      </c>
      <c r="BB167" s="4">
        <f>'Kelpie OTU counts'!BB167/'Kelpie OTU counts'!BB$1</f>
        <v>0</v>
      </c>
      <c r="BC167" s="4">
        <f>'Kelpie OTU counts'!BC167/'Kelpie OTU counts'!BC$1</f>
        <v>2.5608194622279128E-3</v>
      </c>
      <c r="BD167" s="4">
        <f>'Kelpie OTU counts'!BD167/'Kelpie OTU counts'!BD$1</f>
        <v>6.1919504643962852E-3</v>
      </c>
      <c r="BE167" s="4">
        <f>'Kelpie OTU counts'!BE167/'Kelpie OTU counts'!BE$1</f>
        <v>0</v>
      </c>
      <c r="BF167" s="4">
        <f>'Kelpie OTU counts'!BF167/'Kelpie OTU counts'!BF$1</f>
        <v>0</v>
      </c>
    </row>
    <row r="168" spans="1:58" x14ac:dyDescent="0.35">
      <c r="A168" t="str">
        <f>'Kelpie OTU counts'!A168</f>
        <v>OTU_145</v>
      </c>
      <c r="B168">
        <f>'Kelpie OTU counts'!B168</f>
        <v>48</v>
      </c>
      <c r="C168" t="str">
        <f>'Kelpie OTU counts'!C168</f>
        <v>Root</v>
      </c>
      <c r="D168" t="str">
        <f>'Kelpie OTU counts'!D168</f>
        <v>Bacteria</v>
      </c>
      <c r="E168" t="str">
        <f>'Kelpie OTU counts'!E168</f>
        <v>Bacteroidetes</v>
      </c>
      <c r="F168" t="str">
        <f>'Kelpie OTU counts'!F168</f>
        <v>.</v>
      </c>
      <c r="G168" t="str">
        <f>'Kelpie OTU counts'!G168</f>
        <v>Bacteroidia</v>
      </c>
      <c r="H168" t="str">
        <f>'Kelpie OTU counts'!H168</f>
        <v>.</v>
      </c>
      <c r="I168" t="str">
        <f>'Kelpie OTU counts'!I168</f>
        <v>Bacteroidales</v>
      </c>
      <c r="J168" t="str">
        <f>'Kelpie OTU counts'!J168</f>
        <v>.</v>
      </c>
      <c r="K168" t="str">
        <f>'Kelpie OTU counts'!K168</f>
        <v>Porphyromonadaceae</v>
      </c>
      <c r="L168" t="str">
        <f>'Kelpie OTU counts'!L168</f>
        <v>.</v>
      </c>
      <c r="M168" t="str">
        <f>'Kelpie OTU counts'!M168</f>
        <v>.</v>
      </c>
      <c r="N168" t="str">
        <f>'Kelpie OTU counts'!N168</f>
        <v>.</v>
      </c>
      <c r="O168">
        <f>'Kelpie OTU counts'!O168</f>
        <v>0.92</v>
      </c>
      <c r="P168" t="str">
        <f>'Kelpie OTU counts'!P168</f>
        <v>Muribaculum_intestinale_strain_YL27_(NR_144616.1)</v>
      </c>
      <c r="Q168">
        <f>'Kelpie OTU counts'!Q168</f>
        <v>91.7</v>
      </c>
      <c r="R168">
        <f>'Kelpie OTU counts'!R168</f>
        <v>1</v>
      </c>
      <c r="S168" s="4">
        <f>'Kelpie OTU counts'!S168/'Kelpie OTU counts'!S$1</f>
        <v>0</v>
      </c>
      <c r="T168" s="4">
        <f>'Kelpie OTU counts'!T168/'Kelpie OTU counts'!T$1</f>
        <v>0</v>
      </c>
      <c r="U168" s="4">
        <f>'Kelpie OTU counts'!U168/'Kelpie OTU counts'!U$1</f>
        <v>0</v>
      </c>
      <c r="V168" s="4">
        <f>'Kelpie OTU counts'!V168/'Kelpie OTU counts'!V$1</f>
        <v>0</v>
      </c>
      <c r="W168" s="4">
        <f>'Kelpie OTU counts'!W168/'Kelpie OTU counts'!W$1</f>
        <v>0</v>
      </c>
      <c r="X168" s="4">
        <f>'Kelpie OTU counts'!X168/'Kelpie OTU counts'!X$1</f>
        <v>0</v>
      </c>
      <c r="Y168" s="4">
        <f>'Kelpie OTU counts'!Y168/'Kelpie OTU counts'!Y$1</f>
        <v>0</v>
      </c>
      <c r="Z168" s="4">
        <f>'Kelpie OTU counts'!Z168/'Kelpie OTU counts'!Z$1</f>
        <v>0</v>
      </c>
      <c r="AA168" s="4">
        <f>'Kelpie OTU counts'!AA168/'Kelpie OTU counts'!AA$1</f>
        <v>0</v>
      </c>
      <c r="AB168" s="4">
        <f>'Kelpie OTU counts'!AB168/'Kelpie OTU counts'!AB$1</f>
        <v>0</v>
      </c>
      <c r="AC168" s="4">
        <f>'Kelpie OTU counts'!AC168/'Kelpie OTU counts'!AC$1</f>
        <v>0</v>
      </c>
      <c r="AD168" s="4">
        <f>'Kelpie OTU counts'!AD168/'Kelpie OTU counts'!AD$1</f>
        <v>0</v>
      </c>
      <c r="AE168" s="4">
        <f>'Kelpie OTU counts'!AE168/'Kelpie OTU counts'!AE$1</f>
        <v>0</v>
      </c>
      <c r="AF168" s="4">
        <f>'Kelpie OTU counts'!AF168/'Kelpie OTU counts'!AF$1</f>
        <v>0</v>
      </c>
      <c r="AG168" s="4">
        <f>'Kelpie OTU counts'!AG168/'Kelpie OTU counts'!AG$1</f>
        <v>0</v>
      </c>
      <c r="AH168" s="4">
        <f>'Kelpie OTU counts'!AH168/'Kelpie OTU counts'!AH$1</f>
        <v>0</v>
      </c>
      <c r="AI168" s="4">
        <f>'Kelpie OTU counts'!AI168/'Kelpie OTU counts'!AI$1</f>
        <v>0</v>
      </c>
      <c r="AJ168" s="4">
        <f>'Kelpie OTU counts'!AJ168/'Kelpie OTU counts'!AJ$1</f>
        <v>0</v>
      </c>
      <c r="AK168" s="4">
        <f>'Kelpie OTU counts'!AK168/'Kelpie OTU counts'!AK$1</f>
        <v>0</v>
      </c>
      <c r="AL168" s="4">
        <f>'Kelpie OTU counts'!AL168/'Kelpie OTU counts'!AL$1</f>
        <v>0</v>
      </c>
      <c r="AM168" s="4">
        <f>'Kelpie OTU counts'!AM168/'Kelpie OTU counts'!AM$1</f>
        <v>0</v>
      </c>
      <c r="AN168" s="4">
        <f>'Kelpie OTU counts'!AN168/'Kelpie OTU counts'!AN$1</f>
        <v>0</v>
      </c>
      <c r="AO168" s="4">
        <f>'Kelpie OTU counts'!AO168/'Kelpie OTU counts'!AO$1</f>
        <v>7.191370355573312E-3</v>
      </c>
      <c r="AP168" s="4">
        <f>'Kelpie OTU counts'!AP168/'Kelpie OTU counts'!AP$1</f>
        <v>4.799301919720768E-3</v>
      </c>
      <c r="AQ168" s="4">
        <f>'Kelpie OTU counts'!AQ168/'Kelpie OTU counts'!AQ$1</f>
        <v>0</v>
      </c>
      <c r="AR168" s="4">
        <f>'Kelpie OTU counts'!AR168/'Kelpie OTU counts'!AR$1</f>
        <v>0</v>
      </c>
      <c r="AS168" s="4">
        <f>'Kelpie OTU counts'!AS168/'Kelpie OTU counts'!AS$1</f>
        <v>0</v>
      </c>
      <c r="AT168" s="4">
        <f>'Kelpie OTU counts'!AT168/'Kelpie OTU counts'!AT$1</f>
        <v>0</v>
      </c>
      <c r="AU168" s="4">
        <f>'Kelpie OTU counts'!AU168/'Kelpie OTU counts'!AU$1</f>
        <v>0</v>
      </c>
      <c r="AV168" s="4">
        <f>'Kelpie OTU counts'!AV168/'Kelpie OTU counts'!AV$1</f>
        <v>1.6740088105726872E-2</v>
      </c>
      <c r="AW168" s="4">
        <f>'Kelpie OTU counts'!AW168/'Kelpie OTU counts'!AW$1</f>
        <v>0</v>
      </c>
      <c r="AX168" s="4">
        <f>'Kelpie OTU counts'!AX168/'Kelpie OTU counts'!AX$1</f>
        <v>0</v>
      </c>
      <c r="AY168" s="4">
        <f>'Kelpie OTU counts'!AY168/'Kelpie OTU counts'!AY$1</f>
        <v>0</v>
      </c>
      <c r="AZ168" s="4">
        <f>'Kelpie OTU counts'!AZ168/'Kelpie OTU counts'!AZ$1</f>
        <v>0</v>
      </c>
      <c r="BA168" s="4">
        <f>'Kelpie OTU counts'!BA168/'Kelpie OTU counts'!BA$1</f>
        <v>0</v>
      </c>
      <c r="BB168" s="4">
        <f>'Kelpie OTU counts'!BB168/'Kelpie OTU counts'!BB$1</f>
        <v>0</v>
      </c>
      <c r="BC168" s="4">
        <f>'Kelpie OTU counts'!BC168/'Kelpie OTU counts'!BC$1</f>
        <v>0</v>
      </c>
      <c r="BD168" s="4">
        <f>'Kelpie OTU counts'!BD168/'Kelpie OTU counts'!BD$1</f>
        <v>0</v>
      </c>
      <c r="BE168" s="4">
        <f>'Kelpie OTU counts'!BE168/'Kelpie OTU counts'!BE$1</f>
        <v>0</v>
      </c>
      <c r="BF168" s="4">
        <f>'Kelpie OTU counts'!BF168/'Kelpie OTU counts'!BF$1</f>
        <v>0</v>
      </c>
    </row>
    <row r="169" spans="1:58" x14ac:dyDescent="0.35">
      <c r="A169" t="str">
        <f>'Kelpie OTU counts'!A169</f>
        <v>OTU_149</v>
      </c>
      <c r="B169">
        <f>'Kelpie OTU counts'!B169</f>
        <v>45</v>
      </c>
      <c r="C169" t="str">
        <f>'Kelpie OTU counts'!C169</f>
        <v>Root</v>
      </c>
      <c r="D169" t="str">
        <f>'Kelpie OTU counts'!D169</f>
        <v>Bacteria</v>
      </c>
      <c r="E169" t="str">
        <f>'Kelpie OTU counts'!E169</f>
        <v>Firmicutes</v>
      </c>
      <c r="F169" t="str">
        <f>'Kelpie OTU counts'!F169</f>
        <v>.</v>
      </c>
      <c r="G169" t="str">
        <f>'Kelpie OTU counts'!G169</f>
        <v>Bacilli</v>
      </c>
      <c r="H169" t="str">
        <f>'Kelpie OTU counts'!H169</f>
        <v>.</v>
      </c>
      <c r="I169" t="str">
        <f>'Kelpie OTU counts'!I169</f>
        <v>Lactobacillales</v>
      </c>
      <c r="J169" t="str">
        <f>'Kelpie OTU counts'!J169</f>
        <v>.</v>
      </c>
      <c r="K169" t="str">
        <f>'Kelpie OTU counts'!K169</f>
        <v>Lactobacillaceae</v>
      </c>
      <c r="L169" t="str">
        <f>'Kelpie OTU counts'!L169</f>
        <v>.</v>
      </c>
      <c r="M169" t="str">
        <f>'Kelpie OTU counts'!M169</f>
        <v>Lactobacillus</v>
      </c>
      <c r="N169" t="str">
        <f>'Kelpie OTU counts'!N169</f>
        <v>.</v>
      </c>
      <c r="O169">
        <f>'Kelpie OTU counts'!O169</f>
        <v>0.98</v>
      </c>
      <c r="P169" t="str">
        <f>'Kelpie OTU counts'!P169</f>
        <v>Lactobacillus_mucosae_(T)_CCUG_43179_(T);_S32;_DSM_13345_(AF126738)</v>
      </c>
      <c r="Q169">
        <f>'Kelpie OTU counts'!Q169</f>
        <v>100</v>
      </c>
      <c r="R169">
        <f>'Kelpie OTU counts'!R169</f>
        <v>1</v>
      </c>
      <c r="S169" s="4">
        <f>'Kelpie OTU counts'!S169/'Kelpie OTU counts'!S$1</f>
        <v>0</v>
      </c>
      <c r="T169" s="4">
        <f>'Kelpie OTU counts'!T169/'Kelpie OTU counts'!T$1</f>
        <v>0</v>
      </c>
      <c r="U169" s="4">
        <f>'Kelpie OTU counts'!U169/'Kelpie OTU counts'!U$1</f>
        <v>0</v>
      </c>
      <c r="V169" s="4">
        <f>'Kelpie OTU counts'!V169/'Kelpie OTU counts'!V$1</f>
        <v>0</v>
      </c>
      <c r="W169" s="4">
        <f>'Kelpie OTU counts'!W169/'Kelpie OTU counts'!W$1</f>
        <v>0</v>
      </c>
      <c r="X169" s="4">
        <f>'Kelpie OTU counts'!X169/'Kelpie OTU counts'!X$1</f>
        <v>0</v>
      </c>
      <c r="Y169" s="4">
        <f>'Kelpie OTU counts'!Y169/'Kelpie OTU counts'!Y$1</f>
        <v>0</v>
      </c>
      <c r="Z169" s="4">
        <f>'Kelpie OTU counts'!Z169/'Kelpie OTU counts'!Z$1</f>
        <v>0</v>
      </c>
      <c r="AA169" s="4">
        <f>'Kelpie OTU counts'!AA169/'Kelpie OTU counts'!AA$1</f>
        <v>0</v>
      </c>
      <c r="AB169" s="4">
        <f>'Kelpie OTU counts'!AB169/'Kelpie OTU counts'!AB$1</f>
        <v>0</v>
      </c>
      <c r="AC169" s="4">
        <f>'Kelpie OTU counts'!AC169/'Kelpie OTU counts'!AC$1</f>
        <v>0</v>
      </c>
      <c r="AD169" s="4">
        <f>'Kelpie OTU counts'!AD169/'Kelpie OTU counts'!AD$1</f>
        <v>0</v>
      </c>
      <c r="AE169" s="4">
        <f>'Kelpie OTU counts'!AE169/'Kelpie OTU counts'!AE$1</f>
        <v>0</v>
      </c>
      <c r="AF169" s="4">
        <f>'Kelpie OTU counts'!AF169/'Kelpie OTU counts'!AF$1</f>
        <v>0</v>
      </c>
      <c r="AG169" s="4">
        <f>'Kelpie OTU counts'!AG169/'Kelpie OTU counts'!AG$1</f>
        <v>0</v>
      </c>
      <c r="AH169" s="4">
        <f>'Kelpie OTU counts'!AH169/'Kelpie OTU counts'!AH$1</f>
        <v>0</v>
      </c>
      <c r="AI169" s="4">
        <f>'Kelpie OTU counts'!AI169/'Kelpie OTU counts'!AI$1</f>
        <v>0</v>
      </c>
      <c r="AJ169" s="4">
        <f>'Kelpie OTU counts'!AJ169/'Kelpie OTU counts'!AJ$1</f>
        <v>0</v>
      </c>
      <c r="AK169" s="4">
        <f>'Kelpie OTU counts'!AK169/'Kelpie OTU counts'!AK$1</f>
        <v>0</v>
      </c>
      <c r="AL169" s="4">
        <f>'Kelpie OTU counts'!AL169/'Kelpie OTU counts'!AL$1</f>
        <v>0</v>
      </c>
      <c r="AM169" s="4">
        <f>'Kelpie OTU counts'!AM169/'Kelpie OTU counts'!AM$1</f>
        <v>0</v>
      </c>
      <c r="AN169" s="4">
        <f>'Kelpie OTU counts'!AN169/'Kelpie OTU counts'!AN$1</f>
        <v>0</v>
      </c>
      <c r="AO169" s="4">
        <f>'Kelpie OTU counts'!AO169/'Kelpie OTU counts'!AO$1</f>
        <v>0</v>
      </c>
      <c r="AP169" s="4">
        <f>'Kelpie OTU counts'!AP169/'Kelpie OTU counts'!AP$1</f>
        <v>0</v>
      </c>
      <c r="AQ169" s="4">
        <f>'Kelpie OTU counts'!AQ169/'Kelpie OTU counts'!AQ$1</f>
        <v>0</v>
      </c>
      <c r="AR169" s="4">
        <f>'Kelpie OTU counts'!AR169/'Kelpie OTU counts'!AR$1</f>
        <v>0</v>
      </c>
      <c r="AS169" s="4">
        <f>'Kelpie OTU counts'!AS169/'Kelpie OTU counts'!AS$1</f>
        <v>0</v>
      </c>
      <c r="AT169" s="4">
        <f>'Kelpie OTU counts'!AT169/'Kelpie OTU counts'!AT$1</f>
        <v>0</v>
      </c>
      <c r="AU169" s="4">
        <f>'Kelpie OTU counts'!AU169/'Kelpie OTU counts'!AU$1</f>
        <v>0</v>
      </c>
      <c r="AV169" s="4">
        <f>'Kelpie OTU counts'!AV169/'Kelpie OTU counts'!AV$1</f>
        <v>0</v>
      </c>
      <c r="AW169" s="4">
        <f>'Kelpie OTU counts'!AW169/'Kelpie OTU counts'!AW$1</f>
        <v>1.1434511434511435E-2</v>
      </c>
      <c r="AX169" s="4">
        <f>'Kelpie OTU counts'!AX169/'Kelpie OTU counts'!AX$1</f>
        <v>1.1330049261083743E-2</v>
      </c>
      <c r="AY169" s="4">
        <f>'Kelpie OTU counts'!AY169/'Kelpie OTU counts'!AY$1</f>
        <v>0</v>
      </c>
      <c r="AZ169" s="4">
        <f>'Kelpie OTU counts'!AZ169/'Kelpie OTU counts'!AZ$1</f>
        <v>0</v>
      </c>
      <c r="BA169" s="4">
        <f>'Kelpie OTU counts'!BA169/'Kelpie OTU counts'!BA$1</f>
        <v>0</v>
      </c>
      <c r="BB169" s="4">
        <f>'Kelpie OTU counts'!BB169/'Kelpie OTU counts'!BB$1</f>
        <v>0</v>
      </c>
      <c r="BC169" s="4">
        <f>'Kelpie OTU counts'!BC169/'Kelpie OTU counts'!BC$1</f>
        <v>0</v>
      </c>
      <c r="BD169" s="4">
        <f>'Kelpie OTU counts'!BD169/'Kelpie OTU counts'!BD$1</f>
        <v>0</v>
      </c>
      <c r="BE169" s="4">
        <f>'Kelpie OTU counts'!BE169/'Kelpie OTU counts'!BE$1</f>
        <v>0</v>
      </c>
      <c r="BF169" s="4">
        <f>'Kelpie OTU counts'!BF169/'Kelpie OTU counts'!BF$1</f>
        <v>0</v>
      </c>
    </row>
    <row r="170" spans="1:58" x14ac:dyDescent="0.35">
      <c r="A170" t="str">
        <f>'Kelpie OTU counts'!A170</f>
        <v>OTU_150</v>
      </c>
      <c r="B170">
        <f>'Kelpie OTU counts'!B170</f>
        <v>45</v>
      </c>
      <c r="C170" t="str">
        <f>'Kelpie OTU counts'!C170</f>
        <v>Root</v>
      </c>
      <c r="D170" t="str">
        <f>'Kelpie OTU counts'!D170</f>
        <v>Bacteria</v>
      </c>
      <c r="E170" t="str">
        <f>'Kelpie OTU counts'!E170</f>
        <v>Firmicutes</v>
      </c>
      <c r="F170" t="str">
        <f>'Kelpie OTU counts'!F170</f>
        <v>.</v>
      </c>
      <c r="G170" t="str">
        <f>'Kelpie OTU counts'!G170</f>
        <v>Clostridia</v>
      </c>
      <c r="H170" t="str">
        <f>'Kelpie OTU counts'!H170</f>
        <v>.</v>
      </c>
      <c r="I170" t="str">
        <f>'Kelpie OTU counts'!I170</f>
        <v>Clostridiales</v>
      </c>
      <c r="J170" t="str">
        <f>'Kelpie OTU counts'!J170</f>
        <v>.</v>
      </c>
      <c r="K170" t="str">
        <f>'Kelpie OTU counts'!K170</f>
        <v>Lachnospiraceae</v>
      </c>
      <c r="L170" t="str">
        <f>'Kelpie OTU counts'!L170</f>
        <v>.</v>
      </c>
      <c r="M170" t="str">
        <f>'Kelpie OTU counts'!M170</f>
        <v>Anaerostipes</v>
      </c>
      <c r="N170" t="str">
        <f>'Kelpie OTU counts'!N170</f>
        <v>.</v>
      </c>
      <c r="O170">
        <f>'Kelpie OTU counts'!O170</f>
        <v>0.99</v>
      </c>
      <c r="P170" t="str">
        <f>'Kelpie OTU counts'!P170</f>
        <v>Anaerostipes_butyraticus_(T)_35-7_(FJ947528)</v>
      </c>
      <c r="Q170">
        <f>'Kelpie OTU counts'!Q170</f>
        <v>97.2</v>
      </c>
      <c r="R170">
        <f>'Kelpie OTU counts'!R170</f>
        <v>1</v>
      </c>
      <c r="S170" s="4">
        <f>'Kelpie OTU counts'!S170/'Kelpie OTU counts'!S$1</f>
        <v>0</v>
      </c>
      <c r="T170" s="4">
        <f>'Kelpie OTU counts'!T170/'Kelpie OTU counts'!T$1</f>
        <v>0</v>
      </c>
      <c r="U170" s="4">
        <f>'Kelpie OTU counts'!U170/'Kelpie OTU counts'!U$1</f>
        <v>0</v>
      </c>
      <c r="V170" s="4">
        <f>'Kelpie OTU counts'!V170/'Kelpie OTU counts'!V$1</f>
        <v>0</v>
      </c>
      <c r="W170" s="4">
        <f>'Kelpie OTU counts'!W170/'Kelpie OTU counts'!W$1</f>
        <v>0</v>
      </c>
      <c r="X170" s="4">
        <f>'Kelpie OTU counts'!X170/'Kelpie OTU counts'!X$1</f>
        <v>0</v>
      </c>
      <c r="Y170" s="4">
        <f>'Kelpie OTU counts'!Y170/'Kelpie OTU counts'!Y$1</f>
        <v>0</v>
      </c>
      <c r="Z170" s="4">
        <f>'Kelpie OTU counts'!Z170/'Kelpie OTU counts'!Z$1</f>
        <v>0</v>
      </c>
      <c r="AA170" s="4">
        <f>'Kelpie OTU counts'!AA170/'Kelpie OTU counts'!AA$1</f>
        <v>0</v>
      </c>
      <c r="AB170" s="4">
        <f>'Kelpie OTU counts'!AB170/'Kelpie OTU counts'!AB$1</f>
        <v>0</v>
      </c>
      <c r="AC170" s="4">
        <f>'Kelpie OTU counts'!AC170/'Kelpie OTU counts'!AC$1</f>
        <v>0</v>
      </c>
      <c r="AD170" s="4">
        <f>'Kelpie OTU counts'!AD170/'Kelpie OTU counts'!AD$1</f>
        <v>0</v>
      </c>
      <c r="AE170" s="4">
        <f>'Kelpie OTU counts'!AE170/'Kelpie OTU counts'!AE$1</f>
        <v>0</v>
      </c>
      <c r="AF170" s="4">
        <f>'Kelpie OTU counts'!AF170/'Kelpie OTU counts'!AF$1</f>
        <v>0</v>
      </c>
      <c r="AG170" s="4">
        <f>'Kelpie OTU counts'!AG170/'Kelpie OTU counts'!AG$1</f>
        <v>0</v>
      </c>
      <c r="AH170" s="4">
        <f>'Kelpie OTU counts'!AH170/'Kelpie OTU counts'!AH$1</f>
        <v>0</v>
      </c>
      <c r="AI170" s="4">
        <f>'Kelpie OTU counts'!AI170/'Kelpie OTU counts'!AI$1</f>
        <v>0</v>
      </c>
      <c r="AJ170" s="4">
        <f>'Kelpie OTU counts'!AJ170/'Kelpie OTU counts'!AJ$1</f>
        <v>0</v>
      </c>
      <c r="AK170" s="4">
        <f>'Kelpie OTU counts'!AK170/'Kelpie OTU counts'!AK$1</f>
        <v>0</v>
      </c>
      <c r="AL170" s="4">
        <f>'Kelpie OTU counts'!AL170/'Kelpie OTU counts'!AL$1</f>
        <v>0</v>
      </c>
      <c r="AM170" s="4">
        <f>'Kelpie OTU counts'!AM170/'Kelpie OTU counts'!AM$1</f>
        <v>0</v>
      </c>
      <c r="AN170" s="4">
        <f>'Kelpie OTU counts'!AN170/'Kelpie OTU counts'!AN$1</f>
        <v>0</v>
      </c>
      <c r="AO170" s="4">
        <f>'Kelpie OTU counts'!AO170/'Kelpie OTU counts'!AO$1</f>
        <v>0</v>
      </c>
      <c r="AP170" s="4">
        <f>'Kelpie OTU counts'!AP170/'Kelpie OTU counts'!AP$1</f>
        <v>0</v>
      </c>
      <c r="AQ170" s="4">
        <f>'Kelpie OTU counts'!AQ170/'Kelpie OTU counts'!AQ$1</f>
        <v>0</v>
      </c>
      <c r="AR170" s="4">
        <f>'Kelpie OTU counts'!AR170/'Kelpie OTU counts'!AR$1</f>
        <v>0</v>
      </c>
      <c r="AS170" s="4">
        <f>'Kelpie OTU counts'!AS170/'Kelpie OTU counts'!AS$1</f>
        <v>0</v>
      </c>
      <c r="AT170" s="4">
        <f>'Kelpie OTU counts'!AT170/'Kelpie OTU counts'!AT$1</f>
        <v>0</v>
      </c>
      <c r="AU170" s="4">
        <f>'Kelpie OTU counts'!AU170/'Kelpie OTU counts'!AU$1</f>
        <v>0</v>
      </c>
      <c r="AV170" s="4">
        <f>'Kelpie OTU counts'!AV170/'Kelpie OTU counts'!AV$1</f>
        <v>0</v>
      </c>
      <c r="AW170" s="4">
        <f>'Kelpie OTU counts'!AW170/'Kelpie OTU counts'!AW$1</f>
        <v>1.4553014553014554E-2</v>
      </c>
      <c r="AX170" s="4">
        <f>'Kelpie OTU counts'!AX170/'Kelpie OTU counts'!AX$1</f>
        <v>6.8965517241379309E-3</v>
      </c>
      <c r="AY170" s="4">
        <f>'Kelpie OTU counts'!AY170/'Kelpie OTU counts'!AY$1</f>
        <v>4.3497172683775554E-4</v>
      </c>
      <c r="AZ170" s="4">
        <f>'Kelpie OTU counts'!AZ170/'Kelpie OTU counts'!AZ$1</f>
        <v>2.1910604732690623E-4</v>
      </c>
      <c r="BA170" s="4">
        <f>'Kelpie OTU counts'!BA170/'Kelpie OTU counts'!BA$1</f>
        <v>0</v>
      </c>
      <c r="BB170" s="4">
        <f>'Kelpie OTU counts'!BB170/'Kelpie OTU counts'!BB$1</f>
        <v>0</v>
      </c>
      <c r="BC170" s="4">
        <f>'Kelpie OTU counts'!BC170/'Kelpie OTU counts'!BC$1</f>
        <v>0</v>
      </c>
      <c r="BD170" s="4">
        <f>'Kelpie OTU counts'!BD170/'Kelpie OTU counts'!BD$1</f>
        <v>0</v>
      </c>
      <c r="BE170" s="4">
        <f>'Kelpie OTU counts'!BE170/'Kelpie OTU counts'!BE$1</f>
        <v>0</v>
      </c>
      <c r="BF170" s="4">
        <f>'Kelpie OTU counts'!BF170/'Kelpie OTU counts'!BF$1</f>
        <v>0</v>
      </c>
    </row>
    <row r="171" spans="1:58" x14ac:dyDescent="0.35">
      <c r="A171" t="str">
        <f>'Kelpie OTU counts'!A171</f>
        <v>OTU_164</v>
      </c>
      <c r="B171">
        <f>'Kelpie OTU counts'!B171</f>
        <v>43</v>
      </c>
      <c r="C171" t="str">
        <f>'Kelpie OTU counts'!C171</f>
        <v>Root</v>
      </c>
      <c r="D171" t="str">
        <f>'Kelpie OTU counts'!D171</f>
        <v>Bacteria</v>
      </c>
      <c r="E171" t="str">
        <f>'Kelpie OTU counts'!E171</f>
        <v>Firmicutes</v>
      </c>
      <c r="F171" t="str">
        <f>'Kelpie OTU counts'!F171</f>
        <v>.</v>
      </c>
      <c r="G171" t="str">
        <f>'Kelpie OTU counts'!G171</f>
        <v>Clostridia</v>
      </c>
      <c r="H171" t="str">
        <f>'Kelpie OTU counts'!H171</f>
        <v>.</v>
      </c>
      <c r="I171" t="str">
        <f>'Kelpie OTU counts'!I171</f>
        <v>Clostridiales</v>
      </c>
      <c r="J171" t="str">
        <f>'Kelpie OTU counts'!J171</f>
        <v>.</v>
      </c>
      <c r="K171" t="str">
        <f>'Kelpie OTU counts'!K171</f>
        <v>Lachnospiraceae</v>
      </c>
      <c r="L171" t="str">
        <f>'Kelpie OTU counts'!L171</f>
        <v>.</v>
      </c>
      <c r="M171" t="str">
        <f>'Kelpie OTU counts'!M171</f>
        <v>.</v>
      </c>
      <c r="N171" t="str">
        <f>'Kelpie OTU counts'!N171</f>
        <v>.</v>
      </c>
      <c r="O171">
        <f>'Kelpie OTU counts'!O171</f>
        <v>1</v>
      </c>
      <c r="P171" t="str">
        <f>'Kelpie OTU counts'!P171</f>
        <v>Clostridium_sp._UB-B.2_(HE603919)</v>
      </c>
      <c r="Q171">
        <f>'Kelpie OTU counts'!Q171</f>
        <v>95.7</v>
      </c>
      <c r="R171">
        <f>'Kelpie OTU counts'!R171</f>
        <v>1</v>
      </c>
      <c r="S171" s="4">
        <f>'Kelpie OTU counts'!S171/'Kelpie OTU counts'!S$1</f>
        <v>0</v>
      </c>
      <c r="T171" s="4">
        <f>'Kelpie OTU counts'!T171/'Kelpie OTU counts'!T$1</f>
        <v>0</v>
      </c>
      <c r="U171" s="4">
        <f>'Kelpie OTU counts'!U171/'Kelpie OTU counts'!U$1</f>
        <v>0</v>
      </c>
      <c r="V171" s="4">
        <f>'Kelpie OTU counts'!V171/'Kelpie OTU counts'!V$1</f>
        <v>0</v>
      </c>
      <c r="W171" s="4">
        <f>'Kelpie OTU counts'!W171/'Kelpie OTU counts'!W$1</f>
        <v>0</v>
      </c>
      <c r="X171" s="4">
        <f>'Kelpie OTU counts'!X171/'Kelpie OTU counts'!X$1</f>
        <v>0</v>
      </c>
      <c r="Y171" s="4">
        <f>'Kelpie OTU counts'!Y171/'Kelpie OTU counts'!Y$1</f>
        <v>0</v>
      </c>
      <c r="Z171" s="4">
        <f>'Kelpie OTU counts'!Z171/'Kelpie OTU counts'!Z$1</f>
        <v>0</v>
      </c>
      <c r="AA171" s="4">
        <f>'Kelpie OTU counts'!AA171/'Kelpie OTU counts'!AA$1</f>
        <v>0</v>
      </c>
      <c r="AB171" s="4">
        <f>'Kelpie OTU counts'!AB171/'Kelpie OTU counts'!AB$1</f>
        <v>0</v>
      </c>
      <c r="AC171" s="4">
        <f>'Kelpie OTU counts'!AC171/'Kelpie OTU counts'!AC$1</f>
        <v>0</v>
      </c>
      <c r="AD171" s="4">
        <f>'Kelpie OTU counts'!AD171/'Kelpie OTU counts'!AD$1</f>
        <v>0</v>
      </c>
      <c r="AE171" s="4">
        <f>'Kelpie OTU counts'!AE171/'Kelpie OTU counts'!AE$1</f>
        <v>0</v>
      </c>
      <c r="AF171" s="4">
        <f>'Kelpie OTU counts'!AF171/'Kelpie OTU counts'!AF$1</f>
        <v>0</v>
      </c>
      <c r="AG171" s="4">
        <f>'Kelpie OTU counts'!AG171/'Kelpie OTU counts'!AG$1</f>
        <v>0</v>
      </c>
      <c r="AH171" s="4">
        <f>'Kelpie OTU counts'!AH171/'Kelpie OTU counts'!AH$1</f>
        <v>0</v>
      </c>
      <c r="AI171" s="4">
        <f>'Kelpie OTU counts'!AI171/'Kelpie OTU counts'!AI$1</f>
        <v>0</v>
      </c>
      <c r="AJ171" s="4">
        <f>'Kelpie OTU counts'!AJ171/'Kelpie OTU counts'!AJ$1</f>
        <v>0</v>
      </c>
      <c r="AK171" s="4">
        <f>'Kelpie OTU counts'!AK171/'Kelpie OTU counts'!AK$1</f>
        <v>0</v>
      </c>
      <c r="AL171" s="4">
        <f>'Kelpie OTU counts'!AL171/'Kelpie OTU counts'!AL$1</f>
        <v>0</v>
      </c>
      <c r="AM171" s="4">
        <f>'Kelpie OTU counts'!AM171/'Kelpie OTU counts'!AM$1</f>
        <v>0</v>
      </c>
      <c r="AN171" s="4">
        <f>'Kelpie OTU counts'!AN171/'Kelpie OTU counts'!AN$1</f>
        <v>0</v>
      </c>
      <c r="AO171" s="4">
        <f>'Kelpie OTU counts'!AO171/'Kelpie OTU counts'!AO$1</f>
        <v>6.7918497802636835E-3</v>
      </c>
      <c r="AP171" s="4">
        <f>'Kelpie OTU counts'!AP171/'Kelpie OTU counts'!AP$1</f>
        <v>4.799301919720768E-3</v>
      </c>
      <c r="AQ171" s="4">
        <f>'Kelpie OTU counts'!AQ171/'Kelpie OTU counts'!AQ$1</f>
        <v>0</v>
      </c>
      <c r="AR171" s="4">
        <f>'Kelpie OTU counts'!AR171/'Kelpie OTU counts'!AR$1</f>
        <v>0</v>
      </c>
      <c r="AS171" s="4">
        <f>'Kelpie OTU counts'!AS171/'Kelpie OTU counts'!AS$1</f>
        <v>0</v>
      </c>
      <c r="AT171" s="4">
        <f>'Kelpie OTU counts'!AT171/'Kelpie OTU counts'!AT$1</f>
        <v>0</v>
      </c>
      <c r="AU171" s="4">
        <f>'Kelpie OTU counts'!AU171/'Kelpie OTU counts'!AU$1</f>
        <v>5.0632911392405064E-3</v>
      </c>
      <c r="AV171" s="4">
        <f>'Kelpie OTU counts'!AV171/'Kelpie OTU counts'!AV$1</f>
        <v>7.9295154185022032E-3</v>
      </c>
      <c r="AW171" s="4">
        <f>'Kelpie OTU counts'!AW171/'Kelpie OTU counts'!AW$1</f>
        <v>0</v>
      </c>
      <c r="AX171" s="4">
        <f>'Kelpie OTU counts'!AX171/'Kelpie OTU counts'!AX$1</f>
        <v>0</v>
      </c>
      <c r="AY171" s="4">
        <f>'Kelpie OTU counts'!AY171/'Kelpie OTU counts'!AY$1</f>
        <v>0</v>
      </c>
      <c r="AZ171" s="4">
        <f>'Kelpie OTU counts'!AZ171/'Kelpie OTU counts'!AZ$1</f>
        <v>0</v>
      </c>
      <c r="BA171" s="4">
        <f>'Kelpie OTU counts'!BA171/'Kelpie OTU counts'!BA$1</f>
        <v>0</v>
      </c>
      <c r="BB171" s="4">
        <f>'Kelpie OTU counts'!BB171/'Kelpie OTU counts'!BB$1</f>
        <v>0</v>
      </c>
      <c r="BC171" s="4">
        <f>'Kelpie OTU counts'!BC171/'Kelpie OTU counts'!BC$1</f>
        <v>0</v>
      </c>
      <c r="BD171" s="4">
        <f>'Kelpie OTU counts'!BD171/'Kelpie OTU counts'!BD$1</f>
        <v>0</v>
      </c>
      <c r="BE171" s="4">
        <f>'Kelpie OTU counts'!BE171/'Kelpie OTU counts'!BE$1</f>
        <v>0</v>
      </c>
      <c r="BF171" s="4">
        <f>'Kelpie OTU counts'!BF171/'Kelpie OTU counts'!BF$1</f>
        <v>0</v>
      </c>
    </row>
    <row r="172" spans="1:58" x14ac:dyDescent="0.35">
      <c r="A172" t="str">
        <f>'Kelpie OTU counts'!A172</f>
        <v>OTU_152</v>
      </c>
      <c r="B172">
        <f>'Kelpie OTU counts'!B172</f>
        <v>43</v>
      </c>
      <c r="C172" t="str">
        <f>'Kelpie OTU counts'!C172</f>
        <v>Root</v>
      </c>
      <c r="D172" t="str">
        <f>'Kelpie OTU counts'!D172</f>
        <v>Bacteria</v>
      </c>
      <c r="E172" t="str">
        <f>'Kelpie OTU counts'!E172</f>
        <v>Proteobacteria</v>
      </c>
      <c r="F172" t="str">
        <f>'Kelpie OTU counts'!F172</f>
        <v>.</v>
      </c>
      <c r="G172" t="str">
        <f>'Kelpie OTU counts'!G172</f>
        <v>Gammaproteobacteria</v>
      </c>
      <c r="H172" t="str">
        <f>'Kelpie OTU counts'!H172</f>
        <v>.</v>
      </c>
      <c r="I172" t="str">
        <f>'Kelpie OTU counts'!I172</f>
        <v>Pasteurellales</v>
      </c>
      <c r="J172" t="str">
        <f>'Kelpie OTU counts'!J172</f>
        <v>.</v>
      </c>
      <c r="K172" t="str">
        <f>'Kelpie OTU counts'!K172</f>
        <v>Pasteurellaceae</v>
      </c>
      <c r="L172" t="str">
        <f>'Kelpie OTU counts'!L172</f>
        <v>.</v>
      </c>
      <c r="M172" t="str">
        <f>'Kelpie OTU counts'!M172</f>
        <v>Haemophilus</v>
      </c>
      <c r="N172" t="str">
        <f>'Kelpie OTU counts'!N172</f>
        <v>.</v>
      </c>
      <c r="O172">
        <f>'Kelpie OTU counts'!O172</f>
        <v>0.69</v>
      </c>
      <c r="P172" t="str">
        <f>'Kelpie OTU counts'!P172</f>
        <v>Haemophilus_parainfluenzae_(T)_CCUG_12836_(AY362908)</v>
      </c>
      <c r="Q172">
        <f>'Kelpie OTU counts'!Q172</f>
        <v>100</v>
      </c>
      <c r="R172">
        <f>'Kelpie OTU counts'!R172</f>
        <v>1</v>
      </c>
      <c r="S172" s="4">
        <f>'Kelpie OTU counts'!S172/'Kelpie OTU counts'!S$1</f>
        <v>0</v>
      </c>
      <c r="T172" s="4">
        <f>'Kelpie OTU counts'!T172/'Kelpie OTU counts'!T$1</f>
        <v>0</v>
      </c>
      <c r="U172" s="4">
        <f>'Kelpie OTU counts'!U172/'Kelpie OTU counts'!U$1</f>
        <v>0</v>
      </c>
      <c r="V172" s="4">
        <f>'Kelpie OTU counts'!V172/'Kelpie OTU counts'!V$1</f>
        <v>0</v>
      </c>
      <c r="W172" s="4">
        <f>'Kelpie OTU counts'!W172/'Kelpie OTU counts'!W$1</f>
        <v>0</v>
      </c>
      <c r="X172" s="4">
        <f>'Kelpie OTU counts'!X172/'Kelpie OTU counts'!X$1</f>
        <v>0</v>
      </c>
      <c r="Y172" s="4">
        <f>'Kelpie OTU counts'!Y172/'Kelpie OTU counts'!Y$1</f>
        <v>0</v>
      </c>
      <c r="Z172" s="4">
        <f>'Kelpie OTU counts'!Z172/'Kelpie OTU counts'!Z$1</f>
        <v>0</v>
      </c>
      <c r="AA172" s="4">
        <f>'Kelpie OTU counts'!AA172/'Kelpie OTU counts'!AA$1</f>
        <v>0</v>
      </c>
      <c r="AB172" s="4">
        <f>'Kelpie OTU counts'!AB172/'Kelpie OTU counts'!AB$1</f>
        <v>0</v>
      </c>
      <c r="AC172" s="4">
        <f>'Kelpie OTU counts'!AC172/'Kelpie OTU counts'!AC$1</f>
        <v>0</v>
      </c>
      <c r="AD172" s="4">
        <f>'Kelpie OTU counts'!AD172/'Kelpie OTU counts'!AD$1</f>
        <v>0</v>
      </c>
      <c r="AE172" s="4">
        <f>'Kelpie OTU counts'!AE172/'Kelpie OTU counts'!AE$1</f>
        <v>0</v>
      </c>
      <c r="AF172" s="4">
        <f>'Kelpie OTU counts'!AF172/'Kelpie OTU counts'!AF$1</f>
        <v>0</v>
      </c>
      <c r="AG172" s="4">
        <f>'Kelpie OTU counts'!AG172/'Kelpie OTU counts'!AG$1</f>
        <v>0</v>
      </c>
      <c r="AH172" s="4">
        <f>'Kelpie OTU counts'!AH172/'Kelpie OTU counts'!AH$1</f>
        <v>0</v>
      </c>
      <c r="AI172" s="4">
        <f>'Kelpie OTU counts'!AI172/'Kelpie OTU counts'!AI$1</f>
        <v>0</v>
      </c>
      <c r="AJ172" s="4">
        <f>'Kelpie OTU counts'!AJ172/'Kelpie OTU counts'!AJ$1</f>
        <v>0</v>
      </c>
      <c r="AK172" s="4">
        <f>'Kelpie OTU counts'!AK172/'Kelpie OTU counts'!AK$1</f>
        <v>0</v>
      </c>
      <c r="AL172" s="4">
        <f>'Kelpie OTU counts'!AL172/'Kelpie OTU counts'!AL$1</f>
        <v>0</v>
      </c>
      <c r="AM172" s="4">
        <f>'Kelpie OTU counts'!AM172/'Kelpie OTU counts'!AM$1</f>
        <v>2.4946543121881683E-3</v>
      </c>
      <c r="AN172" s="4">
        <f>'Kelpie OTU counts'!AN172/'Kelpie OTU counts'!AN$1</f>
        <v>0</v>
      </c>
      <c r="AO172" s="4">
        <f>'Kelpie OTU counts'!AO172/'Kelpie OTU counts'!AO$1</f>
        <v>0</v>
      </c>
      <c r="AP172" s="4">
        <f>'Kelpie OTU counts'!AP172/'Kelpie OTU counts'!AP$1</f>
        <v>0</v>
      </c>
      <c r="AQ172" s="4">
        <f>'Kelpie OTU counts'!AQ172/'Kelpie OTU counts'!AQ$1</f>
        <v>2.2580645161290325E-3</v>
      </c>
      <c r="AR172" s="4">
        <f>'Kelpie OTU counts'!AR172/'Kelpie OTU counts'!AR$1</f>
        <v>1.0664770707429791E-3</v>
      </c>
      <c r="AS172" s="4">
        <f>'Kelpie OTU counts'!AS172/'Kelpie OTU counts'!AS$1</f>
        <v>0</v>
      </c>
      <c r="AT172" s="4">
        <f>'Kelpie OTU counts'!AT172/'Kelpie OTU counts'!AT$1</f>
        <v>0</v>
      </c>
      <c r="AU172" s="4">
        <f>'Kelpie OTU counts'!AU172/'Kelpie OTU counts'!AU$1</f>
        <v>0</v>
      </c>
      <c r="AV172" s="4">
        <f>'Kelpie OTU counts'!AV172/'Kelpie OTU counts'!AV$1</f>
        <v>0</v>
      </c>
      <c r="AW172" s="4">
        <f>'Kelpie OTU counts'!AW172/'Kelpie OTU counts'!AW$1</f>
        <v>7.2765072765072769E-3</v>
      </c>
      <c r="AX172" s="4">
        <f>'Kelpie OTU counts'!AX172/'Kelpie OTU counts'!AX$1</f>
        <v>5.9113300492610842E-3</v>
      </c>
      <c r="AY172" s="4">
        <f>'Kelpie OTU counts'!AY172/'Kelpie OTU counts'!AY$1</f>
        <v>0</v>
      </c>
      <c r="AZ172" s="4">
        <f>'Kelpie OTU counts'!AZ172/'Kelpie OTU counts'!AZ$1</f>
        <v>0</v>
      </c>
      <c r="BA172" s="4">
        <f>'Kelpie OTU counts'!BA172/'Kelpie OTU counts'!BA$1</f>
        <v>0</v>
      </c>
      <c r="BB172" s="4">
        <f>'Kelpie OTU counts'!BB172/'Kelpie OTU counts'!BB$1</f>
        <v>0</v>
      </c>
      <c r="BC172" s="4">
        <f>'Kelpie OTU counts'!BC172/'Kelpie OTU counts'!BC$1</f>
        <v>0</v>
      </c>
      <c r="BD172" s="4">
        <f>'Kelpie OTU counts'!BD172/'Kelpie OTU counts'!BD$1</f>
        <v>0</v>
      </c>
      <c r="BE172" s="4">
        <f>'Kelpie OTU counts'!BE172/'Kelpie OTU counts'!BE$1</f>
        <v>0</v>
      </c>
      <c r="BF172" s="4">
        <f>'Kelpie OTU counts'!BF172/'Kelpie OTU counts'!BF$1</f>
        <v>0</v>
      </c>
    </row>
    <row r="173" spans="1:58" x14ac:dyDescent="0.35">
      <c r="A173" t="str">
        <f>'Kelpie OTU counts'!A173</f>
        <v>OTU_153</v>
      </c>
      <c r="B173">
        <f>'Kelpie OTU counts'!B173</f>
        <v>43</v>
      </c>
      <c r="C173" t="str">
        <f>'Kelpie OTU counts'!C173</f>
        <v>Root</v>
      </c>
      <c r="D173" t="str">
        <f>'Kelpie OTU counts'!D173</f>
        <v>Bacteria</v>
      </c>
      <c r="E173" t="str">
        <f>'Kelpie OTU counts'!E173</f>
        <v>Firmicutes</v>
      </c>
      <c r="F173" t="str">
        <f>'Kelpie OTU counts'!F173</f>
        <v>.</v>
      </c>
      <c r="G173" t="str">
        <f>'Kelpie OTU counts'!G173</f>
        <v>Negativicutes</v>
      </c>
      <c r="H173" t="str">
        <f>'Kelpie OTU counts'!H173</f>
        <v>.</v>
      </c>
      <c r="I173" t="str">
        <f>'Kelpie OTU counts'!I173</f>
        <v>Selenomonadales</v>
      </c>
      <c r="J173" t="str">
        <f>'Kelpie OTU counts'!J173</f>
        <v>.</v>
      </c>
      <c r="K173" t="str">
        <f>'Kelpie OTU counts'!K173</f>
        <v>Veillonellaceae</v>
      </c>
      <c r="L173" t="str">
        <f>'Kelpie OTU counts'!L173</f>
        <v>.</v>
      </c>
      <c r="M173" t="str">
        <f>'Kelpie OTU counts'!M173</f>
        <v>Megasphaera</v>
      </c>
      <c r="N173" t="str">
        <f>'Kelpie OTU counts'!N173</f>
        <v>.</v>
      </c>
      <c r="O173">
        <f>'Kelpie OTU counts'!O173</f>
        <v>1</v>
      </c>
      <c r="P173" t="str">
        <f>'Kelpie OTU counts'!P173</f>
        <v>Caecibacter_massiliensis_strain_Marseille-P2974_(NR_147376.1)</v>
      </c>
      <c r="Q173">
        <f>'Kelpie OTU counts'!Q173</f>
        <v>98</v>
      </c>
      <c r="R173">
        <f>'Kelpie OTU counts'!R173</f>
        <v>1</v>
      </c>
      <c r="S173" s="4">
        <f>'Kelpie OTU counts'!S173/'Kelpie OTU counts'!S$1</f>
        <v>0</v>
      </c>
      <c r="T173" s="4">
        <f>'Kelpie OTU counts'!T173/'Kelpie OTU counts'!T$1</f>
        <v>0</v>
      </c>
      <c r="U173" s="4">
        <f>'Kelpie OTU counts'!U173/'Kelpie OTU counts'!U$1</f>
        <v>0</v>
      </c>
      <c r="V173" s="4">
        <f>'Kelpie OTU counts'!V173/'Kelpie OTU counts'!V$1</f>
        <v>0</v>
      </c>
      <c r="W173" s="4">
        <f>'Kelpie OTU counts'!W173/'Kelpie OTU counts'!W$1</f>
        <v>0</v>
      </c>
      <c r="X173" s="4">
        <f>'Kelpie OTU counts'!X173/'Kelpie OTU counts'!X$1</f>
        <v>0</v>
      </c>
      <c r="Y173" s="4">
        <f>'Kelpie OTU counts'!Y173/'Kelpie OTU counts'!Y$1</f>
        <v>0</v>
      </c>
      <c r="Z173" s="4">
        <f>'Kelpie OTU counts'!Z173/'Kelpie OTU counts'!Z$1</f>
        <v>0</v>
      </c>
      <c r="AA173" s="4">
        <f>'Kelpie OTU counts'!AA173/'Kelpie OTU counts'!AA$1</f>
        <v>0</v>
      </c>
      <c r="AB173" s="4">
        <f>'Kelpie OTU counts'!AB173/'Kelpie OTU counts'!AB$1</f>
        <v>4.5714285714285718E-3</v>
      </c>
      <c r="AC173" s="4">
        <f>'Kelpie OTU counts'!AC173/'Kelpie OTU counts'!AC$1</f>
        <v>4.0160642570281121E-3</v>
      </c>
      <c r="AD173" s="4">
        <f>'Kelpie OTU counts'!AD173/'Kelpie OTU counts'!AD$1</f>
        <v>4.0914560770156441E-3</v>
      </c>
      <c r="AE173" s="4">
        <f>'Kelpie OTU counts'!AE173/'Kelpie OTU counts'!AE$1</f>
        <v>0</v>
      </c>
      <c r="AF173" s="4">
        <f>'Kelpie OTU counts'!AF173/'Kelpie OTU counts'!AF$1</f>
        <v>0</v>
      </c>
      <c r="AG173" s="4">
        <f>'Kelpie OTU counts'!AG173/'Kelpie OTU counts'!AG$1</f>
        <v>0</v>
      </c>
      <c r="AH173" s="4">
        <f>'Kelpie OTU counts'!AH173/'Kelpie OTU counts'!AH$1</f>
        <v>0</v>
      </c>
      <c r="AI173" s="4">
        <f>'Kelpie OTU counts'!AI173/'Kelpie OTU counts'!AI$1</f>
        <v>0</v>
      </c>
      <c r="AJ173" s="4">
        <f>'Kelpie OTU counts'!AJ173/'Kelpie OTU counts'!AJ$1</f>
        <v>0</v>
      </c>
      <c r="AK173" s="4">
        <f>'Kelpie OTU counts'!AK173/'Kelpie OTU counts'!AK$1</f>
        <v>0</v>
      </c>
      <c r="AL173" s="4">
        <f>'Kelpie OTU counts'!AL173/'Kelpie OTU counts'!AL$1</f>
        <v>0</v>
      </c>
      <c r="AM173" s="4">
        <f>'Kelpie OTU counts'!AM173/'Kelpie OTU counts'!AM$1</f>
        <v>0</v>
      </c>
      <c r="AN173" s="4">
        <f>'Kelpie OTU counts'!AN173/'Kelpie OTU counts'!AN$1</f>
        <v>0</v>
      </c>
      <c r="AO173" s="4">
        <f>'Kelpie OTU counts'!AO173/'Kelpie OTU counts'!AO$1</f>
        <v>0</v>
      </c>
      <c r="AP173" s="4">
        <f>'Kelpie OTU counts'!AP173/'Kelpie OTU counts'!AP$1</f>
        <v>0</v>
      </c>
      <c r="AQ173" s="4">
        <f>'Kelpie OTU counts'!AQ173/'Kelpie OTU counts'!AQ$1</f>
        <v>0</v>
      </c>
      <c r="AR173" s="4">
        <f>'Kelpie OTU counts'!AR173/'Kelpie OTU counts'!AR$1</f>
        <v>0</v>
      </c>
      <c r="AS173" s="4">
        <f>'Kelpie OTU counts'!AS173/'Kelpie OTU counts'!AS$1</f>
        <v>0</v>
      </c>
      <c r="AT173" s="4">
        <f>'Kelpie OTU counts'!AT173/'Kelpie OTU counts'!AT$1</f>
        <v>0</v>
      </c>
      <c r="AU173" s="4">
        <f>'Kelpie OTU counts'!AU173/'Kelpie OTU counts'!AU$1</f>
        <v>0</v>
      </c>
      <c r="AV173" s="4">
        <f>'Kelpie OTU counts'!AV173/'Kelpie OTU counts'!AV$1</f>
        <v>0</v>
      </c>
      <c r="AW173" s="4">
        <f>'Kelpie OTU counts'!AW173/'Kelpie OTU counts'!AW$1</f>
        <v>0</v>
      </c>
      <c r="AX173" s="4">
        <f>'Kelpie OTU counts'!AX173/'Kelpie OTU counts'!AX$1</f>
        <v>0</v>
      </c>
      <c r="AY173" s="4">
        <f>'Kelpie OTU counts'!AY173/'Kelpie OTU counts'!AY$1</f>
        <v>0</v>
      </c>
      <c r="AZ173" s="4">
        <f>'Kelpie OTU counts'!AZ173/'Kelpie OTU counts'!AZ$1</f>
        <v>0</v>
      </c>
      <c r="BA173" s="4">
        <f>'Kelpie OTU counts'!BA173/'Kelpie OTU counts'!BA$1</f>
        <v>0</v>
      </c>
      <c r="BB173" s="4">
        <f>'Kelpie OTU counts'!BB173/'Kelpie OTU counts'!BB$1</f>
        <v>0</v>
      </c>
      <c r="BC173" s="4">
        <f>'Kelpie OTU counts'!BC173/'Kelpie OTU counts'!BC$1</f>
        <v>0</v>
      </c>
      <c r="BD173" s="4">
        <f>'Kelpie OTU counts'!BD173/'Kelpie OTU counts'!BD$1</f>
        <v>0</v>
      </c>
      <c r="BE173" s="4">
        <f>'Kelpie OTU counts'!BE173/'Kelpie OTU counts'!BE$1</f>
        <v>0</v>
      </c>
      <c r="BF173" s="4">
        <f>'Kelpie OTU counts'!BF173/'Kelpie OTU counts'!BF$1</f>
        <v>0</v>
      </c>
    </row>
    <row r="174" spans="1:58" x14ac:dyDescent="0.35">
      <c r="A174" t="str">
        <f>'Kelpie OTU counts'!A174</f>
        <v>OTU_168</v>
      </c>
      <c r="B174">
        <f>'Kelpie OTU counts'!B174</f>
        <v>42</v>
      </c>
      <c r="C174" t="str">
        <f>'Kelpie OTU counts'!C174</f>
        <v>Root</v>
      </c>
      <c r="D174" t="str">
        <f>'Kelpie OTU counts'!D174</f>
        <v>Bacteria</v>
      </c>
      <c r="E174" t="str">
        <f>'Kelpie OTU counts'!E174</f>
        <v>Firmicutes</v>
      </c>
      <c r="F174" t="str">
        <f>'Kelpie OTU counts'!F174</f>
        <v>.</v>
      </c>
      <c r="G174" t="str">
        <f>'Kelpie OTU counts'!G174</f>
        <v>Clostridia</v>
      </c>
      <c r="H174" t="str">
        <f>'Kelpie OTU counts'!H174</f>
        <v>.</v>
      </c>
      <c r="I174" t="str">
        <f>'Kelpie OTU counts'!I174</f>
        <v>Clostridiales</v>
      </c>
      <c r="J174" t="str">
        <f>'Kelpie OTU counts'!J174</f>
        <v>.</v>
      </c>
      <c r="K174" t="str">
        <f>'Kelpie OTU counts'!K174</f>
        <v>Ruminococcaceae</v>
      </c>
      <c r="L174" t="str">
        <f>'Kelpie OTU counts'!L174</f>
        <v>.</v>
      </c>
      <c r="M174" t="str">
        <f>'Kelpie OTU counts'!M174</f>
        <v>.</v>
      </c>
      <c r="N174" t="str">
        <f>'Kelpie OTU counts'!N174</f>
        <v>.</v>
      </c>
      <c r="O174">
        <f>'Kelpie OTU counts'!O174</f>
        <v>0.99</v>
      </c>
      <c r="P174" t="str">
        <f>'Kelpie OTU counts'!P174</f>
        <v>Papillibacter_cinnamivorans_(T)_CIN1;_DSM12816_(AF167711)</v>
      </c>
      <c r="Q174">
        <f>'Kelpie OTU counts'!Q174</f>
        <v>95.7</v>
      </c>
      <c r="R174">
        <f>'Kelpie OTU counts'!R174</f>
        <v>1</v>
      </c>
      <c r="S174" s="4">
        <f>'Kelpie OTU counts'!S174/'Kelpie OTU counts'!S$1</f>
        <v>0</v>
      </c>
      <c r="T174" s="4">
        <f>'Kelpie OTU counts'!T174/'Kelpie OTU counts'!T$1</f>
        <v>0</v>
      </c>
      <c r="U174" s="4">
        <f>'Kelpie OTU counts'!U174/'Kelpie OTU counts'!U$1</f>
        <v>0</v>
      </c>
      <c r="V174" s="4">
        <f>'Kelpie OTU counts'!V174/'Kelpie OTU counts'!V$1</f>
        <v>0</v>
      </c>
      <c r="W174" s="4">
        <f>'Kelpie OTU counts'!W174/'Kelpie OTU counts'!W$1</f>
        <v>0</v>
      </c>
      <c r="X174" s="4">
        <f>'Kelpie OTU counts'!X174/'Kelpie OTU counts'!X$1</f>
        <v>0</v>
      </c>
      <c r="Y174" s="4">
        <f>'Kelpie OTU counts'!Y174/'Kelpie OTU counts'!Y$1</f>
        <v>0</v>
      </c>
      <c r="Z174" s="4">
        <f>'Kelpie OTU counts'!Z174/'Kelpie OTU counts'!Z$1</f>
        <v>0</v>
      </c>
      <c r="AA174" s="4">
        <f>'Kelpie OTU counts'!AA174/'Kelpie OTU counts'!AA$1</f>
        <v>0</v>
      </c>
      <c r="AB174" s="4">
        <f>'Kelpie OTU counts'!AB174/'Kelpie OTU counts'!AB$1</f>
        <v>0</v>
      </c>
      <c r="AC174" s="4">
        <f>'Kelpie OTU counts'!AC174/'Kelpie OTU counts'!AC$1</f>
        <v>0</v>
      </c>
      <c r="AD174" s="4">
        <f>'Kelpie OTU counts'!AD174/'Kelpie OTU counts'!AD$1</f>
        <v>0</v>
      </c>
      <c r="AE174" s="4">
        <f>'Kelpie OTU counts'!AE174/'Kelpie OTU counts'!AE$1</f>
        <v>0</v>
      </c>
      <c r="AF174" s="4">
        <f>'Kelpie OTU counts'!AF174/'Kelpie OTU counts'!AF$1</f>
        <v>0</v>
      </c>
      <c r="AG174" s="4">
        <f>'Kelpie OTU counts'!AG174/'Kelpie OTU counts'!AG$1</f>
        <v>0</v>
      </c>
      <c r="AH174" s="4">
        <f>'Kelpie OTU counts'!AH174/'Kelpie OTU counts'!AH$1</f>
        <v>0</v>
      </c>
      <c r="AI174" s="4">
        <f>'Kelpie OTU counts'!AI174/'Kelpie OTU counts'!AI$1</f>
        <v>0</v>
      </c>
      <c r="AJ174" s="4">
        <f>'Kelpie OTU counts'!AJ174/'Kelpie OTU counts'!AJ$1</f>
        <v>0</v>
      </c>
      <c r="AK174" s="4">
        <f>'Kelpie OTU counts'!AK174/'Kelpie OTU counts'!AK$1</f>
        <v>0</v>
      </c>
      <c r="AL174" s="4">
        <f>'Kelpie OTU counts'!AL174/'Kelpie OTU counts'!AL$1</f>
        <v>0</v>
      </c>
      <c r="AM174" s="4">
        <f>'Kelpie OTU counts'!AM174/'Kelpie OTU counts'!AM$1</f>
        <v>0</v>
      </c>
      <c r="AN174" s="4">
        <f>'Kelpie OTU counts'!AN174/'Kelpie OTU counts'!AN$1</f>
        <v>0</v>
      </c>
      <c r="AO174" s="4">
        <f>'Kelpie OTU counts'!AO174/'Kelpie OTU counts'!AO$1</f>
        <v>1.0387534958050339E-2</v>
      </c>
      <c r="AP174" s="4">
        <f>'Kelpie OTU counts'!AP174/'Kelpie OTU counts'!AP$1</f>
        <v>4.799301919720768E-3</v>
      </c>
      <c r="AQ174" s="4">
        <f>'Kelpie OTU counts'!AQ174/'Kelpie OTU counts'!AQ$1</f>
        <v>0</v>
      </c>
      <c r="AR174" s="4">
        <f>'Kelpie OTU counts'!AR174/'Kelpie OTU counts'!AR$1</f>
        <v>0</v>
      </c>
      <c r="AS174" s="4">
        <f>'Kelpie OTU counts'!AS174/'Kelpie OTU counts'!AS$1</f>
        <v>0</v>
      </c>
      <c r="AT174" s="4">
        <f>'Kelpie OTU counts'!AT174/'Kelpie OTU counts'!AT$1</f>
        <v>0</v>
      </c>
      <c r="AU174" s="4">
        <f>'Kelpie OTU counts'!AU174/'Kelpie OTU counts'!AU$1</f>
        <v>4.2194092827004216E-3</v>
      </c>
      <c r="AV174" s="4">
        <f>'Kelpie OTU counts'!AV174/'Kelpie OTU counts'!AV$1</f>
        <v>0</v>
      </c>
      <c r="AW174" s="4">
        <f>'Kelpie OTU counts'!AW174/'Kelpie OTU counts'!AW$1</f>
        <v>0</v>
      </c>
      <c r="AX174" s="4">
        <f>'Kelpie OTU counts'!AX174/'Kelpie OTU counts'!AX$1</f>
        <v>0</v>
      </c>
      <c r="AY174" s="4">
        <f>'Kelpie OTU counts'!AY174/'Kelpie OTU counts'!AY$1</f>
        <v>0</v>
      </c>
      <c r="AZ174" s="4">
        <f>'Kelpie OTU counts'!AZ174/'Kelpie OTU counts'!AZ$1</f>
        <v>0</v>
      </c>
      <c r="BA174" s="4">
        <f>'Kelpie OTU counts'!BA174/'Kelpie OTU counts'!BA$1</f>
        <v>0</v>
      </c>
      <c r="BB174" s="4">
        <f>'Kelpie OTU counts'!BB174/'Kelpie OTU counts'!BB$1</f>
        <v>0</v>
      </c>
      <c r="BC174" s="4">
        <f>'Kelpie OTU counts'!BC174/'Kelpie OTU counts'!BC$1</f>
        <v>0</v>
      </c>
      <c r="BD174" s="4">
        <f>'Kelpie OTU counts'!BD174/'Kelpie OTU counts'!BD$1</f>
        <v>0</v>
      </c>
      <c r="BE174" s="4">
        <f>'Kelpie OTU counts'!BE174/'Kelpie OTU counts'!BE$1</f>
        <v>0</v>
      </c>
      <c r="BF174" s="4">
        <f>'Kelpie OTU counts'!BF174/'Kelpie OTU counts'!BF$1</f>
        <v>0</v>
      </c>
    </row>
    <row r="175" spans="1:58" x14ac:dyDescent="0.35">
      <c r="A175" t="str">
        <f>'Kelpie OTU counts'!A175</f>
        <v>OTU_181</v>
      </c>
      <c r="B175">
        <f>'Kelpie OTU counts'!B175</f>
        <v>40</v>
      </c>
      <c r="C175" t="str">
        <f>'Kelpie OTU counts'!C175</f>
        <v>Root</v>
      </c>
      <c r="D175" t="str">
        <f>'Kelpie OTU counts'!D175</f>
        <v>Bacteria</v>
      </c>
      <c r="E175" t="str">
        <f>'Kelpie OTU counts'!E175</f>
        <v>Proteobacteria</v>
      </c>
      <c r="F175" t="str">
        <f>'Kelpie OTU counts'!F175</f>
        <v>.</v>
      </c>
      <c r="G175" t="str">
        <f>'Kelpie OTU counts'!G175</f>
        <v>Deltaproteobacteria</v>
      </c>
      <c r="H175" t="str">
        <f>'Kelpie OTU counts'!H175</f>
        <v>.</v>
      </c>
      <c r="I175" t="str">
        <f>'Kelpie OTU counts'!I175</f>
        <v>Desulfovibrionales</v>
      </c>
      <c r="J175" t="str">
        <f>'Kelpie OTU counts'!J175</f>
        <v>.</v>
      </c>
      <c r="K175" t="str">
        <f>'Kelpie OTU counts'!K175</f>
        <v>Desulfovibrionaceae</v>
      </c>
      <c r="L175" t="str">
        <f>'Kelpie OTU counts'!L175</f>
        <v>.</v>
      </c>
      <c r="M175" t="str">
        <f>'Kelpie OTU counts'!M175</f>
        <v>Desulfovibrio</v>
      </c>
      <c r="N175" t="str">
        <f>'Kelpie OTU counts'!N175</f>
        <v>.</v>
      </c>
      <c r="O175">
        <f>'Kelpie OTU counts'!O175</f>
        <v>1</v>
      </c>
      <c r="P175" t="str">
        <f>'Kelpie OTU counts'!P175</f>
        <v>Desulfovibrio_piger_(T)_ATCC29098_(AF192152)</v>
      </c>
      <c r="Q175">
        <f>'Kelpie OTU counts'!Q175</f>
        <v>99.2</v>
      </c>
      <c r="R175">
        <f>'Kelpie OTU counts'!R175</f>
        <v>1</v>
      </c>
      <c r="S175" s="4">
        <f>'Kelpie OTU counts'!S175/'Kelpie OTU counts'!S$1</f>
        <v>0</v>
      </c>
      <c r="T175" s="4">
        <f>'Kelpie OTU counts'!T175/'Kelpie OTU counts'!T$1</f>
        <v>0</v>
      </c>
      <c r="U175" s="4">
        <f>'Kelpie OTU counts'!U175/'Kelpie OTU counts'!U$1</f>
        <v>0</v>
      </c>
      <c r="V175" s="4">
        <f>'Kelpie OTU counts'!V175/'Kelpie OTU counts'!V$1</f>
        <v>0</v>
      </c>
      <c r="W175" s="4">
        <f>'Kelpie OTU counts'!W175/'Kelpie OTU counts'!W$1</f>
        <v>0</v>
      </c>
      <c r="X175" s="4">
        <f>'Kelpie OTU counts'!X175/'Kelpie OTU counts'!X$1</f>
        <v>0</v>
      </c>
      <c r="Y175" s="4">
        <f>'Kelpie OTU counts'!Y175/'Kelpie OTU counts'!Y$1</f>
        <v>0</v>
      </c>
      <c r="Z175" s="4">
        <f>'Kelpie OTU counts'!Z175/'Kelpie OTU counts'!Z$1</f>
        <v>0</v>
      </c>
      <c r="AA175" s="4">
        <f>'Kelpie OTU counts'!AA175/'Kelpie OTU counts'!AA$1</f>
        <v>2.4366471734892786E-3</v>
      </c>
      <c r="AB175" s="4">
        <f>'Kelpie OTU counts'!AB175/'Kelpie OTU counts'!AB$1</f>
        <v>0</v>
      </c>
      <c r="AC175" s="4">
        <f>'Kelpie OTU counts'!AC175/'Kelpie OTU counts'!AC$1</f>
        <v>1.5618027666220438E-3</v>
      </c>
      <c r="AD175" s="4">
        <f>'Kelpie OTU counts'!AD175/'Kelpie OTU counts'!AD$1</f>
        <v>1.6847172081829122E-3</v>
      </c>
      <c r="AE175" s="4">
        <f>'Kelpie OTU counts'!AE175/'Kelpie OTU counts'!AE$1</f>
        <v>0</v>
      </c>
      <c r="AF175" s="4">
        <f>'Kelpie OTU counts'!AF175/'Kelpie OTU counts'!AF$1</f>
        <v>0</v>
      </c>
      <c r="AG175" s="4">
        <f>'Kelpie OTU counts'!AG175/'Kelpie OTU counts'!AG$1</f>
        <v>0</v>
      </c>
      <c r="AH175" s="4">
        <f>'Kelpie OTU counts'!AH175/'Kelpie OTU counts'!AH$1</f>
        <v>0</v>
      </c>
      <c r="AI175" s="4">
        <f>'Kelpie OTU counts'!AI175/'Kelpie OTU counts'!AI$1</f>
        <v>0</v>
      </c>
      <c r="AJ175" s="4">
        <f>'Kelpie OTU counts'!AJ175/'Kelpie OTU counts'!AJ$1</f>
        <v>0</v>
      </c>
      <c r="AK175" s="4">
        <f>'Kelpie OTU counts'!AK175/'Kelpie OTU counts'!AK$1</f>
        <v>0</v>
      </c>
      <c r="AL175" s="4">
        <f>'Kelpie OTU counts'!AL175/'Kelpie OTU counts'!AL$1</f>
        <v>0</v>
      </c>
      <c r="AM175" s="4">
        <f>'Kelpie OTU counts'!AM175/'Kelpie OTU counts'!AM$1</f>
        <v>0</v>
      </c>
      <c r="AN175" s="4">
        <f>'Kelpie OTU counts'!AN175/'Kelpie OTU counts'!AN$1</f>
        <v>0</v>
      </c>
      <c r="AO175" s="4">
        <f>'Kelpie OTU counts'!AO175/'Kelpie OTU counts'!AO$1</f>
        <v>0</v>
      </c>
      <c r="AP175" s="4">
        <f>'Kelpie OTU counts'!AP175/'Kelpie OTU counts'!AP$1</f>
        <v>2.617801047120419E-3</v>
      </c>
      <c r="AQ175" s="4">
        <f>'Kelpie OTU counts'!AQ175/'Kelpie OTU counts'!AQ$1</f>
        <v>0</v>
      </c>
      <c r="AR175" s="4">
        <f>'Kelpie OTU counts'!AR175/'Kelpie OTU counts'!AR$1</f>
        <v>0</v>
      </c>
      <c r="AS175" s="4">
        <f>'Kelpie OTU counts'!AS175/'Kelpie OTU counts'!AS$1</f>
        <v>0</v>
      </c>
      <c r="AT175" s="4">
        <f>'Kelpie OTU counts'!AT175/'Kelpie OTU counts'!AT$1</f>
        <v>0</v>
      </c>
      <c r="AU175" s="4">
        <f>'Kelpie OTU counts'!AU175/'Kelpie OTU counts'!AU$1</f>
        <v>1.0126582278481013E-2</v>
      </c>
      <c r="AV175" s="4">
        <f>'Kelpie OTU counts'!AV175/'Kelpie OTU counts'!AV$1</f>
        <v>2.6431718061674008E-3</v>
      </c>
      <c r="AW175" s="4">
        <f>'Kelpie OTU counts'!AW175/'Kelpie OTU counts'!AW$1</f>
        <v>0</v>
      </c>
      <c r="AX175" s="4">
        <f>'Kelpie OTU counts'!AX175/'Kelpie OTU counts'!AX$1</f>
        <v>0</v>
      </c>
      <c r="AY175" s="4">
        <f>'Kelpie OTU counts'!AY175/'Kelpie OTU counts'!AY$1</f>
        <v>0</v>
      </c>
      <c r="AZ175" s="4">
        <f>'Kelpie OTU counts'!AZ175/'Kelpie OTU counts'!AZ$1</f>
        <v>0</v>
      </c>
      <c r="BA175" s="4">
        <f>'Kelpie OTU counts'!BA175/'Kelpie OTU counts'!BA$1</f>
        <v>0</v>
      </c>
      <c r="BB175" s="4">
        <f>'Kelpie OTU counts'!BB175/'Kelpie OTU counts'!BB$1</f>
        <v>0</v>
      </c>
      <c r="BC175" s="4">
        <f>'Kelpie OTU counts'!BC175/'Kelpie OTU counts'!BC$1</f>
        <v>0</v>
      </c>
      <c r="BD175" s="4">
        <f>'Kelpie OTU counts'!BD175/'Kelpie OTU counts'!BD$1</f>
        <v>0</v>
      </c>
      <c r="BE175" s="4">
        <f>'Kelpie OTU counts'!BE175/'Kelpie OTU counts'!BE$1</f>
        <v>0</v>
      </c>
      <c r="BF175" s="4">
        <f>'Kelpie OTU counts'!BF175/'Kelpie OTU counts'!BF$1</f>
        <v>0</v>
      </c>
    </row>
    <row r="176" spans="1:58" x14ac:dyDescent="0.35">
      <c r="A176" t="str">
        <f>'Kelpie OTU counts'!A176</f>
        <v>OTU_185</v>
      </c>
      <c r="B176">
        <f>'Kelpie OTU counts'!B176</f>
        <v>37</v>
      </c>
      <c r="C176" t="str">
        <f>'Kelpie OTU counts'!C176</f>
        <v>Root</v>
      </c>
      <c r="D176" t="str">
        <f>'Kelpie OTU counts'!D176</f>
        <v>Bacteria</v>
      </c>
      <c r="E176" t="str">
        <f>'Kelpie OTU counts'!E176</f>
        <v>Firmicutes</v>
      </c>
      <c r="F176" t="str">
        <f>'Kelpie OTU counts'!F176</f>
        <v>.</v>
      </c>
      <c r="G176" t="str">
        <f>'Kelpie OTU counts'!G176</f>
        <v>Negativicutes</v>
      </c>
      <c r="H176" t="str">
        <f>'Kelpie OTU counts'!H176</f>
        <v>.</v>
      </c>
      <c r="I176" t="str">
        <f>'Kelpie OTU counts'!I176</f>
        <v>Selenomonadales</v>
      </c>
      <c r="J176" t="str">
        <f>'Kelpie OTU counts'!J176</f>
        <v>.</v>
      </c>
      <c r="K176" t="str">
        <f>'Kelpie OTU counts'!K176</f>
        <v>Veillonellaceae</v>
      </c>
      <c r="L176" t="str">
        <f>'Kelpie OTU counts'!L176</f>
        <v>.</v>
      </c>
      <c r="M176" t="str">
        <f>'Kelpie OTU counts'!M176</f>
        <v>Veillonella</v>
      </c>
      <c r="N176" t="str">
        <f>'Kelpie OTU counts'!N176</f>
        <v>.</v>
      </c>
      <c r="O176">
        <f>'Kelpie OTU counts'!O176</f>
        <v>1</v>
      </c>
      <c r="P176" t="str">
        <f>'Kelpie OTU counts'!P176</f>
        <v>Veillonella_dispar_(T)_ATCC_17748_(AF439639)</v>
      </c>
      <c r="Q176">
        <f>'Kelpie OTU counts'!Q176</f>
        <v>100</v>
      </c>
      <c r="R176">
        <f>'Kelpie OTU counts'!R176</f>
        <v>1</v>
      </c>
      <c r="S176" s="4">
        <f>'Kelpie OTU counts'!S176/'Kelpie OTU counts'!S$1</f>
        <v>0</v>
      </c>
      <c r="T176" s="4">
        <f>'Kelpie OTU counts'!T176/'Kelpie OTU counts'!T$1</f>
        <v>0</v>
      </c>
      <c r="U176" s="4">
        <f>'Kelpie OTU counts'!U176/'Kelpie OTU counts'!U$1</f>
        <v>0</v>
      </c>
      <c r="V176" s="4">
        <f>'Kelpie OTU counts'!V176/'Kelpie OTU counts'!V$1</f>
        <v>0</v>
      </c>
      <c r="W176" s="4">
        <f>'Kelpie OTU counts'!W176/'Kelpie OTU counts'!W$1</f>
        <v>0</v>
      </c>
      <c r="X176" s="4">
        <f>'Kelpie OTU counts'!X176/'Kelpie OTU counts'!X$1</f>
        <v>0</v>
      </c>
      <c r="Y176" s="4">
        <f>'Kelpie OTU counts'!Y176/'Kelpie OTU counts'!Y$1</f>
        <v>0</v>
      </c>
      <c r="Z176" s="4">
        <f>'Kelpie OTU counts'!Z176/'Kelpie OTU counts'!Z$1</f>
        <v>0</v>
      </c>
      <c r="AA176" s="4">
        <f>'Kelpie OTU counts'!AA176/'Kelpie OTU counts'!AA$1</f>
        <v>0</v>
      </c>
      <c r="AB176" s="4">
        <f>'Kelpie OTU counts'!AB176/'Kelpie OTU counts'!AB$1</f>
        <v>0</v>
      </c>
      <c r="AC176" s="4">
        <f>'Kelpie OTU counts'!AC176/'Kelpie OTU counts'!AC$1</f>
        <v>0</v>
      </c>
      <c r="AD176" s="4">
        <f>'Kelpie OTU counts'!AD176/'Kelpie OTU counts'!AD$1</f>
        <v>0</v>
      </c>
      <c r="AE176" s="4">
        <f>'Kelpie OTU counts'!AE176/'Kelpie OTU counts'!AE$1</f>
        <v>0</v>
      </c>
      <c r="AF176" s="4">
        <f>'Kelpie OTU counts'!AF176/'Kelpie OTU counts'!AF$1</f>
        <v>0</v>
      </c>
      <c r="AG176" s="4">
        <f>'Kelpie OTU counts'!AG176/'Kelpie OTU counts'!AG$1</f>
        <v>0</v>
      </c>
      <c r="AH176" s="4">
        <f>'Kelpie OTU counts'!AH176/'Kelpie OTU counts'!AH$1</f>
        <v>0</v>
      </c>
      <c r="AI176" s="4">
        <f>'Kelpie OTU counts'!AI176/'Kelpie OTU counts'!AI$1</f>
        <v>0</v>
      </c>
      <c r="AJ176" s="4">
        <f>'Kelpie OTU counts'!AJ176/'Kelpie OTU counts'!AJ$1</f>
        <v>0</v>
      </c>
      <c r="AK176" s="4">
        <f>'Kelpie OTU counts'!AK176/'Kelpie OTU counts'!AK$1</f>
        <v>0</v>
      </c>
      <c r="AL176" s="4">
        <f>'Kelpie OTU counts'!AL176/'Kelpie OTU counts'!AL$1</f>
        <v>0</v>
      </c>
      <c r="AM176" s="4">
        <f>'Kelpie OTU counts'!AM176/'Kelpie OTU counts'!AM$1</f>
        <v>2.1382751247327157E-3</v>
      </c>
      <c r="AN176" s="4">
        <f>'Kelpie OTU counts'!AN176/'Kelpie OTU counts'!AN$1</f>
        <v>0</v>
      </c>
      <c r="AO176" s="4">
        <f>'Kelpie OTU counts'!AO176/'Kelpie OTU counts'!AO$1</f>
        <v>0</v>
      </c>
      <c r="AP176" s="4">
        <f>'Kelpie OTU counts'!AP176/'Kelpie OTU counts'!AP$1</f>
        <v>0</v>
      </c>
      <c r="AQ176" s="4">
        <f>'Kelpie OTU counts'!AQ176/'Kelpie OTU counts'!AQ$1</f>
        <v>6.4516129032258064E-4</v>
      </c>
      <c r="AR176" s="4">
        <f>'Kelpie OTU counts'!AR176/'Kelpie OTU counts'!AR$1</f>
        <v>3.5549235691432633E-4</v>
      </c>
      <c r="AS176" s="4">
        <f>'Kelpie OTU counts'!AS176/'Kelpie OTU counts'!AS$1</f>
        <v>1.8635321100917432E-3</v>
      </c>
      <c r="AT176" s="4">
        <f>'Kelpie OTU counts'!AT176/'Kelpie OTU counts'!AT$1</f>
        <v>1.9184652278177458E-3</v>
      </c>
      <c r="AU176" s="4">
        <f>'Kelpie OTU counts'!AU176/'Kelpie OTU counts'!AU$1</f>
        <v>0</v>
      </c>
      <c r="AV176" s="4">
        <f>'Kelpie OTU counts'!AV176/'Kelpie OTU counts'!AV$1</f>
        <v>0</v>
      </c>
      <c r="AW176" s="4">
        <f>'Kelpie OTU counts'!AW176/'Kelpie OTU counts'!AW$1</f>
        <v>0</v>
      </c>
      <c r="AX176" s="4">
        <f>'Kelpie OTU counts'!AX176/'Kelpie OTU counts'!AX$1</f>
        <v>1.477832512315271E-3</v>
      </c>
      <c r="AY176" s="4">
        <f>'Kelpie OTU counts'!AY176/'Kelpie OTU counts'!AY$1</f>
        <v>0</v>
      </c>
      <c r="AZ176" s="4">
        <f>'Kelpie OTU counts'!AZ176/'Kelpie OTU counts'!AZ$1</f>
        <v>0</v>
      </c>
      <c r="BA176" s="4">
        <f>'Kelpie OTU counts'!BA176/'Kelpie OTU counts'!BA$1</f>
        <v>0</v>
      </c>
      <c r="BB176" s="4">
        <f>'Kelpie OTU counts'!BB176/'Kelpie OTU counts'!BB$1</f>
        <v>0</v>
      </c>
      <c r="BC176" s="4">
        <f>'Kelpie OTU counts'!BC176/'Kelpie OTU counts'!BC$1</f>
        <v>0</v>
      </c>
      <c r="BD176" s="4">
        <f>'Kelpie OTU counts'!BD176/'Kelpie OTU counts'!BD$1</f>
        <v>0</v>
      </c>
      <c r="BE176" s="4">
        <f>'Kelpie OTU counts'!BE176/'Kelpie OTU counts'!BE$1</f>
        <v>0</v>
      </c>
      <c r="BF176" s="4">
        <f>'Kelpie OTU counts'!BF176/'Kelpie OTU counts'!BF$1</f>
        <v>0</v>
      </c>
    </row>
    <row r="177" spans="1:58" x14ac:dyDescent="0.35">
      <c r="A177" t="str">
        <f>'Kelpie OTU counts'!A177</f>
        <v>OTU_160</v>
      </c>
      <c r="B177">
        <f>'Kelpie OTU counts'!B177</f>
        <v>35</v>
      </c>
      <c r="C177" t="str">
        <f>'Kelpie OTU counts'!C177</f>
        <v>Root</v>
      </c>
      <c r="D177" t="str">
        <f>'Kelpie OTU counts'!D177</f>
        <v>Bacteria</v>
      </c>
      <c r="E177" t="str">
        <f>'Kelpie OTU counts'!E177</f>
        <v>Proteobacteria</v>
      </c>
      <c r="F177" t="str">
        <f>'Kelpie OTU counts'!F177</f>
        <v>.</v>
      </c>
      <c r="G177" t="str">
        <f>'Kelpie OTU counts'!G177</f>
        <v>.</v>
      </c>
      <c r="H177" t="str">
        <f>'Kelpie OTU counts'!H177</f>
        <v>.</v>
      </c>
      <c r="I177" t="str">
        <f>'Kelpie OTU counts'!I177</f>
        <v>.</v>
      </c>
      <c r="J177" t="str">
        <f>'Kelpie OTU counts'!J177</f>
        <v>.</v>
      </c>
      <c r="K177" t="str">
        <f>'Kelpie OTU counts'!K177</f>
        <v>.</v>
      </c>
      <c r="L177" t="str">
        <f>'Kelpie OTU counts'!L177</f>
        <v>.</v>
      </c>
      <c r="M177" t="str">
        <f>'Kelpie OTU counts'!M177</f>
        <v>.</v>
      </c>
      <c r="N177" t="str">
        <f>'Kelpie OTU counts'!N177</f>
        <v>.</v>
      </c>
      <c r="O177">
        <f>'Kelpie OTU counts'!O177</f>
        <v>0.69</v>
      </c>
      <c r="P177" t="str">
        <f>'Kelpie OTU counts'!P177</f>
        <v>Vampirovibrio_chlorellavorus_(T)_ICPB_3707_(HM038000)</v>
      </c>
      <c r="Q177">
        <f>'Kelpie OTU counts'!Q177</f>
        <v>85.4</v>
      </c>
      <c r="R177">
        <f>'Kelpie OTU counts'!R177</f>
        <v>1</v>
      </c>
      <c r="S177" s="4">
        <f>'Kelpie OTU counts'!S177/'Kelpie OTU counts'!S$1</f>
        <v>0</v>
      </c>
      <c r="T177" s="4">
        <f>'Kelpie OTU counts'!T177/'Kelpie OTU counts'!T$1</f>
        <v>2.5597269624573378E-3</v>
      </c>
      <c r="U177" s="4">
        <f>'Kelpie OTU counts'!U177/'Kelpie OTU counts'!U$1</f>
        <v>5.7537399309551211E-3</v>
      </c>
      <c r="V177" s="4">
        <f>'Kelpie OTU counts'!V177/'Kelpie OTU counts'!V$1</f>
        <v>4.6589018302828616E-3</v>
      </c>
      <c r="W177" s="4">
        <f>'Kelpie OTU counts'!W177/'Kelpie OTU counts'!W$1</f>
        <v>0</v>
      </c>
      <c r="X177" s="4">
        <f>'Kelpie OTU counts'!X177/'Kelpie OTU counts'!X$1</f>
        <v>0</v>
      </c>
      <c r="Y177" s="4">
        <f>'Kelpie OTU counts'!Y177/'Kelpie OTU counts'!Y$1</f>
        <v>0</v>
      </c>
      <c r="Z177" s="4">
        <f>'Kelpie OTU counts'!Z177/'Kelpie OTU counts'!Z$1</f>
        <v>0</v>
      </c>
      <c r="AA177" s="4">
        <f>'Kelpie OTU counts'!AA177/'Kelpie OTU counts'!AA$1</f>
        <v>0</v>
      </c>
      <c r="AB177" s="4">
        <f>'Kelpie OTU counts'!AB177/'Kelpie OTU counts'!AB$1</f>
        <v>0</v>
      </c>
      <c r="AC177" s="4">
        <f>'Kelpie OTU counts'!AC177/'Kelpie OTU counts'!AC$1</f>
        <v>0</v>
      </c>
      <c r="AD177" s="4">
        <f>'Kelpie OTU counts'!AD177/'Kelpie OTU counts'!AD$1</f>
        <v>0</v>
      </c>
      <c r="AE177" s="4">
        <f>'Kelpie OTU counts'!AE177/'Kelpie OTU counts'!AE$1</f>
        <v>0</v>
      </c>
      <c r="AF177" s="4">
        <f>'Kelpie OTU counts'!AF177/'Kelpie OTU counts'!AF$1</f>
        <v>0</v>
      </c>
      <c r="AG177" s="4">
        <f>'Kelpie OTU counts'!AG177/'Kelpie OTU counts'!AG$1</f>
        <v>0</v>
      </c>
      <c r="AH177" s="4">
        <f>'Kelpie OTU counts'!AH177/'Kelpie OTU counts'!AH$1</f>
        <v>0</v>
      </c>
      <c r="AI177" s="4">
        <f>'Kelpie OTU counts'!AI177/'Kelpie OTU counts'!AI$1</f>
        <v>0</v>
      </c>
      <c r="AJ177" s="4">
        <f>'Kelpie OTU counts'!AJ177/'Kelpie OTU counts'!AJ$1</f>
        <v>0</v>
      </c>
      <c r="AK177" s="4">
        <f>'Kelpie OTU counts'!AK177/'Kelpie OTU counts'!AK$1</f>
        <v>0</v>
      </c>
      <c r="AL177" s="4">
        <f>'Kelpie OTU counts'!AL177/'Kelpie OTU counts'!AL$1</f>
        <v>0</v>
      </c>
      <c r="AM177" s="4">
        <f>'Kelpie OTU counts'!AM177/'Kelpie OTU counts'!AM$1</f>
        <v>0</v>
      </c>
      <c r="AN177" s="4">
        <f>'Kelpie OTU counts'!AN177/'Kelpie OTU counts'!AN$1</f>
        <v>0</v>
      </c>
      <c r="AO177" s="4">
        <f>'Kelpie OTU counts'!AO177/'Kelpie OTU counts'!AO$1</f>
        <v>0</v>
      </c>
      <c r="AP177" s="4">
        <f>'Kelpie OTU counts'!AP177/'Kelpie OTU counts'!AP$1</f>
        <v>0</v>
      </c>
      <c r="AQ177" s="4">
        <f>'Kelpie OTU counts'!AQ177/'Kelpie OTU counts'!AQ$1</f>
        <v>0</v>
      </c>
      <c r="AR177" s="4">
        <f>'Kelpie OTU counts'!AR177/'Kelpie OTU counts'!AR$1</f>
        <v>0</v>
      </c>
      <c r="AS177" s="4">
        <f>'Kelpie OTU counts'!AS177/'Kelpie OTU counts'!AS$1</f>
        <v>0</v>
      </c>
      <c r="AT177" s="4">
        <f>'Kelpie OTU counts'!AT177/'Kelpie OTU counts'!AT$1</f>
        <v>0</v>
      </c>
      <c r="AU177" s="4">
        <f>'Kelpie OTU counts'!AU177/'Kelpie OTU counts'!AU$1</f>
        <v>0</v>
      </c>
      <c r="AV177" s="4">
        <f>'Kelpie OTU counts'!AV177/'Kelpie OTU counts'!AV$1</f>
        <v>0</v>
      </c>
      <c r="AW177" s="4">
        <f>'Kelpie OTU counts'!AW177/'Kelpie OTU counts'!AW$1</f>
        <v>0</v>
      </c>
      <c r="AX177" s="4">
        <f>'Kelpie OTU counts'!AX177/'Kelpie OTU counts'!AX$1</f>
        <v>0</v>
      </c>
      <c r="AY177" s="4">
        <f>'Kelpie OTU counts'!AY177/'Kelpie OTU counts'!AY$1</f>
        <v>0</v>
      </c>
      <c r="AZ177" s="4">
        <f>'Kelpie OTU counts'!AZ177/'Kelpie OTU counts'!AZ$1</f>
        <v>0</v>
      </c>
      <c r="BA177" s="4">
        <f>'Kelpie OTU counts'!BA177/'Kelpie OTU counts'!BA$1</f>
        <v>0</v>
      </c>
      <c r="BB177" s="4">
        <f>'Kelpie OTU counts'!BB177/'Kelpie OTU counts'!BB$1</f>
        <v>0</v>
      </c>
      <c r="BC177" s="4">
        <f>'Kelpie OTU counts'!BC177/'Kelpie OTU counts'!BC$1</f>
        <v>0</v>
      </c>
      <c r="BD177" s="4">
        <f>'Kelpie OTU counts'!BD177/'Kelpie OTU counts'!BD$1</f>
        <v>0</v>
      </c>
      <c r="BE177" s="4">
        <f>'Kelpie OTU counts'!BE177/'Kelpie OTU counts'!BE$1</f>
        <v>0</v>
      </c>
      <c r="BF177" s="4">
        <f>'Kelpie OTU counts'!BF177/'Kelpie OTU counts'!BF$1</f>
        <v>0</v>
      </c>
    </row>
    <row r="178" spans="1:58" x14ac:dyDescent="0.35">
      <c r="A178" t="str">
        <f>'Kelpie OTU counts'!A178</f>
        <v>OTU_159</v>
      </c>
      <c r="B178">
        <f>'Kelpie OTU counts'!B178</f>
        <v>35</v>
      </c>
      <c r="C178" t="str">
        <f>'Kelpie OTU counts'!C178</f>
        <v>Root</v>
      </c>
      <c r="D178" t="str">
        <f>'Kelpie OTU counts'!D178</f>
        <v>Bacteria</v>
      </c>
      <c r="E178" t="str">
        <f>'Kelpie OTU counts'!E178</f>
        <v>Firmicutes</v>
      </c>
      <c r="F178" t="str">
        <f>'Kelpie OTU counts'!F178</f>
        <v>.</v>
      </c>
      <c r="G178" t="str">
        <f>'Kelpie OTU counts'!G178</f>
        <v>Clostridia</v>
      </c>
      <c r="H178" t="str">
        <f>'Kelpie OTU counts'!H178</f>
        <v>.</v>
      </c>
      <c r="I178" t="str">
        <f>'Kelpie OTU counts'!I178</f>
        <v>Clostridiales</v>
      </c>
      <c r="J178" t="str">
        <f>'Kelpie OTU counts'!J178</f>
        <v>.</v>
      </c>
      <c r="K178" t="str">
        <f>'Kelpie OTU counts'!K178</f>
        <v>Ruminococcaceae</v>
      </c>
      <c r="L178" t="str">
        <f>'Kelpie OTU counts'!L178</f>
        <v>.</v>
      </c>
      <c r="M178" t="str">
        <f>'Kelpie OTU counts'!M178</f>
        <v>.</v>
      </c>
      <c r="N178" t="str">
        <f>'Kelpie OTU counts'!N178</f>
        <v>.</v>
      </c>
      <c r="O178">
        <f>'Kelpie OTU counts'!O178</f>
        <v>0.69</v>
      </c>
      <c r="P178" t="str">
        <f>'Kelpie OTU counts'!P178</f>
        <v>Eubacterium_coprostanoligenes_(T)_HL_(HM037995)</v>
      </c>
      <c r="Q178">
        <f>'Kelpie OTU counts'!Q178</f>
        <v>96.8</v>
      </c>
      <c r="R178">
        <f>'Kelpie OTU counts'!R178</f>
        <v>1</v>
      </c>
      <c r="S178" s="4">
        <f>'Kelpie OTU counts'!S178/'Kelpie OTU counts'!S$1</f>
        <v>0</v>
      </c>
      <c r="T178" s="4">
        <f>'Kelpie OTU counts'!T178/'Kelpie OTU counts'!T$1</f>
        <v>0</v>
      </c>
      <c r="U178" s="4">
        <f>'Kelpie OTU counts'!U178/'Kelpie OTU counts'!U$1</f>
        <v>0</v>
      </c>
      <c r="V178" s="4">
        <f>'Kelpie OTU counts'!V178/'Kelpie OTU counts'!V$1</f>
        <v>0</v>
      </c>
      <c r="W178" s="4">
        <f>'Kelpie OTU counts'!W178/'Kelpie OTU counts'!W$1</f>
        <v>0</v>
      </c>
      <c r="X178" s="4">
        <f>'Kelpie OTU counts'!X178/'Kelpie OTU counts'!X$1</f>
        <v>0</v>
      </c>
      <c r="Y178" s="4">
        <f>'Kelpie OTU counts'!Y178/'Kelpie OTU counts'!Y$1</f>
        <v>0</v>
      </c>
      <c r="Z178" s="4">
        <f>'Kelpie OTU counts'!Z178/'Kelpie OTU counts'!Z$1</f>
        <v>0</v>
      </c>
      <c r="AA178" s="4">
        <f>'Kelpie OTU counts'!AA178/'Kelpie OTU counts'!AA$1</f>
        <v>0</v>
      </c>
      <c r="AB178" s="4">
        <f>'Kelpie OTU counts'!AB178/'Kelpie OTU counts'!AB$1</f>
        <v>0</v>
      </c>
      <c r="AC178" s="4">
        <f>'Kelpie OTU counts'!AC178/'Kelpie OTU counts'!AC$1</f>
        <v>0</v>
      </c>
      <c r="AD178" s="4">
        <f>'Kelpie OTU counts'!AD178/'Kelpie OTU counts'!AD$1</f>
        <v>0</v>
      </c>
      <c r="AE178" s="4">
        <f>'Kelpie OTU counts'!AE178/'Kelpie OTU counts'!AE$1</f>
        <v>0</v>
      </c>
      <c r="AF178" s="4">
        <f>'Kelpie OTU counts'!AF178/'Kelpie OTU counts'!AF$1</f>
        <v>0</v>
      </c>
      <c r="AG178" s="4">
        <f>'Kelpie OTU counts'!AG178/'Kelpie OTU counts'!AG$1</f>
        <v>1.019108280254777E-2</v>
      </c>
      <c r="AH178" s="4">
        <f>'Kelpie OTU counts'!AH178/'Kelpie OTU counts'!AH$1</f>
        <v>0</v>
      </c>
      <c r="AI178" s="4">
        <f>'Kelpie OTU counts'!AI178/'Kelpie OTU counts'!AI$1</f>
        <v>0</v>
      </c>
      <c r="AJ178" s="4">
        <f>'Kelpie OTU counts'!AJ178/'Kelpie OTU counts'!AJ$1</f>
        <v>0</v>
      </c>
      <c r="AK178" s="4">
        <f>'Kelpie OTU counts'!AK178/'Kelpie OTU counts'!AK$1</f>
        <v>0</v>
      </c>
      <c r="AL178" s="4">
        <f>'Kelpie OTU counts'!AL178/'Kelpie OTU counts'!AL$1</f>
        <v>0</v>
      </c>
      <c r="AM178" s="4">
        <f>'Kelpie OTU counts'!AM178/'Kelpie OTU counts'!AM$1</f>
        <v>0</v>
      </c>
      <c r="AN178" s="4">
        <f>'Kelpie OTU counts'!AN178/'Kelpie OTU counts'!AN$1</f>
        <v>0</v>
      </c>
      <c r="AO178" s="4">
        <f>'Kelpie OTU counts'!AO178/'Kelpie OTU counts'!AO$1</f>
        <v>0</v>
      </c>
      <c r="AP178" s="4">
        <f>'Kelpie OTU counts'!AP178/'Kelpie OTU counts'!AP$1</f>
        <v>0</v>
      </c>
      <c r="AQ178" s="4">
        <f>'Kelpie OTU counts'!AQ178/'Kelpie OTU counts'!AQ$1</f>
        <v>0</v>
      </c>
      <c r="AR178" s="4">
        <f>'Kelpie OTU counts'!AR178/'Kelpie OTU counts'!AR$1</f>
        <v>0</v>
      </c>
      <c r="AS178" s="4">
        <f>'Kelpie OTU counts'!AS178/'Kelpie OTU counts'!AS$1</f>
        <v>0</v>
      </c>
      <c r="AT178" s="4">
        <f>'Kelpie OTU counts'!AT178/'Kelpie OTU counts'!AT$1</f>
        <v>0</v>
      </c>
      <c r="AU178" s="4">
        <f>'Kelpie OTU counts'!AU178/'Kelpie OTU counts'!AU$1</f>
        <v>0</v>
      </c>
      <c r="AV178" s="4">
        <f>'Kelpie OTU counts'!AV178/'Kelpie OTU counts'!AV$1</f>
        <v>0</v>
      </c>
      <c r="AW178" s="4">
        <f>'Kelpie OTU counts'!AW178/'Kelpie OTU counts'!AW$1</f>
        <v>0</v>
      </c>
      <c r="AX178" s="4">
        <f>'Kelpie OTU counts'!AX178/'Kelpie OTU counts'!AX$1</f>
        <v>0</v>
      </c>
      <c r="AY178" s="4">
        <f>'Kelpie OTU counts'!AY178/'Kelpie OTU counts'!AY$1</f>
        <v>0</v>
      </c>
      <c r="AZ178" s="4">
        <f>'Kelpie OTU counts'!AZ178/'Kelpie OTU counts'!AZ$1</f>
        <v>0</v>
      </c>
      <c r="BA178" s="4">
        <f>'Kelpie OTU counts'!BA178/'Kelpie OTU counts'!BA$1</f>
        <v>3.3365109628217351E-3</v>
      </c>
      <c r="BB178" s="4">
        <f>'Kelpie OTU counts'!BB178/'Kelpie OTU counts'!BB$1</f>
        <v>6.5989847715736041E-3</v>
      </c>
      <c r="BC178" s="4">
        <f>'Kelpie OTU counts'!BC178/'Kelpie OTU counts'!BC$1</f>
        <v>0</v>
      </c>
      <c r="BD178" s="4">
        <f>'Kelpie OTU counts'!BD178/'Kelpie OTU counts'!BD$1</f>
        <v>0</v>
      </c>
      <c r="BE178" s="4">
        <f>'Kelpie OTU counts'!BE178/'Kelpie OTU counts'!BE$1</f>
        <v>0</v>
      </c>
      <c r="BF178" s="4">
        <f>'Kelpie OTU counts'!BF178/'Kelpie OTU counts'!BF$1</f>
        <v>2.0667257159728372E-3</v>
      </c>
    </row>
    <row r="179" spans="1:58" x14ac:dyDescent="0.35">
      <c r="A179" t="str">
        <f>'Kelpie OTU counts'!A179</f>
        <v>OTU_161</v>
      </c>
      <c r="B179">
        <f>'Kelpie OTU counts'!B179</f>
        <v>34</v>
      </c>
      <c r="C179" t="str">
        <f>'Kelpie OTU counts'!C179</f>
        <v>Root</v>
      </c>
      <c r="D179" t="str">
        <f>'Kelpie OTU counts'!D179</f>
        <v>Bacteria</v>
      </c>
      <c r="E179" t="str">
        <f>'Kelpie OTU counts'!E179</f>
        <v>Firmicutes</v>
      </c>
      <c r="F179" t="str">
        <f>'Kelpie OTU counts'!F179</f>
        <v>.</v>
      </c>
      <c r="G179" t="str">
        <f>'Kelpie OTU counts'!G179</f>
        <v>.</v>
      </c>
      <c r="H179" t="str">
        <f>'Kelpie OTU counts'!H179</f>
        <v>.</v>
      </c>
      <c r="I179" t="str">
        <f>'Kelpie OTU counts'!I179</f>
        <v>.</v>
      </c>
      <c r="J179" t="str">
        <f>'Kelpie OTU counts'!J179</f>
        <v>.</v>
      </c>
      <c r="K179" t="str">
        <f>'Kelpie OTU counts'!K179</f>
        <v>.</v>
      </c>
      <c r="L179" t="str">
        <f>'Kelpie OTU counts'!L179</f>
        <v>.</v>
      </c>
      <c r="M179" t="str">
        <f>'Kelpie OTU counts'!M179</f>
        <v>.</v>
      </c>
      <c r="N179" t="str">
        <f>'Kelpie OTU counts'!N179</f>
        <v>.</v>
      </c>
      <c r="O179">
        <f>'Kelpie OTU counts'!O179</f>
        <v>0.98</v>
      </c>
      <c r="P179" t="str">
        <f>'Kelpie OTU counts'!P179</f>
        <v>Desulfotomaculum_varum_RH04-3_(GU126374)</v>
      </c>
      <c r="Q179">
        <f>'Kelpie OTU counts'!Q179</f>
        <v>86.2</v>
      </c>
      <c r="R179">
        <f>'Kelpie OTU counts'!R179</f>
        <v>1</v>
      </c>
      <c r="S179" s="4">
        <f>'Kelpie OTU counts'!S179/'Kelpie OTU counts'!S$1</f>
        <v>0</v>
      </c>
      <c r="T179" s="4">
        <f>'Kelpie OTU counts'!T179/'Kelpie OTU counts'!T$1</f>
        <v>0</v>
      </c>
      <c r="U179" s="4">
        <f>'Kelpie OTU counts'!U179/'Kelpie OTU counts'!U$1</f>
        <v>0</v>
      </c>
      <c r="V179" s="4">
        <f>'Kelpie OTU counts'!V179/'Kelpie OTU counts'!V$1</f>
        <v>0</v>
      </c>
      <c r="W179" s="4">
        <f>'Kelpie OTU counts'!W179/'Kelpie OTU counts'!W$1</f>
        <v>0</v>
      </c>
      <c r="X179" s="4">
        <f>'Kelpie OTU counts'!X179/'Kelpie OTU counts'!X$1</f>
        <v>0</v>
      </c>
      <c r="Y179" s="4">
        <f>'Kelpie OTU counts'!Y179/'Kelpie OTU counts'!Y$1</f>
        <v>0</v>
      </c>
      <c r="Z179" s="4">
        <f>'Kelpie OTU counts'!Z179/'Kelpie OTU counts'!Z$1</f>
        <v>0</v>
      </c>
      <c r="AA179" s="4">
        <f>'Kelpie OTU counts'!AA179/'Kelpie OTU counts'!AA$1</f>
        <v>0</v>
      </c>
      <c r="AB179" s="4">
        <f>'Kelpie OTU counts'!AB179/'Kelpie OTU counts'!AB$1</f>
        <v>0</v>
      </c>
      <c r="AC179" s="4">
        <f>'Kelpie OTU counts'!AC179/'Kelpie OTU counts'!AC$1</f>
        <v>0</v>
      </c>
      <c r="AD179" s="4">
        <f>'Kelpie OTU counts'!AD179/'Kelpie OTU counts'!AD$1</f>
        <v>0</v>
      </c>
      <c r="AE179" s="4">
        <f>'Kelpie OTU counts'!AE179/'Kelpie OTU counts'!AE$1</f>
        <v>0</v>
      </c>
      <c r="AF179" s="4">
        <f>'Kelpie OTU counts'!AF179/'Kelpie OTU counts'!AF$1</f>
        <v>0</v>
      </c>
      <c r="AG179" s="4">
        <f>'Kelpie OTU counts'!AG179/'Kelpie OTU counts'!AG$1</f>
        <v>0</v>
      </c>
      <c r="AH179" s="4">
        <f>'Kelpie OTU counts'!AH179/'Kelpie OTU counts'!AH$1</f>
        <v>0</v>
      </c>
      <c r="AI179" s="4">
        <f>'Kelpie OTU counts'!AI179/'Kelpie OTU counts'!AI$1</f>
        <v>0</v>
      </c>
      <c r="AJ179" s="4">
        <f>'Kelpie OTU counts'!AJ179/'Kelpie OTU counts'!AJ$1</f>
        <v>0</v>
      </c>
      <c r="AK179" s="4">
        <f>'Kelpie OTU counts'!AK179/'Kelpie OTU counts'!AK$1</f>
        <v>0</v>
      </c>
      <c r="AL179" s="4">
        <f>'Kelpie OTU counts'!AL179/'Kelpie OTU counts'!AL$1</f>
        <v>0</v>
      </c>
      <c r="AM179" s="4">
        <f>'Kelpie OTU counts'!AM179/'Kelpie OTU counts'!AM$1</f>
        <v>0</v>
      </c>
      <c r="AN179" s="4">
        <f>'Kelpie OTU counts'!AN179/'Kelpie OTU counts'!AN$1</f>
        <v>0</v>
      </c>
      <c r="AO179" s="4">
        <f>'Kelpie OTU counts'!AO179/'Kelpie OTU counts'!AO$1</f>
        <v>4.794246903715541E-3</v>
      </c>
      <c r="AP179" s="4">
        <f>'Kelpie OTU counts'!AP179/'Kelpie OTU counts'!AP$1</f>
        <v>3.0541012216404886E-3</v>
      </c>
      <c r="AQ179" s="4">
        <f>'Kelpie OTU counts'!AQ179/'Kelpie OTU counts'!AQ$1</f>
        <v>0</v>
      </c>
      <c r="AR179" s="4">
        <f>'Kelpie OTU counts'!AR179/'Kelpie OTU counts'!AR$1</f>
        <v>0</v>
      </c>
      <c r="AS179" s="4">
        <f>'Kelpie OTU counts'!AS179/'Kelpie OTU counts'!AS$1</f>
        <v>0</v>
      </c>
      <c r="AT179" s="4">
        <f>'Kelpie OTU counts'!AT179/'Kelpie OTU counts'!AT$1</f>
        <v>0</v>
      </c>
      <c r="AU179" s="4">
        <f>'Kelpie OTU counts'!AU179/'Kelpie OTU counts'!AU$1</f>
        <v>5.9071729957805904E-3</v>
      </c>
      <c r="AV179" s="4">
        <f>'Kelpie OTU counts'!AV179/'Kelpie OTU counts'!AV$1</f>
        <v>7.048458149779736E-3</v>
      </c>
      <c r="AW179" s="4">
        <f>'Kelpie OTU counts'!AW179/'Kelpie OTU counts'!AW$1</f>
        <v>0</v>
      </c>
      <c r="AX179" s="4">
        <f>'Kelpie OTU counts'!AX179/'Kelpie OTU counts'!AX$1</f>
        <v>0</v>
      </c>
      <c r="AY179" s="4">
        <f>'Kelpie OTU counts'!AY179/'Kelpie OTU counts'!AY$1</f>
        <v>0</v>
      </c>
      <c r="AZ179" s="4">
        <f>'Kelpie OTU counts'!AZ179/'Kelpie OTU counts'!AZ$1</f>
        <v>0</v>
      </c>
      <c r="BA179" s="4">
        <f>'Kelpie OTU counts'!BA179/'Kelpie OTU counts'!BA$1</f>
        <v>0</v>
      </c>
      <c r="BB179" s="4">
        <f>'Kelpie OTU counts'!BB179/'Kelpie OTU counts'!BB$1</f>
        <v>0</v>
      </c>
      <c r="BC179" s="4">
        <f>'Kelpie OTU counts'!BC179/'Kelpie OTU counts'!BC$1</f>
        <v>0</v>
      </c>
      <c r="BD179" s="4">
        <f>'Kelpie OTU counts'!BD179/'Kelpie OTU counts'!BD$1</f>
        <v>0</v>
      </c>
      <c r="BE179" s="4">
        <f>'Kelpie OTU counts'!BE179/'Kelpie OTU counts'!BE$1</f>
        <v>0</v>
      </c>
      <c r="BF179" s="4">
        <f>'Kelpie OTU counts'!BF179/'Kelpie OTU counts'!BF$1</f>
        <v>0</v>
      </c>
    </row>
    <row r="180" spans="1:58" x14ac:dyDescent="0.35">
      <c r="A180" t="str">
        <f>'Kelpie OTU counts'!A180</f>
        <v>OTU_162</v>
      </c>
      <c r="B180">
        <f>'Kelpie OTU counts'!B180</f>
        <v>34</v>
      </c>
      <c r="C180" t="str">
        <f>'Kelpie OTU counts'!C180</f>
        <v>Root</v>
      </c>
      <c r="D180" t="str">
        <f>'Kelpie OTU counts'!D180</f>
        <v>Bacteria</v>
      </c>
      <c r="E180" t="str">
        <f>'Kelpie OTU counts'!E180</f>
        <v>.</v>
      </c>
      <c r="F180" t="str">
        <f>'Kelpie OTU counts'!F180</f>
        <v>.</v>
      </c>
      <c r="G180" t="str">
        <f>'Kelpie OTU counts'!G180</f>
        <v>.</v>
      </c>
      <c r="H180" t="str">
        <f>'Kelpie OTU counts'!H180</f>
        <v>.</v>
      </c>
      <c r="I180" t="str">
        <f>'Kelpie OTU counts'!I180</f>
        <v>.</v>
      </c>
      <c r="J180" t="str">
        <f>'Kelpie OTU counts'!J180</f>
        <v>.</v>
      </c>
      <c r="K180" t="str">
        <f>'Kelpie OTU counts'!K180</f>
        <v>.</v>
      </c>
      <c r="L180" t="str">
        <f>'Kelpie OTU counts'!L180</f>
        <v>.</v>
      </c>
      <c r="M180" t="str">
        <f>'Kelpie OTU counts'!M180</f>
        <v>.</v>
      </c>
      <c r="N180" t="str">
        <f>'Kelpie OTU counts'!N180</f>
        <v>.</v>
      </c>
      <c r="O180">
        <f>'Kelpie OTU counts'!O180</f>
        <v>1</v>
      </c>
      <c r="P180" t="str">
        <f>'Kelpie OTU counts'!P180</f>
        <v>Lactobacillus_rossiae_(T)_CS1_(AJ564009)</v>
      </c>
      <c r="Q180">
        <f>'Kelpie OTU counts'!Q180</f>
        <v>87</v>
      </c>
      <c r="R180">
        <f>'Kelpie OTU counts'!R180</f>
        <v>1</v>
      </c>
      <c r="S180" s="4">
        <f>'Kelpie OTU counts'!S180/'Kelpie OTU counts'!S$1</f>
        <v>0</v>
      </c>
      <c r="T180" s="4">
        <f>'Kelpie OTU counts'!T180/'Kelpie OTU counts'!T$1</f>
        <v>0</v>
      </c>
      <c r="U180" s="4">
        <f>'Kelpie OTU counts'!U180/'Kelpie OTU counts'!U$1</f>
        <v>0</v>
      </c>
      <c r="V180" s="4">
        <f>'Kelpie OTU counts'!V180/'Kelpie OTU counts'!V$1</f>
        <v>0</v>
      </c>
      <c r="W180" s="4">
        <f>'Kelpie OTU counts'!W180/'Kelpie OTU counts'!W$1</f>
        <v>0</v>
      </c>
      <c r="X180" s="4">
        <f>'Kelpie OTU counts'!X180/'Kelpie OTU counts'!X$1</f>
        <v>0</v>
      </c>
      <c r="Y180" s="4">
        <f>'Kelpie OTU counts'!Y180/'Kelpie OTU counts'!Y$1</f>
        <v>0</v>
      </c>
      <c r="Z180" s="4">
        <f>'Kelpie OTU counts'!Z180/'Kelpie OTU counts'!Z$1</f>
        <v>0</v>
      </c>
      <c r="AA180" s="4">
        <f>'Kelpie OTU counts'!AA180/'Kelpie OTU counts'!AA$1</f>
        <v>0</v>
      </c>
      <c r="AB180" s="4">
        <f>'Kelpie OTU counts'!AB180/'Kelpie OTU counts'!AB$1</f>
        <v>0</v>
      </c>
      <c r="AC180" s="4">
        <f>'Kelpie OTU counts'!AC180/'Kelpie OTU counts'!AC$1</f>
        <v>0</v>
      </c>
      <c r="AD180" s="4">
        <f>'Kelpie OTU counts'!AD180/'Kelpie OTU counts'!AD$1</f>
        <v>0</v>
      </c>
      <c r="AE180" s="4">
        <f>'Kelpie OTU counts'!AE180/'Kelpie OTU counts'!AE$1</f>
        <v>0</v>
      </c>
      <c r="AF180" s="4">
        <f>'Kelpie OTU counts'!AF180/'Kelpie OTU counts'!AF$1</f>
        <v>0</v>
      </c>
      <c r="AG180" s="4">
        <f>'Kelpie OTU counts'!AG180/'Kelpie OTU counts'!AG$1</f>
        <v>0</v>
      </c>
      <c r="AH180" s="4">
        <f>'Kelpie OTU counts'!AH180/'Kelpie OTU counts'!AH$1</f>
        <v>0</v>
      </c>
      <c r="AI180" s="4">
        <f>'Kelpie OTU counts'!AI180/'Kelpie OTU counts'!AI$1</f>
        <v>0</v>
      </c>
      <c r="AJ180" s="4">
        <f>'Kelpie OTU counts'!AJ180/'Kelpie OTU counts'!AJ$1</f>
        <v>0</v>
      </c>
      <c r="AK180" s="4">
        <f>'Kelpie OTU counts'!AK180/'Kelpie OTU counts'!AK$1</f>
        <v>0</v>
      </c>
      <c r="AL180" s="4">
        <f>'Kelpie OTU counts'!AL180/'Kelpie OTU counts'!AL$1</f>
        <v>0</v>
      </c>
      <c r="AM180" s="4">
        <f>'Kelpie OTU counts'!AM180/'Kelpie OTU counts'!AM$1</f>
        <v>0</v>
      </c>
      <c r="AN180" s="4">
        <f>'Kelpie OTU counts'!AN180/'Kelpie OTU counts'!AN$1</f>
        <v>0</v>
      </c>
      <c r="AO180" s="4">
        <f>'Kelpie OTU counts'!AO180/'Kelpie OTU counts'!AO$1</f>
        <v>0</v>
      </c>
      <c r="AP180" s="4">
        <f>'Kelpie OTU counts'!AP180/'Kelpie OTU counts'!AP$1</f>
        <v>0</v>
      </c>
      <c r="AQ180" s="4">
        <f>'Kelpie OTU counts'!AQ180/'Kelpie OTU counts'!AQ$1</f>
        <v>0</v>
      </c>
      <c r="AR180" s="4">
        <f>'Kelpie OTU counts'!AR180/'Kelpie OTU counts'!AR$1</f>
        <v>0</v>
      </c>
      <c r="AS180" s="4">
        <f>'Kelpie OTU counts'!AS180/'Kelpie OTU counts'!AS$1</f>
        <v>1.2901376146788992E-3</v>
      </c>
      <c r="AT180" s="4">
        <f>'Kelpie OTU counts'!AT180/'Kelpie OTU counts'!AT$1</f>
        <v>1.278976818545164E-3</v>
      </c>
      <c r="AU180" s="4">
        <f>'Kelpie OTU counts'!AU180/'Kelpie OTU counts'!AU$1</f>
        <v>0</v>
      </c>
      <c r="AV180" s="4">
        <f>'Kelpie OTU counts'!AV180/'Kelpie OTU counts'!AV$1</f>
        <v>0</v>
      </c>
      <c r="AW180" s="4">
        <f>'Kelpie OTU counts'!AW180/'Kelpie OTU counts'!AW$1</f>
        <v>4.1580041580041582E-3</v>
      </c>
      <c r="AX180" s="4">
        <f>'Kelpie OTU counts'!AX180/'Kelpie OTU counts'!AX$1</f>
        <v>4.4334975369458131E-3</v>
      </c>
      <c r="AY180" s="4">
        <f>'Kelpie OTU counts'!AY180/'Kelpie OTU counts'!AY$1</f>
        <v>0</v>
      </c>
      <c r="AZ180" s="4">
        <f>'Kelpie OTU counts'!AZ180/'Kelpie OTU counts'!AZ$1</f>
        <v>0</v>
      </c>
      <c r="BA180" s="4">
        <f>'Kelpie OTU counts'!BA180/'Kelpie OTU counts'!BA$1</f>
        <v>0</v>
      </c>
      <c r="BB180" s="4">
        <f>'Kelpie OTU counts'!BB180/'Kelpie OTU counts'!BB$1</f>
        <v>0</v>
      </c>
      <c r="BC180" s="4">
        <f>'Kelpie OTU counts'!BC180/'Kelpie OTU counts'!BC$1</f>
        <v>0</v>
      </c>
      <c r="BD180" s="4">
        <f>'Kelpie OTU counts'!BD180/'Kelpie OTU counts'!BD$1</f>
        <v>0</v>
      </c>
      <c r="BE180" s="4">
        <f>'Kelpie OTU counts'!BE180/'Kelpie OTU counts'!BE$1</f>
        <v>0</v>
      </c>
      <c r="BF180" s="4">
        <f>'Kelpie OTU counts'!BF180/'Kelpie OTU counts'!BF$1</f>
        <v>0</v>
      </c>
    </row>
    <row r="181" spans="1:58" x14ac:dyDescent="0.35">
      <c r="A181" t="str">
        <f>'Kelpie OTU counts'!A181</f>
        <v>OTU_266</v>
      </c>
      <c r="B181">
        <f>'Kelpie OTU counts'!B181</f>
        <v>31</v>
      </c>
      <c r="C181" t="str">
        <f>'Kelpie OTU counts'!C181</f>
        <v>Root</v>
      </c>
      <c r="D181" t="str">
        <f>'Kelpie OTU counts'!D181</f>
        <v>Bacteria</v>
      </c>
      <c r="E181" t="str">
        <f>'Kelpie OTU counts'!E181</f>
        <v>Firmicutes</v>
      </c>
      <c r="F181" t="str">
        <f>'Kelpie OTU counts'!F181</f>
        <v>.</v>
      </c>
      <c r="G181" t="str">
        <f>'Kelpie OTU counts'!G181</f>
        <v>Clostridia</v>
      </c>
      <c r="H181" t="str">
        <f>'Kelpie OTU counts'!H181</f>
        <v>.</v>
      </c>
      <c r="I181" t="str">
        <f>'Kelpie OTU counts'!I181</f>
        <v>Clostridiales</v>
      </c>
      <c r="J181" t="str">
        <f>'Kelpie OTU counts'!J181</f>
        <v>.</v>
      </c>
      <c r="K181" t="str">
        <f>'Kelpie OTU counts'!K181</f>
        <v>Clostridiaceae 1</v>
      </c>
      <c r="L181" t="str">
        <f>'Kelpie OTU counts'!L181</f>
        <v>.</v>
      </c>
      <c r="M181" t="str">
        <f>'Kelpie OTU counts'!M181</f>
        <v>Clostridium sensu stricto</v>
      </c>
      <c r="N181" t="str">
        <f>'Kelpie OTU counts'!N181</f>
        <v>.</v>
      </c>
      <c r="O181">
        <f>'Kelpie OTU counts'!O181</f>
        <v>1</v>
      </c>
      <c r="P181" t="str">
        <f>'Kelpie OTU counts'!P181</f>
        <v>Clostridium_saudiense_strain_JCC_(NR_144696.1)</v>
      </c>
      <c r="Q181">
        <f>'Kelpie OTU counts'!Q181</f>
        <v>99.6</v>
      </c>
      <c r="R181">
        <f>'Kelpie OTU counts'!R181</f>
        <v>2</v>
      </c>
      <c r="S181" s="4">
        <f>'Kelpie OTU counts'!S181/'Kelpie OTU counts'!S$1</f>
        <v>0</v>
      </c>
      <c r="T181" s="4">
        <f>'Kelpie OTU counts'!T181/'Kelpie OTU counts'!T$1</f>
        <v>0</v>
      </c>
      <c r="U181" s="4">
        <f>'Kelpie OTU counts'!U181/'Kelpie OTU counts'!U$1</f>
        <v>0</v>
      </c>
      <c r="V181" s="4">
        <f>'Kelpie OTU counts'!V181/'Kelpie OTU counts'!V$1</f>
        <v>0</v>
      </c>
      <c r="W181" s="4">
        <f>'Kelpie OTU counts'!W181/'Kelpie OTU counts'!W$1</f>
        <v>1.9290123456790122E-3</v>
      </c>
      <c r="X181" s="4">
        <f>'Kelpie OTU counts'!X181/'Kelpie OTU counts'!X$1</f>
        <v>4.5586406962287605E-3</v>
      </c>
      <c r="Y181" s="4">
        <f>'Kelpie OTU counts'!Y181/'Kelpie OTU counts'!Y$1</f>
        <v>0</v>
      </c>
      <c r="Z181" s="4">
        <f>'Kelpie OTU counts'!Z181/'Kelpie OTU counts'!Z$1</f>
        <v>0</v>
      </c>
      <c r="AA181" s="4">
        <f>'Kelpie OTU counts'!AA181/'Kelpie OTU counts'!AA$1</f>
        <v>0</v>
      </c>
      <c r="AB181" s="4">
        <f>'Kelpie OTU counts'!AB181/'Kelpie OTU counts'!AB$1</f>
        <v>0</v>
      </c>
      <c r="AC181" s="4">
        <f>'Kelpie OTU counts'!AC181/'Kelpie OTU counts'!AC$1</f>
        <v>0</v>
      </c>
      <c r="AD181" s="4">
        <f>'Kelpie OTU counts'!AD181/'Kelpie OTU counts'!AD$1</f>
        <v>0</v>
      </c>
      <c r="AE181" s="4">
        <f>'Kelpie OTU counts'!AE181/'Kelpie OTU counts'!AE$1</f>
        <v>0</v>
      </c>
      <c r="AF181" s="4">
        <f>'Kelpie OTU counts'!AF181/'Kelpie OTU counts'!AF$1</f>
        <v>0</v>
      </c>
      <c r="AG181" s="4">
        <f>'Kelpie OTU counts'!AG181/'Kelpie OTU counts'!AG$1</f>
        <v>0</v>
      </c>
      <c r="AH181" s="4">
        <f>'Kelpie OTU counts'!AH181/'Kelpie OTU counts'!AH$1</f>
        <v>0</v>
      </c>
      <c r="AI181" s="4">
        <f>'Kelpie OTU counts'!AI181/'Kelpie OTU counts'!AI$1</f>
        <v>0</v>
      </c>
      <c r="AJ181" s="4">
        <f>'Kelpie OTU counts'!AJ181/'Kelpie OTU counts'!AJ$1</f>
        <v>0</v>
      </c>
      <c r="AK181" s="4">
        <f>'Kelpie OTU counts'!AK181/'Kelpie OTU counts'!AK$1</f>
        <v>0</v>
      </c>
      <c r="AL181" s="4">
        <f>'Kelpie OTU counts'!AL181/'Kelpie OTU counts'!AL$1</f>
        <v>0</v>
      </c>
      <c r="AM181" s="4">
        <f>'Kelpie OTU counts'!AM181/'Kelpie OTU counts'!AM$1</f>
        <v>0</v>
      </c>
      <c r="AN181" s="4">
        <f>'Kelpie OTU counts'!AN181/'Kelpie OTU counts'!AN$1</f>
        <v>0</v>
      </c>
      <c r="AO181" s="4">
        <f>'Kelpie OTU counts'!AO181/'Kelpie OTU counts'!AO$1</f>
        <v>2.3971234518577705E-3</v>
      </c>
      <c r="AP181" s="4">
        <f>'Kelpie OTU counts'!AP181/'Kelpie OTU counts'!AP$1</f>
        <v>3.9267015706806281E-3</v>
      </c>
      <c r="AQ181" s="4">
        <f>'Kelpie OTU counts'!AQ181/'Kelpie OTU counts'!AQ$1</f>
        <v>0</v>
      </c>
      <c r="AR181" s="4">
        <f>'Kelpie OTU counts'!AR181/'Kelpie OTU counts'!AR$1</f>
        <v>0</v>
      </c>
      <c r="AS181" s="4">
        <f>'Kelpie OTU counts'!AS181/'Kelpie OTU counts'!AS$1</f>
        <v>0</v>
      </c>
      <c r="AT181" s="4">
        <f>'Kelpie OTU counts'!AT181/'Kelpie OTU counts'!AT$1</f>
        <v>0</v>
      </c>
      <c r="AU181" s="4">
        <f>'Kelpie OTU counts'!AU181/'Kelpie OTU counts'!AU$1</f>
        <v>0</v>
      </c>
      <c r="AV181" s="4">
        <f>'Kelpie OTU counts'!AV181/'Kelpie OTU counts'!AV$1</f>
        <v>0</v>
      </c>
      <c r="AW181" s="4">
        <f>'Kelpie OTU counts'!AW181/'Kelpie OTU counts'!AW$1</f>
        <v>0</v>
      </c>
      <c r="AX181" s="4">
        <f>'Kelpie OTU counts'!AX181/'Kelpie OTU counts'!AX$1</f>
        <v>0</v>
      </c>
      <c r="AY181" s="4">
        <f>'Kelpie OTU counts'!AY181/'Kelpie OTU counts'!AY$1</f>
        <v>0</v>
      </c>
      <c r="AZ181" s="4">
        <f>'Kelpie OTU counts'!AZ181/'Kelpie OTU counts'!AZ$1</f>
        <v>0</v>
      </c>
      <c r="BA181" s="4">
        <f>'Kelpie OTU counts'!BA181/'Kelpie OTU counts'!BA$1</f>
        <v>0</v>
      </c>
      <c r="BB181" s="4">
        <f>'Kelpie OTU counts'!BB181/'Kelpie OTU counts'!BB$1</f>
        <v>0</v>
      </c>
      <c r="BC181" s="4">
        <f>'Kelpie OTU counts'!BC181/'Kelpie OTU counts'!BC$1</f>
        <v>0</v>
      </c>
      <c r="BD181" s="4">
        <f>'Kelpie OTU counts'!BD181/'Kelpie OTU counts'!BD$1</f>
        <v>0</v>
      </c>
      <c r="BE181" s="4">
        <f>'Kelpie OTU counts'!BE181/'Kelpie OTU counts'!BE$1</f>
        <v>0</v>
      </c>
      <c r="BF181" s="4">
        <f>'Kelpie OTU counts'!BF181/'Kelpie OTU counts'!BF$1</f>
        <v>0</v>
      </c>
    </row>
    <row r="182" spans="1:58" x14ac:dyDescent="0.35">
      <c r="A182" t="str">
        <f>'Kelpie OTU counts'!A182</f>
        <v>OTU_170</v>
      </c>
      <c r="B182">
        <f>'Kelpie OTU counts'!B182</f>
        <v>30</v>
      </c>
      <c r="C182" t="str">
        <f>'Kelpie OTU counts'!C182</f>
        <v>Root</v>
      </c>
      <c r="D182" t="str">
        <f>'Kelpie OTU counts'!D182</f>
        <v>Bacteria</v>
      </c>
      <c r="E182" t="str">
        <f>'Kelpie OTU counts'!E182</f>
        <v>Firmicutes</v>
      </c>
      <c r="F182" t="str">
        <f>'Kelpie OTU counts'!F182</f>
        <v>.</v>
      </c>
      <c r="G182" t="str">
        <f>'Kelpie OTU counts'!G182</f>
        <v>Clostridia</v>
      </c>
      <c r="H182" t="str">
        <f>'Kelpie OTU counts'!H182</f>
        <v>.</v>
      </c>
      <c r="I182" t="str">
        <f>'Kelpie OTU counts'!I182</f>
        <v>Clostridiales</v>
      </c>
      <c r="J182" t="str">
        <f>'Kelpie OTU counts'!J182</f>
        <v>.</v>
      </c>
      <c r="K182" t="str">
        <f>'Kelpie OTU counts'!K182</f>
        <v>Ruminococcaceae</v>
      </c>
      <c r="L182" t="str">
        <f>'Kelpie OTU counts'!L182</f>
        <v>.</v>
      </c>
      <c r="M182" t="str">
        <f>'Kelpie OTU counts'!M182</f>
        <v>.</v>
      </c>
      <c r="N182" t="str">
        <f>'Kelpie OTU counts'!N182</f>
        <v>.</v>
      </c>
      <c r="O182">
        <f>'Kelpie OTU counts'!O182</f>
        <v>0.77</v>
      </c>
      <c r="P182" t="str">
        <f>'Kelpie OTU counts'!P182</f>
        <v>Clostridium_cellobioparum_(T)_DSM_1351_(X71856)</v>
      </c>
      <c r="Q182">
        <f>'Kelpie OTU counts'!Q182</f>
        <v>89.3</v>
      </c>
      <c r="R182">
        <f>'Kelpie OTU counts'!R182</f>
        <v>3</v>
      </c>
      <c r="S182" s="4">
        <f>'Kelpie OTU counts'!S182/'Kelpie OTU counts'!S$1</f>
        <v>0</v>
      </c>
      <c r="T182" s="4">
        <f>'Kelpie OTU counts'!T182/'Kelpie OTU counts'!T$1</f>
        <v>0</v>
      </c>
      <c r="U182" s="4">
        <f>'Kelpie OTU counts'!U182/'Kelpie OTU counts'!U$1</f>
        <v>3.8358266206367474E-3</v>
      </c>
      <c r="V182" s="4">
        <f>'Kelpie OTU counts'!V182/'Kelpie OTU counts'!V$1</f>
        <v>5.3244592346089852E-3</v>
      </c>
      <c r="W182" s="4">
        <f>'Kelpie OTU counts'!W182/'Kelpie OTU counts'!W$1</f>
        <v>0</v>
      </c>
      <c r="X182" s="4">
        <f>'Kelpie OTU counts'!X182/'Kelpie OTU counts'!X$1</f>
        <v>0</v>
      </c>
      <c r="Y182" s="4">
        <f>'Kelpie OTU counts'!Y182/'Kelpie OTU counts'!Y$1</f>
        <v>0</v>
      </c>
      <c r="Z182" s="4">
        <f>'Kelpie OTU counts'!Z182/'Kelpie OTU counts'!Z$1</f>
        <v>0</v>
      </c>
      <c r="AA182" s="4">
        <f>'Kelpie OTU counts'!AA182/'Kelpie OTU counts'!AA$1</f>
        <v>0</v>
      </c>
      <c r="AB182" s="4">
        <f>'Kelpie OTU counts'!AB182/'Kelpie OTU counts'!AB$1</f>
        <v>0</v>
      </c>
      <c r="AC182" s="4">
        <f>'Kelpie OTU counts'!AC182/'Kelpie OTU counts'!AC$1</f>
        <v>0</v>
      </c>
      <c r="AD182" s="4">
        <f>'Kelpie OTU counts'!AD182/'Kelpie OTU counts'!AD$1</f>
        <v>0</v>
      </c>
      <c r="AE182" s="4">
        <f>'Kelpie OTU counts'!AE182/'Kelpie OTU counts'!AE$1</f>
        <v>0</v>
      </c>
      <c r="AF182" s="4">
        <f>'Kelpie OTU counts'!AF182/'Kelpie OTU counts'!AF$1</f>
        <v>0</v>
      </c>
      <c r="AG182" s="4">
        <f>'Kelpie OTU counts'!AG182/'Kelpie OTU counts'!AG$1</f>
        <v>0</v>
      </c>
      <c r="AH182" s="4">
        <f>'Kelpie OTU counts'!AH182/'Kelpie OTU counts'!AH$1</f>
        <v>0</v>
      </c>
      <c r="AI182" s="4">
        <f>'Kelpie OTU counts'!AI182/'Kelpie OTU counts'!AI$1</f>
        <v>0</v>
      </c>
      <c r="AJ182" s="4">
        <f>'Kelpie OTU counts'!AJ182/'Kelpie OTU counts'!AJ$1</f>
        <v>0</v>
      </c>
      <c r="AK182" s="4">
        <f>'Kelpie OTU counts'!AK182/'Kelpie OTU counts'!AK$1</f>
        <v>0</v>
      </c>
      <c r="AL182" s="4">
        <f>'Kelpie OTU counts'!AL182/'Kelpie OTU counts'!AL$1</f>
        <v>0</v>
      </c>
      <c r="AM182" s="4">
        <f>'Kelpie OTU counts'!AM182/'Kelpie OTU counts'!AM$1</f>
        <v>0</v>
      </c>
      <c r="AN182" s="4">
        <f>'Kelpie OTU counts'!AN182/'Kelpie OTU counts'!AN$1</f>
        <v>0</v>
      </c>
      <c r="AO182" s="4">
        <f>'Kelpie OTU counts'!AO182/'Kelpie OTU counts'!AO$1</f>
        <v>1.5980823012385138E-3</v>
      </c>
      <c r="AP182" s="4">
        <f>'Kelpie OTU counts'!AP182/'Kelpie OTU counts'!AP$1</f>
        <v>0</v>
      </c>
      <c r="AQ182" s="4">
        <f>'Kelpie OTU counts'!AQ182/'Kelpie OTU counts'!AQ$1</f>
        <v>0</v>
      </c>
      <c r="AR182" s="4">
        <f>'Kelpie OTU counts'!AR182/'Kelpie OTU counts'!AR$1</f>
        <v>0</v>
      </c>
      <c r="AS182" s="4">
        <f>'Kelpie OTU counts'!AS182/'Kelpie OTU counts'!AS$1</f>
        <v>0</v>
      </c>
      <c r="AT182" s="4">
        <f>'Kelpie OTU counts'!AT182/'Kelpie OTU counts'!AT$1</f>
        <v>0</v>
      </c>
      <c r="AU182" s="4">
        <f>'Kelpie OTU counts'!AU182/'Kelpie OTU counts'!AU$1</f>
        <v>0</v>
      </c>
      <c r="AV182" s="4">
        <f>'Kelpie OTU counts'!AV182/'Kelpie OTU counts'!AV$1</f>
        <v>0</v>
      </c>
      <c r="AW182" s="4">
        <f>'Kelpie OTU counts'!AW182/'Kelpie OTU counts'!AW$1</f>
        <v>0</v>
      </c>
      <c r="AX182" s="4">
        <f>'Kelpie OTU counts'!AX182/'Kelpie OTU counts'!AX$1</f>
        <v>0</v>
      </c>
      <c r="AY182" s="4">
        <f>'Kelpie OTU counts'!AY182/'Kelpie OTU counts'!AY$1</f>
        <v>0</v>
      </c>
      <c r="AZ182" s="4">
        <f>'Kelpie OTU counts'!AZ182/'Kelpie OTU counts'!AZ$1</f>
        <v>0</v>
      </c>
      <c r="BA182" s="4">
        <f>'Kelpie OTU counts'!BA182/'Kelpie OTU counts'!BA$1</f>
        <v>0</v>
      </c>
      <c r="BB182" s="4">
        <f>'Kelpie OTU counts'!BB182/'Kelpie OTU counts'!BB$1</f>
        <v>0</v>
      </c>
      <c r="BC182" s="4">
        <f>'Kelpie OTU counts'!BC182/'Kelpie OTU counts'!BC$1</f>
        <v>0</v>
      </c>
      <c r="BD182" s="4">
        <f>'Kelpie OTU counts'!BD182/'Kelpie OTU counts'!BD$1</f>
        <v>0</v>
      </c>
      <c r="BE182" s="4">
        <f>'Kelpie OTU counts'!BE182/'Kelpie OTU counts'!BE$1</f>
        <v>0</v>
      </c>
      <c r="BF182" s="4">
        <f>'Kelpie OTU counts'!BF182/'Kelpie OTU counts'!BF$1</f>
        <v>0</v>
      </c>
    </row>
    <row r="183" spans="1:58" x14ac:dyDescent="0.35">
      <c r="A183" t="str">
        <f>'Kelpie OTU counts'!A183</f>
        <v>OTU_166</v>
      </c>
      <c r="B183">
        <f>'Kelpie OTU counts'!B183</f>
        <v>29</v>
      </c>
      <c r="C183" t="str">
        <f>'Kelpie OTU counts'!C183</f>
        <v>Root</v>
      </c>
      <c r="D183" t="str">
        <f>'Kelpie OTU counts'!D183</f>
        <v>Bacteria</v>
      </c>
      <c r="E183" t="str">
        <f>'Kelpie OTU counts'!E183</f>
        <v>Firmicutes</v>
      </c>
      <c r="F183" t="str">
        <f>'Kelpie OTU counts'!F183</f>
        <v>.</v>
      </c>
      <c r="G183" t="str">
        <f>'Kelpie OTU counts'!G183</f>
        <v>Clostridia</v>
      </c>
      <c r="H183" t="str">
        <f>'Kelpie OTU counts'!H183</f>
        <v>.</v>
      </c>
      <c r="I183" t="str">
        <f>'Kelpie OTU counts'!I183</f>
        <v>Clostridiales</v>
      </c>
      <c r="J183" t="str">
        <f>'Kelpie OTU counts'!J183</f>
        <v>.</v>
      </c>
      <c r="K183" t="str">
        <f>'Kelpie OTU counts'!K183</f>
        <v>Clostridiaceae 1</v>
      </c>
      <c r="L183" t="str">
        <f>'Kelpie OTU counts'!L183</f>
        <v>.</v>
      </c>
      <c r="M183" t="str">
        <f>'Kelpie OTU counts'!M183</f>
        <v>Clostridium sensu stricto</v>
      </c>
      <c r="N183" t="str">
        <f>'Kelpie OTU counts'!N183</f>
        <v>.</v>
      </c>
      <c r="O183">
        <f>'Kelpie OTU counts'!O183</f>
        <v>0.86</v>
      </c>
      <c r="P183" t="str">
        <f>'Kelpie OTU counts'!P183</f>
        <v>Clostridium_cadaveris_(T)_JCM_1392_(AB542932)</v>
      </c>
      <c r="Q183">
        <f>'Kelpie OTU counts'!Q183</f>
        <v>100</v>
      </c>
      <c r="R183">
        <f>'Kelpie OTU counts'!R183</f>
        <v>1</v>
      </c>
      <c r="S183" s="4">
        <f>'Kelpie OTU counts'!S183/'Kelpie OTU counts'!S$1</f>
        <v>0</v>
      </c>
      <c r="T183" s="4">
        <f>'Kelpie OTU counts'!T183/'Kelpie OTU counts'!T$1</f>
        <v>0</v>
      </c>
      <c r="U183" s="4">
        <f>'Kelpie OTU counts'!U183/'Kelpie OTU counts'!U$1</f>
        <v>0</v>
      </c>
      <c r="V183" s="4">
        <f>'Kelpie OTU counts'!V183/'Kelpie OTU counts'!V$1</f>
        <v>0</v>
      </c>
      <c r="W183" s="4">
        <f>'Kelpie OTU counts'!W183/'Kelpie OTU counts'!W$1</f>
        <v>0</v>
      </c>
      <c r="X183" s="4">
        <f>'Kelpie OTU counts'!X183/'Kelpie OTU counts'!X$1</f>
        <v>0</v>
      </c>
      <c r="Y183" s="4">
        <f>'Kelpie OTU counts'!Y183/'Kelpie OTU counts'!Y$1</f>
        <v>0</v>
      </c>
      <c r="Z183" s="4">
        <f>'Kelpie OTU counts'!Z183/'Kelpie OTU counts'!Z$1</f>
        <v>0</v>
      </c>
      <c r="AA183" s="4">
        <f>'Kelpie OTU counts'!AA183/'Kelpie OTU counts'!AA$1</f>
        <v>0</v>
      </c>
      <c r="AB183" s="4">
        <f>'Kelpie OTU counts'!AB183/'Kelpie OTU counts'!AB$1</f>
        <v>0</v>
      </c>
      <c r="AC183" s="4">
        <f>'Kelpie OTU counts'!AC183/'Kelpie OTU counts'!AC$1</f>
        <v>0</v>
      </c>
      <c r="AD183" s="4">
        <f>'Kelpie OTU counts'!AD183/'Kelpie OTU counts'!AD$1</f>
        <v>0</v>
      </c>
      <c r="AE183" s="4">
        <f>'Kelpie OTU counts'!AE183/'Kelpie OTU counts'!AE$1</f>
        <v>0</v>
      </c>
      <c r="AF183" s="4">
        <f>'Kelpie OTU counts'!AF183/'Kelpie OTU counts'!AF$1</f>
        <v>0</v>
      </c>
      <c r="AG183" s="4">
        <f>'Kelpie OTU counts'!AG183/'Kelpie OTU counts'!AG$1</f>
        <v>0</v>
      </c>
      <c r="AH183" s="4">
        <f>'Kelpie OTU counts'!AH183/'Kelpie OTU counts'!AH$1</f>
        <v>0</v>
      </c>
      <c r="AI183" s="4">
        <f>'Kelpie OTU counts'!AI183/'Kelpie OTU counts'!AI$1</f>
        <v>0</v>
      </c>
      <c r="AJ183" s="4">
        <f>'Kelpie OTU counts'!AJ183/'Kelpie OTU counts'!AJ$1</f>
        <v>0</v>
      </c>
      <c r="AK183" s="4">
        <f>'Kelpie OTU counts'!AK183/'Kelpie OTU counts'!AK$1</f>
        <v>0</v>
      </c>
      <c r="AL183" s="4">
        <f>'Kelpie OTU counts'!AL183/'Kelpie OTU counts'!AL$1</f>
        <v>0</v>
      </c>
      <c r="AM183" s="4">
        <f>'Kelpie OTU counts'!AM183/'Kelpie OTU counts'!AM$1</f>
        <v>0</v>
      </c>
      <c r="AN183" s="4">
        <f>'Kelpie OTU counts'!AN183/'Kelpie OTU counts'!AN$1</f>
        <v>0</v>
      </c>
      <c r="AO183" s="4">
        <f>'Kelpie OTU counts'!AO183/'Kelpie OTU counts'!AO$1</f>
        <v>0</v>
      </c>
      <c r="AP183" s="4">
        <f>'Kelpie OTU counts'!AP183/'Kelpie OTU counts'!AP$1</f>
        <v>0</v>
      </c>
      <c r="AQ183" s="4">
        <f>'Kelpie OTU counts'!AQ183/'Kelpie OTU counts'!AQ$1</f>
        <v>0</v>
      </c>
      <c r="AR183" s="4">
        <f>'Kelpie OTU counts'!AR183/'Kelpie OTU counts'!AR$1</f>
        <v>0</v>
      </c>
      <c r="AS183" s="4">
        <f>'Kelpie OTU counts'!AS183/'Kelpie OTU counts'!AS$1</f>
        <v>2.5802752293577983E-3</v>
      </c>
      <c r="AT183" s="4">
        <f>'Kelpie OTU counts'!AT183/'Kelpie OTU counts'!AT$1</f>
        <v>1.7585931254996002E-3</v>
      </c>
      <c r="AU183" s="4">
        <f>'Kelpie OTU counts'!AU183/'Kelpie OTU counts'!AU$1</f>
        <v>0</v>
      </c>
      <c r="AV183" s="4">
        <f>'Kelpie OTU counts'!AV183/'Kelpie OTU counts'!AV$1</f>
        <v>0</v>
      </c>
      <c r="AW183" s="4">
        <f>'Kelpie OTU counts'!AW183/'Kelpie OTU counts'!AW$1</f>
        <v>0</v>
      </c>
      <c r="AX183" s="4">
        <f>'Kelpie OTU counts'!AX183/'Kelpie OTU counts'!AX$1</f>
        <v>0</v>
      </c>
      <c r="AY183" s="4">
        <f>'Kelpie OTU counts'!AY183/'Kelpie OTU counts'!AY$1</f>
        <v>0</v>
      </c>
      <c r="AZ183" s="4">
        <f>'Kelpie OTU counts'!AZ183/'Kelpie OTU counts'!AZ$1</f>
        <v>0</v>
      </c>
      <c r="BA183" s="4">
        <f>'Kelpie OTU counts'!BA183/'Kelpie OTU counts'!BA$1</f>
        <v>0</v>
      </c>
      <c r="BB183" s="4">
        <f>'Kelpie OTU counts'!BB183/'Kelpie OTU counts'!BB$1</f>
        <v>0</v>
      </c>
      <c r="BC183" s="4">
        <f>'Kelpie OTU counts'!BC183/'Kelpie OTU counts'!BC$1</f>
        <v>0</v>
      </c>
      <c r="BD183" s="4">
        <f>'Kelpie OTU counts'!BD183/'Kelpie OTU counts'!BD$1</f>
        <v>0</v>
      </c>
      <c r="BE183" s="4">
        <f>'Kelpie OTU counts'!BE183/'Kelpie OTU counts'!BE$1</f>
        <v>0</v>
      </c>
      <c r="BF183" s="4">
        <f>'Kelpie OTU counts'!BF183/'Kelpie OTU counts'!BF$1</f>
        <v>0</v>
      </c>
    </row>
    <row r="184" spans="1:58" x14ac:dyDescent="0.35">
      <c r="A184" t="str">
        <f>'Kelpie OTU counts'!A184</f>
        <v>OTU_167</v>
      </c>
      <c r="B184">
        <f>'Kelpie OTU counts'!B184</f>
        <v>29</v>
      </c>
      <c r="C184" t="str">
        <f>'Kelpie OTU counts'!C184</f>
        <v>Root</v>
      </c>
      <c r="D184" t="str">
        <f>'Kelpie OTU counts'!D184</f>
        <v>Bacteria</v>
      </c>
      <c r="E184" t="str">
        <f>'Kelpie OTU counts'!E184</f>
        <v>Bacteroidetes</v>
      </c>
      <c r="F184" t="str">
        <f>'Kelpie OTU counts'!F184</f>
        <v>.</v>
      </c>
      <c r="G184" t="str">
        <f>'Kelpie OTU counts'!G184</f>
        <v>Bacteroidia</v>
      </c>
      <c r="H184" t="str">
        <f>'Kelpie OTU counts'!H184</f>
        <v>.</v>
      </c>
      <c r="I184" t="str">
        <f>'Kelpie OTU counts'!I184</f>
        <v>Bacteroidales</v>
      </c>
      <c r="J184" t="str">
        <f>'Kelpie OTU counts'!J184</f>
        <v>.</v>
      </c>
      <c r="K184" t="str">
        <f>'Kelpie OTU counts'!K184</f>
        <v>Bacteroidaceae</v>
      </c>
      <c r="L184" t="str">
        <f>'Kelpie OTU counts'!L184</f>
        <v>.</v>
      </c>
      <c r="M184" t="str">
        <f>'Kelpie OTU counts'!M184</f>
        <v>Bacteroides</v>
      </c>
      <c r="N184" t="str">
        <f>'Kelpie OTU counts'!N184</f>
        <v>.</v>
      </c>
      <c r="O184">
        <f>'Kelpie OTU counts'!O184</f>
        <v>0.96</v>
      </c>
      <c r="P184" t="str">
        <f>'Kelpie OTU counts'!P184</f>
        <v>Bacteroides_massiliensis_(T)_B84634_(AY126616)</v>
      </c>
      <c r="Q184">
        <f>'Kelpie OTU counts'!Q184</f>
        <v>94.9</v>
      </c>
      <c r="R184">
        <f>'Kelpie OTU counts'!R184</f>
        <v>1</v>
      </c>
      <c r="S184" s="4">
        <f>'Kelpie OTU counts'!S184/'Kelpie OTU counts'!S$1</f>
        <v>0</v>
      </c>
      <c r="T184" s="4">
        <f>'Kelpie OTU counts'!T184/'Kelpie OTU counts'!T$1</f>
        <v>0</v>
      </c>
      <c r="U184" s="4">
        <f>'Kelpie OTU counts'!U184/'Kelpie OTU counts'!U$1</f>
        <v>0</v>
      </c>
      <c r="V184" s="4">
        <f>'Kelpie OTU counts'!V184/'Kelpie OTU counts'!V$1</f>
        <v>0</v>
      </c>
      <c r="W184" s="4">
        <f>'Kelpie OTU counts'!W184/'Kelpie OTU counts'!W$1</f>
        <v>0</v>
      </c>
      <c r="X184" s="4">
        <f>'Kelpie OTU counts'!X184/'Kelpie OTU counts'!X$1</f>
        <v>0</v>
      </c>
      <c r="Y184" s="4">
        <f>'Kelpie OTU counts'!Y184/'Kelpie OTU counts'!Y$1</f>
        <v>0</v>
      </c>
      <c r="Z184" s="4">
        <f>'Kelpie OTU counts'!Z184/'Kelpie OTU counts'!Z$1</f>
        <v>0</v>
      </c>
      <c r="AA184" s="4">
        <f>'Kelpie OTU counts'!AA184/'Kelpie OTU counts'!AA$1</f>
        <v>0</v>
      </c>
      <c r="AB184" s="4">
        <f>'Kelpie OTU counts'!AB184/'Kelpie OTU counts'!AB$1</f>
        <v>0</v>
      </c>
      <c r="AC184" s="4">
        <f>'Kelpie OTU counts'!AC184/'Kelpie OTU counts'!AC$1</f>
        <v>0</v>
      </c>
      <c r="AD184" s="4">
        <f>'Kelpie OTU counts'!AD184/'Kelpie OTU counts'!AD$1</f>
        <v>0</v>
      </c>
      <c r="AE184" s="4">
        <f>'Kelpie OTU counts'!AE184/'Kelpie OTU counts'!AE$1</f>
        <v>0</v>
      </c>
      <c r="AF184" s="4">
        <f>'Kelpie OTU counts'!AF184/'Kelpie OTU counts'!AF$1</f>
        <v>0</v>
      </c>
      <c r="AG184" s="4">
        <f>'Kelpie OTU counts'!AG184/'Kelpie OTU counts'!AG$1</f>
        <v>0</v>
      </c>
      <c r="AH184" s="4">
        <f>'Kelpie OTU counts'!AH184/'Kelpie OTU counts'!AH$1</f>
        <v>0</v>
      </c>
      <c r="AI184" s="4">
        <f>'Kelpie OTU counts'!AI184/'Kelpie OTU counts'!AI$1</f>
        <v>0</v>
      </c>
      <c r="AJ184" s="4">
        <f>'Kelpie OTU counts'!AJ184/'Kelpie OTU counts'!AJ$1</f>
        <v>0</v>
      </c>
      <c r="AK184" s="4">
        <f>'Kelpie OTU counts'!AK184/'Kelpie OTU counts'!AK$1</f>
        <v>0</v>
      </c>
      <c r="AL184" s="4">
        <f>'Kelpie OTU counts'!AL184/'Kelpie OTU counts'!AL$1</f>
        <v>0</v>
      </c>
      <c r="AM184" s="4">
        <f>'Kelpie OTU counts'!AM184/'Kelpie OTU counts'!AM$1</f>
        <v>0</v>
      </c>
      <c r="AN184" s="4">
        <f>'Kelpie OTU counts'!AN184/'Kelpie OTU counts'!AN$1</f>
        <v>0</v>
      </c>
      <c r="AO184" s="4">
        <f>'Kelpie OTU counts'!AO184/'Kelpie OTU counts'!AO$1</f>
        <v>0</v>
      </c>
      <c r="AP184" s="4">
        <f>'Kelpie OTU counts'!AP184/'Kelpie OTU counts'!AP$1</f>
        <v>0</v>
      </c>
      <c r="AQ184" s="4">
        <f>'Kelpie OTU counts'!AQ184/'Kelpie OTU counts'!AQ$1</f>
        <v>0</v>
      </c>
      <c r="AR184" s="4">
        <f>'Kelpie OTU counts'!AR184/'Kelpie OTU counts'!AR$1</f>
        <v>0</v>
      </c>
      <c r="AS184" s="4">
        <f>'Kelpie OTU counts'!AS184/'Kelpie OTU counts'!AS$1</f>
        <v>0</v>
      </c>
      <c r="AT184" s="4">
        <f>'Kelpie OTU counts'!AT184/'Kelpie OTU counts'!AT$1</f>
        <v>0</v>
      </c>
      <c r="AU184" s="4">
        <f>'Kelpie OTU counts'!AU184/'Kelpie OTU counts'!AU$1</f>
        <v>0</v>
      </c>
      <c r="AV184" s="4">
        <f>'Kelpie OTU counts'!AV184/'Kelpie OTU counts'!AV$1</f>
        <v>0</v>
      </c>
      <c r="AW184" s="4">
        <f>'Kelpie OTU counts'!AW184/'Kelpie OTU counts'!AW$1</f>
        <v>0</v>
      </c>
      <c r="AX184" s="4">
        <f>'Kelpie OTU counts'!AX184/'Kelpie OTU counts'!AX$1</f>
        <v>0</v>
      </c>
      <c r="AY184" s="4">
        <f>'Kelpie OTU counts'!AY184/'Kelpie OTU counts'!AY$1</f>
        <v>0</v>
      </c>
      <c r="AZ184" s="4">
        <f>'Kelpie OTU counts'!AZ184/'Kelpie OTU counts'!AZ$1</f>
        <v>0</v>
      </c>
      <c r="BA184" s="4">
        <f>'Kelpie OTU counts'!BA184/'Kelpie OTU counts'!BA$1</f>
        <v>8.5795996186844616E-3</v>
      </c>
      <c r="BB184" s="4">
        <f>'Kelpie OTU counts'!BB184/'Kelpie OTU counts'!BB$1</f>
        <v>5.5837563451776647E-3</v>
      </c>
      <c r="BC184" s="4">
        <f>'Kelpie OTU counts'!BC184/'Kelpie OTU counts'!BC$1</f>
        <v>0</v>
      </c>
      <c r="BD184" s="4">
        <f>'Kelpie OTU counts'!BD184/'Kelpie OTU counts'!BD$1</f>
        <v>0</v>
      </c>
      <c r="BE184" s="4">
        <f>'Kelpie OTU counts'!BE184/'Kelpie OTU counts'!BE$1</f>
        <v>0</v>
      </c>
      <c r="BF184" s="4">
        <f>'Kelpie OTU counts'!BF184/'Kelpie OTU counts'!BF$1</f>
        <v>0</v>
      </c>
    </row>
    <row r="185" spans="1:58" x14ac:dyDescent="0.35">
      <c r="A185" t="str">
        <f>'Kelpie OTU counts'!A185</f>
        <v>OTU_195</v>
      </c>
      <c r="B185">
        <f>'Kelpie OTU counts'!B185</f>
        <v>29</v>
      </c>
      <c r="C185" t="str">
        <f>'Kelpie OTU counts'!C185</f>
        <v>Root</v>
      </c>
      <c r="D185" t="str">
        <f>'Kelpie OTU counts'!D185</f>
        <v>Bacteria</v>
      </c>
      <c r="E185" t="str">
        <f>'Kelpie OTU counts'!E185</f>
        <v>Firmicutes</v>
      </c>
      <c r="F185" t="str">
        <f>'Kelpie OTU counts'!F185</f>
        <v>.</v>
      </c>
      <c r="G185" t="str">
        <f>'Kelpie OTU counts'!G185</f>
        <v>Clostridia</v>
      </c>
      <c r="H185" t="str">
        <f>'Kelpie OTU counts'!H185</f>
        <v>.</v>
      </c>
      <c r="I185" t="str">
        <f>'Kelpie OTU counts'!I185</f>
        <v>Clostridiales</v>
      </c>
      <c r="J185" t="str">
        <f>'Kelpie OTU counts'!J185</f>
        <v>.</v>
      </c>
      <c r="K185" t="str">
        <f>'Kelpie OTU counts'!K185</f>
        <v>Lachnospiraceae</v>
      </c>
      <c r="L185" t="str">
        <f>'Kelpie OTU counts'!L185</f>
        <v>.</v>
      </c>
      <c r="M185" t="str">
        <f>'Kelpie OTU counts'!M185</f>
        <v>.</v>
      </c>
      <c r="N185" t="str">
        <f>'Kelpie OTU counts'!N185</f>
        <v>.</v>
      </c>
      <c r="O185">
        <f>'Kelpie OTU counts'!O185</f>
        <v>0.99</v>
      </c>
      <c r="P185" t="str">
        <f>'Kelpie OTU counts'!P185</f>
        <v>Cuneatibacter_caecimuris_strain_BARN-424-CC-10_(NR_144608.1)</v>
      </c>
      <c r="Q185">
        <f>'Kelpie OTU counts'!Q185</f>
        <v>94.5</v>
      </c>
      <c r="R185">
        <f>'Kelpie OTU counts'!R185</f>
        <v>1</v>
      </c>
      <c r="S185" s="4">
        <f>'Kelpie OTU counts'!S185/'Kelpie OTU counts'!S$1</f>
        <v>1.9493177387914229E-3</v>
      </c>
      <c r="T185" s="4">
        <f>'Kelpie OTU counts'!T185/'Kelpie OTU counts'!T$1</f>
        <v>0</v>
      </c>
      <c r="U185" s="4">
        <f>'Kelpie OTU counts'!U185/'Kelpie OTU counts'!U$1</f>
        <v>0</v>
      </c>
      <c r="V185" s="4">
        <f>'Kelpie OTU counts'!V185/'Kelpie OTU counts'!V$1</f>
        <v>0</v>
      </c>
      <c r="W185" s="4">
        <f>'Kelpie OTU counts'!W185/'Kelpie OTU counts'!W$1</f>
        <v>0</v>
      </c>
      <c r="X185" s="4">
        <f>'Kelpie OTU counts'!X185/'Kelpie OTU counts'!X$1</f>
        <v>0</v>
      </c>
      <c r="Y185" s="4">
        <f>'Kelpie OTU counts'!Y185/'Kelpie OTU counts'!Y$1</f>
        <v>0</v>
      </c>
      <c r="Z185" s="4">
        <f>'Kelpie OTU counts'!Z185/'Kelpie OTU counts'!Z$1</f>
        <v>0</v>
      </c>
      <c r="AA185" s="4">
        <f>'Kelpie OTU counts'!AA185/'Kelpie OTU counts'!AA$1</f>
        <v>0</v>
      </c>
      <c r="AB185" s="4">
        <f>'Kelpie OTU counts'!AB185/'Kelpie OTU counts'!AB$1</f>
        <v>0</v>
      </c>
      <c r="AC185" s="4">
        <f>'Kelpie OTU counts'!AC185/'Kelpie OTU counts'!AC$1</f>
        <v>0</v>
      </c>
      <c r="AD185" s="4">
        <f>'Kelpie OTU counts'!AD185/'Kelpie OTU counts'!AD$1</f>
        <v>0</v>
      </c>
      <c r="AE185" s="4">
        <f>'Kelpie OTU counts'!AE185/'Kelpie OTU counts'!AE$1</f>
        <v>1.8335166850018336E-3</v>
      </c>
      <c r="AF185" s="4">
        <f>'Kelpie OTU counts'!AF185/'Kelpie OTU counts'!AF$1</f>
        <v>7.1061981839715752E-3</v>
      </c>
      <c r="AG185" s="4">
        <f>'Kelpie OTU counts'!AG185/'Kelpie OTU counts'!AG$1</f>
        <v>0</v>
      </c>
      <c r="AH185" s="4">
        <f>'Kelpie OTU counts'!AH185/'Kelpie OTU counts'!AH$1</f>
        <v>0</v>
      </c>
      <c r="AI185" s="4">
        <f>'Kelpie OTU counts'!AI185/'Kelpie OTU counts'!AI$1</f>
        <v>0</v>
      </c>
      <c r="AJ185" s="4">
        <f>'Kelpie OTU counts'!AJ185/'Kelpie OTU counts'!AJ$1</f>
        <v>0</v>
      </c>
      <c r="AK185" s="4">
        <f>'Kelpie OTU counts'!AK185/'Kelpie OTU counts'!AK$1</f>
        <v>0</v>
      </c>
      <c r="AL185" s="4">
        <f>'Kelpie OTU counts'!AL185/'Kelpie OTU counts'!AL$1</f>
        <v>8.5034013605442174E-4</v>
      </c>
      <c r="AM185" s="4">
        <f>'Kelpie OTU counts'!AM185/'Kelpie OTU counts'!AM$1</f>
        <v>0</v>
      </c>
      <c r="AN185" s="4">
        <f>'Kelpie OTU counts'!AN185/'Kelpie OTU counts'!AN$1</f>
        <v>0</v>
      </c>
      <c r="AO185" s="4">
        <f>'Kelpie OTU counts'!AO185/'Kelpie OTU counts'!AO$1</f>
        <v>0</v>
      </c>
      <c r="AP185" s="4">
        <f>'Kelpie OTU counts'!AP185/'Kelpie OTU counts'!AP$1</f>
        <v>0</v>
      </c>
      <c r="AQ185" s="4">
        <f>'Kelpie OTU counts'!AQ185/'Kelpie OTU counts'!AQ$1</f>
        <v>0</v>
      </c>
      <c r="AR185" s="4">
        <f>'Kelpie OTU counts'!AR185/'Kelpie OTU counts'!AR$1</f>
        <v>0</v>
      </c>
      <c r="AS185" s="4">
        <f>'Kelpie OTU counts'!AS185/'Kelpie OTU counts'!AS$1</f>
        <v>0</v>
      </c>
      <c r="AT185" s="4">
        <f>'Kelpie OTU counts'!AT185/'Kelpie OTU counts'!AT$1</f>
        <v>0</v>
      </c>
      <c r="AU185" s="4">
        <f>'Kelpie OTU counts'!AU185/'Kelpie OTU counts'!AU$1</f>
        <v>0</v>
      </c>
      <c r="AV185" s="4">
        <f>'Kelpie OTU counts'!AV185/'Kelpie OTU counts'!AV$1</f>
        <v>0</v>
      </c>
      <c r="AW185" s="4">
        <f>'Kelpie OTU counts'!AW185/'Kelpie OTU counts'!AW$1</f>
        <v>0</v>
      </c>
      <c r="AX185" s="4">
        <f>'Kelpie OTU counts'!AX185/'Kelpie OTU counts'!AX$1</f>
        <v>0</v>
      </c>
      <c r="AY185" s="4">
        <f>'Kelpie OTU counts'!AY185/'Kelpie OTU counts'!AY$1</f>
        <v>0</v>
      </c>
      <c r="AZ185" s="4">
        <f>'Kelpie OTU counts'!AZ185/'Kelpie OTU counts'!AZ$1</f>
        <v>0</v>
      </c>
      <c r="BA185" s="4">
        <f>'Kelpie OTU counts'!BA185/'Kelpie OTU counts'!BA$1</f>
        <v>0</v>
      </c>
      <c r="BB185" s="4">
        <f>'Kelpie OTU counts'!BB185/'Kelpie OTU counts'!BB$1</f>
        <v>0</v>
      </c>
      <c r="BC185" s="4">
        <f>'Kelpie OTU counts'!BC185/'Kelpie OTU counts'!BC$1</f>
        <v>0</v>
      </c>
      <c r="BD185" s="4">
        <f>'Kelpie OTU counts'!BD185/'Kelpie OTU counts'!BD$1</f>
        <v>0</v>
      </c>
      <c r="BE185" s="4">
        <f>'Kelpie OTU counts'!BE185/'Kelpie OTU counts'!BE$1</f>
        <v>0</v>
      </c>
      <c r="BF185" s="4">
        <f>'Kelpie OTU counts'!BF185/'Kelpie OTU counts'!BF$1</f>
        <v>0</v>
      </c>
    </row>
    <row r="186" spans="1:58" x14ac:dyDescent="0.35">
      <c r="A186" t="str">
        <f>'Kelpie OTU counts'!A186</f>
        <v>OTU_188</v>
      </c>
      <c r="B186">
        <f>'Kelpie OTU counts'!B186</f>
        <v>28</v>
      </c>
      <c r="C186" t="str">
        <f>'Kelpie OTU counts'!C186</f>
        <v>Root</v>
      </c>
      <c r="D186" t="str">
        <f>'Kelpie OTU counts'!D186</f>
        <v>Bacteria</v>
      </c>
      <c r="E186" t="str">
        <f>'Kelpie OTU counts'!E186</f>
        <v>Firmicutes</v>
      </c>
      <c r="F186" t="str">
        <f>'Kelpie OTU counts'!F186</f>
        <v>.</v>
      </c>
      <c r="G186" t="str">
        <f>'Kelpie OTU counts'!G186</f>
        <v>Clostridia</v>
      </c>
      <c r="H186" t="str">
        <f>'Kelpie OTU counts'!H186</f>
        <v>.</v>
      </c>
      <c r="I186" t="str">
        <f>'Kelpie OTU counts'!I186</f>
        <v>Clostridiales</v>
      </c>
      <c r="J186" t="str">
        <f>'Kelpie OTU counts'!J186</f>
        <v>.</v>
      </c>
      <c r="K186" t="str">
        <f>'Kelpie OTU counts'!K186</f>
        <v>.</v>
      </c>
      <c r="L186" t="str">
        <f>'Kelpie OTU counts'!L186</f>
        <v>.</v>
      </c>
      <c r="M186" t="str">
        <f>'Kelpie OTU counts'!M186</f>
        <v>.</v>
      </c>
      <c r="N186" t="str">
        <f>'Kelpie OTU counts'!N186</f>
        <v>.</v>
      </c>
      <c r="O186">
        <f>'Kelpie OTU counts'!O186</f>
        <v>0.95</v>
      </c>
      <c r="P186" t="str">
        <f>'Kelpie OTU counts'!P186</f>
        <v>Clostridium_jejuense_(T)_HY-35-12_(AY494606)</v>
      </c>
      <c r="Q186">
        <f>'Kelpie OTU counts'!Q186</f>
        <v>88.9</v>
      </c>
      <c r="R186">
        <f>'Kelpie OTU counts'!R186</f>
        <v>1</v>
      </c>
      <c r="S186" s="4">
        <f>'Kelpie OTU counts'!S186/'Kelpie OTU counts'!S$1</f>
        <v>0</v>
      </c>
      <c r="T186" s="4">
        <f>'Kelpie OTU counts'!T186/'Kelpie OTU counts'!T$1</f>
        <v>0</v>
      </c>
      <c r="U186" s="4">
        <f>'Kelpie OTU counts'!U186/'Kelpie OTU counts'!U$1</f>
        <v>0</v>
      </c>
      <c r="V186" s="4">
        <f>'Kelpie OTU counts'!V186/'Kelpie OTU counts'!V$1</f>
        <v>0</v>
      </c>
      <c r="W186" s="4">
        <f>'Kelpie OTU counts'!W186/'Kelpie OTU counts'!W$1</f>
        <v>0</v>
      </c>
      <c r="X186" s="4">
        <f>'Kelpie OTU counts'!X186/'Kelpie OTU counts'!X$1</f>
        <v>0</v>
      </c>
      <c r="Y186" s="4">
        <f>'Kelpie OTU counts'!Y186/'Kelpie OTU counts'!Y$1</f>
        <v>0</v>
      </c>
      <c r="Z186" s="4">
        <f>'Kelpie OTU counts'!Z186/'Kelpie OTU counts'!Z$1</f>
        <v>0</v>
      </c>
      <c r="AA186" s="4">
        <f>'Kelpie OTU counts'!AA186/'Kelpie OTU counts'!AA$1</f>
        <v>0</v>
      </c>
      <c r="AB186" s="4">
        <f>'Kelpie OTU counts'!AB186/'Kelpie OTU counts'!AB$1</f>
        <v>0</v>
      </c>
      <c r="AC186" s="4">
        <f>'Kelpie OTU counts'!AC186/'Kelpie OTU counts'!AC$1</f>
        <v>0</v>
      </c>
      <c r="AD186" s="4">
        <f>'Kelpie OTU counts'!AD186/'Kelpie OTU counts'!AD$1</f>
        <v>0</v>
      </c>
      <c r="AE186" s="4">
        <f>'Kelpie OTU counts'!AE186/'Kelpie OTU counts'!AE$1</f>
        <v>4.4004400440044002E-3</v>
      </c>
      <c r="AF186" s="4">
        <f>'Kelpie OTU counts'!AF186/'Kelpie OTU counts'!AF$1</f>
        <v>6.3166206079747333E-3</v>
      </c>
      <c r="AG186" s="4">
        <f>'Kelpie OTU counts'!AG186/'Kelpie OTU counts'!AG$1</f>
        <v>0</v>
      </c>
      <c r="AH186" s="4">
        <f>'Kelpie OTU counts'!AH186/'Kelpie OTU counts'!AH$1</f>
        <v>0</v>
      </c>
      <c r="AI186" s="4">
        <f>'Kelpie OTU counts'!AI186/'Kelpie OTU counts'!AI$1</f>
        <v>0</v>
      </c>
      <c r="AJ186" s="4">
        <f>'Kelpie OTU counts'!AJ186/'Kelpie OTU counts'!AJ$1</f>
        <v>0</v>
      </c>
      <c r="AK186" s="4">
        <f>'Kelpie OTU counts'!AK186/'Kelpie OTU counts'!AK$1</f>
        <v>0</v>
      </c>
      <c r="AL186" s="4">
        <f>'Kelpie OTU counts'!AL186/'Kelpie OTU counts'!AL$1</f>
        <v>0</v>
      </c>
      <c r="AM186" s="4">
        <f>'Kelpie OTU counts'!AM186/'Kelpie OTU counts'!AM$1</f>
        <v>0</v>
      </c>
      <c r="AN186" s="4">
        <f>'Kelpie OTU counts'!AN186/'Kelpie OTU counts'!AN$1</f>
        <v>0</v>
      </c>
      <c r="AO186" s="4">
        <f>'Kelpie OTU counts'!AO186/'Kelpie OTU counts'!AO$1</f>
        <v>0</v>
      </c>
      <c r="AP186" s="4">
        <f>'Kelpie OTU counts'!AP186/'Kelpie OTU counts'!AP$1</f>
        <v>0</v>
      </c>
      <c r="AQ186" s="4">
        <f>'Kelpie OTU counts'!AQ186/'Kelpie OTU counts'!AQ$1</f>
        <v>0</v>
      </c>
      <c r="AR186" s="4">
        <f>'Kelpie OTU counts'!AR186/'Kelpie OTU counts'!AR$1</f>
        <v>0</v>
      </c>
      <c r="AS186" s="4">
        <f>'Kelpie OTU counts'!AS186/'Kelpie OTU counts'!AS$1</f>
        <v>0</v>
      </c>
      <c r="AT186" s="4">
        <f>'Kelpie OTU counts'!AT186/'Kelpie OTU counts'!AT$1</f>
        <v>0</v>
      </c>
      <c r="AU186" s="4">
        <f>'Kelpie OTU counts'!AU186/'Kelpie OTU counts'!AU$1</f>
        <v>0</v>
      </c>
      <c r="AV186" s="4">
        <f>'Kelpie OTU counts'!AV186/'Kelpie OTU counts'!AV$1</f>
        <v>0</v>
      </c>
      <c r="AW186" s="4">
        <f>'Kelpie OTU counts'!AW186/'Kelpie OTU counts'!AW$1</f>
        <v>0</v>
      </c>
      <c r="AX186" s="4">
        <f>'Kelpie OTU counts'!AX186/'Kelpie OTU counts'!AX$1</f>
        <v>0</v>
      </c>
      <c r="AY186" s="4">
        <f>'Kelpie OTU counts'!AY186/'Kelpie OTU counts'!AY$1</f>
        <v>0</v>
      </c>
      <c r="AZ186" s="4">
        <f>'Kelpie OTU counts'!AZ186/'Kelpie OTU counts'!AZ$1</f>
        <v>0</v>
      </c>
      <c r="BA186" s="4">
        <f>'Kelpie OTU counts'!BA186/'Kelpie OTU counts'!BA$1</f>
        <v>0</v>
      </c>
      <c r="BB186" s="4">
        <f>'Kelpie OTU counts'!BB186/'Kelpie OTU counts'!BB$1</f>
        <v>0</v>
      </c>
      <c r="BC186" s="4">
        <f>'Kelpie OTU counts'!BC186/'Kelpie OTU counts'!BC$1</f>
        <v>0</v>
      </c>
      <c r="BD186" s="4">
        <f>'Kelpie OTU counts'!BD186/'Kelpie OTU counts'!BD$1</f>
        <v>0</v>
      </c>
      <c r="BE186" s="4">
        <f>'Kelpie OTU counts'!BE186/'Kelpie OTU counts'!BE$1</f>
        <v>0</v>
      </c>
      <c r="BF186" s="4">
        <f>'Kelpie OTU counts'!BF186/'Kelpie OTU counts'!BF$1</f>
        <v>0</v>
      </c>
    </row>
    <row r="187" spans="1:58" x14ac:dyDescent="0.35">
      <c r="A187" t="str">
        <f>'Kelpie OTU counts'!A187</f>
        <v>OTU_179</v>
      </c>
      <c r="B187">
        <f>'Kelpie OTU counts'!B187</f>
        <v>28</v>
      </c>
      <c r="C187" t="str">
        <f>'Kelpie OTU counts'!C187</f>
        <v>Root</v>
      </c>
      <c r="D187" t="str">
        <f>'Kelpie OTU counts'!D187</f>
        <v>Bacteria</v>
      </c>
      <c r="E187" t="str">
        <f>'Kelpie OTU counts'!E187</f>
        <v>Firmicutes</v>
      </c>
      <c r="F187" t="str">
        <f>'Kelpie OTU counts'!F187</f>
        <v>.</v>
      </c>
      <c r="G187" t="str">
        <f>'Kelpie OTU counts'!G187</f>
        <v>.</v>
      </c>
      <c r="H187" t="str">
        <f>'Kelpie OTU counts'!H187</f>
        <v>.</v>
      </c>
      <c r="I187" t="str">
        <f>'Kelpie OTU counts'!I187</f>
        <v>.</v>
      </c>
      <c r="J187" t="str">
        <f>'Kelpie OTU counts'!J187</f>
        <v>.</v>
      </c>
      <c r="K187" t="str">
        <f>'Kelpie OTU counts'!K187</f>
        <v>.</v>
      </c>
      <c r="L187" t="str">
        <f>'Kelpie OTU counts'!L187</f>
        <v>.</v>
      </c>
      <c r="M187" t="str">
        <f>'Kelpie OTU counts'!M187</f>
        <v>.</v>
      </c>
      <c r="N187" t="str">
        <f>'Kelpie OTU counts'!N187</f>
        <v>.</v>
      </c>
      <c r="O187">
        <f>'Kelpie OTU counts'!O187</f>
        <v>0.88</v>
      </c>
      <c r="P187" t="str">
        <f>'Kelpie OTU counts'!P187</f>
        <v>Papillibacter_cinnamivorans_(T)_CIN1;_DSM12816_(AF167711)</v>
      </c>
      <c r="Q187">
        <f>'Kelpie OTU counts'!Q187</f>
        <v>89.7</v>
      </c>
      <c r="R187">
        <f>'Kelpie OTU counts'!R187</f>
        <v>1</v>
      </c>
      <c r="S187" s="4">
        <f>'Kelpie OTU counts'!S187/'Kelpie OTU counts'!S$1</f>
        <v>0</v>
      </c>
      <c r="T187" s="4">
        <f>'Kelpie OTU counts'!T187/'Kelpie OTU counts'!T$1</f>
        <v>0</v>
      </c>
      <c r="U187" s="4">
        <f>'Kelpie OTU counts'!U187/'Kelpie OTU counts'!U$1</f>
        <v>0</v>
      </c>
      <c r="V187" s="4">
        <f>'Kelpie OTU counts'!V187/'Kelpie OTU counts'!V$1</f>
        <v>0</v>
      </c>
      <c r="W187" s="4">
        <f>'Kelpie OTU counts'!W187/'Kelpie OTU counts'!W$1</f>
        <v>0</v>
      </c>
      <c r="X187" s="4">
        <f>'Kelpie OTU counts'!X187/'Kelpie OTU counts'!X$1</f>
        <v>0</v>
      </c>
      <c r="Y187" s="4">
        <f>'Kelpie OTU counts'!Y187/'Kelpie OTU counts'!Y$1</f>
        <v>0</v>
      </c>
      <c r="Z187" s="4">
        <f>'Kelpie OTU counts'!Z187/'Kelpie OTU counts'!Z$1</f>
        <v>0</v>
      </c>
      <c r="AA187" s="4">
        <f>'Kelpie OTU counts'!AA187/'Kelpie OTU counts'!AA$1</f>
        <v>0</v>
      </c>
      <c r="AB187" s="4">
        <f>'Kelpie OTU counts'!AB187/'Kelpie OTU counts'!AB$1</f>
        <v>0</v>
      </c>
      <c r="AC187" s="4">
        <f>'Kelpie OTU counts'!AC187/'Kelpie OTU counts'!AC$1</f>
        <v>0</v>
      </c>
      <c r="AD187" s="4">
        <f>'Kelpie OTU counts'!AD187/'Kelpie OTU counts'!AD$1</f>
        <v>0</v>
      </c>
      <c r="AE187" s="4">
        <f>'Kelpie OTU counts'!AE187/'Kelpie OTU counts'!AE$1</f>
        <v>0</v>
      </c>
      <c r="AF187" s="4">
        <f>'Kelpie OTU counts'!AF187/'Kelpie OTU counts'!AF$1</f>
        <v>0</v>
      </c>
      <c r="AG187" s="4">
        <f>'Kelpie OTU counts'!AG187/'Kelpie OTU counts'!AG$1</f>
        <v>0</v>
      </c>
      <c r="AH187" s="4">
        <f>'Kelpie OTU counts'!AH187/'Kelpie OTU counts'!AH$1</f>
        <v>0</v>
      </c>
      <c r="AI187" s="4">
        <f>'Kelpie OTU counts'!AI187/'Kelpie OTU counts'!AI$1</f>
        <v>0</v>
      </c>
      <c r="AJ187" s="4">
        <f>'Kelpie OTU counts'!AJ187/'Kelpie OTU counts'!AJ$1</f>
        <v>0</v>
      </c>
      <c r="AK187" s="4">
        <f>'Kelpie OTU counts'!AK187/'Kelpie OTU counts'!AK$1</f>
        <v>0</v>
      </c>
      <c r="AL187" s="4">
        <f>'Kelpie OTU counts'!AL187/'Kelpie OTU counts'!AL$1</f>
        <v>0</v>
      </c>
      <c r="AM187" s="4">
        <f>'Kelpie OTU counts'!AM187/'Kelpie OTU counts'!AM$1</f>
        <v>0</v>
      </c>
      <c r="AN187" s="4">
        <f>'Kelpie OTU counts'!AN187/'Kelpie OTU counts'!AN$1</f>
        <v>0</v>
      </c>
      <c r="AO187" s="4">
        <f>'Kelpie OTU counts'!AO187/'Kelpie OTU counts'!AO$1</f>
        <v>4.3947263284059125E-3</v>
      </c>
      <c r="AP187" s="4">
        <f>'Kelpie OTU counts'!AP187/'Kelpie OTU counts'!AP$1</f>
        <v>4.3630017452006981E-3</v>
      </c>
      <c r="AQ187" s="4">
        <f>'Kelpie OTU counts'!AQ187/'Kelpie OTU counts'!AQ$1</f>
        <v>0</v>
      </c>
      <c r="AR187" s="4">
        <f>'Kelpie OTU counts'!AR187/'Kelpie OTU counts'!AR$1</f>
        <v>0</v>
      </c>
      <c r="AS187" s="4">
        <f>'Kelpie OTU counts'!AS187/'Kelpie OTU counts'!AS$1</f>
        <v>0</v>
      </c>
      <c r="AT187" s="4">
        <f>'Kelpie OTU counts'!AT187/'Kelpie OTU counts'!AT$1</f>
        <v>0</v>
      </c>
      <c r="AU187" s="4">
        <f>'Kelpie OTU counts'!AU187/'Kelpie OTU counts'!AU$1</f>
        <v>4.2194092827004216E-3</v>
      </c>
      <c r="AV187" s="4">
        <f>'Kelpie OTU counts'!AV187/'Kelpie OTU counts'!AV$1</f>
        <v>1.762114537444934E-3</v>
      </c>
      <c r="AW187" s="4">
        <f>'Kelpie OTU counts'!AW187/'Kelpie OTU counts'!AW$1</f>
        <v>0</v>
      </c>
      <c r="AX187" s="4">
        <f>'Kelpie OTU counts'!AX187/'Kelpie OTU counts'!AX$1</f>
        <v>0</v>
      </c>
      <c r="AY187" s="4">
        <f>'Kelpie OTU counts'!AY187/'Kelpie OTU counts'!AY$1</f>
        <v>0</v>
      </c>
      <c r="AZ187" s="4">
        <f>'Kelpie OTU counts'!AZ187/'Kelpie OTU counts'!AZ$1</f>
        <v>0</v>
      </c>
      <c r="BA187" s="4">
        <f>'Kelpie OTU counts'!BA187/'Kelpie OTU counts'!BA$1</f>
        <v>0</v>
      </c>
      <c r="BB187" s="4">
        <f>'Kelpie OTU counts'!BB187/'Kelpie OTU counts'!BB$1</f>
        <v>0</v>
      </c>
      <c r="BC187" s="4">
        <f>'Kelpie OTU counts'!BC187/'Kelpie OTU counts'!BC$1</f>
        <v>0</v>
      </c>
      <c r="BD187" s="4">
        <f>'Kelpie OTU counts'!BD187/'Kelpie OTU counts'!BD$1</f>
        <v>0</v>
      </c>
      <c r="BE187" s="4">
        <f>'Kelpie OTU counts'!BE187/'Kelpie OTU counts'!BE$1</f>
        <v>0</v>
      </c>
      <c r="BF187" s="4">
        <f>'Kelpie OTU counts'!BF187/'Kelpie OTU counts'!BF$1</f>
        <v>0</v>
      </c>
    </row>
    <row r="188" spans="1:58" x14ac:dyDescent="0.35">
      <c r="A188" t="str">
        <f>'Kelpie OTU counts'!A188</f>
        <v>OTU_169</v>
      </c>
      <c r="B188">
        <f>'Kelpie OTU counts'!B188</f>
        <v>28</v>
      </c>
      <c r="C188" t="str">
        <f>'Kelpie OTU counts'!C188</f>
        <v>Root</v>
      </c>
      <c r="D188" t="str">
        <f>'Kelpie OTU counts'!D188</f>
        <v>Bacteria</v>
      </c>
      <c r="E188" t="str">
        <f>'Kelpie OTU counts'!E188</f>
        <v>.</v>
      </c>
      <c r="F188" t="str">
        <f>'Kelpie OTU counts'!F188</f>
        <v>.</v>
      </c>
      <c r="G188" t="str">
        <f>'Kelpie OTU counts'!G188</f>
        <v>.</v>
      </c>
      <c r="H188" t="str">
        <f>'Kelpie OTU counts'!H188</f>
        <v>.</v>
      </c>
      <c r="I188" t="str">
        <f>'Kelpie OTU counts'!I188</f>
        <v>.</v>
      </c>
      <c r="J188" t="str">
        <f>'Kelpie OTU counts'!J188</f>
        <v>.</v>
      </c>
      <c r="K188" t="str">
        <f>'Kelpie OTU counts'!K188</f>
        <v>.</v>
      </c>
      <c r="L188" t="str">
        <f>'Kelpie OTU counts'!L188</f>
        <v>.</v>
      </c>
      <c r="M188" t="str">
        <f>'Kelpie OTU counts'!M188</f>
        <v>.</v>
      </c>
      <c r="N188" t="str">
        <f>'Kelpie OTU counts'!N188</f>
        <v>.</v>
      </c>
      <c r="O188">
        <f>'Kelpie OTU counts'!O188</f>
        <v>1</v>
      </c>
      <c r="P188" t="str">
        <f>'Kelpie OTU counts'!P188</f>
        <v>Breznakia_pachnodae_strain_Pei061_(NR_146687.1)</v>
      </c>
      <c r="Q188">
        <f>'Kelpie OTU counts'!Q188</f>
        <v>86.9</v>
      </c>
      <c r="R188">
        <f>'Kelpie OTU counts'!R188</f>
        <v>1</v>
      </c>
      <c r="S188" s="4">
        <f>'Kelpie OTU counts'!S188/'Kelpie OTU counts'!S$1</f>
        <v>0</v>
      </c>
      <c r="T188" s="4">
        <f>'Kelpie OTU counts'!T188/'Kelpie OTU counts'!T$1</f>
        <v>0</v>
      </c>
      <c r="U188" s="4">
        <f>'Kelpie OTU counts'!U188/'Kelpie OTU counts'!U$1</f>
        <v>0</v>
      </c>
      <c r="V188" s="4">
        <f>'Kelpie OTU counts'!V188/'Kelpie OTU counts'!V$1</f>
        <v>0</v>
      </c>
      <c r="W188" s="4">
        <f>'Kelpie OTU counts'!W188/'Kelpie OTU counts'!W$1</f>
        <v>0</v>
      </c>
      <c r="X188" s="4">
        <f>'Kelpie OTU counts'!X188/'Kelpie OTU counts'!X$1</f>
        <v>0</v>
      </c>
      <c r="Y188" s="4">
        <f>'Kelpie OTU counts'!Y188/'Kelpie OTU counts'!Y$1</f>
        <v>0</v>
      </c>
      <c r="Z188" s="4">
        <f>'Kelpie OTU counts'!Z188/'Kelpie OTU counts'!Z$1</f>
        <v>0</v>
      </c>
      <c r="AA188" s="4">
        <f>'Kelpie OTU counts'!AA188/'Kelpie OTU counts'!AA$1</f>
        <v>5.8479532163742687E-3</v>
      </c>
      <c r="AB188" s="4">
        <f>'Kelpie OTU counts'!AB188/'Kelpie OTU counts'!AB$1</f>
        <v>9.1428571428571435E-3</v>
      </c>
      <c r="AC188" s="4">
        <f>'Kelpie OTU counts'!AC188/'Kelpie OTU counts'!AC$1</f>
        <v>0</v>
      </c>
      <c r="AD188" s="4">
        <f>'Kelpie OTU counts'!AD188/'Kelpie OTU counts'!AD$1</f>
        <v>0</v>
      </c>
      <c r="AE188" s="4">
        <f>'Kelpie OTU counts'!AE188/'Kelpie OTU counts'!AE$1</f>
        <v>0</v>
      </c>
      <c r="AF188" s="4">
        <f>'Kelpie OTU counts'!AF188/'Kelpie OTU counts'!AF$1</f>
        <v>0</v>
      </c>
      <c r="AG188" s="4">
        <f>'Kelpie OTU counts'!AG188/'Kelpie OTU counts'!AG$1</f>
        <v>0</v>
      </c>
      <c r="AH188" s="4">
        <f>'Kelpie OTU counts'!AH188/'Kelpie OTU counts'!AH$1</f>
        <v>0</v>
      </c>
      <c r="AI188" s="4">
        <f>'Kelpie OTU counts'!AI188/'Kelpie OTU counts'!AI$1</f>
        <v>0</v>
      </c>
      <c r="AJ188" s="4">
        <f>'Kelpie OTU counts'!AJ188/'Kelpie OTU counts'!AJ$1</f>
        <v>0</v>
      </c>
      <c r="AK188" s="4">
        <f>'Kelpie OTU counts'!AK188/'Kelpie OTU counts'!AK$1</f>
        <v>0</v>
      </c>
      <c r="AL188" s="4">
        <f>'Kelpie OTU counts'!AL188/'Kelpie OTU counts'!AL$1</f>
        <v>0</v>
      </c>
      <c r="AM188" s="4">
        <f>'Kelpie OTU counts'!AM188/'Kelpie OTU counts'!AM$1</f>
        <v>0</v>
      </c>
      <c r="AN188" s="4">
        <f>'Kelpie OTU counts'!AN188/'Kelpie OTU counts'!AN$1</f>
        <v>0</v>
      </c>
      <c r="AO188" s="4">
        <f>'Kelpie OTU counts'!AO188/'Kelpie OTU counts'!AO$1</f>
        <v>0</v>
      </c>
      <c r="AP188" s="4">
        <f>'Kelpie OTU counts'!AP188/'Kelpie OTU counts'!AP$1</f>
        <v>0</v>
      </c>
      <c r="AQ188" s="4">
        <f>'Kelpie OTU counts'!AQ188/'Kelpie OTU counts'!AQ$1</f>
        <v>0</v>
      </c>
      <c r="AR188" s="4">
        <f>'Kelpie OTU counts'!AR188/'Kelpie OTU counts'!AR$1</f>
        <v>0</v>
      </c>
      <c r="AS188" s="4">
        <f>'Kelpie OTU counts'!AS188/'Kelpie OTU counts'!AS$1</f>
        <v>0</v>
      </c>
      <c r="AT188" s="4">
        <f>'Kelpie OTU counts'!AT188/'Kelpie OTU counts'!AT$1</f>
        <v>0</v>
      </c>
      <c r="AU188" s="4">
        <f>'Kelpie OTU counts'!AU188/'Kelpie OTU counts'!AU$1</f>
        <v>0</v>
      </c>
      <c r="AV188" s="4">
        <f>'Kelpie OTU counts'!AV188/'Kelpie OTU counts'!AV$1</f>
        <v>0</v>
      </c>
      <c r="AW188" s="4">
        <f>'Kelpie OTU counts'!AW188/'Kelpie OTU counts'!AW$1</f>
        <v>0</v>
      </c>
      <c r="AX188" s="4">
        <f>'Kelpie OTU counts'!AX188/'Kelpie OTU counts'!AX$1</f>
        <v>0</v>
      </c>
      <c r="AY188" s="4">
        <f>'Kelpie OTU counts'!AY188/'Kelpie OTU counts'!AY$1</f>
        <v>0</v>
      </c>
      <c r="AZ188" s="4">
        <f>'Kelpie OTU counts'!AZ188/'Kelpie OTU counts'!AZ$1</f>
        <v>0</v>
      </c>
      <c r="BA188" s="4">
        <f>'Kelpie OTU counts'!BA188/'Kelpie OTU counts'!BA$1</f>
        <v>0</v>
      </c>
      <c r="BB188" s="4">
        <f>'Kelpie OTU counts'!BB188/'Kelpie OTU counts'!BB$1</f>
        <v>0</v>
      </c>
      <c r="BC188" s="4">
        <f>'Kelpie OTU counts'!BC188/'Kelpie OTU counts'!BC$1</f>
        <v>0</v>
      </c>
      <c r="BD188" s="4">
        <f>'Kelpie OTU counts'!BD188/'Kelpie OTU counts'!BD$1</f>
        <v>0</v>
      </c>
      <c r="BE188" s="4">
        <f>'Kelpie OTU counts'!BE188/'Kelpie OTU counts'!BE$1</f>
        <v>0</v>
      </c>
      <c r="BF188" s="4">
        <f>'Kelpie OTU counts'!BF188/'Kelpie OTU counts'!BF$1</f>
        <v>0</v>
      </c>
    </row>
    <row r="189" spans="1:58" x14ac:dyDescent="0.35">
      <c r="A189" t="str">
        <f>'Kelpie OTU counts'!A189</f>
        <v>OTU_202</v>
      </c>
      <c r="B189">
        <f>'Kelpie OTU counts'!B189</f>
        <v>27</v>
      </c>
      <c r="C189" t="str">
        <f>'Kelpie OTU counts'!C189</f>
        <v>Root</v>
      </c>
      <c r="D189" t="str">
        <f>'Kelpie OTU counts'!D189</f>
        <v>Bacteria</v>
      </c>
      <c r="E189" t="str">
        <f>'Kelpie OTU counts'!E189</f>
        <v>Firmicutes</v>
      </c>
      <c r="F189" t="str">
        <f>'Kelpie OTU counts'!F189</f>
        <v>.</v>
      </c>
      <c r="G189" t="str">
        <f>'Kelpie OTU counts'!G189</f>
        <v>Clostridia</v>
      </c>
      <c r="H189" t="str">
        <f>'Kelpie OTU counts'!H189</f>
        <v>.</v>
      </c>
      <c r="I189" t="str">
        <f>'Kelpie OTU counts'!I189</f>
        <v>Clostridiales</v>
      </c>
      <c r="J189" t="str">
        <f>'Kelpie OTU counts'!J189</f>
        <v>.</v>
      </c>
      <c r="K189" t="str">
        <f>'Kelpie OTU counts'!K189</f>
        <v>Ruminococcaceae</v>
      </c>
      <c r="L189" t="str">
        <f>'Kelpie OTU counts'!L189</f>
        <v>.</v>
      </c>
      <c r="M189" t="str">
        <f>'Kelpie OTU counts'!M189</f>
        <v>.</v>
      </c>
      <c r="N189" t="str">
        <f>'Kelpie OTU counts'!N189</f>
        <v>.</v>
      </c>
      <c r="O189">
        <f>'Kelpie OTU counts'!O189</f>
        <v>1</v>
      </c>
      <c r="P189" t="str">
        <f>'Kelpie OTU counts'!P189</f>
        <v>Clostridium_methylpentosum_(T)_DSM_5476_(Y18181)</v>
      </c>
      <c r="Q189">
        <f>'Kelpie OTU counts'!Q189</f>
        <v>94.9</v>
      </c>
      <c r="R189">
        <f>'Kelpie OTU counts'!R189</f>
        <v>1</v>
      </c>
      <c r="S189" s="4">
        <f>'Kelpie OTU counts'!S189/'Kelpie OTU counts'!S$1</f>
        <v>0</v>
      </c>
      <c r="T189" s="4">
        <f>'Kelpie OTU counts'!T189/'Kelpie OTU counts'!T$1</f>
        <v>0</v>
      </c>
      <c r="U189" s="4">
        <f>'Kelpie OTU counts'!U189/'Kelpie OTU counts'!U$1</f>
        <v>0</v>
      </c>
      <c r="V189" s="4">
        <f>'Kelpie OTU counts'!V189/'Kelpie OTU counts'!V$1</f>
        <v>0</v>
      </c>
      <c r="W189" s="4">
        <f>'Kelpie OTU counts'!W189/'Kelpie OTU counts'!W$1</f>
        <v>0</v>
      </c>
      <c r="X189" s="4">
        <f>'Kelpie OTU counts'!X189/'Kelpie OTU counts'!X$1</f>
        <v>0</v>
      </c>
      <c r="Y189" s="4">
        <f>'Kelpie OTU counts'!Y189/'Kelpie OTU counts'!Y$1</f>
        <v>2.1413276231263384E-3</v>
      </c>
      <c r="Z189" s="4">
        <f>'Kelpie OTU counts'!Z189/'Kelpie OTU counts'!Z$1</f>
        <v>2.3358422008824295E-3</v>
      </c>
      <c r="AA189" s="4">
        <f>'Kelpie OTU counts'!AA189/'Kelpie OTU counts'!AA$1</f>
        <v>0</v>
      </c>
      <c r="AB189" s="4">
        <f>'Kelpie OTU counts'!AB189/'Kelpie OTU counts'!AB$1</f>
        <v>0</v>
      </c>
      <c r="AC189" s="4">
        <f>'Kelpie OTU counts'!AC189/'Kelpie OTU counts'!AC$1</f>
        <v>1.1155734047300313E-3</v>
      </c>
      <c r="AD189" s="4">
        <f>'Kelpie OTU counts'!AD189/'Kelpie OTU counts'!AD$1</f>
        <v>9.6269554753309261E-4</v>
      </c>
      <c r="AE189" s="4">
        <f>'Kelpie OTU counts'!AE189/'Kelpie OTU counts'!AE$1</f>
        <v>0</v>
      </c>
      <c r="AF189" s="4">
        <f>'Kelpie OTU counts'!AF189/'Kelpie OTU counts'!AF$1</f>
        <v>0</v>
      </c>
      <c r="AG189" s="4">
        <f>'Kelpie OTU counts'!AG189/'Kelpie OTU counts'!AG$1</f>
        <v>0</v>
      </c>
      <c r="AH189" s="4">
        <f>'Kelpie OTU counts'!AH189/'Kelpie OTU counts'!AH$1</f>
        <v>0</v>
      </c>
      <c r="AI189" s="4">
        <f>'Kelpie OTU counts'!AI189/'Kelpie OTU counts'!AI$1</f>
        <v>0</v>
      </c>
      <c r="AJ189" s="4">
        <f>'Kelpie OTU counts'!AJ189/'Kelpie OTU counts'!AJ$1</f>
        <v>0</v>
      </c>
      <c r="AK189" s="4">
        <f>'Kelpie OTU counts'!AK189/'Kelpie OTU counts'!AK$1</f>
        <v>0</v>
      </c>
      <c r="AL189" s="4">
        <f>'Kelpie OTU counts'!AL189/'Kelpie OTU counts'!AL$1</f>
        <v>0</v>
      </c>
      <c r="AM189" s="4">
        <f>'Kelpie OTU counts'!AM189/'Kelpie OTU counts'!AM$1</f>
        <v>0</v>
      </c>
      <c r="AN189" s="4">
        <f>'Kelpie OTU counts'!AN189/'Kelpie OTU counts'!AN$1</f>
        <v>0</v>
      </c>
      <c r="AO189" s="4">
        <f>'Kelpie OTU counts'!AO189/'Kelpie OTU counts'!AO$1</f>
        <v>0</v>
      </c>
      <c r="AP189" s="4">
        <f>'Kelpie OTU counts'!AP189/'Kelpie OTU counts'!AP$1</f>
        <v>0</v>
      </c>
      <c r="AQ189" s="4">
        <f>'Kelpie OTU counts'!AQ189/'Kelpie OTU counts'!AQ$1</f>
        <v>0</v>
      </c>
      <c r="AR189" s="4">
        <f>'Kelpie OTU counts'!AR189/'Kelpie OTU counts'!AR$1</f>
        <v>0</v>
      </c>
      <c r="AS189" s="4">
        <f>'Kelpie OTU counts'!AS189/'Kelpie OTU counts'!AS$1</f>
        <v>0</v>
      </c>
      <c r="AT189" s="4">
        <f>'Kelpie OTU counts'!AT189/'Kelpie OTU counts'!AT$1</f>
        <v>0</v>
      </c>
      <c r="AU189" s="4">
        <f>'Kelpie OTU counts'!AU189/'Kelpie OTU counts'!AU$1</f>
        <v>0</v>
      </c>
      <c r="AV189" s="4">
        <f>'Kelpie OTU counts'!AV189/'Kelpie OTU counts'!AV$1</f>
        <v>0</v>
      </c>
      <c r="AW189" s="4">
        <f>'Kelpie OTU counts'!AW189/'Kelpie OTU counts'!AW$1</f>
        <v>0</v>
      </c>
      <c r="AX189" s="4">
        <f>'Kelpie OTU counts'!AX189/'Kelpie OTU counts'!AX$1</f>
        <v>0</v>
      </c>
      <c r="AY189" s="4">
        <f>'Kelpie OTU counts'!AY189/'Kelpie OTU counts'!AY$1</f>
        <v>0</v>
      </c>
      <c r="AZ189" s="4">
        <f>'Kelpie OTU counts'!AZ189/'Kelpie OTU counts'!AZ$1</f>
        <v>0</v>
      </c>
      <c r="BA189" s="4">
        <f>'Kelpie OTU counts'!BA189/'Kelpie OTU counts'!BA$1</f>
        <v>0</v>
      </c>
      <c r="BB189" s="4">
        <f>'Kelpie OTU counts'!BB189/'Kelpie OTU counts'!BB$1</f>
        <v>0</v>
      </c>
      <c r="BC189" s="4">
        <f>'Kelpie OTU counts'!BC189/'Kelpie OTU counts'!BC$1</f>
        <v>0</v>
      </c>
      <c r="BD189" s="4">
        <f>'Kelpie OTU counts'!BD189/'Kelpie OTU counts'!BD$1</f>
        <v>0</v>
      </c>
      <c r="BE189" s="4">
        <f>'Kelpie OTU counts'!BE189/'Kelpie OTU counts'!BE$1</f>
        <v>0</v>
      </c>
      <c r="BF189" s="4">
        <f>'Kelpie OTU counts'!BF189/'Kelpie OTU counts'!BF$1</f>
        <v>0</v>
      </c>
    </row>
    <row r="190" spans="1:58" x14ac:dyDescent="0.35">
      <c r="A190" t="str">
        <f>'Kelpie OTU counts'!A190</f>
        <v>OTU_171</v>
      </c>
      <c r="B190">
        <f>'Kelpie OTU counts'!B190</f>
        <v>27</v>
      </c>
      <c r="C190" t="str">
        <f>'Kelpie OTU counts'!C190</f>
        <v>Root</v>
      </c>
      <c r="D190" t="str">
        <f>'Kelpie OTU counts'!D190</f>
        <v>Bacteria</v>
      </c>
      <c r="E190" t="str">
        <f>'Kelpie OTU counts'!E190</f>
        <v>Bacteroidetes</v>
      </c>
      <c r="F190" t="str">
        <f>'Kelpie OTU counts'!F190</f>
        <v>.</v>
      </c>
      <c r="G190" t="str">
        <f>'Kelpie OTU counts'!G190</f>
        <v>Bacteroidia</v>
      </c>
      <c r="H190" t="str">
        <f>'Kelpie OTU counts'!H190</f>
        <v>.</v>
      </c>
      <c r="I190" t="str">
        <f>'Kelpie OTU counts'!I190</f>
        <v>Bacteroidales</v>
      </c>
      <c r="J190" t="str">
        <f>'Kelpie OTU counts'!J190</f>
        <v>.</v>
      </c>
      <c r="K190" t="str">
        <f>'Kelpie OTU counts'!K190</f>
        <v>Porphyromonadaceae</v>
      </c>
      <c r="L190" t="str">
        <f>'Kelpie OTU counts'!L190</f>
        <v>.</v>
      </c>
      <c r="M190" t="str">
        <f>'Kelpie OTU counts'!M190</f>
        <v>Coprobacter</v>
      </c>
      <c r="N190" t="str">
        <f>'Kelpie OTU counts'!N190</f>
        <v>.</v>
      </c>
      <c r="O190">
        <f>'Kelpie OTU counts'!O190</f>
        <v>0.82</v>
      </c>
      <c r="P190" t="str">
        <f>'Kelpie OTU counts'!P190</f>
        <v>Coprobacter_fastidiosus_NSB1_(JN703378)</v>
      </c>
      <c r="Q190">
        <f>'Kelpie OTU counts'!Q190</f>
        <v>90.9</v>
      </c>
      <c r="R190">
        <f>'Kelpie OTU counts'!R190</f>
        <v>1</v>
      </c>
      <c r="S190" s="4">
        <f>'Kelpie OTU counts'!S190/'Kelpie OTU counts'!S$1</f>
        <v>0</v>
      </c>
      <c r="T190" s="4">
        <f>'Kelpie OTU counts'!T190/'Kelpie OTU counts'!T$1</f>
        <v>2.5597269624573378E-3</v>
      </c>
      <c r="U190" s="4">
        <f>'Kelpie OTU counts'!U190/'Kelpie OTU counts'!U$1</f>
        <v>2.685078634445723E-3</v>
      </c>
      <c r="V190" s="4">
        <f>'Kelpie OTU counts'!V190/'Kelpie OTU counts'!V$1</f>
        <v>2.9950083194675539E-3</v>
      </c>
      <c r="W190" s="4">
        <f>'Kelpie OTU counts'!W190/'Kelpie OTU counts'!W$1</f>
        <v>0</v>
      </c>
      <c r="X190" s="4">
        <f>'Kelpie OTU counts'!X190/'Kelpie OTU counts'!X$1</f>
        <v>0</v>
      </c>
      <c r="Y190" s="4">
        <f>'Kelpie OTU counts'!Y190/'Kelpie OTU counts'!Y$1</f>
        <v>0</v>
      </c>
      <c r="Z190" s="4">
        <f>'Kelpie OTU counts'!Z190/'Kelpie OTU counts'!Z$1</f>
        <v>0</v>
      </c>
      <c r="AA190" s="4">
        <f>'Kelpie OTU counts'!AA190/'Kelpie OTU counts'!AA$1</f>
        <v>0</v>
      </c>
      <c r="AB190" s="4">
        <f>'Kelpie OTU counts'!AB190/'Kelpie OTU counts'!AB$1</f>
        <v>2.8571428571428571E-3</v>
      </c>
      <c r="AC190" s="4">
        <f>'Kelpie OTU counts'!AC190/'Kelpie OTU counts'!AC$1</f>
        <v>0</v>
      </c>
      <c r="AD190" s="4">
        <f>'Kelpie OTU counts'!AD190/'Kelpie OTU counts'!AD$1</f>
        <v>0</v>
      </c>
      <c r="AE190" s="4">
        <f>'Kelpie OTU counts'!AE190/'Kelpie OTU counts'!AE$1</f>
        <v>0</v>
      </c>
      <c r="AF190" s="4">
        <f>'Kelpie OTU counts'!AF190/'Kelpie OTU counts'!AF$1</f>
        <v>0</v>
      </c>
      <c r="AG190" s="4">
        <f>'Kelpie OTU counts'!AG190/'Kelpie OTU counts'!AG$1</f>
        <v>0</v>
      </c>
      <c r="AH190" s="4">
        <f>'Kelpie OTU counts'!AH190/'Kelpie OTU counts'!AH$1</f>
        <v>0</v>
      </c>
      <c r="AI190" s="4">
        <f>'Kelpie OTU counts'!AI190/'Kelpie OTU counts'!AI$1</f>
        <v>0</v>
      </c>
      <c r="AJ190" s="4">
        <f>'Kelpie OTU counts'!AJ190/'Kelpie OTU counts'!AJ$1</f>
        <v>0</v>
      </c>
      <c r="AK190" s="4">
        <f>'Kelpie OTU counts'!AK190/'Kelpie OTU counts'!AK$1</f>
        <v>0</v>
      </c>
      <c r="AL190" s="4">
        <f>'Kelpie OTU counts'!AL190/'Kelpie OTU counts'!AL$1</f>
        <v>0</v>
      </c>
      <c r="AM190" s="4">
        <f>'Kelpie OTU counts'!AM190/'Kelpie OTU counts'!AM$1</f>
        <v>0</v>
      </c>
      <c r="AN190" s="4">
        <f>'Kelpie OTU counts'!AN190/'Kelpie OTU counts'!AN$1</f>
        <v>0</v>
      </c>
      <c r="AO190" s="4">
        <f>'Kelpie OTU counts'!AO190/'Kelpie OTU counts'!AO$1</f>
        <v>0</v>
      </c>
      <c r="AP190" s="4">
        <f>'Kelpie OTU counts'!AP190/'Kelpie OTU counts'!AP$1</f>
        <v>0</v>
      </c>
      <c r="AQ190" s="4">
        <f>'Kelpie OTU counts'!AQ190/'Kelpie OTU counts'!AQ$1</f>
        <v>0</v>
      </c>
      <c r="AR190" s="4">
        <f>'Kelpie OTU counts'!AR190/'Kelpie OTU counts'!AR$1</f>
        <v>0</v>
      </c>
      <c r="AS190" s="4">
        <f>'Kelpie OTU counts'!AS190/'Kelpie OTU counts'!AS$1</f>
        <v>0</v>
      </c>
      <c r="AT190" s="4">
        <f>'Kelpie OTU counts'!AT190/'Kelpie OTU counts'!AT$1</f>
        <v>0</v>
      </c>
      <c r="AU190" s="4">
        <f>'Kelpie OTU counts'!AU190/'Kelpie OTU counts'!AU$1</f>
        <v>0</v>
      </c>
      <c r="AV190" s="4">
        <f>'Kelpie OTU counts'!AV190/'Kelpie OTU counts'!AV$1</f>
        <v>0</v>
      </c>
      <c r="AW190" s="4">
        <f>'Kelpie OTU counts'!AW190/'Kelpie OTU counts'!AW$1</f>
        <v>0</v>
      </c>
      <c r="AX190" s="4">
        <f>'Kelpie OTU counts'!AX190/'Kelpie OTU counts'!AX$1</f>
        <v>0</v>
      </c>
      <c r="AY190" s="4">
        <f>'Kelpie OTU counts'!AY190/'Kelpie OTU counts'!AY$1</f>
        <v>0</v>
      </c>
      <c r="AZ190" s="4">
        <f>'Kelpie OTU counts'!AZ190/'Kelpie OTU counts'!AZ$1</f>
        <v>0</v>
      </c>
      <c r="BA190" s="4">
        <f>'Kelpie OTU counts'!BA190/'Kelpie OTU counts'!BA$1</f>
        <v>0</v>
      </c>
      <c r="BB190" s="4">
        <f>'Kelpie OTU counts'!BB190/'Kelpie OTU counts'!BB$1</f>
        <v>0</v>
      </c>
      <c r="BC190" s="4">
        <f>'Kelpie OTU counts'!BC190/'Kelpie OTU counts'!BC$1</f>
        <v>0</v>
      </c>
      <c r="BD190" s="4">
        <f>'Kelpie OTU counts'!BD190/'Kelpie OTU counts'!BD$1</f>
        <v>0</v>
      </c>
      <c r="BE190" s="4">
        <f>'Kelpie OTU counts'!BE190/'Kelpie OTU counts'!BE$1</f>
        <v>0</v>
      </c>
      <c r="BF190" s="4">
        <f>'Kelpie OTU counts'!BF190/'Kelpie OTU counts'!BF$1</f>
        <v>0</v>
      </c>
    </row>
    <row r="191" spans="1:58" x14ac:dyDescent="0.35">
      <c r="A191" t="str">
        <f>'Kelpie OTU counts'!A191</f>
        <v>OTU_173</v>
      </c>
      <c r="B191">
        <f>'Kelpie OTU counts'!B191</f>
        <v>27</v>
      </c>
      <c r="C191" t="str">
        <f>'Kelpie OTU counts'!C191</f>
        <v>Root</v>
      </c>
      <c r="D191" t="str">
        <f>'Kelpie OTU counts'!D191</f>
        <v>Bacteria</v>
      </c>
      <c r="E191" t="str">
        <f>'Kelpie OTU counts'!E191</f>
        <v>Firmicutes</v>
      </c>
      <c r="F191" t="str">
        <f>'Kelpie OTU counts'!F191</f>
        <v>.</v>
      </c>
      <c r="G191" t="str">
        <f>'Kelpie OTU counts'!G191</f>
        <v>Clostridia</v>
      </c>
      <c r="H191" t="str">
        <f>'Kelpie OTU counts'!H191</f>
        <v>.</v>
      </c>
      <c r="I191" t="str">
        <f>'Kelpie OTU counts'!I191</f>
        <v>Clostridiales</v>
      </c>
      <c r="J191" t="str">
        <f>'Kelpie OTU counts'!J191</f>
        <v>.</v>
      </c>
      <c r="K191" t="str">
        <f>'Kelpie OTU counts'!K191</f>
        <v>Ruminococcaceae</v>
      </c>
      <c r="L191" t="str">
        <f>'Kelpie OTU counts'!L191</f>
        <v>.</v>
      </c>
      <c r="M191" t="str">
        <f>'Kelpie OTU counts'!M191</f>
        <v>.</v>
      </c>
      <c r="N191" t="str">
        <f>'Kelpie OTU counts'!N191</f>
        <v>.</v>
      </c>
      <c r="O191">
        <f>'Kelpie OTU counts'!O191</f>
        <v>0.73</v>
      </c>
      <c r="P191" t="str">
        <f>'Kelpie OTU counts'!P191</f>
        <v>Flintibacter_butyricus_strain_BLS21_(NR_144611.1)</v>
      </c>
      <c r="Q191">
        <f>'Kelpie OTU counts'!Q191</f>
        <v>91.7</v>
      </c>
      <c r="R191">
        <f>'Kelpie OTU counts'!R191</f>
        <v>1</v>
      </c>
      <c r="S191" s="4">
        <f>'Kelpie OTU counts'!S191/'Kelpie OTU counts'!S$1</f>
        <v>0</v>
      </c>
      <c r="T191" s="4">
        <f>'Kelpie OTU counts'!T191/'Kelpie OTU counts'!T$1</f>
        <v>0</v>
      </c>
      <c r="U191" s="4">
        <f>'Kelpie OTU counts'!U191/'Kelpie OTU counts'!U$1</f>
        <v>0</v>
      </c>
      <c r="V191" s="4">
        <f>'Kelpie OTU counts'!V191/'Kelpie OTU counts'!V$1</f>
        <v>0</v>
      </c>
      <c r="W191" s="4">
        <f>'Kelpie OTU counts'!W191/'Kelpie OTU counts'!W$1</f>
        <v>0</v>
      </c>
      <c r="X191" s="4">
        <f>'Kelpie OTU counts'!X191/'Kelpie OTU counts'!X$1</f>
        <v>0</v>
      </c>
      <c r="Y191" s="4">
        <f>'Kelpie OTU counts'!Y191/'Kelpie OTU counts'!Y$1</f>
        <v>0</v>
      </c>
      <c r="Z191" s="4">
        <f>'Kelpie OTU counts'!Z191/'Kelpie OTU counts'!Z$1</f>
        <v>0</v>
      </c>
      <c r="AA191" s="4">
        <f>'Kelpie OTU counts'!AA191/'Kelpie OTU counts'!AA$1</f>
        <v>0</v>
      </c>
      <c r="AB191" s="4">
        <f>'Kelpie OTU counts'!AB191/'Kelpie OTU counts'!AB$1</f>
        <v>0</v>
      </c>
      <c r="AC191" s="4">
        <f>'Kelpie OTU counts'!AC191/'Kelpie OTU counts'!AC$1</f>
        <v>0</v>
      </c>
      <c r="AD191" s="4">
        <f>'Kelpie OTU counts'!AD191/'Kelpie OTU counts'!AD$1</f>
        <v>0</v>
      </c>
      <c r="AE191" s="4">
        <f>'Kelpie OTU counts'!AE191/'Kelpie OTU counts'!AE$1</f>
        <v>0</v>
      </c>
      <c r="AF191" s="4">
        <f>'Kelpie OTU counts'!AF191/'Kelpie OTU counts'!AF$1</f>
        <v>0</v>
      </c>
      <c r="AG191" s="4">
        <f>'Kelpie OTU counts'!AG191/'Kelpie OTU counts'!AG$1</f>
        <v>0</v>
      </c>
      <c r="AH191" s="4">
        <f>'Kelpie OTU counts'!AH191/'Kelpie OTU counts'!AH$1</f>
        <v>0</v>
      </c>
      <c r="AI191" s="4">
        <f>'Kelpie OTU counts'!AI191/'Kelpie OTU counts'!AI$1</f>
        <v>0</v>
      </c>
      <c r="AJ191" s="4">
        <f>'Kelpie OTU counts'!AJ191/'Kelpie OTU counts'!AJ$1</f>
        <v>0</v>
      </c>
      <c r="AK191" s="4">
        <f>'Kelpie OTU counts'!AK191/'Kelpie OTU counts'!AK$1</f>
        <v>0</v>
      </c>
      <c r="AL191" s="4">
        <f>'Kelpie OTU counts'!AL191/'Kelpie OTU counts'!AL$1</f>
        <v>0</v>
      </c>
      <c r="AM191" s="4">
        <f>'Kelpie OTU counts'!AM191/'Kelpie OTU counts'!AM$1</f>
        <v>0</v>
      </c>
      <c r="AN191" s="4">
        <f>'Kelpie OTU counts'!AN191/'Kelpie OTU counts'!AN$1</f>
        <v>0</v>
      </c>
      <c r="AO191" s="4">
        <f>'Kelpie OTU counts'!AO191/'Kelpie OTU counts'!AO$1</f>
        <v>3.9952057530962841E-3</v>
      </c>
      <c r="AP191" s="4">
        <f>'Kelpie OTU counts'!AP191/'Kelpie OTU counts'!AP$1</f>
        <v>4.3630017452006981E-3</v>
      </c>
      <c r="AQ191" s="4">
        <f>'Kelpie OTU counts'!AQ191/'Kelpie OTU counts'!AQ$1</f>
        <v>0</v>
      </c>
      <c r="AR191" s="4">
        <f>'Kelpie OTU counts'!AR191/'Kelpie OTU counts'!AR$1</f>
        <v>0</v>
      </c>
      <c r="AS191" s="4">
        <f>'Kelpie OTU counts'!AS191/'Kelpie OTU counts'!AS$1</f>
        <v>0</v>
      </c>
      <c r="AT191" s="4">
        <f>'Kelpie OTU counts'!AT191/'Kelpie OTU counts'!AT$1</f>
        <v>0</v>
      </c>
      <c r="AU191" s="4">
        <f>'Kelpie OTU counts'!AU191/'Kelpie OTU counts'!AU$1</f>
        <v>5.9071729957805904E-3</v>
      </c>
      <c r="AV191" s="4">
        <f>'Kelpie OTU counts'!AV191/'Kelpie OTU counts'!AV$1</f>
        <v>0</v>
      </c>
      <c r="AW191" s="4">
        <f>'Kelpie OTU counts'!AW191/'Kelpie OTU counts'!AW$1</f>
        <v>0</v>
      </c>
      <c r="AX191" s="4">
        <f>'Kelpie OTU counts'!AX191/'Kelpie OTU counts'!AX$1</f>
        <v>0</v>
      </c>
      <c r="AY191" s="4">
        <f>'Kelpie OTU counts'!AY191/'Kelpie OTU counts'!AY$1</f>
        <v>0</v>
      </c>
      <c r="AZ191" s="4">
        <f>'Kelpie OTU counts'!AZ191/'Kelpie OTU counts'!AZ$1</f>
        <v>0</v>
      </c>
      <c r="BA191" s="4">
        <f>'Kelpie OTU counts'!BA191/'Kelpie OTU counts'!BA$1</f>
        <v>0</v>
      </c>
      <c r="BB191" s="4">
        <f>'Kelpie OTU counts'!BB191/'Kelpie OTU counts'!BB$1</f>
        <v>0</v>
      </c>
      <c r="BC191" s="4">
        <f>'Kelpie OTU counts'!BC191/'Kelpie OTU counts'!BC$1</f>
        <v>0</v>
      </c>
      <c r="BD191" s="4">
        <f>'Kelpie OTU counts'!BD191/'Kelpie OTU counts'!BD$1</f>
        <v>0</v>
      </c>
      <c r="BE191" s="4">
        <f>'Kelpie OTU counts'!BE191/'Kelpie OTU counts'!BE$1</f>
        <v>0</v>
      </c>
      <c r="BF191" s="4">
        <f>'Kelpie OTU counts'!BF191/'Kelpie OTU counts'!BF$1</f>
        <v>0</v>
      </c>
    </row>
    <row r="192" spans="1:58" x14ac:dyDescent="0.35">
      <c r="A192" t="str">
        <f>'Kelpie OTU counts'!A192</f>
        <v>OTU_177</v>
      </c>
      <c r="B192">
        <f>'Kelpie OTU counts'!B192</f>
        <v>26</v>
      </c>
      <c r="C192" t="str">
        <f>'Kelpie OTU counts'!C192</f>
        <v>Root</v>
      </c>
      <c r="D192" t="str">
        <f>'Kelpie OTU counts'!D192</f>
        <v>Bacteria</v>
      </c>
      <c r="E192" t="str">
        <f>'Kelpie OTU counts'!E192</f>
        <v>Firmicutes</v>
      </c>
      <c r="F192" t="str">
        <f>'Kelpie OTU counts'!F192</f>
        <v>.</v>
      </c>
      <c r="G192" t="str">
        <f>'Kelpie OTU counts'!G192</f>
        <v>Clostridia</v>
      </c>
      <c r="H192" t="str">
        <f>'Kelpie OTU counts'!H192</f>
        <v>.</v>
      </c>
      <c r="I192" t="str">
        <f>'Kelpie OTU counts'!I192</f>
        <v>Clostridiales</v>
      </c>
      <c r="J192" t="str">
        <f>'Kelpie OTU counts'!J192</f>
        <v>.</v>
      </c>
      <c r="K192" t="str">
        <f>'Kelpie OTU counts'!K192</f>
        <v>Ruminococcaceae</v>
      </c>
      <c r="L192" t="str">
        <f>'Kelpie OTU counts'!L192</f>
        <v>.</v>
      </c>
      <c r="M192" t="str">
        <f>'Kelpie OTU counts'!M192</f>
        <v>Oscillibacter</v>
      </c>
      <c r="N192" t="str">
        <f>'Kelpie OTU counts'!N192</f>
        <v>.</v>
      </c>
      <c r="O192">
        <f>'Kelpie OTU counts'!O192</f>
        <v>0.99</v>
      </c>
      <c r="P192" t="str">
        <f>'Kelpie OTU counts'!P192</f>
        <v>Oscillibacter_sp._GH1_(JF750939)</v>
      </c>
      <c r="Q192">
        <f>'Kelpie OTU counts'!Q192</f>
        <v>95.3</v>
      </c>
      <c r="R192">
        <f>'Kelpie OTU counts'!R192</f>
        <v>1</v>
      </c>
      <c r="S192" s="4">
        <f>'Kelpie OTU counts'!S192/'Kelpie OTU counts'!S$1</f>
        <v>4.8732943469785572E-4</v>
      </c>
      <c r="T192" s="4">
        <f>'Kelpie OTU counts'!T192/'Kelpie OTU counts'!T$1</f>
        <v>0</v>
      </c>
      <c r="U192" s="4">
        <f>'Kelpie OTU counts'!U192/'Kelpie OTU counts'!U$1</f>
        <v>2.3014959723820483E-3</v>
      </c>
      <c r="V192" s="4">
        <f>'Kelpie OTU counts'!V192/'Kelpie OTU counts'!V$1</f>
        <v>9.9833610648918472E-4</v>
      </c>
      <c r="W192" s="4">
        <f>'Kelpie OTU counts'!W192/'Kelpie OTU counts'!W$1</f>
        <v>2.7006172839506171E-3</v>
      </c>
      <c r="X192" s="4">
        <f>'Kelpie OTU counts'!X192/'Kelpie OTU counts'!X$1</f>
        <v>0</v>
      </c>
      <c r="Y192" s="4">
        <f>'Kelpie OTU counts'!Y192/'Kelpie OTU counts'!Y$1</f>
        <v>0</v>
      </c>
      <c r="Z192" s="4">
        <f>'Kelpie OTU counts'!Z192/'Kelpie OTU counts'!Z$1</f>
        <v>1.2976901116013497E-3</v>
      </c>
      <c r="AA192" s="4">
        <f>'Kelpie OTU counts'!AA192/'Kelpie OTU counts'!AA$1</f>
        <v>0</v>
      </c>
      <c r="AB192" s="4">
        <f>'Kelpie OTU counts'!AB192/'Kelpie OTU counts'!AB$1</f>
        <v>0</v>
      </c>
      <c r="AC192" s="4">
        <f>'Kelpie OTU counts'!AC192/'Kelpie OTU counts'!AC$1</f>
        <v>0</v>
      </c>
      <c r="AD192" s="4">
        <f>'Kelpie OTU counts'!AD192/'Kelpie OTU counts'!AD$1</f>
        <v>0</v>
      </c>
      <c r="AE192" s="4">
        <f>'Kelpie OTU counts'!AE192/'Kelpie OTU counts'!AE$1</f>
        <v>1.1001100110011001E-3</v>
      </c>
      <c r="AF192" s="4">
        <f>'Kelpie OTU counts'!AF192/'Kelpie OTU counts'!AF$1</f>
        <v>3.9478878799842083E-4</v>
      </c>
      <c r="AG192" s="4">
        <f>'Kelpie OTU counts'!AG192/'Kelpie OTU counts'!AG$1</f>
        <v>0</v>
      </c>
      <c r="AH192" s="4">
        <f>'Kelpie OTU counts'!AH192/'Kelpie OTU counts'!AH$1</f>
        <v>0</v>
      </c>
      <c r="AI192" s="4">
        <f>'Kelpie OTU counts'!AI192/'Kelpie OTU counts'!AI$1</f>
        <v>0</v>
      </c>
      <c r="AJ192" s="4">
        <f>'Kelpie OTU counts'!AJ192/'Kelpie OTU counts'!AJ$1</f>
        <v>0</v>
      </c>
      <c r="AK192" s="4">
        <f>'Kelpie OTU counts'!AK192/'Kelpie OTU counts'!AK$1</f>
        <v>0</v>
      </c>
      <c r="AL192" s="4">
        <f>'Kelpie OTU counts'!AL192/'Kelpie OTU counts'!AL$1</f>
        <v>0</v>
      </c>
      <c r="AM192" s="4">
        <f>'Kelpie OTU counts'!AM192/'Kelpie OTU counts'!AM$1</f>
        <v>0</v>
      </c>
      <c r="AN192" s="4">
        <f>'Kelpie OTU counts'!AN192/'Kelpie OTU counts'!AN$1</f>
        <v>0</v>
      </c>
      <c r="AO192" s="4">
        <f>'Kelpie OTU counts'!AO192/'Kelpie OTU counts'!AO$1</f>
        <v>0</v>
      </c>
      <c r="AP192" s="4">
        <f>'Kelpie OTU counts'!AP192/'Kelpie OTU counts'!AP$1</f>
        <v>0</v>
      </c>
      <c r="AQ192" s="4">
        <f>'Kelpie OTU counts'!AQ192/'Kelpie OTU counts'!AQ$1</f>
        <v>0</v>
      </c>
      <c r="AR192" s="4">
        <f>'Kelpie OTU counts'!AR192/'Kelpie OTU counts'!AR$1</f>
        <v>0</v>
      </c>
      <c r="AS192" s="4">
        <f>'Kelpie OTU counts'!AS192/'Kelpie OTU counts'!AS$1</f>
        <v>0</v>
      </c>
      <c r="AT192" s="4">
        <f>'Kelpie OTU counts'!AT192/'Kelpie OTU counts'!AT$1</f>
        <v>0</v>
      </c>
      <c r="AU192" s="4">
        <f>'Kelpie OTU counts'!AU192/'Kelpie OTU counts'!AU$1</f>
        <v>0</v>
      </c>
      <c r="AV192" s="4">
        <f>'Kelpie OTU counts'!AV192/'Kelpie OTU counts'!AV$1</f>
        <v>0</v>
      </c>
      <c r="AW192" s="4">
        <f>'Kelpie OTU counts'!AW192/'Kelpie OTU counts'!AW$1</f>
        <v>0</v>
      </c>
      <c r="AX192" s="4">
        <f>'Kelpie OTU counts'!AX192/'Kelpie OTU counts'!AX$1</f>
        <v>0</v>
      </c>
      <c r="AY192" s="4">
        <f>'Kelpie OTU counts'!AY192/'Kelpie OTU counts'!AY$1</f>
        <v>0</v>
      </c>
      <c r="AZ192" s="4">
        <f>'Kelpie OTU counts'!AZ192/'Kelpie OTU counts'!AZ$1</f>
        <v>0</v>
      </c>
      <c r="BA192" s="4">
        <f>'Kelpie OTU counts'!BA192/'Kelpie OTU counts'!BA$1</f>
        <v>0</v>
      </c>
      <c r="BB192" s="4">
        <f>'Kelpie OTU counts'!BB192/'Kelpie OTU counts'!BB$1</f>
        <v>0</v>
      </c>
      <c r="BC192" s="4">
        <f>'Kelpie OTU counts'!BC192/'Kelpie OTU counts'!BC$1</f>
        <v>0</v>
      </c>
      <c r="BD192" s="4">
        <f>'Kelpie OTU counts'!BD192/'Kelpie OTU counts'!BD$1</f>
        <v>0</v>
      </c>
      <c r="BE192" s="4">
        <f>'Kelpie OTU counts'!BE192/'Kelpie OTU counts'!BE$1</f>
        <v>0</v>
      </c>
      <c r="BF192" s="4">
        <f>'Kelpie OTU counts'!BF192/'Kelpie OTU counts'!BF$1</f>
        <v>0</v>
      </c>
    </row>
    <row r="193" spans="1:58" x14ac:dyDescent="0.35">
      <c r="A193" t="str">
        <f>'Kelpie OTU counts'!A193</f>
        <v>OTU_174</v>
      </c>
      <c r="B193">
        <f>'Kelpie OTU counts'!B193</f>
        <v>26</v>
      </c>
      <c r="C193" t="str">
        <f>'Kelpie OTU counts'!C193</f>
        <v>Root</v>
      </c>
      <c r="D193" t="str">
        <f>'Kelpie OTU counts'!D193</f>
        <v>Bacteria</v>
      </c>
      <c r="E193" t="str">
        <f>'Kelpie OTU counts'!E193</f>
        <v>Firmicutes</v>
      </c>
      <c r="F193" t="str">
        <f>'Kelpie OTU counts'!F193</f>
        <v>.</v>
      </c>
      <c r="G193" t="str">
        <f>'Kelpie OTU counts'!G193</f>
        <v>Clostridia</v>
      </c>
      <c r="H193" t="str">
        <f>'Kelpie OTU counts'!H193</f>
        <v>.</v>
      </c>
      <c r="I193" t="str">
        <f>'Kelpie OTU counts'!I193</f>
        <v>Clostridiales</v>
      </c>
      <c r="J193" t="str">
        <f>'Kelpie OTU counts'!J193</f>
        <v>.</v>
      </c>
      <c r="K193" t="str">
        <f>'Kelpie OTU counts'!K193</f>
        <v>.</v>
      </c>
      <c r="L193" t="str">
        <f>'Kelpie OTU counts'!L193</f>
        <v>.</v>
      </c>
      <c r="M193" t="str">
        <f>'Kelpie OTU counts'!M193</f>
        <v>.</v>
      </c>
      <c r="N193" t="str">
        <f>'Kelpie OTU counts'!N193</f>
        <v>.</v>
      </c>
      <c r="O193">
        <f>'Kelpie OTU counts'!O193</f>
        <v>0.6</v>
      </c>
      <c r="P193" t="str">
        <f>'Kelpie OTU counts'!P193</f>
        <v>Clostridium_tyrobutyricum_strain_ATCC_25755_(M59113)</v>
      </c>
      <c r="Q193">
        <f>'Kelpie OTU counts'!Q193</f>
        <v>85.4</v>
      </c>
      <c r="R193">
        <f>'Kelpie OTU counts'!R193</f>
        <v>2</v>
      </c>
      <c r="S193" s="4">
        <f>'Kelpie OTU counts'!S193/'Kelpie OTU counts'!S$1</f>
        <v>0</v>
      </c>
      <c r="T193" s="4">
        <f>'Kelpie OTU counts'!T193/'Kelpie OTU counts'!T$1</f>
        <v>0</v>
      </c>
      <c r="U193" s="4">
        <f>'Kelpie OTU counts'!U193/'Kelpie OTU counts'!U$1</f>
        <v>0</v>
      </c>
      <c r="V193" s="4">
        <f>'Kelpie OTU counts'!V193/'Kelpie OTU counts'!V$1</f>
        <v>0</v>
      </c>
      <c r="W193" s="4">
        <f>'Kelpie OTU counts'!W193/'Kelpie OTU counts'!W$1</f>
        <v>0</v>
      </c>
      <c r="X193" s="4">
        <f>'Kelpie OTU counts'!X193/'Kelpie OTU counts'!X$1</f>
        <v>0</v>
      </c>
      <c r="Y193" s="4">
        <f>'Kelpie OTU counts'!Y193/'Kelpie OTU counts'!Y$1</f>
        <v>0</v>
      </c>
      <c r="Z193" s="4">
        <f>'Kelpie OTU counts'!Z193/'Kelpie OTU counts'!Z$1</f>
        <v>0</v>
      </c>
      <c r="AA193" s="4">
        <f>'Kelpie OTU counts'!AA193/'Kelpie OTU counts'!AA$1</f>
        <v>0</v>
      </c>
      <c r="AB193" s="4">
        <f>'Kelpie OTU counts'!AB193/'Kelpie OTU counts'!AB$1</f>
        <v>0</v>
      </c>
      <c r="AC193" s="4">
        <f>'Kelpie OTU counts'!AC193/'Kelpie OTU counts'!AC$1</f>
        <v>0</v>
      </c>
      <c r="AD193" s="4">
        <f>'Kelpie OTU counts'!AD193/'Kelpie OTU counts'!AD$1</f>
        <v>0</v>
      </c>
      <c r="AE193" s="4">
        <f>'Kelpie OTU counts'!AE193/'Kelpie OTU counts'!AE$1</f>
        <v>0</v>
      </c>
      <c r="AF193" s="4">
        <f>'Kelpie OTU counts'!AF193/'Kelpie OTU counts'!AF$1</f>
        <v>0</v>
      </c>
      <c r="AG193" s="4">
        <f>'Kelpie OTU counts'!AG193/'Kelpie OTU counts'!AG$1</f>
        <v>0</v>
      </c>
      <c r="AH193" s="4">
        <f>'Kelpie OTU counts'!AH193/'Kelpie OTU counts'!AH$1</f>
        <v>0</v>
      </c>
      <c r="AI193" s="4">
        <f>'Kelpie OTU counts'!AI193/'Kelpie OTU counts'!AI$1</f>
        <v>0</v>
      </c>
      <c r="AJ193" s="4">
        <f>'Kelpie OTU counts'!AJ193/'Kelpie OTU counts'!AJ$1</f>
        <v>0</v>
      </c>
      <c r="AK193" s="4">
        <f>'Kelpie OTU counts'!AK193/'Kelpie OTU counts'!AK$1</f>
        <v>0</v>
      </c>
      <c r="AL193" s="4">
        <f>'Kelpie OTU counts'!AL193/'Kelpie OTU counts'!AL$1</f>
        <v>0</v>
      </c>
      <c r="AM193" s="4">
        <f>'Kelpie OTU counts'!AM193/'Kelpie OTU counts'!AM$1</f>
        <v>0</v>
      </c>
      <c r="AN193" s="4">
        <f>'Kelpie OTU counts'!AN193/'Kelpie OTU counts'!AN$1</f>
        <v>0</v>
      </c>
      <c r="AO193" s="4">
        <f>'Kelpie OTU counts'!AO193/'Kelpie OTU counts'!AO$1</f>
        <v>3.9952057530962841E-3</v>
      </c>
      <c r="AP193" s="4">
        <f>'Kelpie OTU counts'!AP193/'Kelpie OTU counts'!AP$1</f>
        <v>5.235602094240838E-3</v>
      </c>
      <c r="AQ193" s="4">
        <f>'Kelpie OTU counts'!AQ193/'Kelpie OTU counts'!AQ$1</f>
        <v>0</v>
      </c>
      <c r="AR193" s="4">
        <f>'Kelpie OTU counts'!AR193/'Kelpie OTU counts'!AR$1</f>
        <v>0</v>
      </c>
      <c r="AS193" s="4">
        <f>'Kelpie OTU counts'!AS193/'Kelpie OTU counts'!AS$1</f>
        <v>0</v>
      </c>
      <c r="AT193" s="4">
        <f>'Kelpie OTU counts'!AT193/'Kelpie OTU counts'!AT$1</f>
        <v>0</v>
      </c>
      <c r="AU193" s="4">
        <f>'Kelpie OTU counts'!AU193/'Kelpie OTU counts'!AU$1</f>
        <v>0</v>
      </c>
      <c r="AV193" s="4">
        <f>'Kelpie OTU counts'!AV193/'Kelpie OTU counts'!AV$1</f>
        <v>3.524229074889868E-3</v>
      </c>
      <c r="AW193" s="4">
        <f>'Kelpie OTU counts'!AW193/'Kelpie OTU counts'!AW$1</f>
        <v>0</v>
      </c>
      <c r="AX193" s="4">
        <f>'Kelpie OTU counts'!AX193/'Kelpie OTU counts'!AX$1</f>
        <v>0</v>
      </c>
      <c r="AY193" s="4">
        <f>'Kelpie OTU counts'!AY193/'Kelpie OTU counts'!AY$1</f>
        <v>0</v>
      </c>
      <c r="AZ193" s="4">
        <f>'Kelpie OTU counts'!AZ193/'Kelpie OTU counts'!AZ$1</f>
        <v>0</v>
      </c>
      <c r="BA193" s="4">
        <f>'Kelpie OTU counts'!BA193/'Kelpie OTU counts'!BA$1</f>
        <v>0</v>
      </c>
      <c r="BB193" s="4">
        <f>'Kelpie OTU counts'!BB193/'Kelpie OTU counts'!BB$1</f>
        <v>0</v>
      </c>
      <c r="BC193" s="4">
        <f>'Kelpie OTU counts'!BC193/'Kelpie OTU counts'!BC$1</f>
        <v>0</v>
      </c>
      <c r="BD193" s="4">
        <f>'Kelpie OTU counts'!BD193/'Kelpie OTU counts'!BD$1</f>
        <v>0</v>
      </c>
      <c r="BE193" s="4">
        <f>'Kelpie OTU counts'!BE193/'Kelpie OTU counts'!BE$1</f>
        <v>0</v>
      </c>
      <c r="BF193" s="4">
        <f>'Kelpie OTU counts'!BF193/'Kelpie OTU counts'!BF$1</f>
        <v>0</v>
      </c>
    </row>
    <row r="194" spans="1:58" x14ac:dyDescent="0.35">
      <c r="A194" t="str">
        <f>'Kelpie OTU counts'!A194</f>
        <v>OTU_222</v>
      </c>
      <c r="B194">
        <f>'Kelpie OTU counts'!B194</f>
        <v>25</v>
      </c>
      <c r="C194" t="str">
        <f>'Kelpie OTU counts'!C194</f>
        <v>Root</v>
      </c>
      <c r="D194" t="str">
        <f>'Kelpie OTU counts'!D194</f>
        <v>Bacteria</v>
      </c>
      <c r="E194" t="str">
        <f>'Kelpie OTU counts'!E194</f>
        <v>Firmicutes</v>
      </c>
      <c r="F194" t="str">
        <f>'Kelpie OTU counts'!F194</f>
        <v>.</v>
      </c>
      <c r="G194" t="str">
        <f>'Kelpie OTU counts'!G194</f>
        <v>Clostridia</v>
      </c>
      <c r="H194" t="str">
        <f>'Kelpie OTU counts'!H194</f>
        <v>.</v>
      </c>
      <c r="I194" t="str">
        <f>'Kelpie OTU counts'!I194</f>
        <v>Clostridiales</v>
      </c>
      <c r="J194" t="str">
        <f>'Kelpie OTU counts'!J194</f>
        <v>.</v>
      </c>
      <c r="K194" t="str">
        <f>'Kelpie OTU counts'!K194</f>
        <v>Ruminococcaceae</v>
      </c>
      <c r="L194" t="str">
        <f>'Kelpie OTU counts'!L194</f>
        <v>.</v>
      </c>
      <c r="M194" t="str">
        <f>'Kelpie OTU counts'!M194</f>
        <v>.</v>
      </c>
      <c r="N194" t="str">
        <f>'Kelpie OTU counts'!N194</f>
        <v>.</v>
      </c>
      <c r="O194">
        <f>'Kelpie OTU counts'!O194</f>
        <v>1</v>
      </c>
      <c r="P194" t="str">
        <f>'Kelpie OTU counts'!P194</f>
        <v>Pseudoflavonifractor_phocaeensis_strain_Marseille-P3064_(NR_147370.1)</v>
      </c>
      <c r="Q194">
        <f>'Kelpie OTU counts'!Q194</f>
        <v>95.7</v>
      </c>
      <c r="R194">
        <f>'Kelpie OTU counts'!R194</f>
        <v>1</v>
      </c>
      <c r="S194" s="4">
        <f>'Kelpie OTU counts'!S194/'Kelpie OTU counts'!S$1</f>
        <v>0</v>
      </c>
      <c r="T194" s="4">
        <f>'Kelpie OTU counts'!T194/'Kelpie OTU counts'!T$1</f>
        <v>0</v>
      </c>
      <c r="U194" s="4">
        <f>'Kelpie OTU counts'!U194/'Kelpie OTU counts'!U$1</f>
        <v>0</v>
      </c>
      <c r="V194" s="4">
        <f>'Kelpie OTU counts'!V194/'Kelpie OTU counts'!V$1</f>
        <v>0</v>
      </c>
      <c r="W194" s="4">
        <f>'Kelpie OTU counts'!W194/'Kelpie OTU counts'!W$1</f>
        <v>0</v>
      </c>
      <c r="X194" s="4">
        <f>'Kelpie OTU counts'!X194/'Kelpie OTU counts'!X$1</f>
        <v>0</v>
      </c>
      <c r="Y194" s="4">
        <f>'Kelpie OTU counts'!Y194/'Kelpie OTU counts'!Y$1</f>
        <v>0</v>
      </c>
      <c r="Z194" s="4">
        <f>'Kelpie OTU counts'!Z194/'Kelpie OTU counts'!Z$1</f>
        <v>0</v>
      </c>
      <c r="AA194" s="4">
        <f>'Kelpie OTU counts'!AA194/'Kelpie OTU counts'!AA$1</f>
        <v>0</v>
      </c>
      <c r="AB194" s="4">
        <f>'Kelpie OTU counts'!AB194/'Kelpie OTU counts'!AB$1</f>
        <v>0</v>
      </c>
      <c r="AC194" s="4">
        <f>'Kelpie OTU counts'!AC194/'Kelpie OTU counts'!AC$1</f>
        <v>0</v>
      </c>
      <c r="AD194" s="4">
        <f>'Kelpie OTU counts'!AD194/'Kelpie OTU counts'!AD$1</f>
        <v>0</v>
      </c>
      <c r="AE194" s="4">
        <f>'Kelpie OTU counts'!AE194/'Kelpie OTU counts'!AE$1</f>
        <v>0</v>
      </c>
      <c r="AF194" s="4">
        <f>'Kelpie OTU counts'!AF194/'Kelpie OTU counts'!AF$1</f>
        <v>0</v>
      </c>
      <c r="AG194" s="4">
        <f>'Kelpie OTU counts'!AG194/'Kelpie OTU counts'!AG$1</f>
        <v>0</v>
      </c>
      <c r="AH194" s="4">
        <f>'Kelpie OTU counts'!AH194/'Kelpie OTU counts'!AH$1</f>
        <v>0</v>
      </c>
      <c r="AI194" s="4">
        <f>'Kelpie OTU counts'!AI194/'Kelpie OTU counts'!AI$1</f>
        <v>0</v>
      </c>
      <c r="AJ194" s="4">
        <f>'Kelpie OTU counts'!AJ194/'Kelpie OTU counts'!AJ$1</f>
        <v>0</v>
      </c>
      <c r="AK194" s="4">
        <f>'Kelpie OTU counts'!AK194/'Kelpie OTU counts'!AK$1</f>
        <v>0</v>
      </c>
      <c r="AL194" s="4">
        <f>'Kelpie OTU counts'!AL194/'Kelpie OTU counts'!AL$1</f>
        <v>0</v>
      </c>
      <c r="AM194" s="4">
        <f>'Kelpie OTU counts'!AM194/'Kelpie OTU counts'!AM$1</f>
        <v>0</v>
      </c>
      <c r="AN194" s="4">
        <f>'Kelpie OTU counts'!AN194/'Kelpie OTU counts'!AN$1</f>
        <v>0</v>
      </c>
      <c r="AO194" s="4">
        <f>'Kelpie OTU counts'!AO194/'Kelpie OTU counts'!AO$1</f>
        <v>1.5980823012385138E-3</v>
      </c>
      <c r="AP194" s="4">
        <f>'Kelpie OTU counts'!AP194/'Kelpie OTU counts'!AP$1</f>
        <v>5.6719022687609071E-3</v>
      </c>
      <c r="AQ194" s="4">
        <f>'Kelpie OTU counts'!AQ194/'Kelpie OTU counts'!AQ$1</f>
        <v>0</v>
      </c>
      <c r="AR194" s="4">
        <f>'Kelpie OTU counts'!AR194/'Kelpie OTU counts'!AR$1</f>
        <v>0</v>
      </c>
      <c r="AS194" s="4">
        <f>'Kelpie OTU counts'!AS194/'Kelpie OTU counts'!AS$1</f>
        <v>0</v>
      </c>
      <c r="AT194" s="4">
        <f>'Kelpie OTU counts'!AT194/'Kelpie OTU counts'!AT$1</f>
        <v>0</v>
      </c>
      <c r="AU194" s="4">
        <f>'Kelpie OTU counts'!AU194/'Kelpie OTU counts'!AU$1</f>
        <v>4.2194092827004216E-3</v>
      </c>
      <c r="AV194" s="4">
        <f>'Kelpie OTU counts'!AV194/'Kelpie OTU counts'!AV$1</f>
        <v>2.6431718061674008E-3</v>
      </c>
      <c r="AW194" s="4">
        <f>'Kelpie OTU counts'!AW194/'Kelpie OTU counts'!AW$1</f>
        <v>0</v>
      </c>
      <c r="AX194" s="4">
        <f>'Kelpie OTU counts'!AX194/'Kelpie OTU counts'!AX$1</f>
        <v>0</v>
      </c>
      <c r="AY194" s="4">
        <f>'Kelpie OTU counts'!AY194/'Kelpie OTU counts'!AY$1</f>
        <v>0</v>
      </c>
      <c r="AZ194" s="4">
        <f>'Kelpie OTU counts'!AZ194/'Kelpie OTU counts'!AZ$1</f>
        <v>0</v>
      </c>
      <c r="BA194" s="4">
        <f>'Kelpie OTU counts'!BA194/'Kelpie OTU counts'!BA$1</f>
        <v>0</v>
      </c>
      <c r="BB194" s="4">
        <f>'Kelpie OTU counts'!BB194/'Kelpie OTU counts'!BB$1</f>
        <v>0</v>
      </c>
      <c r="BC194" s="4">
        <f>'Kelpie OTU counts'!BC194/'Kelpie OTU counts'!BC$1</f>
        <v>0</v>
      </c>
      <c r="BD194" s="4">
        <f>'Kelpie OTU counts'!BD194/'Kelpie OTU counts'!BD$1</f>
        <v>0</v>
      </c>
      <c r="BE194" s="4">
        <f>'Kelpie OTU counts'!BE194/'Kelpie OTU counts'!BE$1</f>
        <v>0</v>
      </c>
      <c r="BF194" s="4">
        <f>'Kelpie OTU counts'!BF194/'Kelpie OTU counts'!BF$1</f>
        <v>0</v>
      </c>
    </row>
    <row r="195" spans="1:58" x14ac:dyDescent="0.35">
      <c r="A195" t="str">
        <f>'Kelpie OTU counts'!A195</f>
        <v>OTU_189</v>
      </c>
      <c r="B195">
        <f>'Kelpie OTU counts'!B195</f>
        <v>25</v>
      </c>
      <c r="C195" t="str">
        <f>'Kelpie OTU counts'!C195</f>
        <v>Root</v>
      </c>
      <c r="D195" t="str">
        <f>'Kelpie OTU counts'!D195</f>
        <v>Bacteria</v>
      </c>
      <c r="E195" t="str">
        <f>'Kelpie OTU counts'!E195</f>
        <v>Proteobacteria</v>
      </c>
      <c r="F195" t="str">
        <f>'Kelpie OTU counts'!F195</f>
        <v>.</v>
      </c>
      <c r="G195" t="str">
        <f>'Kelpie OTU counts'!G195</f>
        <v>Gammaproteobacteria</v>
      </c>
      <c r="H195" t="str">
        <f>'Kelpie OTU counts'!H195</f>
        <v>.</v>
      </c>
      <c r="I195" t="str">
        <f>'Kelpie OTU counts'!I195</f>
        <v>Enterobacteriales</v>
      </c>
      <c r="J195" t="str">
        <f>'Kelpie OTU counts'!J195</f>
        <v>.</v>
      </c>
      <c r="K195" t="str">
        <f>'Kelpie OTU counts'!K195</f>
        <v>Enterobacteriaceae</v>
      </c>
      <c r="L195" t="str">
        <f>'Kelpie OTU counts'!L195</f>
        <v>.</v>
      </c>
      <c r="M195" t="str">
        <f>'Kelpie OTU counts'!M195</f>
        <v>Yersinia</v>
      </c>
      <c r="N195" t="str">
        <f>'Kelpie OTU counts'!N195</f>
        <v>.</v>
      </c>
      <c r="O195">
        <f>'Kelpie OTU counts'!O195</f>
        <v>0.67</v>
      </c>
      <c r="P195" t="str">
        <f>'Kelpie OTU counts'!P195</f>
        <v>Rahnella_victoriana_strain_FRB_225_(NR_146847.1)</v>
      </c>
      <c r="Q195">
        <f>'Kelpie OTU counts'!Q195</f>
        <v>100</v>
      </c>
      <c r="R195">
        <f>'Kelpie OTU counts'!R195</f>
        <v>15</v>
      </c>
      <c r="S195" s="4">
        <f>'Kelpie OTU counts'!S195/'Kelpie OTU counts'!S$1</f>
        <v>0</v>
      </c>
      <c r="T195" s="4">
        <f>'Kelpie OTU counts'!T195/'Kelpie OTU counts'!T$1</f>
        <v>0</v>
      </c>
      <c r="U195" s="4">
        <f>'Kelpie OTU counts'!U195/'Kelpie OTU counts'!U$1</f>
        <v>0</v>
      </c>
      <c r="V195" s="4">
        <f>'Kelpie OTU counts'!V195/'Kelpie OTU counts'!V$1</f>
        <v>0</v>
      </c>
      <c r="W195" s="4">
        <f>'Kelpie OTU counts'!W195/'Kelpie OTU counts'!W$1</f>
        <v>0</v>
      </c>
      <c r="X195" s="4">
        <f>'Kelpie OTU counts'!X195/'Kelpie OTU counts'!X$1</f>
        <v>0</v>
      </c>
      <c r="Y195" s="4">
        <f>'Kelpie OTU counts'!Y195/'Kelpie OTU counts'!Y$1</f>
        <v>0</v>
      </c>
      <c r="Z195" s="4">
        <f>'Kelpie OTU counts'!Z195/'Kelpie OTU counts'!Z$1</f>
        <v>0</v>
      </c>
      <c r="AA195" s="4">
        <f>'Kelpie OTU counts'!AA195/'Kelpie OTU counts'!AA$1</f>
        <v>0</v>
      </c>
      <c r="AB195" s="4">
        <f>'Kelpie OTU counts'!AB195/'Kelpie OTU counts'!AB$1</f>
        <v>0</v>
      </c>
      <c r="AC195" s="4">
        <f>'Kelpie OTU counts'!AC195/'Kelpie OTU counts'!AC$1</f>
        <v>0</v>
      </c>
      <c r="AD195" s="4">
        <f>'Kelpie OTU counts'!AD195/'Kelpie OTU counts'!AD$1</f>
        <v>0</v>
      </c>
      <c r="AE195" s="4">
        <f>'Kelpie OTU counts'!AE195/'Kelpie OTU counts'!AE$1</f>
        <v>0</v>
      </c>
      <c r="AF195" s="4">
        <f>'Kelpie OTU counts'!AF195/'Kelpie OTU counts'!AF$1</f>
        <v>0</v>
      </c>
      <c r="AG195" s="4">
        <f>'Kelpie OTU counts'!AG195/'Kelpie OTU counts'!AG$1</f>
        <v>0</v>
      </c>
      <c r="AH195" s="4">
        <f>'Kelpie OTU counts'!AH195/'Kelpie OTU counts'!AH$1</f>
        <v>0</v>
      </c>
      <c r="AI195" s="4">
        <f>'Kelpie OTU counts'!AI195/'Kelpie OTU counts'!AI$1</f>
        <v>0</v>
      </c>
      <c r="AJ195" s="4">
        <f>'Kelpie OTU counts'!AJ195/'Kelpie OTU counts'!AJ$1</f>
        <v>0</v>
      </c>
      <c r="AK195" s="4">
        <f>'Kelpie OTU counts'!AK195/'Kelpie OTU counts'!AK$1</f>
        <v>0</v>
      </c>
      <c r="AL195" s="4">
        <f>'Kelpie OTU counts'!AL195/'Kelpie OTU counts'!AL$1</f>
        <v>0</v>
      </c>
      <c r="AM195" s="4">
        <f>'Kelpie OTU counts'!AM195/'Kelpie OTU counts'!AM$1</f>
        <v>0</v>
      </c>
      <c r="AN195" s="4">
        <f>'Kelpie OTU counts'!AN195/'Kelpie OTU counts'!AN$1</f>
        <v>0</v>
      </c>
      <c r="AO195" s="4">
        <f>'Kelpie OTU counts'!AO195/'Kelpie OTU counts'!AO$1</f>
        <v>2.796644027167399E-3</v>
      </c>
      <c r="AP195" s="4">
        <f>'Kelpie OTU counts'!AP195/'Kelpie OTU counts'!AP$1</f>
        <v>0</v>
      </c>
      <c r="AQ195" s="4">
        <f>'Kelpie OTU counts'!AQ195/'Kelpie OTU counts'!AQ$1</f>
        <v>0</v>
      </c>
      <c r="AR195" s="4">
        <f>'Kelpie OTU counts'!AR195/'Kelpie OTU counts'!AR$1</f>
        <v>0</v>
      </c>
      <c r="AS195" s="4">
        <f>'Kelpie OTU counts'!AS195/'Kelpie OTU counts'!AS$1</f>
        <v>1.7201834862385322E-3</v>
      </c>
      <c r="AT195" s="4">
        <f>'Kelpie OTU counts'!AT195/'Kelpie OTU counts'!AT$1</f>
        <v>9.5923261390887292E-4</v>
      </c>
      <c r="AU195" s="4">
        <f>'Kelpie OTU counts'!AU195/'Kelpie OTU counts'!AU$1</f>
        <v>0</v>
      </c>
      <c r="AV195" s="4">
        <f>'Kelpie OTU counts'!AV195/'Kelpie OTU counts'!AV$1</f>
        <v>0</v>
      </c>
      <c r="AW195" s="4">
        <f>'Kelpie OTU counts'!AW195/'Kelpie OTU counts'!AW$1</f>
        <v>0</v>
      </c>
      <c r="AX195" s="4">
        <f>'Kelpie OTU counts'!AX195/'Kelpie OTU counts'!AX$1</f>
        <v>0</v>
      </c>
      <c r="AY195" s="4">
        <f>'Kelpie OTU counts'!AY195/'Kelpie OTU counts'!AY$1</f>
        <v>0</v>
      </c>
      <c r="AZ195" s="4">
        <f>'Kelpie OTU counts'!AZ195/'Kelpie OTU counts'!AZ$1</f>
        <v>0</v>
      </c>
      <c r="BA195" s="4">
        <f>'Kelpie OTU counts'!BA195/'Kelpie OTU counts'!BA$1</f>
        <v>0</v>
      </c>
      <c r="BB195" s="4">
        <f>'Kelpie OTU counts'!BB195/'Kelpie OTU counts'!BB$1</f>
        <v>0</v>
      </c>
      <c r="BC195" s="4">
        <f>'Kelpie OTU counts'!BC195/'Kelpie OTU counts'!BC$1</f>
        <v>0</v>
      </c>
      <c r="BD195" s="4">
        <f>'Kelpie OTU counts'!BD195/'Kelpie OTU counts'!BD$1</f>
        <v>0</v>
      </c>
      <c r="BE195" s="4">
        <f>'Kelpie OTU counts'!BE195/'Kelpie OTU counts'!BE$1</f>
        <v>0</v>
      </c>
      <c r="BF195" s="4">
        <f>'Kelpie OTU counts'!BF195/'Kelpie OTU counts'!BF$1</f>
        <v>0</v>
      </c>
    </row>
    <row r="196" spans="1:58" x14ac:dyDescent="0.35">
      <c r="A196" t="str">
        <f>'Kelpie OTU counts'!A196</f>
        <v>OTU_218</v>
      </c>
      <c r="B196">
        <f>'Kelpie OTU counts'!B196</f>
        <v>25</v>
      </c>
      <c r="C196" t="str">
        <f>'Kelpie OTU counts'!C196</f>
        <v>Root</v>
      </c>
      <c r="D196" t="str">
        <f>'Kelpie OTU counts'!D196</f>
        <v>Bacteria</v>
      </c>
      <c r="E196" t="str">
        <f>'Kelpie OTU counts'!E196</f>
        <v>Firmicutes</v>
      </c>
      <c r="F196" t="str">
        <f>'Kelpie OTU counts'!F196</f>
        <v>.</v>
      </c>
      <c r="G196" t="str">
        <f>'Kelpie OTU counts'!G196</f>
        <v>Clostridia</v>
      </c>
      <c r="H196" t="str">
        <f>'Kelpie OTU counts'!H196</f>
        <v>.</v>
      </c>
      <c r="I196" t="str">
        <f>'Kelpie OTU counts'!I196</f>
        <v>Clostridiales</v>
      </c>
      <c r="J196" t="str">
        <f>'Kelpie OTU counts'!J196</f>
        <v>.</v>
      </c>
      <c r="K196" t="str">
        <f>'Kelpie OTU counts'!K196</f>
        <v>Ruminococcaceae</v>
      </c>
      <c r="L196" t="str">
        <f>'Kelpie OTU counts'!L196</f>
        <v>.</v>
      </c>
      <c r="M196" t="str">
        <f>'Kelpie OTU counts'!M196</f>
        <v>Faecalibacterium</v>
      </c>
      <c r="N196" t="str">
        <f>'Kelpie OTU counts'!N196</f>
        <v>.</v>
      </c>
      <c r="O196">
        <f>'Kelpie OTU counts'!O196</f>
        <v>0.72</v>
      </c>
      <c r="P196" t="str">
        <f>'Kelpie OTU counts'!P196</f>
        <v>Faecalibacterium_prausnitzii_(T)_ATCC_27768_(AJ413954)</v>
      </c>
      <c r="Q196">
        <f>'Kelpie OTU counts'!Q196</f>
        <v>94.5</v>
      </c>
      <c r="R196">
        <f>'Kelpie OTU counts'!R196</f>
        <v>1</v>
      </c>
      <c r="S196" s="4">
        <f>'Kelpie OTU counts'!S196/'Kelpie OTU counts'!S$1</f>
        <v>3.4113060428849901E-3</v>
      </c>
      <c r="T196" s="4">
        <f>'Kelpie OTU counts'!T196/'Kelpie OTU counts'!T$1</f>
        <v>2.1331058020477816E-3</v>
      </c>
      <c r="U196" s="4">
        <f>'Kelpie OTU counts'!U196/'Kelpie OTU counts'!U$1</f>
        <v>0</v>
      </c>
      <c r="V196" s="4">
        <f>'Kelpie OTU counts'!V196/'Kelpie OTU counts'!V$1</f>
        <v>0</v>
      </c>
      <c r="W196" s="4">
        <f>'Kelpie OTU counts'!W196/'Kelpie OTU counts'!W$1</f>
        <v>3.472222222222222E-3</v>
      </c>
      <c r="X196" s="4">
        <f>'Kelpie OTU counts'!X196/'Kelpie OTU counts'!X$1</f>
        <v>1.6576875259013675E-3</v>
      </c>
      <c r="Y196" s="4">
        <f>'Kelpie OTU counts'!Y196/'Kelpie OTU counts'!Y$1</f>
        <v>0</v>
      </c>
      <c r="Z196" s="4">
        <f>'Kelpie OTU counts'!Z196/'Kelpie OTU counts'!Z$1</f>
        <v>0</v>
      </c>
      <c r="AA196" s="4">
        <f>'Kelpie OTU counts'!AA196/'Kelpie OTU counts'!AA$1</f>
        <v>0</v>
      </c>
      <c r="AB196" s="4">
        <f>'Kelpie OTU counts'!AB196/'Kelpie OTU counts'!AB$1</f>
        <v>0</v>
      </c>
      <c r="AC196" s="4">
        <f>'Kelpie OTU counts'!AC196/'Kelpie OTU counts'!AC$1</f>
        <v>0</v>
      </c>
      <c r="AD196" s="4">
        <f>'Kelpie OTU counts'!AD196/'Kelpie OTU counts'!AD$1</f>
        <v>0</v>
      </c>
      <c r="AE196" s="4">
        <f>'Kelpie OTU counts'!AE196/'Kelpie OTU counts'!AE$1</f>
        <v>0</v>
      </c>
      <c r="AF196" s="4">
        <f>'Kelpie OTU counts'!AF196/'Kelpie OTU counts'!AF$1</f>
        <v>0</v>
      </c>
      <c r="AG196" s="4">
        <f>'Kelpie OTU counts'!AG196/'Kelpie OTU counts'!AG$1</f>
        <v>0</v>
      </c>
      <c r="AH196" s="4">
        <f>'Kelpie OTU counts'!AH196/'Kelpie OTU counts'!AH$1</f>
        <v>0</v>
      </c>
      <c r="AI196" s="4">
        <f>'Kelpie OTU counts'!AI196/'Kelpie OTU counts'!AI$1</f>
        <v>0</v>
      </c>
      <c r="AJ196" s="4">
        <f>'Kelpie OTU counts'!AJ196/'Kelpie OTU counts'!AJ$1</f>
        <v>0</v>
      </c>
      <c r="AK196" s="4">
        <f>'Kelpie OTU counts'!AK196/'Kelpie OTU counts'!AK$1</f>
        <v>0</v>
      </c>
      <c r="AL196" s="4">
        <f>'Kelpie OTU counts'!AL196/'Kelpie OTU counts'!AL$1</f>
        <v>0</v>
      </c>
      <c r="AM196" s="4">
        <f>'Kelpie OTU counts'!AM196/'Kelpie OTU counts'!AM$1</f>
        <v>0</v>
      </c>
      <c r="AN196" s="4">
        <f>'Kelpie OTU counts'!AN196/'Kelpie OTU counts'!AN$1</f>
        <v>0</v>
      </c>
      <c r="AO196" s="4">
        <f>'Kelpie OTU counts'!AO196/'Kelpie OTU counts'!AO$1</f>
        <v>0</v>
      </c>
      <c r="AP196" s="4">
        <f>'Kelpie OTU counts'!AP196/'Kelpie OTU counts'!AP$1</f>
        <v>0</v>
      </c>
      <c r="AQ196" s="4">
        <f>'Kelpie OTU counts'!AQ196/'Kelpie OTU counts'!AQ$1</f>
        <v>0</v>
      </c>
      <c r="AR196" s="4">
        <f>'Kelpie OTU counts'!AR196/'Kelpie OTU counts'!AR$1</f>
        <v>0</v>
      </c>
      <c r="AS196" s="4">
        <f>'Kelpie OTU counts'!AS196/'Kelpie OTU counts'!AS$1</f>
        <v>0</v>
      </c>
      <c r="AT196" s="4">
        <f>'Kelpie OTU counts'!AT196/'Kelpie OTU counts'!AT$1</f>
        <v>0</v>
      </c>
      <c r="AU196" s="4">
        <f>'Kelpie OTU counts'!AU196/'Kelpie OTU counts'!AU$1</f>
        <v>0</v>
      </c>
      <c r="AV196" s="4">
        <f>'Kelpie OTU counts'!AV196/'Kelpie OTU counts'!AV$1</f>
        <v>0</v>
      </c>
      <c r="AW196" s="4">
        <f>'Kelpie OTU counts'!AW196/'Kelpie OTU counts'!AW$1</f>
        <v>0</v>
      </c>
      <c r="AX196" s="4">
        <f>'Kelpie OTU counts'!AX196/'Kelpie OTU counts'!AX$1</f>
        <v>0</v>
      </c>
      <c r="AY196" s="4">
        <f>'Kelpie OTU counts'!AY196/'Kelpie OTU counts'!AY$1</f>
        <v>0</v>
      </c>
      <c r="AZ196" s="4">
        <f>'Kelpie OTU counts'!AZ196/'Kelpie OTU counts'!AZ$1</f>
        <v>0</v>
      </c>
      <c r="BA196" s="4">
        <f>'Kelpie OTU counts'!BA196/'Kelpie OTU counts'!BA$1</f>
        <v>0</v>
      </c>
      <c r="BB196" s="4">
        <f>'Kelpie OTU counts'!BB196/'Kelpie OTU counts'!BB$1</f>
        <v>0</v>
      </c>
      <c r="BC196" s="4">
        <f>'Kelpie OTU counts'!BC196/'Kelpie OTU counts'!BC$1</f>
        <v>0</v>
      </c>
      <c r="BD196" s="4">
        <f>'Kelpie OTU counts'!BD196/'Kelpie OTU counts'!BD$1</f>
        <v>0</v>
      </c>
      <c r="BE196" s="4">
        <f>'Kelpie OTU counts'!BE196/'Kelpie OTU counts'!BE$1</f>
        <v>0</v>
      </c>
      <c r="BF196" s="4">
        <f>'Kelpie OTU counts'!BF196/'Kelpie OTU counts'!BF$1</f>
        <v>0</v>
      </c>
    </row>
    <row r="197" spans="1:58" x14ac:dyDescent="0.35">
      <c r="A197" t="str">
        <f>'Kelpie OTU counts'!A197</f>
        <v>OTU_172</v>
      </c>
      <c r="B197">
        <f>'Kelpie OTU counts'!B197</f>
        <v>25</v>
      </c>
      <c r="C197" t="str">
        <f>'Kelpie OTU counts'!C197</f>
        <v>Root</v>
      </c>
      <c r="D197" t="str">
        <f>'Kelpie OTU counts'!D197</f>
        <v>Bacteria</v>
      </c>
      <c r="E197" t="str">
        <f>'Kelpie OTU counts'!E197</f>
        <v>Firmicutes</v>
      </c>
      <c r="F197" t="str">
        <f>'Kelpie OTU counts'!F197</f>
        <v>.</v>
      </c>
      <c r="G197" t="str">
        <f>'Kelpie OTU counts'!G197</f>
        <v>Clostridia</v>
      </c>
      <c r="H197" t="str">
        <f>'Kelpie OTU counts'!H197</f>
        <v>.</v>
      </c>
      <c r="I197" t="str">
        <f>'Kelpie OTU counts'!I197</f>
        <v>Clostridiales</v>
      </c>
      <c r="J197" t="str">
        <f>'Kelpie OTU counts'!J197</f>
        <v>.</v>
      </c>
      <c r="K197" t="str">
        <f>'Kelpie OTU counts'!K197</f>
        <v>Ruminococcaceae</v>
      </c>
      <c r="L197" t="str">
        <f>'Kelpie OTU counts'!L197</f>
        <v>.</v>
      </c>
      <c r="M197" t="str">
        <f>'Kelpie OTU counts'!M197</f>
        <v>Oscillibacter</v>
      </c>
      <c r="N197" t="str">
        <f>'Kelpie OTU counts'!N197</f>
        <v>.</v>
      </c>
      <c r="O197">
        <f>'Kelpie OTU counts'!O197</f>
        <v>0.96</v>
      </c>
      <c r="P197" t="str">
        <f>'Kelpie OTU counts'!P197</f>
        <v>Oscillibacter_valericigenes_(T)_Sjm18-20_(=_NBRC_101213)_(AB238598)</v>
      </c>
      <c r="Q197">
        <f>'Kelpie OTU counts'!Q197</f>
        <v>93.7</v>
      </c>
      <c r="R197">
        <f>'Kelpie OTU counts'!R197</f>
        <v>1</v>
      </c>
      <c r="S197" s="4">
        <f>'Kelpie OTU counts'!S197/'Kelpie OTU counts'!S$1</f>
        <v>0</v>
      </c>
      <c r="T197" s="4">
        <f>'Kelpie OTU counts'!T197/'Kelpie OTU counts'!T$1</f>
        <v>0</v>
      </c>
      <c r="U197" s="4">
        <f>'Kelpie OTU counts'!U197/'Kelpie OTU counts'!U$1</f>
        <v>0</v>
      </c>
      <c r="V197" s="4">
        <f>'Kelpie OTU counts'!V197/'Kelpie OTU counts'!V$1</f>
        <v>0</v>
      </c>
      <c r="W197" s="4">
        <f>'Kelpie OTU counts'!W197/'Kelpie OTU counts'!W$1</f>
        <v>0</v>
      </c>
      <c r="X197" s="4">
        <f>'Kelpie OTU counts'!X197/'Kelpie OTU counts'!X$1</f>
        <v>0</v>
      </c>
      <c r="Y197" s="4">
        <f>'Kelpie OTU counts'!Y197/'Kelpie OTU counts'!Y$1</f>
        <v>0</v>
      </c>
      <c r="Z197" s="4">
        <f>'Kelpie OTU counts'!Z197/'Kelpie OTU counts'!Z$1</f>
        <v>0</v>
      </c>
      <c r="AA197" s="4">
        <f>'Kelpie OTU counts'!AA197/'Kelpie OTU counts'!AA$1</f>
        <v>2.4366471734892786E-3</v>
      </c>
      <c r="AB197" s="4">
        <f>'Kelpie OTU counts'!AB197/'Kelpie OTU counts'!AB$1</f>
        <v>0</v>
      </c>
      <c r="AC197" s="4">
        <f>'Kelpie OTU counts'!AC197/'Kelpie OTU counts'!AC$1</f>
        <v>2.9004908522980814E-3</v>
      </c>
      <c r="AD197" s="4">
        <f>'Kelpie OTU counts'!AD197/'Kelpie OTU counts'!AD$1</f>
        <v>1.6847172081829122E-3</v>
      </c>
      <c r="AE197" s="4">
        <f>'Kelpie OTU counts'!AE197/'Kelpie OTU counts'!AE$1</f>
        <v>0</v>
      </c>
      <c r="AF197" s="4">
        <f>'Kelpie OTU counts'!AF197/'Kelpie OTU counts'!AF$1</f>
        <v>0</v>
      </c>
      <c r="AG197" s="4">
        <f>'Kelpie OTU counts'!AG197/'Kelpie OTU counts'!AG$1</f>
        <v>0</v>
      </c>
      <c r="AH197" s="4">
        <f>'Kelpie OTU counts'!AH197/'Kelpie OTU counts'!AH$1</f>
        <v>0</v>
      </c>
      <c r="AI197" s="4">
        <f>'Kelpie OTU counts'!AI197/'Kelpie OTU counts'!AI$1</f>
        <v>0</v>
      </c>
      <c r="AJ197" s="4">
        <f>'Kelpie OTU counts'!AJ197/'Kelpie OTU counts'!AJ$1</f>
        <v>0</v>
      </c>
      <c r="AK197" s="4">
        <f>'Kelpie OTU counts'!AK197/'Kelpie OTU counts'!AK$1</f>
        <v>0</v>
      </c>
      <c r="AL197" s="4">
        <f>'Kelpie OTU counts'!AL197/'Kelpie OTU counts'!AL$1</f>
        <v>0</v>
      </c>
      <c r="AM197" s="4">
        <f>'Kelpie OTU counts'!AM197/'Kelpie OTU counts'!AM$1</f>
        <v>0</v>
      </c>
      <c r="AN197" s="4">
        <f>'Kelpie OTU counts'!AN197/'Kelpie OTU counts'!AN$1</f>
        <v>0</v>
      </c>
      <c r="AO197" s="4">
        <f>'Kelpie OTU counts'!AO197/'Kelpie OTU counts'!AO$1</f>
        <v>0</v>
      </c>
      <c r="AP197" s="4">
        <f>'Kelpie OTU counts'!AP197/'Kelpie OTU counts'!AP$1</f>
        <v>0</v>
      </c>
      <c r="AQ197" s="4">
        <f>'Kelpie OTU counts'!AQ197/'Kelpie OTU counts'!AQ$1</f>
        <v>0</v>
      </c>
      <c r="AR197" s="4">
        <f>'Kelpie OTU counts'!AR197/'Kelpie OTU counts'!AR$1</f>
        <v>0</v>
      </c>
      <c r="AS197" s="4">
        <f>'Kelpie OTU counts'!AS197/'Kelpie OTU counts'!AS$1</f>
        <v>0</v>
      </c>
      <c r="AT197" s="4">
        <f>'Kelpie OTU counts'!AT197/'Kelpie OTU counts'!AT$1</f>
        <v>0</v>
      </c>
      <c r="AU197" s="4">
        <f>'Kelpie OTU counts'!AU197/'Kelpie OTU counts'!AU$1</f>
        <v>0</v>
      </c>
      <c r="AV197" s="4">
        <f>'Kelpie OTU counts'!AV197/'Kelpie OTU counts'!AV$1</f>
        <v>0</v>
      </c>
      <c r="AW197" s="4">
        <f>'Kelpie OTU counts'!AW197/'Kelpie OTU counts'!AW$1</f>
        <v>0</v>
      </c>
      <c r="AX197" s="4">
        <f>'Kelpie OTU counts'!AX197/'Kelpie OTU counts'!AX$1</f>
        <v>0</v>
      </c>
      <c r="AY197" s="4">
        <f>'Kelpie OTU counts'!AY197/'Kelpie OTU counts'!AY$1</f>
        <v>0</v>
      </c>
      <c r="AZ197" s="4">
        <f>'Kelpie OTU counts'!AZ197/'Kelpie OTU counts'!AZ$1</f>
        <v>0</v>
      </c>
      <c r="BA197" s="4">
        <f>'Kelpie OTU counts'!BA197/'Kelpie OTU counts'!BA$1</f>
        <v>0</v>
      </c>
      <c r="BB197" s="4">
        <f>'Kelpie OTU counts'!BB197/'Kelpie OTU counts'!BB$1</f>
        <v>0</v>
      </c>
      <c r="BC197" s="4">
        <f>'Kelpie OTU counts'!BC197/'Kelpie OTU counts'!BC$1</f>
        <v>0</v>
      </c>
      <c r="BD197" s="4">
        <f>'Kelpie OTU counts'!BD197/'Kelpie OTU counts'!BD$1</f>
        <v>0</v>
      </c>
      <c r="BE197" s="4">
        <f>'Kelpie OTU counts'!BE197/'Kelpie OTU counts'!BE$1</f>
        <v>0</v>
      </c>
      <c r="BF197" s="4">
        <f>'Kelpie OTU counts'!BF197/'Kelpie OTU counts'!BF$1</f>
        <v>0</v>
      </c>
    </row>
    <row r="198" spans="1:58" x14ac:dyDescent="0.35">
      <c r="A198" t="str">
        <f>'Kelpie OTU counts'!A198</f>
        <v>OTU_190</v>
      </c>
      <c r="B198">
        <f>'Kelpie OTU counts'!B198</f>
        <v>24</v>
      </c>
      <c r="C198" t="str">
        <f>'Kelpie OTU counts'!C198</f>
        <v>Root</v>
      </c>
      <c r="D198" t="str">
        <f>'Kelpie OTU counts'!D198</f>
        <v>Bacteria</v>
      </c>
      <c r="E198" t="str">
        <f>'Kelpie OTU counts'!E198</f>
        <v>Firmicutes</v>
      </c>
      <c r="F198" t="str">
        <f>'Kelpie OTU counts'!F198</f>
        <v>.</v>
      </c>
      <c r="G198" t="str">
        <f>'Kelpie OTU counts'!G198</f>
        <v>Clostridia</v>
      </c>
      <c r="H198" t="str">
        <f>'Kelpie OTU counts'!H198</f>
        <v>.</v>
      </c>
      <c r="I198" t="str">
        <f>'Kelpie OTU counts'!I198</f>
        <v>Clostridiales</v>
      </c>
      <c r="J198" t="str">
        <f>'Kelpie OTU counts'!J198</f>
        <v>.</v>
      </c>
      <c r="K198" t="str">
        <f>'Kelpie OTU counts'!K198</f>
        <v>Lachnospiraceae</v>
      </c>
      <c r="L198" t="str">
        <f>'Kelpie OTU counts'!L198</f>
        <v>.</v>
      </c>
      <c r="M198" t="str">
        <f>'Kelpie OTU counts'!M198</f>
        <v>Anaerosporobacter</v>
      </c>
      <c r="N198" t="str">
        <f>'Kelpie OTU counts'!N198</f>
        <v>.</v>
      </c>
      <c r="O198">
        <f>'Kelpie OTU counts'!O198</f>
        <v>0.7</v>
      </c>
      <c r="P198" t="str">
        <f>'Kelpie OTU counts'!P198</f>
        <v>Cuneatibacter_caecimuris_strain_BARN-424-CC-10_(NR_144608.1)</v>
      </c>
      <c r="Q198">
        <f>'Kelpie OTU counts'!Q198</f>
        <v>95.7</v>
      </c>
      <c r="R198">
        <f>'Kelpie OTU counts'!R198</f>
        <v>1</v>
      </c>
      <c r="S198" s="4">
        <f>'Kelpie OTU counts'!S198/'Kelpie OTU counts'!S$1</f>
        <v>0</v>
      </c>
      <c r="T198" s="4">
        <f>'Kelpie OTU counts'!T198/'Kelpie OTU counts'!T$1</f>
        <v>0</v>
      </c>
      <c r="U198" s="4">
        <f>'Kelpie OTU counts'!U198/'Kelpie OTU counts'!U$1</f>
        <v>3.835826620636747E-4</v>
      </c>
      <c r="V198" s="4">
        <f>'Kelpie OTU counts'!V198/'Kelpie OTU counts'!V$1</f>
        <v>6.6555740432612314E-4</v>
      </c>
      <c r="W198" s="4">
        <f>'Kelpie OTU counts'!W198/'Kelpie OTU counts'!W$1</f>
        <v>0</v>
      </c>
      <c r="X198" s="4">
        <f>'Kelpie OTU counts'!X198/'Kelpie OTU counts'!X$1</f>
        <v>0</v>
      </c>
      <c r="Y198" s="4">
        <f>'Kelpie OTU counts'!Y198/'Kelpie OTU counts'!Y$1</f>
        <v>0</v>
      </c>
      <c r="Z198" s="4">
        <f>'Kelpie OTU counts'!Z198/'Kelpie OTU counts'!Z$1</f>
        <v>0</v>
      </c>
      <c r="AA198" s="4">
        <f>'Kelpie OTU counts'!AA198/'Kelpie OTU counts'!AA$1</f>
        <v>0</v>
      </c>
      <c r="AB198" s="4">
        <f>'Kelpie OTU counts'!AB198/'Kelpie OTU counts'!AB$1</f>
        <v>0</v>
      </c>
      <c r="AC198" s="4">
        <f>'Kelpie OTU counts'!AC198/'Kelpie OTU counts'!AC$1</f>
        <v>4.0160642570281121E-3</v>
      </c>
      <c r="AD198" s="4">
        <f>'Kelpie OTU counts'!AD198/'Kelpie OTU counts'!AD$1</f>
        <v>0</v>
      </c>
      <c r="AE198" s="4">
        <f>'Kelpie OTU counts'!AE198/'Kelpie OTU counts'!AE$1</f>
        <v>0</v>
      </c>
      <c r="AF198" s="4">
        <f>'Kelpie OTU counts'!AF198/'Kelpie OTU counts'!AF$1</f>
        <v>0</v>
      </c>
      <c r="AG198" s="4">
        <f>'Kelpie OTU counts'!AG198/'Kelpie OTU counts'!AG$1</f>
        <v>0</v>
      </c>
      <c r="AH198" s="4">
        <f>'Kelpie OTU counts'!AH198/'Kelpie OTU counts'!AH$1</f>
        <v>0</v>
      </c>
      <c r="AI198" s="4">
        <f>'Kelpie OTU counts'!AI198/'Kelpie OTU counts'!AI$1</f>
        <v>0</v>
      </c>
      <c r="AJ198" s="4">
        <f>'Kelpie OTU counts'!AJ198/'Kelpie OTU counts'!AJ$1</f>
        <v>0</v>
      </c>
      <c r="AK198" s="4">
        <f>'Kelpie OTU counts'!AK198/'Kelpie OTU counts'!AK$1</f>
        <v>0</v>
      </c>
      <c r="AL198" s="4">
        <f>'Kelpie OTU counts'!AL198/'Kelpie OTU counts'!AL$1</f>
        <v>0</v>
      </c>
      <c r="AM198" s="4">
        <f>'Kelpie OTU counts'!AM198/'Kelpie OTU counts'!AM$1</f>
        <v>0</v>
      </c>
      <c r="AN198" s="4">
        <f>'Kelpie OTU counts'!AN198/'Kelpie OTU counts'!AN$1</f>
        <v>0</v>
      </c>
      <c r="AO198" s="4">
        <f>'Kelpie OTU counts'!AO198/'Kelpie OTU counts'!AO$1</f>
        <v>0</v>
      </c>
      <c r="AP198" s="4">
        <f>'Kelpie OTU counts'!AP198/'Kelpie OTU counts'!AP$1</f>
        <v>0</v>
      </c>
      <c r="AQ198" s="4">
        <f>'Kelpie OTU counts'!AQ198/'Kelpie OTU counts'!AQ$1</f>
        <v>0</v>
      </c>
      <c r="AR198" s="4">
        <f>'Kelpie OTU counts'!AR198/'Kelpie OTU counts'!AR$1</f>
        <v>0</v>
      </c>
      <c r="AS198" s="4">
        <f>'Kelpie OTU counts'!AS198/'Kelpie OTU counts'!AS$1</f>
        <v>0</v>
      </c>
      <c r="AT198" s="4">
        <f>'Kelpie OTU counts'!AT198/'Kelpie OTU counts'!AT$1</f>
        <v>0</v>
      </c>
      <c r="AU198" s="4">
        <f>'Kelpie OTU counts'!AU198/'Kelpie OTU counts'!AU$1</f>
        <v>0</v>
      </c>
      <c r="AV198" s="4">
        <f>'Kelpie OTU counts'!AV198/'Kelpie OTU counts'!AV$1</f>
        <v>0</v>
      </c>
      <c r="AW198" s="4">
        <f>'Kelpie OTU counts'!AW198/'Kelpie OTU counts'!AW$1</f>
        <v>0</v>
      </c>
      <c r="AX198" s="4">
        <f>'Kelpie OTU counts'!AX198/'Kelpie OTU counts'!AX$1</f>
        <v>0</v>
      </c>
      <c r="AY198" s="4">
        <f>'Kelpie OTU counts'!AY198/'Kelpie OTU counts'!AY$1</f>
        <v>0</v>
      </c>
      <c r="AZ198" s="4">
        <f>'Kelpie OTU counts'!AZ198/'Kelpie OTU counts'!AZ$1</f>
        <v>0</v>
      </c>
      <c r="BA198" s="4">
        <f>'Kelpie OTU counts'!BA198/'Kelpie OTU counts'!BA$1</f>
        <v>0</v>
      </c>
      <c r="BB198" s="4">
        <f>'Kelpie OTU counts'!BB198/'Kelpie OTU counts'!BB$1</f>
        <v>0</v>
      </c>
      <c r="BC198" s="4">
        <f>'Kelpie OTU counts'!BC198/'Kelpie OTU counts'!BC$1</f>
        <v>0</v>
      </c>
      <c r="BD198" s="4">
        <f>'Kelpie OTU counts'!BD198/'Kelpie OTU counts'!BD$1</f>
        <v>1.8575851393188853E-3</v>
      </c>
      <c r="BE198" s="4">
        <f>'Kelpie OTU counts'!BE198/'Kelpie OTU counts'!BE$1</f>
        <v>0</v>
      </c>
      <c r="BF198" s="4">
        <f>'Kelpie OTU counts'!BF198/'Kelpie OTU counts'!BF$1</f>
        <v>0</v>
      </c>
    </row>
    <row r="199" spans="1:58" x14ac:dyDescent="0.35">
      <c r="A199" t="str">
        <f>'Kelpie OTU counts'!A199</f>
        <v>OTU_176</v>
      </c>
      <c r="B199">
        <f>'Kelpie OTU counts'!B199</f>
        <v>24</v>
      </c>
      <c r="C199" t="str">
        <f>'Kelpie OTU counts'!C199</f>
        <v>Root</v>
      </c>
      <c r="D199" t="str">
        <f>'Kelpie OTU counts'!D199</f>
        <v>Bacteria</v>
      </c>
      <c r="E199" t="str">
        <f>'Kelpie OTU counts'!E199</f>
        <v>Firmicutes</v>
      </c>
      <c r="F199" t="str">
        <f>'Kelpie OTU counts'!F199</f>
        <v>.</v>
      </c>
      <c r="G199" t="str">
        <f>'Kelpie OTU counts'!G199</f>
        <v>Clostridia</v>
      </c>
      <c r="H199" t="str">
        <f>'Kelpie OTU counts'!H199</f>
        <v>.</v>
      </c>
      <c r="I199" t="str">
        <f>'Kelpie OTU counts'!I199</f>
        <v>Clostridiales</v>
      </c>
      <c r="J199" t="str">
        <f>'Kelpie OTU counts'!J199</f>
        <v>.</v>
      </c>
      <c r="K199" t="str">
        <f>'Kelpie OTU counts'!K199</f>
        <v>Clostridiales_Incertae Sedis XIII</v>
      </c>
      <c r="L199" t="str">
        <f>'Kelpie OTU counts'!L199</f>
        <v>.</v>
      </c>
      <c r="M199" t="str">
        <f>'Kelpie OTU counts'!M199</f>
        <v>Mogibacterium</v>
      </c>
      <c r="N199" t="str">
        <f>'Kelpie OTU counts'!N199</f>
        <v>.</v>
      </c>
      <c r="O199">
        <f>'Kelpie OTU counts'!O199</f>
        <v>0.52</v>
      </c>
      <c r="P199" t="str">
        <f>'Kelpie OTU counts'!P199</f>
        <v>Ihubacter_massiliensis_strain_Marseille-P2843_(NR_144749.1)</v>
      </c>
      <c r="Q199">
        <f>'Kelpie OTU counts'!Q199</f>
        <v>94</v>
      </c>
      <c r="R199">
        <f>'Kelpie OTU counts'!R199</f>
        <v>2</v>
      </c>
      <c r="S199" s="4">
        <f>'Kelpie OTU counts'!S199/'Kelpie OTU counts'!S$1</f>
        <v>0</v>
      </c>
      <c r="T199" s="4">
        <f>'Kelpie OTU counts'!T199/'Kelpie OTU counts'!T$1</f>
        <v>0</v>
      </c>
      <c r="U199" s="4">
        <f>'Kelpie OTU counts'!U199/'Kelpie OTU counts'!U$1</f>
        <v>0</v>
      </c>
      <c r="V199" s="4">
        <f>'Kelpie OTU counts'!V199/'Kelpie OTU counts'!V$1</f>
        <v>0</v>
      </c>
      <c r="W199" s="4">
        <f>'Kelpie OTU counts'!W199/'Kelpie OTU counts'!W$1</f>
        <v>0</v>
      </c>
      <c r="X199" s="4">
        <f>'Kelpie OTU counts'!X199/'Kelpie OTU counts'!X$1</f>
        <v>0</v>
      </c>
      <c r="Y199" s="4">
        <f>'Kelpie OTU counts'!Y199/'Kelpie OTU counts'!Y$1</f>
        <v>0</v>
      </c>
      <c r="Z199" s="4">
        <f>'Kelpie OTU counts'!Z199/'Kelpie OTU counts'!Z$1</f>
        <v>0</v>
      </c>
      <c r="AA199" s="4">
        <f>'Kelpie OTU counts'!AA199/'Kelpie OTU counts'!AA$1</f>
        <v>0</v>
      </c>
      <c r="AB199" s="4">
        <f>'Kelpie OTU counts'!AB199/'Kelpie OTU counts'!AB$1</f>
        <v>0</v>
      </c>
      <c r="AC199" s="4">
        <f>'Kelpie OTU counts'!AC199/'Kelpie OTU counts'!AC$1</f>
        <v>0</v>
      </c>
      <c r="AD199" s="4">
        <f>'Kelpie OTU counts'!AD199/'Kelpie OTU counts'!AD$1</f>
        <v>0</v>
      </c>
      <c r="AE199" s="4">
        <f>'Kelpie OTU counts'!AE199/'Kelpie OTU counts'!AE$1</f>
        <v>0</v>
      </c>
      <c r="AF199" s="4">
        <f>'Kelpie OTU counts'!AF199/'Kelpie OTU counts'!AF$1</f>
        <v>0</v>
      </c>
      <c r="AG199" s="4">
        <f>'Kelpie OTU counts'!AG199/'Kelpie OTU counts'!AG$1</f>
        <v>0</v>
      </c>
      <c r="AH199" s="4">
        <f>'Kelpie OTU counts'!AH199/'Kelpie OTU counts'!AH$1</f>
        <v>0</v>
      </c>
      <c r="AI199" s="4">
        <f>'Kelpie OTU counts'!AI199/'Kelpie OTU counts'!AI$1</f>
        <v>0</v>
      </c>
      <c r="AJ199" s="4">
        <f>'Kelpie OTU counts'!AJ199/'Kelpie OTU counts'!AJ$1</f>
        <v>0</v>
      </c>
      <c r="AK199" s="4">
        <f>'Kelpie OTU counts'!AK199/'Kelpie OTU counts'!AK$1</f>
        <v>0</v>
      </c>
      <c r="AL199" s="4">
        <f>'Kelpie OTU counts'!AL199/'Kelpie OTU counts'!AL$1</f>
        <v>0</v>
      </c>
      <c r="AM199" s="4">
        <f>'Kelpie OTU counts'!AM199/'Kelpie OTU counts'!AM$1</f>
        <v>0</v>
      </c>
      <c r="AN199" s="4">
        <f>'Kelpie OTU counts'!AN199/'Kelpie OTU counts'!AN$1</f>
        <v>0</v>
      </c>
      <c r="AO199" s="4">
        <f>'Kelpie OTU counts'!AO199/'Kelpie OTU counts'!AO$1</f>
        <v>0</v>
      </c>
      <c r="AP199" s="4">
        <f>'Kelpie OTU counts'!AP199/'Kelpie OTU counts'!AP$1</f>
        <v>4.799301919720768E-3</v>
      </c>
      <c r="AQ199" s="4">
        <f>'Kelpie OTU counts'!AQ199/'Kelpie OTU counts'!AQ$1</f>
        <v>0</v>
      </c>
      <c r="AR199" s="4">
        <f>'Kelpie OTU counts'!AR199/'Kelpie OTU counts'!AR$1</f>
        <v>0</v>
      </c>
      <c r="AS199" s="4">
        <f>'Kelpie OTU counts'!AS199/'Kelpie OTU counts'!AS$1</f>
        <v>0</v>
      </c>
      <c r="AT199" s="4">
        <f>'Kelpie OTU counts'!AT199/'Kelpie OTU counts'!AT$1</f>
        <v>0</v>
      </c>
      <c r="AU199" s="4">
        <f>'Kelpie OTU counts'!AU199/'Kelpie OTU counts'!AU$1</f>
        <v>5.9071729957805904E-3</v>
      </c>
      <c r="AV199" s="4">
        <f>'Kelpie OTU counts'!AV199/'Kelpie OTU counts'!AV$1</f>
        <v>5.2863436123348016E-3</v>
      </c>
      <c r="AW199" s="4">
        <f>'Kelpie OTU counts'!AW199/'Kelpie OTU counts'!AW$1</f>
        <v>0</v>
      </c>
      <c r="AX199" s="4">
        <f>'Kelpie OTU counts'!AX199/'Kelpie OTU counts'!AX$1</f>
        <v>0</v>
      </c>
      <c r="AY199" s="4">
        <f>'Kelpie OTU counts'!AY199/'Kelpie OTU counts'!AY$1</f>
        <v>0</v>
      </c>
      <c r="AZ199" s="4">
        <f>'Kelpie OTU counts'!AZ199/'Kelpie OTU counts'!AZ$1</f>
        <v>0</v>
      </c>
      <c r="BA199" s="4">
        <f>'Kelpie OTU counts'!BA199/'Kelpie OTU counts'!BA$1</f>
        <v>0</v>
      </c>
      <c r="BB199" s="4">
        <f>'Kelpie OTU counts'!BB199/'Kelpie OTU counts'!BB$1</f>
        <v>0</v>
      </c>
      <c r="BC199" s="4">
        <f>'Kelpie OTU counts'!BC199/'Kelpie OTU counts'!BC$1</f>
        <v>0</v>
      </c>
      <c r="BD199" s="4">
        <f>'Kelpie OTU counts'!BD199/'Kelpie OTU counts'!BD$1</f>
        <v>0</v>
      </c>
      <c r="BE199" s="4">
        <f>'Kelpie OTU counts'!BE199/'Kelpie OTU counts'!BE$1</f>
        <v>0</v>
      </c>
      <c r="BF199" s="4">
        <f>'Kelpie OTU counts'!BF199/'Kelpie OTU counts'!BF$1</f>
        <v>0</v>
      </c>
    </row>
    <row r="200" spans="1:58" x14ac:dyDescent="0.35">
      <c r="A200" t="str">
        <f>'Kelpie OTU counts'!A200</f>
        <v>OTU_175</v>
      </c>
      <c r="B200">
        <f>'Kelpie OTU counts'!B200</f>
        <v>24</v>
      </c>
      <c r="C200" t="str">
        <f>'Kelpie OTU counts'!C200</f>
        <v>Root</v>
      </c>
      <c r="D200" t="str">
        <f>'Kelpie OTU counts'!D200</f>
        <v>Bacteria</v>
      </c>
      <c r="E200" t="str">
        <f>'Kelpie OTU counts'!E200</f>
        <v>Firmicutes</v>
      </c>
      <c r="F200" t="str">
        <f>'Kelpie OTU counts'!F200</f>
        <v>.</v>
      </c>
      <c r="G200" t="str">
        <f>'Kelpie OTU counts'!G200</f>
        <v>Clostridia</v>
      </c>
      <c r="H200" t="str">
        <f>'Kelpie OTU counts'!H200</f>
        <v>.</v>
      </c>
      <c r="I200" t="str">
        <f>'Kelpie OTU counts'!I200</f>
        <v>Clostridiales</v>
      </c>
      <c r="J200" t="str">
        <f>'Kelpie OTU counts'!J200</f>
        <v>.</v>
      </c>
      <c r="K200" t="str">
        <f>'Kelpie OTU counts'!K200</f>
        <v>Ruminococcaceae</v>
      </c>
      <c r="L200" t="str">
        <f>'Kelpie OTU counts'!L200</f>
        <v>.</v>
      </c>
      <c r="M200" t="str">
        <f>'Kelpie OTU counts'!M200</f>
        <v>Ruminococcus</v>
      </c>
      <c r="N200" t="str">
        <f>'Kelpie OTU counts'!N200</f>
        <v>.</v>
      </c>
      <c r="O200">
        <f>'Kelpie OTU counts'!O200</f>
        <v>0.99</v>
      </c>
      <c r="P200" t="str">
        <f>'Kelpie OTU counts'!P200</f>
        <v>Ruminococcus_callidus_(T)_ATCC_27760_(L76596)</v>
      </c>
      <c r="Q200">
        <f>'Kelpie OTU counts'!Q200</f>
        <v>96</v>
      </c>
      <c r="R200">
        <f>'Kelpie OTU counts'!R200</f>
        <v>1</v>
      </c>
      <c r="S200" s="4">
        <f>'Kelpie OTU counts'!S200/'Kelpie OTU counts'!S$1</f>
        <v>0</v>
      </c>
      <c r="T200" s="4">
        <f>'Kelpie OTU counts'!T200/'Kelpie OTU counts'!T$1</f>
        <v>0</v>
      </c>
      <c r="U200" s="4">
        <f>'Kelpie OTU counts'!U200/'Kelpie OTU counts'!U$1</f>
        <v>0</v>
      </c>
      <c r="V200" s="4">
        <f>'Kelpie OTU counts'!V200/'Kelpie OTU counts'!V$1</f>
        <v>0</v>
      </c>
      <c r="W200" s="4">
        <f>'Kelpie OTU counts'!W200/'Kelpie OTU counts'!W$1</f>
        <v>0</v>
      </c>
      <c r="X200" s="4">
        <f>'Kelpie OTU counts'!X200/'Kelpie OTU counts'!X$1</f>
        <v>0</v>
      </c>
      <c r="Y200" s="4">
        <f>'Kelpie OTU counts'!Y200/'Kelpie OTU counts'!Y$1</f>
        <v>0</v>
      </c>
      <c r="Z200" s="4">
        <f>'Kelpie OTU counts'!Z200/'Kelpie OTU counts'!Z$1</f>
        <v>0</v>
      </c>
      <c r="AA200" s="4">
        <f>'Kelpie OTU counts'!AA200/'Kelpie OTU counts'!AA$1</f>
        <v>0</v>
      </c>
      <c r="AB200" s="4">
        <f>'Kelpie OTU counts'!AB200/'Kelpie OTU counts'!AB$1</f>
        <v>0</v>
      </c>
      <c r="AC200" s="4">
        <f>'Kelpie OTU counts'!AC200/'Kelpie OTU counts'!AC$1</f>
        <v>0</v>
      </c>
      <c r="AD200" s="4">
        <f>'Kelpie OTU counts'!AD200/'Kelpie OTU counts'!AD$1</f>
        <v>0</v>
      </c>
      <c r="AE200" s="4">
        <f>'Kelpie OTU counts'!AE200/'Kelpie OTU counts'!AE$1</f>
        <v>0</v>
      </c>
      <c r="AF200" s="4">
        <f>'Kelpie OTU counts'!AF200/'Kelpie OTU counts'!AF$1</f>
        <v>1.1843663639952626E-3</v>
      </c>
      <c r="AG200" s="4">
        <f>'Kelpie OTU counts'!AG200/'Kelpie OTU counts'!AG$1</f>
        <v>0</v>
      </c>
      <c r="AH200" s="4">
        <f>'Kelpie OTU counts'!AH200/'Kelpie OTU counts'!AH$1</f>
        <v>0</v>
      </c>
      <c r="AI200" s="4">
        <f>'Kelpie OTU counts'!AI200/'Kelpie OTU counts'!AI$1</f>
        <v>2.4497795198432141E-3</v>
      </c>
      <c r="AJ200" s="4">
        <f>'Kelpie OTU counts'!AJ200/'Kelpie OTU counts'!AJ$1</f>
        <v>2.9744199881023199E-3</v>
      </c>
      <c r="AK200" s="4">
        <f>'Kelpie OTU counts'!AK200/'Kelpie OTU counts'!AK$1</f>
        <v>2.6535253980288099E-3</v>
      </c>
      <c r="AL200" s="4">
        <f>'Kelpie OTU counts'!AL200/'Kelpie OTU counts'!AL$1</f>
        <v>1.7006802721088435E-3</v>
      </c>
      <c r="AM200" s="4">
        <f>'Kelpie OTU counts'!AM200/'Kelpie OTU counts'!AM$1</f>
        <v>0</v>
      </c>
      <c r="AN200" s="4">
        <f>'Kelpie OTU counts'!AN200/'Kelpie OTU counts'!AN$1</f>
        <v>0</v>
      </c>
      <c r="AO200" s="4">
        <f>'Kelpie OTU counts'!AO200/'Kelpie OTU counts'!AO$1</f>
        <v>0</v>
      </c>
      <c r="AP200" s="4">
        <f>'Kelpie OTU counts'!AP200/'Kelpie OTU counts'!AP$1</f>
        <v>0</v>
      </c>
      <c r="AQ200" s="4">
        <f>'Kelpie OTU counts'!AQ200/'Kelpie OTU counts'!AQ$1</f>
        <v>0</v>
      </c>
      <c r="AR200" s="4">
        <f>'Kelpie OTU counts'!AR200/'Kelpie OTU counts'!AR$1</f>
        <v>0</v>
      </c>
      <c r="AS200" s="4">
        <f>'Kelpie OTU counts'!AS200/'Kelpie OTU counts'!AS$1</f>
        <v>0</v>
      </c>
      <c r="AT200" s="4">
        <f>'Kelpie OTU counts'!AT200/'Kelpie OTU counts'!AT$1</f>
        <v>0</v>
      </c>
      <c r="AU200" s="4">
        <f>'Kelpie OTU counts'!AU200/'Kelpie OTU counts'!AU$1</f>
        <v>0</v>
      </c>
      <c r="AV200" s="4">
        <f>'Kelpie OTU counts'!AV200/'Kelpie OTU counts'!AV$1</f>
        <v>0</v>
      </c>
      <c r="AW200" s="4">
        <f>'Kelpie OTU counts'!AW200/'Kelpie OTU counts'!AW$1</f>
        <v>0</v>
      </c>
      <c r="AX200" s="4">
        <f>'Kelpie OTU counts'!AX200/'Kelpie OTU counts'!AX$1</f>
        <v>0</v>
      </c>
      <c r="AY200" s="4">
        <f>'Kelpie OTU counts'!AY200/'Kelpie OTU counts'!AY$1</f>
        <v>0</v>
      </c>
      <c r="AZ200" s="4">
        <f>'Kelpie OTU counts'!AZ200/'Kelpie OTU counts'!AZ$1</f>
        <v>0</v>
      </c>
      <c r="BA200" s="4">
        <f>'Kelpie OTU counts'!BA200/'Kelpie OTU counts'!BA$1</f>
        <v>0</v>
      </c>
      <c r="BB200" s="4">
        <f>'Kelpie OTU counts'!BB200/'Kelpie OTU counts'!BB$1</f>
        <v>0</v>
      </c>
      <c r="BC200" s="4">
        <f>'Kelpie OTU counts'!BC200/'Kelpie OTU counts'!BC$1</f>
        <v>0</v>
      </c>
      <c r="BD200" s="4">
        <f>'Kelpie OTU counts'!BD200/'Kelpie OTU counts'!BD$1</f>
        <v>0</v>
      </c>
      <c r="BE200" s="4">
        <f>'Kelpie OTU counts'!BE200/'Kelpie OTU counts'!BE$1</f>
        <v>0</v>
      </c>
      <c r="BF200" s="4">
        <f>'Kelpie OTU counts'!BF200/'Kelpie OTU counts'!BF$1</f>
        <v>0</v>
      </c>
    </row>
    <row r="201" spans="1:58" x14ac:dyDescent="0.35">
      <c r="A201" t="str">
        <f>'Kelpie OTU counts'!A201</f>
        <v>OTU_183</v>
      </c>
      <c r="B201">
        <f>'Kelpie OTU counts'!B201</f>
        <v>22</v>
      </c>
      <c r="C201" t="str">
        <f>'Kelpie OTU counts'!C201</f>
        <v>Root</v>
      </c>
      <c r="D201" t="str">
        <f>'Kelpie OTU counts'!D201</f>
        <v>Bacteria</v>
      </c>
      <c r="E201" t="str">
        <f>'Kelpie OTU counts'!E201</f>
        <v>Firmicutes</v>
      </c>
      <c r="F201" t="str">
        <f>'Kelpie OTU counts'!F201</f>
        <v>.</v>
      </c>
      <c r="G201" t="str">
        <f>'Kelpie OTU counts'!G201</f>
        <v>Erysipelotrichia</v>
      </c>
      <c r="H201" t="str">
        <f>'Kelpie OTU counts'!H201</f>
        <v>.</v>
      </c>
      <c r="I201" t="str">
        <f>'Kelpie OTU counts'!I201</f>
        <v>Erysipelotrichales</v>
      </c>
      <c r="J201" t="str">
        <f>'Kelpie OTU counts'!J201</f>
        <v>.</v>
      </c>
      <c r="K201" t="str">
        <f>'Kelpie OTU counts'!K201</f>
        <v>Erysipelotrichaceae</v>
      </c>
      <c r="L201" t="str">
        <f>'Kelpie OTU counts'!L201</f>
        <v>.</v>
      </c>
      <c r="M201" t="str">
        <f>'Kelpie OTU counts'!M201</f>
        <v>Clostridium XVIII</v>
      </c>
      <c r="N201" t="str">
        <f>'Kelpie OTU counts'!N201</f>
        <v>.</v>
      </c>
      <c r="O201">
        <f>'Kelpie OTU counts'!O201</f>
        <v>1</v>
      </c>
      <c r="P201" t="str">
        <f>'Kelpie OTU counts'!P201</f>
        <v>Clostridium_ramosum_(T)_DSM_1402_(X73440)</v>
      </c>
      <c r="Q201">
        <f>'Kelpie OTU counts'!Q201</f>
        <v>100</v>
      </c>
      <c r="R201">
        <f>'Kelpie OTU counts'!R201</f>
        <v>1</v>
      </c>
      <c r="S201" s="4">
        <f>'Kelpie OTU counts'!S201/'Kelpie OTU counts'!S$1</f>
        <v>0</v>
      </c>
      <c r="T201" s="4">
        <f>'Kelpie OTU counts'!T201/'Kelpie OTU counts'!T$1</f>
        <v>0</v>
      </c>
      <c r="U201" s="4">
        <f>'Kelpie OTU counts'!U201/'Kelpie OTU counts'!U$1</f>
        <v>0</v>
      </c>
      <c r="V201" s="4">
        <f>'Kelpie OTU counts'!V201/'Kelpie OTU counts'!V$1</f>
        <v>0</v>
      </c>
      <c r="W201" s="4">
        <f>'Kelpie OTU counts'!W201/'Kelpie OTU counts'!W$1</f>
        <v>0</v>
      </c>
      <c r="X201" s="4">
        <f>'Kelpie OTU counts'!X201/'Kelpie OTU counts'!X$1</f>
        <v>0</v>
      </c>
      <c r="Y201" s="4">
        <f>'Kelpie OTU counts'!Y201/'Kelpie OTU counts'!Y$1</f>
        <v>0</v>
      </c>
      <c r="Z201" s="4">
        <f>'Kelpie OTU counts'!Z201/'Kelpie OTU counts'!Z$1</f>
        <v>0</v>
      </c>
      <c r="AA201" s="4">
        <f>'Kelpie OTU counts'!AA201/'Kelpie OTU counts'!AA$1</f>
        <v>0</v>
      </c>
      <c r="AB201" s="4">
        <f>'Kelpie OTU counts'!AB201/'Kelpie OTU counts'!AB$1</f>
        <v>0</v>
      </c>
      <c r="AC201" s="4">
        <f>'Kelpie OTU counts'!AC201/'Kelpie OTU counts'!AC$1</f>
        <v>0</v>
      </c>
      <c r="AD201" s="4">
        <f>'Kelpie OTU counts'!AD201/'Kelpie OTU counts'!AD$1</f>
        <v>0</v>
      </c>
      <c r="AE201" s="4">
        <f>'Kelpie OTU counts'!AE201/'Kelpie OTU counts'!AE$1</f>
        <v>0</v>
      </c>
      <c r="AF201" s="4">
        <f>'Kelpie OTU counts'!AF201/'Kelpie OTU counts'!AF$1</f>
        <v>0</v>
      </c>
      <c r="AG201" s="4">
        <f>'Kelpie OTU counts'!AG201/'Kelpie OTU counts'!AG$1</f>
        <v>0</v>
      </c>
      <c r="AH201" s="4">
        <f>'Kelpie OTU counts'!AH201/'Kelpie OTU counts'!AH$1</f>
        <v>0</v>
      </c>
      <c r="AI201" s="4">
        <f>'Kelpie OTU counts'!AI201/'Kelpie OTU counts'!AI$1</f>
        <v>0</v>
      </c>
      <c r="AJ201" s="4">
        <f>'Kelpie OTU counts'!AJ201/'Kelpie OTU counts'!AJ$1</f>
        <v>0</v>
      </c>
      <c r="AK201" s="4">
        <f>'Kelpie OTU counts'!AK201/'Kelpie OTU counts'!AK$1</f>
        <v>0</v>
      </c>
      <c r="AL201" s="4">
        <f>'Kelpie OTU counts'!AL201/'Kelpie OTU counts'!AL$1</f>
        <v>0</v>
      </c>
      <c r="AM201" s="4">
        <f>'Kelpie OTU counts'!AM201/'Kelpie OTU counts'!AM$1</f>
        <v>0</v>
      </c>
      <c r="AN201" s="4">
        <f>'Kelpie OTU counts'!AN201/'Kelpie OTU counts'!AN$1</f>
        <v>0</v>
      </c>
      <c r="AO201" s="4">
        <f>'Kelpie OTU counts'!AO201/'Kelpie OTU counts'!AO$1</f>
        <v>0</v>
      </c>
      <c r="AP201" s="4">
        <f>'Kelpie OTU counts'!AP201/'Kelpie OTU counts'!AP$1</f>
        <v>0</v>
      </c>
      <c r="AQ201" s="4">
        <f>'Kelpie OTU counts'!AQ201/'Kelpie OTU counts'!AQ$1</f>
        <v>0</v>
      </c>
      <c r="AR201" s="4">
        <f>'Kelpie OTU counts'!AR201/'Kelpie OTU counts'!AR$1</f>
        <v>0</v>
      </c>
      <c r="AS201" s="4">
        <f>'Kelpie OTU counts'!AS201/'Kelpie OTU counts'!AS$1</f>
        <v>1.1467889908256881E-3</v>
      </c>
      <c r="AT201" s="4">
        <f>'Kelpie OTU counts'!AT201/'Kelpie OTU counts'!AT$1</f>
        <v>1.278976818545164E-3</v>
      </c>
      <c r="AU201" s="4">
        <f>'Kelpie OTU counts'!AU201/'Kelpie OTU counts'!AU$1</f>
        <v>0</v>
      </c>
      <c r="AV201" s="4">
        <f>'Kelpie OTU counts'!AV201/'Kelpie OTU counts'!AV$1</f>
        <v>0</v>
      </c>
      <c r="AW201" s="4">
        <f>'Kelpie OTU counts'!AW201/'Kelpie OTU counts'!AW$1</f>
        <v>0</v>
      </c>
      <c r="AX201" s="4">
        <f>'Kelpie OTU counts'!AX201/'Kelpie OTU counts'!AX$1</f>
        <v>0</v>
      </c>
      <c r="AY201" s="4">
        <f>'Kelpie OTU counts'!AY201/'Kelpie OTU counts'!AY$1</f>
        <v>0</v>
      </c>
      <c r="AZ201" s="4">
        <f>'Kelpie OTU counts'!AZ201/'Kelpie OTU counts'!AZ$1</f>
        <v>8.7642418930762491E-4</v>
      </c>
      <c r="BA201" s="4">
        <f>'Kelpie OTU counts'!BA201/'Kelpie OTU counts'!BA$1</f>
        <v>0</v>
      </c>
      <c r="BB201" s="4">
        <f>'Kelpie OTU counts'!BB201/'Kelpie OTU counts'!BB$1</f>
        <v>0</v>
      </c>
      <c r="BC201" s="4">
        <f>'Kelpie OTU counts'!BC201/'Kelpie OTU counts'!BC$1</f>
        <v>0</v>
      </c>
      <c r="BD201" s="4">
        <f>'Kelpie OTU counts'!BD201/'Kelpie OTU counts'!BD$1</f>
        <v>0</v>
      </c>
      <c r="BE201" s="4">
        <f>'Kelpie OTU counts'!BE201/'Kelpie OTU counts'!BE$1</f>
        <v>6.8610634648370492E-4</v>
      </c>
      <c r="BF201" s="4">
        <f>'Kelpie OTU counts'!BF201/'Kelpie OTU counts'!BF$1</f>
        <v>0</v>
      </c>
    </row>
    <row r="202" spans="1:58" x14ac:dyDescent="0.35">
      <c r="A202" t="str">
        <f>'Kelpie OTU counts'!A202</f>
        <v>OTU_178</v>
      </c>
      <c r="B202">
        <f>'Kelpie OTU counts'!B202</f>
        <v>22</v>
      </c>
      <c r="C202" t="str">
        <f>'Kelpie OTU counts'!C202</f>
        <v>Root</v>
      </c>
      <c r="D202" t="str">
        <f>'Kelpie OTU counts'!D202</f>
        <v>Bacteria</v>
      </c>
      <c r="E202" t="str">
        <f>'Kelpie OTU counts'!E202</f>
        <v>Firmicutes</v>
      </c>
      <c r="F202" t="str">
        <f>'Kelpie OTU counts'!F202</f>
        <v>.</v>
      </c>
      <c r="G202" t="str">
        <f>'Kelpie OTU counts'!G202</f>
        <v>Clostridia</v>
      </c>
      <c r="H202" t="str">
        <f>'Kelpie OTU counts'!H202</f>
        <v>.</v>
      </c>
      <c r="I202" t="str">
        <f>'Kelpie OTU counts'!I202</f>
        <v>Clostridiales</v>
      </c>
      <c r="J202" t="str">
        <f>'Kelpie OTU counts'!J202</f>
        <v>.</v>
      </c>
      <c r="K202" t="str">
        <f>'Kelpie OTU counts'!K202</f>
        <v>Clostridiales_Incertae Sedis XIII</v>
      </c>
      <c r="L202" t="str">
        <f>'Kelpie OTU counts'!L202</f>
        <v>.</v>
      </c>
      <c r="M202" t="str">
        <f>'Kelpie OTU counts'!M202</f>
        <v>Mogibacterium</v>
      </c>
      <c r="N202" t="str">
        <f>'Kelpie OTU counts'!N202</f>
        <v>.</v>
      </c>
      <c r="O202">
        <f>'Kelpie OTU counts'!O202</f>
        <v>1</v>
      </c>
      <c r="P202" t="str">
        <f>'Kelpie OTU counts'!P202</f>
        <v>Mogibacterium_neglectum_(T)_ATCC_700924_(=P9a-h)_(AB037875)</v>
      </c>
      <c r="Q202">
        <f>'Kelpie OTU counts'!Q202</f>
        <v>100</v>
      </c>
      <c r="R202">
        <f>'Kelpie OTU counts'!R202</f>
        <v>2</v>
      </c>
      <c r="S202" s="4">
        <f>'Kelpie OTU counts'!S202/'Kelpie OTU counts'!S$1</f>
        <v>0</v>
      </c>
      <c r="T202" s="4">
        <f>'Kelpie OTU counts'!T202/'Kelpie OTU counts'!T$1</f>
        <v>0</v>
      </c>
      <c r="U202" s="4">
        <f>'Kelpie OTU counts'!U202/'Kelpie OTU counts'!U$1</f>
        <v>0</v>
      </c>
      <c r="V202" s="4">
        <f>'Kelpie OTU counts'!V202/'Kelpie OTU counts'!V$1</f>
        <v>0</v>
      </c>
      <c r="W202" s="4">
        <f>'Kelpie OTU counts'!W202/'Kelpie OTU counts'!W$1</f>
        <v>0</v>
      </c>
      <c r="X202" s="4">
        <f>'Kelpie OTU counts'!X202/'Kelpie OTU counts'!X$1</f>
        <v>0</v>
      </c>
      <c r="Y202" s="4">
        <f>'Kelpie OTU counts'!Y202/'Kelpie OTU counts'!Y$1</f>
        <v>0</v>
      </c>
      <c r="Z202" s="4">
        <f>'Kelpie OTU counts'!Z202/'Kelpie OTU counts'!Z$1</f>
        <v>0</v>
      </c>
      <c r="AA202" s="4">
        <f>'Kelpie OTU counts'!AA202/'Kelpie OTU counts'!AA$1</f>
        <v>0</v>
      </c>
      <c r="AB202" s="4">
        <f>'Kelpie OTU counts'!AB202/'Kelpie OTU counts'!AB$1</f>
        <v>0</v>
      </c>
      <c r="AC202" s="4">
        <f>'Kelpie OTU counts'!AC202/'Kelpie OTU counts'!AC$1</f>
        <v>0</v>
      </c>
      <c r="AD202" s="4">
        <f>'Kelpie OTU counts'!AD202/'Kelpie OTU counts'!AD$1</f>
        <v>0</v>
      </c>
      <c r="AE202" s="4">
        <f>'Kelpie OTU counts'!AE202/'Kelpie OTU counts'!AE$1</f>
        <v>0</v>
      </c>
      <c r="AF202" s="4">
        <f>'Kelpie OTU counts'!AF202/'Kelpie OTU counts'!AF$1</f>
        <v>0</v>
      </c>
      <c r="AG202" s="4">
        <f>'Kelpie OTU counts'!AG202/'Kelpie OTU counts'!AG$1</f>
        <v>0</v>
      </c>
      <c r="AH202" s="4">
        <f>'Kelpie OTU counts'!AH202/'Kelpie OTU counts'!AH$1</f>
        <v>0</v>
      </c>
      <c r="AI202" s="4">
        <f>'Kelpie OTU counts'!AI202/'Kelpie OTU counts'!AI$1</f>
        <v>0</v>
      </c>
      <c r="AJ202" s="4">
        <f>'Kelpie OTU counts'!AJ202/'Kelpie OTU counts'!AJ$1</f>
        <v>0</v>
      </c>
      <c r="AK202" s="4">
        <f>'Kelpie OTU counts'!AK202/'Kelpie OTU counts'!AK$1</f>
        <v>0</v>
      </c>
      <c r="AL202" s="4">
        <f>'Kelpie OTU counts'!AL202/'Kelpie OTU counts'!AL$1</f>
        <v>0</v>
      </c>
      <c r="AM202" s="4">
        <f>'Kelpie OTU counts'!AM202/'Kelpie OTU counts'!AM$1</f>
        <v>0</v>
      </c>
      <c r="AN202" s="4">
        <f>'Kelpie OTU counts'!AN202/'Kelpie OTU counts'!AN$1</f>
        <v>0</v>
      </c>
      <c r="AO202" s="4">
        <f>'Kelpie OTU counts'!AO202/'Kelpie OTU counts'!AO$1</f>
        <v>0</v>
      </c>
      <c r="AP202" s="4">
        <f>'Kelpie OTU counts'!AP202/'Kelpie OTU counts'!AP$1</f>
        <v>0</v>
      </c>
      <c r="AQ202" s="4">
        <f>'Kelpie OTU counts'!AQ202/'Kelpie OTU counts'!AQ$1</f>
        <v>0</v>
      </c>
      <c r="AR202" s="4">
        <f>'Kelpie OTU counts'!AR202/'Kelpie OTU counts'!AR$1</f>
        <v>0</v>
      </c>
      <c r="AS202" s="4">
        <f>'Kelpie OTU counts'!AS202/'Kelpie OTU counts'!AS$1</f>
        <v>1.4334862385321102E-3</v>
      </c>
      <c r="AT202" s="4">
        <f>'Kelpie OTU counts'!AT202/'Kelpie OTU counts'!AT$1</f>
        <v>1.9184652278177458E-3</v>
      </c>
      <c r="AU202" s="4">
        <f>'Kelpie OTU counts'!AU202/'Kelpie OTU counts'!AU$1</f>
        <v>0</v>
      </c>
      <c r="AV202" s="4">
        <f>'Kelpie OTU counts'!AV202/'Kelpie OTU counts'!AV$1</f>
        <v>0</v>
      </c>
      <c r="AW202" s="4">
        <f>'Kelpie OTU counts'!AW202/'Kelpie OTU counts'!AW$1</f>
        <v>0</v>
      </c>
      <c r="AX202" s="4">
        <f>'Kelpie OTU counts'!AX202/'Kelpie OTU counts'!AX$1</f>
        <v>0</v>
      </c>
      <c r="AY202" s="4">
        <f>'Kelpie OTU counts'!AY202/'Kelpie OTU counts'!AY$1</f>
        <v>0</v>
      </c>
      <c r="AZ202" s="4">
        <f>'Kelpie OTU counts'!AZ202/'Kelpie OTU counts'!AZ$1</f>
        <v>0</v>
      </c>
      <c r="BA202" s="4">
        <f>'Kelpie OTU counts'!BA202/'Kelpie OTU counts'!BA$1</f>
        <v>0</v>
      </c>
      <c r="BB202" s="4">
        <f>'Kelpie OTU counts'!BB202/'Kelpie OTU counts'!BB$1</f>
        <v>0</v>
      </c>
      <c r="BC202" s="4">
        <f>'Kelpie OTU counts'!BC202/'Kelpie OTU counts'!BC$1</f>
        <v>0</v>
      </c>
      <c r="BD202" s="4">
        <f>'Kelpie OTU counts'!BD202/'Kelpie OTU counts'!BD$1</f>
        <v>0</v>
      </c>
      <c r="BE202" s="4">
        <f>'Kelpie OTU counts'!BE202/'Kelpie OTU counts'!BE$1</f>
        <v>0</v>
      </c>
      <c r="BF202" s="4">
        <f>'Kelpie OTU counts'!BF202/'Kelpie OTU counts'!BF$1</f>
        <v>0</v>
      </c>
    </row>
    <row r="203" spans="1:58" x14ac:dyDescent="0.35">
      <c r="A203" t="str">
        <f>'Kelpie OTU counts'!A203</f>
        <v>OTU_180</v>
      </c>
      <c r="B203">
        <f>'Kelpie OTU counts'!B203</f>
        <v>21</v>
      </c>
      <c r="C203" t="str">
        <f>'Kelpie OTU counts'!C203</f>
        <v>Root</v>
      </c>
      <c r="D203" t="str">
        <f>'Kelpie OTU counts'!D203</f>
        <v>Bacteria</v>
      </c>
      <c r="E203" t="str">
        <f>'Kelpie OTU counts'!E203</f>
        <v>Firmicutes</v>
      </c>
      <c r="F203" t="str">
        <f>'Kelpie OTU counts'!F203</f>
        <v>.</v>
      </c>
      <c r="G203" t="str">
        <f>'Kelpie OTU counts'!G203</f>
        <v>.</v>
      </c>
      <c r="H203" t="str">
        <f>'Kelpie OTU counts'!H203</f>
        <v>.</v>
      </c>
      <c r="I203" t="str">
        <f>'Kelpie OTU counts'!I203</f>
        <v>.</v>
      </c>
      <c r="J203" t="str">
        <f>'Kelpie OTU counts'!J203</f>
        <v>.</v>
      </c>
      <c r="K203" t="str">
        <f>'Kelpie OTU counts'!K203</f>
        <v>.</v>
      </c>
      <c r="L203" t="str">
        <f>'Kelpie OTU counts'!L203</f>
        <v>.</v>
      </c>
      <c r="M203" t="str">
        <f>'Kelpie OTU counts'!M203</f>
        <v>.</v>
      </c>
      <c r="N203" t="str">
        <f>'Kelpie OTU counts'!N203</f>
        <v>.</v>
      </c>
      <c r="O203">
        <f>'Kelpie OTU counts'!O203</f>
        <v>0.5</v>
      </c>
      <c r="P203" t="str">
        <f>'Kelpie OTU counts'!P203</f>
        <v>*</v>
      </c>
      <c r="Q203">
        <f>'Kelpie OTU counts'!Q203</f>
        <v>0</v>
      </c>
      <c r="R203">
        <f>'Kelpie OTU counts'!R203</f>
        <v>1</v>
      </c>
      <c r="S203" s="4">
        <f>'Kelpie OTU counts'!S203/'Kelpie OTU counts'!S$1</f>
        <v>0</v>
      </c>
      <c r="T203" s="4">
        <f>'Kelpie OTU counts'!T203/'Kelpie OTU counts'!T$1</f>
        <v>0</v>
      </c>
      <c r="U203" s="4">
        <f>'Kelpie OTU counts'!U203/'Kelpie OTU counts'!U$1</f>
        <v>0</v>
      </c>
      <c r="V203" s="4">
        <f>'Kelpie OTU counts'!V203/'Kelpie OTU counts'!V$1</f>
        <v>0</v>
      </c>
      <c r="W203" s="4">
        <f>'Kelpie OTU counts'!W203/'Kelpie OTU counts'!W$1</f>
        <v>0</v>
      </c>
      <c r="X203" s="4">
        <f>'Kelpie OTU counts'!X203/'Kelpie OTU counts'!X$1</f>
        <v>0</v>
      </c>
      <c r="Y203" s="4">
        <f>'Kelpie OTU counts'!Y203/'Kelpie OTU counts'!Y$1</f>
        <v>0</v>
      </c>
      <c r="Z203" s="4">
        <f>'Kelpie OTU counts'!Z203/'Kelpie OTU counts'!Z$1</f>
        <v>0</v>
      </c>
      <c r="AA203" s="4">
        <f>'Kelpie OTU counts'!AA203/'Kelpie OTU counts'!AA$1</f>
        <v>0</v>
      </c>
      <c r="AB203" s="4">
        <f>'Kelpie OTU counts'!AB203/'Kelpie OTU counts'!AB$1</f>
        <v>0</v>
      </c>
      <c r="AC203" s="4">
        <f>'Kelpie OTU counts'!AC203/'Kelpie OTU counts'!AC$1</f>
        <v>0</v>
      </c>
      <c r="AD203" s="4">
        <f>'Kelpie OTU counts'!AD203/'Kelpie OTU counts'!AD$1</f>
        <v>0</v>
      </c>
      <c r="AE203" s="4">
        <f>'Kelpie OTU counts'!AE203/'Kelpie OTU counts'!AE$1</f>
        <v>0</v>
      </c>
      <c r="AF203" s="4">
        <f>'Kelpie OTU counts'!AF203/'Kelpie OTU counts'!AF$1</f>
        <v>0</v>
      </c>
      <c r="AG203" s="4">
        <f>'Kelpie OTU counts'!AG203/'Kelpie OTU counts'!AG$1</f>
        <v>0</v>
      </c>
      <c r="AH203" s="4">
        <f>'Kelpie OTU counts'!AH203/'Kelpie OTU counts'!AH$1</f>
        <v>0</v>
      </c>
      <c r="AI203" s="4">
        <f>'Kelpie OTU counts'!AI203/'Kelpie OTU counts'!AI$1</f>
        <v>0</v>
      </c>
      <c r="AJ203" s="4">
        <f>'Kelpie OTU counts'!AJ203/'Kelpie OTU counts'!AJ$1</f>
        <v>0</v>
      </c>
      <c r="AK203" s="4">
        <f>'Kelpie OTU counts'!AK203/'Kelpie OTU counts'!AK$1</f>
        <v>0</v>
      </c>
      <c r="AL203" s="4">
        <f>'Kelpie OTU counts'!AL203/'Kelpie OTU counts'!AL$1</f>
        <v>0</v>
      </c>
      <c r="AM203" s="4">
        <f>'Kelpie OTU counts'!AM203/'Kelpie OTU counts'!AM$1</f>
        <v>0</v>
      </c>
      <c r="AN203" s="4">
        <f>'Kelpie OTU counts'!AN203/'Kelpie OTU counts'!AN$1</f>
        <v>0</v>
      </c>
      <c r="AO203" s="4">
        <f>'Kelpie OTU counts'!AO203/'Kelpie OTU counts'!AO$1</f>
        <v>5.9928086296444265E-3</v>
      </c>
      <c r="AP203" s="4">
        <f>'Kelpie OTU counts'!AP203/'Kelpie OTU counts'!AP$1</f>
        <v>2.617801047120419E-3</v>
      </c>
      <c r="AQ203" s="4">
        <f>'Kelpie OTU counts'!AQ203/'Kelpie OTU counts'!AQ$1</f>
        <v>0</v>
      </c>
      <c r="AR203" s="4">
        <f>'Kelpie OTU counts'!AR203/'Kelpie OTU counts'!AR$1</f>
        <v>0</v>
      </c>
      <c r="AS203" s="4">
        <f>'Kelpie OTU counts'!AS203/'Kelpie OTU counts'!AS$1</f>
        <v>0</v>
      </c>
      <c r="AT203" s="4">
        <f>'Kelpie OTU counts'!AT203/'Kelpie OTU counts'!AT$1</f>
        <v>0</v>
      </c>
      <c r="AU203" s="4">
        <f>'Kelpie OTU counts'!AU203/'Kelpie OTU counts'!AU$1</f>
        <v>0</v>
      </c>
      <c r="AV203" s="4">
        <f>'Kelpie OTU counts'!AV203/'Kelpie OTU counts'!AV$1</f>
        <v>0</v>
      </c>
      <c r="AW203" s="4">
        <f>'Kelpie OTU counts'!AW203/'Kelpie OTU counts'!AW$1</f>
        <v>0</v>
      </c>
      <c r="AX203" s="4">
        <f>'Kelpie OTU counts'!AX203/'Kelpie OTU counts'!AX$1</f>
        <v>0</v>
      </c>
      <c r="AY203" s="4">
        <f>'Kelpie OTU counts'!AY203/'Kelpie OTU counts'!AY$1</f>
        <v>0</v>
      </c>
      <c r="AZ203" s="4">
        <f>'Kelpie OTU counts'!AZ203/'Kelpie OTU counts'!AZ$1</f>
        <v>0</v>
      </c>
      <c r="BA203" s="4">
        <f>'Kelpie OTU counts'!BA203/'Kelpie OTU counts'!BA$1</f>
        <v>0</v>
      </c>
      <c r="BB203" s="4">
        <f>'Kelpie OTU counts'!BB203/'Kelpie OTU counts'!BB$1</f>
        <v>0</v>
      </c>
      <c r="BC203" s="4">
        <f>'Kelpie OTU counts'!BC203/'Kelpie OTU counts'!BC$1</f>
        <v>0</v>
      </c>
      <c r="BD203" s="4">
        <f>'Kelpie OTU counts'!BD203/'Kelpie OTU counts'!BD$1</f>
        <v>0</v>
      </c>
      <c r="BE203" s="4">
        <f>'Kelpie OTU counts'!BE203/'Kelpie OTU counts'!BE$1</f>
        <v>0</v>
      </c>
      <c r="BF203" s="4">
        <f>'Kelpie OTU counts'!BF203/'Kelpie OTU counts'!BF$1</f>
        <v>0</v>
      </c>
    </row>
    <row r="204" spans="1:58" x14ac:dyDescent="0.35">
      <c r="A204" t="str">
        <f>'Kelpie OTU counts'!A204</f>
        <v>OTU_205</v>
      </c>
      <c r="B204">
        <f>'Kelpie OTU counts'!B204</f>
        <v>21</v>
      </c>
      <c r="C204" t="str">
        <f>'Kelpie OTU counts'!C204</f>
        <v>Root</v>
      </c>
      <c r="D204" t="str">
        <f>'Kelpie OTU counts'!D204</f>
        <v>Bacteria</v>
      </c>
      <c r="E204" t="str">
        <f>'Kelpie OTU counts'!E204</f>
        <v>Firmicutes</v>
      </c>
      <c r="F204" t="str">
        <f>'Kelpie OTU counts'!F204</f>
        <v>.</v>
      </c>
      <c r="G204" t="str">
        <f>'Kelpie OTU counts'!G204</f>
        <v>Clostridia</v>
      </c>
      <c r="H204" t="str">
        <f>'Kelpie OTU counts'!H204</f>
        <v>.</v>
      </c>
      <c r="I204" t="str">
        <f>'Kelpie OTU counts'!I204</f>
        <v>Clostridiales</v>
      </c>
      <c r="J204" t="str">
        <f>'Kelpie OTU counts'!J204</f>
        <v>.</v>
      </c>
      <c r="K204" t="str">
        <f>'Kelpie OTU counts'!K204</f>
        <v>Ruminococcaceae</v>
      </c>
      <c r="L204" t="str">
        <f>'Kelpie OTU counts'!L204</f>
        <v>.</v>
      </c>
      <c r="M204" t="str">
        <f>'Kelpie OTU counts'!M204</f>
        <v>Oscillibacter</v>
      </c>
      <c r="N204" t="str">
        <f>'Kelpie OTU counts'!N204</f>
        <v>.</v>
      </c>
      <c r="O204">
        <f>'Kelpie OTU counts'!O204</f>
        <v>0.98</v>
      </c>
      <c r="P204" t="str">
        <f>'Kelpie OTU counts'!P204</f>
        <v>Oscillibacter_sp._GH1_(JF750939)</v>
      </c>
      <c r="Q204">
        <f>'Kelpie OTU counts'!Q204</f>
        <v>97.6</v>
      </c>
      <c r="R204">
        <f>'Kelpie OTU counts'!R204</f>
        <v>1</v>
      </c>
      <c r="S204" s="4">
        <f>'Kelpie OTU counts'!S204/'Kelpie OTU counts'!S$1</f>
        <v>0</v>
      </c>
      <c r="T204" s="4">
        <f>'Kelpie OTU counts'!T204/'Kelpie OTU counts'!T$1</f>
        <v>0</v>
      </c>
      <c r="U204" s="4">
        <f>'Kelpie OTU counts'!U204/'Kelpie OTU counts'!U$1</f>
        <v>0</v>
      </c>
      <c r="V204" s="4">
        <f>'Kelpie OTU counts'!V204/'Kelpie OTU counts'!V$1</f>
        <v>0</v>
      </c>
      <c r="W204" s="4">
        <f>'Kelpie OTU counts'!W204/'Kelpie OTU counts'!W$1</f>
        <v>1.9290123456790122E-3</v>
      </c>
      <c r="X204" s="4">
        <f>'Kelpie OTU counts'!X204/'Kelpie OTU counts'!X$1</f>
        <v>8.2884376295068376E-4</v>
      </c>
      <c r="Y204" s="4">
        <f>'Kelpie OTU counts'!Y204/'Kelpie OTU counts'!Y$1</f>
        <v>0</v>
      </c>
      <c r="Z204" s="4">
        <f>'Kelpie OTU counts'!Z204/'Kelpie OTU counts'!Z$1</f>
        <v>0</v>
      </c>
      <c r="AA204" s="4">
        <f>'Kelpie OTU counts'!AA204/'Kelpie OTU counts'!AA$1</f>
        <v>0</v>
      </c>
      <c r="AB204" s="4">
        <f>'Kelpie OTU counts'!AB204/'Kelpie OTU counts'!AB$1</f>
        <v>0</v>
      </c>
      <c r="AC204" s="4">
        <f>'Kelpie OTU counts'!AC204/'Kelpie OTU counts'!AC$1</f>
        <v>0</v>
      </c>
      <c r="AD204" s="4">
        <f>'Kelpie OTU counts'!AD204/'Kelpie OTU counts'!AD$1</f>
        <v>7.2202166064981946E-4</v>
      </c>
      <c r="AE204" s="4">
        <f>'Kelpie OTU counts'!AE204/'Kelpie OTU counts'!AE$1</f>
        <v>0</v>
      </c>
      <c r="AF204" s="4">
        <f>'Kelpie OTU counts'!AF204/'Kelpie OTU counts'!AF$1</f>
        <v>0</v>
      </c>
      <c r="AG204" s="4">
        <f>'Kelpie OTU counts'!AG204/'Kelpie OTU counts'!AG$1</f>
        <v>0</v>
      </c>
      <c r="AH204" s="4">
        <f>'Kelpie OTU counts'!AH204/'Kelpie OTU counts'!AH$1</f>
        <v>0</v>
      </c>
      <c r="AI204" s="4">
        <f>'Kelpie OTU counts'!AI204/'Kelpie OTU counts'!AI$1</f>
        <v>0</v>
      </c>
      <c r="AJ204" s="4">
        <f>'Kelpie OTU counts'!AJ204/'Kelpie OTU counts'!AJ$1</f>
        <v>0</v>
      </c>
      <c r="AK204" s="4">
        <f>'Kelpie OTU counts'!AK204/'Kelpie OTU counts'!AK$1</f>
        <v>0</v>
      </c>
      <c r="AL204" s="4">
        <f>'Kelpie OTU counts'!AL204/'Kelpie OTU counts'!AL$1</f>
        <v>0</v>
      </c>
      <c r="AM204" s="4">
        <f>'Kelpie OTU counts'!AM204/'Kelpie OTU counts'!AM$1</f>
        <v>0</v>
      </c>
      <c r="AN204" s="4">
        <f>'Kelpie OTU counts'!AN204/'Kelpie OTU counts'!AN$1</f>
        <v>0</v>
      </c>
      <c r="AO204" s="4">
        <f>'Kelpie OTU counts'!AO204/'Kelpie OTU counts'!AO$1</f>
        <v>3.9952057530962844E-4</v>
      </c>
      <c r="AP204" s="4">
        <f>'Kelpie OTU counts'!AP204/'Kelpie OTU counts'!AP$1</f>
        <v>0</v>
      </c>
      <c r="AQ204" s="4">
        <f>'Kelpie OTU counts'!AQ204/'Kelpie OTU counts'!AQ$1</f>
        <v>0</v>
      </c>
      <c r="AR204" s="4">
        <f>'Kelpie OTU counts'!AR204/'Kelpie OTU counts'!AR$1</f>
        <v>0</v>
      </c>
      <c r="AS204" s="4">
        <f>'Kelpie OTU counts'!AS204/'Kelpie OTU counts'!AS$1</f>
        <v>0</v>
      </c>
      <c r="AT204" s="4">
        <f>'Kelpie OTU counts'!AT204/'Kelpie OTU counts'!AT$1</f>
        <v>0</v>
      </c>
      <c r="AU204" s="4">
        <f>'Kelpie OTU counts'!AU204/'Kelpie OTU counts'!AU$1</f>
        <v>0</v>
      </c>
      <c r="AV204" s="4">
        <f>'Kelpie OTU counts'!AV204/'Kelpie OTU counts'!AV$1</f>
        <v>0</v>
      </c>
      <c r="AW204" s="4">
        <f>'Kelpie OTU counts'!AW204/'Kelpie OTU counts'!AW$1</f>
        <v>4.1580041580041582E-3</v>
      </c>
      <c r="AX204" s="4">
        <f>'Kelpie OTU counts'!AX204/'Kelpie OTU counts'!AX$1</f>
        <v>9.8522167487684722E-4</v>
      </c>
      <c r="AY204" s="4">
        <f>'Kelpie OTU counts'!AY204/'Kelpie OTU counts'!AY$1</f>
        <v>0</v>
      </c>
      <c r="AZ204" s="4">
        <f>'Kelpie OTU counts'!AZ204/'Kelpie OTU counts'!AZ$1</f>
        <v>0</v>
      </c>
      <c r="BA204" s="4">
        <f>'Kelpie OTU counts'!BA204/'Kelpie OTU counts'!BA$1</f>
        <v>0</v>
      </c>
      <c r="BB204" s="4">
        <f>'Kelpie OTU counts'!BB204/'Kelpie OTU counts'!BB$1</f>
        <v>0</v>
      </c>
      <c r="BC204" s="4">
        <f>'Kelpie OTU counts'!BC204/'Kelpie OTU counts'!BC$1</f>
        <v>0</v>
      </c>
      <c r="BD204" s="4">
        <f>'Kelpie OTU counts'!BD204/'Kelpie OTU counts'!BD$1</f>
        <v>0</v>
      </c>
      <c r="BE204" s="4">
        <f>'Kelpie OTU counts'!BE204/'Kelpie OTU counts'!BE$1</f>
        <v>0</v>
      </c>
      <c r="BF204" s="4">
        <f>'Kelpie OTU counts'!BF204/'Kelpie OTU counts'!BF$1</f>
        <v>0</v>
      </c>
    </row>
    <row r="205" spans="1:58" x14ac:dyDescent="0.35">
      <c r="A205" t="str">
        <f>'Kelpie OTU counts'!A205</f>
        <v>OTU_182</v>
      </c>
      <c r="B205">
        <f>'Kelpie OTU counts'!B205</f>
        <v>21</v>
      </c>
      <c r="C205" t="str">
        <f>'Kelpie OTU counts'!C205</f>
        <v>Root</v>
      </c>
      <c r="D205" t="str">
        <f>'Kelpie OTU counts'!D205</f>
        <v>Bacteria</v>
      </c>
      <c r="E205" t="str">
        <f>'Kelpie OTU counts'!E205</f>
        <v>Proteobacteria</v>
      </c>
      <c r="F205" t="str">
        <f>'Kelpie OTU counts'!F205</f>
        <v>.</v>
      </c>
      <c r="G205" t="str">
        <f>'Kelpie OTU counts'!G205</f>
        <v>Alphaproteobacteria</v>
      </c>
      <c r="H205" t="str">
        <f>'Kelpie OTU counts'!H205</f>
        <v>.</v>
      </c>
      <c r="I205" t="str">
        <f>'Kelpie OTU counts'!I205</f>
        <v>Rhodospirillales</v>
      </c>
      <c r="J205" t="str">
        <f>'Kelpie OTU counts'!J205</f>
        <v>.</v>
      </c>
      <c r="K205" t="str">
        <f>'Kelpie OTU counts'!K205</f>
        <v>Rhodospirillaceae</v>
      </c>
      <c r="L205" t="str">
        <f>'Kelpie OTU counts'!L205</f>
        <v>.</v>
      </c>
      <c r="M205" t="str">
        <f>'Kelpie OTU counts'!M205</f>
        <v>Aestuariispira</v>
      </c>
      <c r="N205" t="str">
        <f>'Kelpie OTU counts'!N205</f>
        <v>.</v>
      </c>
      <c r="O205">
        <f>'Kelpie OTU counts'!O205</f>
        <v>0.6</v>
      </c>
      <c r="P205" t="str">
        <f>'Kelpie OTU counts'!P205</f>
        <v>*</v>
      </c>
      <c r="Q205">
        <f>'Kelpie OTU counts'!Q205</f>
        <v>0</v>
      </c>
      <c r="R205">
        <f>'Kelpie OTU counts'!R205</f>
        <v>1</v>
      </c>
      <c r="S205" s="4">
        <f>'Kelpie OTU counts'!S205/'Kelpie OTU counts'!S$1</f>
        <v>0</v>
      </c>
      <c r="T205" s="4">
        <f>'Kelpie OTU counts'!T205/'Kelpie OTU counts'!T$1</f>
        <v>1.7064846416382253E-3</v>
      </c>
      <c r="U205" s="4">
        <f>'Kelpie OTU counts'!U205/'Kelpie OTU counts'!U$1</f>
        <v>3.0686612965093976E-3</v>
      </c>
      <c r="V205" s="4">
        <f>'Kelpie OTU counts'!V205/'Kelpie OTU counts'!V$1</f>
        <v>2.9950083194675539E-3</v>
      </c>
      <c r="W205" s="4">
        <f>'Kelpie OTU counts'!W205/'Kelpie OTU counts'!W$1</f>
        <v>0</v>
      </c>
      <c r="X205" s="4">
        <f>'Kelpie OTU counts'!X205/'Kelpie OTU counts'!X$1</f>
        <v>0</v>
      </c>
      <c r="Y205" s="4">
        <f>'Kelpie OTU counts'!Y205/'Kelpie OTU counts'!Y$1</f>
        <v>0</v>
      </c>
      <c r="Z205" s="4">
        <f>'Kelpie OTU counts'!Z205/'Kelpie OTU counts'!Z$1</f>
        <v>0</v>
      </c>
      <c r="AA205" s="4">
        <f>'Kelpie OTU counts'!AA205/'Kelpie OTU counts'!AA$1</f>
        <v>0</v>
      </c>
      <c r="AB205" s="4">
        <f>'Kelpie OTU counts'!AB205/'Kelpie OTU counts'!AB$1</f>
        <v>0</v>
      </c>
      <c r="AC205" s="4">
        <f>'Kelpie OTU counts'!AC205/'Kelpie OTU counts'!AC$1</f>
        <v>0</v>
      </c>
      <c r="AD205" s="4">
        <f>'Kelpie OTU counts'!AD205/'Kelpie OTU counts'!AD$1</f>
        <v>0</v>
      </c>
      <c r="AE205" s="4">
        <f>'Kelpie OTU counts'!AE205/'Kelpie OTU counts'!AE$1</f>
        <v>0</v>
      </c>
      <c r="AF205" s="4">
        <f>'Kelpie OTU counts'!AF205/'Kelpie OTU counts'!AF$1</f>
        <v>0</v>
      </c>
      <c r="AG205" s="4">
        <f>'Kelpie OTU counts'!AG205/'Kelpie OTU counts'!AG$1</f>
        <v>0</v>
      </c>
      <c r="AH205" s="4">
        <f>'Kelpie OTU counts'!AH205/'Kelpie OTU counts'!AH$1</f>
        <v>0</v>
      </c>
      <c r="AI205" s="4">
        <f>'Kelpie OTU counts'!AI205/'Kelpie OTU counts'!AI$1</f>
        <v>0</v>
      </c>
      <c r="AJ205" s="4">
        <f>'Kelpie OTU counts'!AJ205/'Kelpie OTU counts'!AJ$1</f>
        <v>0</v>
      </c>
      <c r="AK205" s="4">
        <f>'Kelpie OTU counts'!AK205/'Kelpie OTU counts'!AK$1</f>
        <v>0</v>
      </c>
      <c r="AL205" s="4">
        <f>'Kelpie OTU counts'!AL205/'Kelpie OTU counts'!AL$1</f>
        <v>0</v>
      </c>
      <c r="AM205" s="4">
        <f>'Kelpie OTU counts'!AM205/'Kelpie OTU counts'!AM$1</f>
        <v>0</v>
      </c>
      <c r="AN205" s="4">
        <f>'Kelpie OTU counts'!AN205/'Kelpie OTU counts'!AN$1</f>
        <v>0</v>
      </c>
      <c r="AO205" s="4">
        <f>'Kelpie OTU counts'!AO205/'Kelpie OTU counts'!AO$1</f>
        <v>0</v>
      </c>
      <c r="AP205" s="4">
        <f>'Kelpie OTU counts'!AP205/'Kelpie OTU counts'!AP$1</f>
        <v>0</v>
      </c>
      <c r="AQ205" s="4">
        <f>'Kelpie OTU counts'!AQ205/'Kelpie OTU counts'!AQ$1</f>
        <v>0</v>
      </c>
      <c r="AR205" s="4">
        <f>'Kelpie OTU counts'!AR205/'Kelpie OTU counts'!AR$1</f>
        <v>0</v>
      </c>
      <c r="AS205" s="4">
        <f>'Kelpie OTU counts'!AS205/'Kelpie OTU counts'!AS$1</f>
        <v>0</v>
      </c>
      <c r="AT205" s="4">
        <f>'Kelpie OTU counts'!AT205/'Kelpie OTU counts'!AT$1</f>
        <v>0</v>
      </c>
      <c r="AU205" s="4">
        <f>'Kelpie OTU counts'!AU205/'Kelpie OTU counts'!AU$1</f>
        <v>0</v>
      </c>
      <c r="AV205" s="4">
        <f>'Kelpie OTU counts'!AV205/'Kelpie OTU counts'!AV$1</f>
        <v>0</v>
      </c>
      <c r="AW205" s="4">
        <f>'Kelpie OTU counts'!AW205/'Kelpie OTU counts'!AW$1</f>
        <v>0</v>
      </c>
      <c r="AX205" s="4">
        <f>'Kelpie OTU counts'!AX205/'Kelpie OTU counts'!AX$1</f>
        <v>0</v>
      </c>
      <c r="AY205" s="4">
        <f>'Kelpie OTU counts'!AY205/'Kelpie OTU counts'!AY$1</f>
        <v>0</v>
      </c>
      <c r="AZ205" s="4">
        <f>'Kelpie OTU counts'!AZ205/'Kelpie OTU counts'!AZ$1</f>
        <v>0</v>
      </c>
      <c r="BA205" s="4">
        <f>'Kelpie OTU counts'!BA205/'Kelpie OTU counts'!BA$1</f>
        <v>0</v>
      </c>
      <c r="BB205" s="4">
        <f>'Kelpie OTU counts'!BB205/'Kelpie OTU counts'!BB$1</f>
        <v>0</v>
      </c>
      <c r="BC205" s="4">
        <f>'Kelpie OTU counts'!BC205/'Kelpie OTU counts'!BC$1</f>
        <v>0</v>
      </c>
      <c r="BD205" s="4">
        <f>'Kelpie OTU counts'!BD205/'Kelpie OTU counts'!BD$1</f>
        <v>0</v>
      </c>
      <c r="BE205" s="4">
        <f>'Kelpie OTU counts'!BE205/'Kelpie OTU counts'!BE$1</f>
        <v>0</v>
      </c>
      <c r="BF205" s="4">
        <f>'Kelpie OTU counts'!BF205/'Kelpie OTU counts'!BF$1</f>
        <v>0</v>
      </c>
    </row>
    <row r="206" spans="1:58" x14ac:dyDescent="0.35">
      <c r="A206" t="str">
        <f>'Kelpie OTU counts'!A206</f>
        <v>OTU_231</v>
      </c>
      <c r="B206">
        <f>'Kelpie OTU counts'!B206</f>
        <v>20</v>
      </c>
      <c r="C206" t="str">
        <f>'Kelpie OTU counts'!C206</f>
        <v>Root</v>
      </c>
      <c r="D206" t="str">
        <f>'Kelpie OTU counts'!D206</f>
        <v>Bacteria</v>
      </c>
      <c r="E206" t="str">
        <f>'Kelpie OTU counts'!E206</f>
        <v>Proteobacteria</v>
      </c>
      <c r="F206" t="str">
        <f>'Kelpie OTU counts'!F206</f>
        <v>.</v>
      </c>
      <c r="G206" t="str">
        <f>'Kelpie OTU counts'!G206</f>
        <v>Betaproteobacteria</v>
      </c>
      <c r="H206" t="str">
        <f>'Kelpie OTU counts'!H206</f>
        <v>.</v>
      </c>
      <c r="I206" t="str">
        <f>'Kelpie OTU counts'!I206</f>
        <v>Burkholderiales</v>
      </c>
      <c r="J206" t="str">
        <f>'Kelpie OTU counts'!J206</f>
        <v>.</v>
      </c>
      <c r="K206" t="str">
        <f>'Kelpie OTU counts'!K206</f>
        <v>Sutterellaceae</v>
      </c>
      <c r="L206" t="str">
        <f>'Kelpie OTU counts'!L206</f>
        <v>.</v>
      </c>
      <c r="M206" t="str">
        <f>'Kelpie OTU counts'!M206</f>
        <v>Sutterella</v>
      </c>
      <c r="N206" t="str">
        <f>'Kelpie OTU counts'!N206</f>
        <v>.</v>
      </c>
      <c r="O206">
        <f>'Kelpie OTU counts'!O206</f>
        <v>0.52</v>
      </c>
      <c r="P206" t="str">
        <f>'Kelpie OTU counts'!P206</f>
        <v>Sutterella_wadsworthensis_(T)_WAL_9799_(GU585669)</v>
      </c>
      <c r="Q206">
        <f>'Kelpie OTU counts'!Q206</f>
        <v>94.1</v>
      </c>
      <c r="R206">
        <f>'Kelpie OTU counts'!R206</f>
        <v>1</v>
      </c>
      <c r="S206" s="4">
        <f>'Kelpie OTU counts'!S206/'Kelpie OTU counts'!S$1</f>
        <v>0</v>
      </c>
      <c r="T206" s="4">
        <f>'Kelpie OTU counts'!T206/'Kelpie OTU counts'!T$1</f>
        <v>0</v>
      </c>
      <c r="U206" s="4">
        <f>'Kelpie OTU counts'!U206/'Kelpie OTU counts'!U$1</f>
        <v>0</v>
      </c>
      <c r="V206" s="4">
        <f>'Kelpie OTU counts'!V206/'Kelpie OTU counts'!V$1</f>
        <v>0</v>
      </c>
      <c r="W206" s="4">
        <f>'Kelpie OTU counts'!W206/'Kelpie OTU counts'!W$1</f>
        <v>0</v>
      </c>
      <c r="X206" s="4">
        <f>'Kelpie OTU counts'!X206/'Kelpie OTU counts'!X$1</f>
        <v>0</v>
      </c>
      <c r="Y206" s="4">
        <f>'Kelpie OTU counts'!Y206/'Kelpie OTU counts'!Y$1</f>
        <v>0</v>
      </c>
      <c r="Z206" s="4">
        <f>'Kelpie OTU counts'!Z206/'Kelpie OTU counts'!Z$1</f>
        <v>0</v>
      </c>
      <c r="AA206" s="4">
        <f>'Kelpie OTU counts'!AA206/'Kelpie OTU counts'!AA$1</f>
        <v>0</v>
      </c>
      <c r="AB206" s="4">
        <f>'Kelpie OTU counts'!AB206/'Kelpie OTU counts'!AB$1</f>
        <v>0</v>
      </c>
      <c r="AC206" s="4">
        <f>'Kelpie OTU counts'!AC206/'Kelpie OTU counts'!AC$1</f>
        <v>0</v>
      </c>
      <c r="AD206" s="4">
        <f>'Kelpie OTU counts'!AD206/'Kelpie OTU counts'!AD$1</f>
        <v>0</v>
      </c>
      <c r="AE206" s="4">
        <f>'Kelpie OTU counts'!AE206/'Kelpie OTU counts'!AE$1</f>
        <v>0</v>
      </c>
      <c r="AF206" s="4">
        <f>'Kelpie OTU counts'!AF206/'Kelpie OTU counts'!AF$1</f>
        <v>0</v>
      </c>
      <c r="AG206" s="4">
        <f>'Kelpie OTU counts'!AG206/'Kelpie OTU counts'!AG$1</f>
        <v>0</v>
      </c>
      <c r="AH206" s="4">
        <f>'Kelpie OTU counts'!AH206/'Kelpie OTU counts'!AH$1</f>
        <v>0</v>
      </c>
      <c r="AI206" s="4">
        <f>'Kelpie OTU counts'!AI206/'Kelpie OTU counts'!AI$1</f>
        <v>0</v>
      </c>
      <c r="AJ206" s="4">
        <f>'Kelpie OTU counts'!AJ206/'Kelpie OTU counts'!AJ$1</f>
        <v>0</v>
      </c>
      <c r="AK206" s="4">
        <f>'Kelpie OTU counts'!AK206/'Kelpie OTU counts'!AK$1</f>
        <v>0</v>
      </c>
      <c r="AL206" s="4">
        <f>'Kelpie OTU counts'!AL206/'Kelpie OTU counts'!AL$1</f>
        <v>0</v>
      </c>
      <c r="AM206" s="4">
        <f>'Kelpie OTU counts'!AM206/'Kelpie OTU counts'!AM$1</f>
        <v>0</v>
      </c>
      <c r="AN206" s="4">
        <f>'Kelpie OTU counts'!AN206/'Kelpie OTU counts'!AN$1</f>
        <v>0</v>
      </c>
      <c r="AO206" s="4">
        <f>'Kelpie OTU counts'!AO206/'Kelpie OTU counts'!AO$1</f>
        <v>0</v>
      </c>
      <c r="AP206" s="4">
        <f>'Kelpie OTU counts'!AP206/'Kelpie OTU counts'!AP$1</f>
        <v>0</v>
      </c>
      <c r="AQ206" s="4">
        <f>'Kelpie OTU counts'!AQ206/'Kelpie OTU counts'!AQ$1</f>
        <v>0</v>
      </c>
      <c r="AR206" s="4">
        <f>'Kelpie OTU counts'!AR206/'Kelpie OTU counts'!AR$1</f>
        <v>0</v>
      </c>
      <c r="AS206" s="4">
        <f>'Kelpie OTU counts'!AS206/'Kelpie OTU counts'!AS$1</f>
        <v>0</v>
      </c>
      <c r="AT206" s="4">
        <f>'Kelpie OTU counts'!AT206/'Kelpie OTU counts'!AT$1</f>
        <v>0</v>
      </c>
      <c r="AU206" s="4">
        <f>'Kelpie OTU counts'!AU206/'Kelpie OTU counts'!AU$1</f>
        <v>0</v>
      </c>
      <c r="AV206" s="4">
        <f>'Kelpie OTU counts'!AV206/'Kelpie OTU counts'!AV$1</f>
        <v>0</v>
      </c>
      <c r="AW206" s="4">
        <f>'Kelpie OTU counts'!AW206/'Kelpie OTU counts'!AW$1</f>
        <v>0</v>
      </c>
      <c r="AX206" s="4">
        <f>'Kelpie OTU counts'!AX206/'Kelpie OTU counts'!AX$1</f>
        <v>0</v>
      </c>
      <c r="AY206" s="4">
        <f>'Kelpie OTU counts'!AY206/'Kelpie OTU counts'!AY$1</f>
        <v>0</v>
      </c>
      <c r="AZ206" s="4">
        <f>'Kelpie OTU counts'!AZ206/'Kelpie OTU counts'!AZ$1</f>
        <v>0</v>
      </c>
      <c r="BA206" s="4">
        <f>'Kelpie OTU counts'!BA206/'Kelpie OTU counts'!BA$1</f>
        <v>0</v>
      </c>
      <c r="BB206" s="4">
        <f>'Kelpie OTU counts'!BB206/'Kelpie OTU counts'!BB$1</f>
        <v>0</v>
      </c>
      <c r="BC206" s="4">
        <f>'Kelpie OTU counts'!BC206/'Kelpie OTU counts'!BC$1</f>
        <v>6.4020486555697821E-3</v>
      </c>
      <c r="BD206" s="4">
        <f>'Kelpie OTU counts'!BD206/'Kelpie OTU counts'!BD$1</f>
        <v>6.1919504643962852E-3</v>
      </c>
      <c r="BE206" s="4">
        <f>'Kelpie OTU counts'!BE206/'Kelpie OTU counts'!BE$1</f>
        <v>0</v>
      </c>
      <c r="BF206" s="4">
        <f>'Kelpie OTU counts'!BF206/'Kelpie OTU counts'!BF$1</f>
        <v>0</v>
      </c>
    </row>
    <row r="207" spans="1:58" x14ac:dyDescent="0.35">
      <c r="A207" t="str">
        <f>'Kelpie OTU counts'!A207</f>
        <v>OTU_199</v>
      </c>
      <c r="B207">
        <f>'Kelpie OTU counts'!B207</f>
        <v>19</v>
      </c>
      <c r="C207" t="str">
        <f>'Kelpie OTU counts'!C207</f>
        <v>Root</v>
      </c>
      <c r="D207" t="str">
        <f>'Kelpie OTU counts'!D207</f>
        <v>Bacteria</v>
      </c>
      <c r="E207" t="str">
        <f>'Kelpie OTU counts'!E207</f>
        <v>Bacteroidetes</v>
      </c>
      <c r="F207" t="str">
        <f>'Kelpie OTU counts'!F207</f>
        <v>.</v>
      </c>
      <c r="G207" t="str">
        <f>'Kelpie OTU counts'!G207</f>
        <v>Bacteroidia</v>
      </c>
      <c r="H207" t="str">
        <f>'Kelpie OTU counts'!H207</f>
        <v>.</v>
      </c>
      <c r="I207" t="str">
        <f>'Kelpie OTU counts'!I207</f>
        <v>Bacteroidales</v>
      </c>
      <c r="J207" t="str">
        <f>'Kelpie OTU counts'!J207</f>
        <v>.</v>
      </c>
      <c r="K207" t="str">
        <f>'Kelpie OTU counts'!K207</f>
        <v>Rikenellaceae</v>
      </c>
      <c r="L207" t="str">
        <f>'Kelpie OTU counts'!L207</f>
        <v>.</v>
      </c>
      <c r="M207" t="str">
        <f>'Kelpie OTU counts'!M207</f>
        <v>Rikenella</v>
      </c>
      <c r="N207" t="str">
        <f>'Kelpie OTU counts'!N207</f>
        <v>.</v>
      </c>
      <c r="O207">
        <f>'Kelpie OTU counts'!O207</f>
        <v>1</v>
      </c>
      <c r="P207" t="str">
        <f>'Kelpie OTU counts'!P207</f>
        <v>Rikenella_microfusus_(T)_(L16498)</v>
      </c>
      <c r="Q207">
        <f>'Kelpie OTU counts'!Q207</f>
        <v>100</v>
      </c>
      <c r="R207">
        <f>'Kelpie OTU counts'!R207</f>
        <v>1</v>
      </c>
      <c r="S207" s="4">
        <f>'Kelpie OTU counts'!S207/'Kelpie OTU counts'!S$1</f>
        <v>0</v>
      </c>
      <c r="T207" s="4">
        <f>'Kelpie OTU counts'!T207/'Kelpie OTU counts'!T$1</f>
        <v>0</v>
      </c>
      <c r="U207" s="4">
        <f>'Kelpie OTU counts'!U207/'Kelpie OTU counts'!U$1</f>
        <v>0</v>
      </c>
      <c r="V207" s="4">
        <f>'Kelpie OTU counts'!V207/'Kelpie OTU counts'!V$1</f>
        <v>0</v>
      </c>
      <c r="W207" s="4">
        <f>'Kelpie OTU counts'!W207/'Kelpie OTU counts'!W$1</f>
        <v>0</v>
      </c>
      <c r="X207" s="4">
        <f>'Kelpie OTU counts'!X207/'Kelpie OTU counts'!X$1</f>
        <v>0</v>
      </c>
      <c r="Y207" s="4">
        <f>'Kelpie OTU counts'!Y207/'Kelpie OTU counts'!Y$1</f>
        <v>0</v>
      </c>
      <c r="Z207" s="4">
        <f>'Kelpie OTU counts'!Z207/'Kelpie OTU counts'!Z$1</f>
        <v>0</v>
      </c>
      <c r="AA207" s="4">
        <f>'Kelpie OTU counts'!AA207/'Kelpie OTU counts'!AA$1</f>
        <v>0</v>
      </c>
      <c r="AB207" s="4">
        <f>'Kelpie OTU counts'!AB207/'Kelpie OTU counts'!AB$1</f>
        <v>0</v>
      </c>
      <c r="AC207" s="4">
        <f>'Kelpie OTU counts'!AC207/'Kelpie OTU counts'!AC$1</f>
        <v>0</v>
      </c>
      <c r="AD207" s="4">
        <f>'Kelpie OTU counts'!AD207/'Kelpie OTU counts'!AD$1</f>
        <v>0</v>
      </c>
      <c r="AE207" s="4">
        <f>'Kelpie OTU counts'!AE207/'Kelpie OTU counts'!AE$1</f>
        <v>0</v>
      </c>
      <c r="AF207" s="4">
        <f>'Kelpie OTU counts'!AF207/'Kelpie OTU counts'!AF$1</f>
        <v>0</v>
      </c>
      <c r="AG207" s="4">
        <f>'Kelpie OTU counts'!AG207/'Kelpie OTU counts'!AG$1</f>
        <v>0</v>
      </c>
      <c r="AH207" s="4">
        <f>'Kelpie OTU counts'!AH207/'Kelpie OTU counts'!AH$1</f>
        <v>0</v>
      </c>
      <c r="AI207" s="4">
        <f>'Kelpie OTU counts'!AI207/'Kelpie OTU counts'!AI$1</f>
        <v>0</v>
      </c>
      <c r="AJ207" s="4">
        <f>'Kelpie OTU counts'!AJ207/'Kelpie OTU counts'!AJ$1</f>
        <v>0</v>
      </c>
      <c r="AK207" s="4">
        <f>'Kelpie OTU counts'!AK207/'Kelpie OTU counts'!AK$1</f>
        <v>0</v>
      </c>
      <c r="AL207" s="4">
        <f>'Kelpie OTU counts'!AL207/'Kelpie OTU counts'!AL$1</f>
        <v>0</v>
      </c>
      <c r="AM207" s="4">
        <f>'Kelpie OTU counts'!AM207/'Kelpie OTU counts'!AM$1</f>
        <v>0</v>
      </c>
      <c r="AN207" s="4">
        <f>'Kelpie OTU counts'!AN207/'Kelpie OTU counts'!AN$1</f>
        <v>0</v>
      </c>
      <c r="AO207" s="4">
        <f>'Kelpie OTU counts'!AO207/'Kelpie OTU counts'!AO$1</f>
        <v>1.5980823012385138E-3</v>
      </c>
      <c r="AP207" s="4">
        <f>'Kelpie OTU counts'!AP207/'Kelpie OTU counts'!AP$1</f>
        <v>0</v>
      </c>
      <c r="AQ207" s="4">
        <f>'Kelpie OTU counts'!AQ207/'Kelpie OTU counts'!AQ$1</f>
        <v>0</v>
      </c>
      <c r="AR207" s="4">
        <f>'Kelpie OTU counts'!AR207/'Kelpie OTU counts'!AR$1</f>
        <v>0</v>
      </c>
      <c r="AS207" s="4">
        <f>'Kelpie OTU counts'!AS207/'Kelpie OTU counts'!AS$1</f>
        <v>0</v>
      </c>
      <c r="AT207" s="4">
        <f>'Kelpie OTU counts'!AT207/'Kelpie OTU counts'!AT$1</f>
        <v>0</v>
      </c>
      <c r="AU207" s="4">
        <f>'Kelpie OTU counts'!AU207/'Kelpie OTU counts'!AU$1</f>
        <v>1.6877637130801688E-3</v>
      </c>
      <c r="AV207" s="4">
        <f>'Kelpie OTU counts'!AV207/'Kelpie OTU counts'!AV$1</f>
        <v>1.145374449339207E-2</v>
      </c>
      <c r="AW207" s="4">
        <f>'Kelpie OTU counts'!AW207/'Kelpie OTU counts'!AW$1</f>
        <v>0</v>
      </c>
      <c r="AX207" s="4">
        <f>'Kelpie OTU counts'!AX207/'Kelpie OTU counts'!AX$1</f>
        <v>0</v>
      </c>
      <c r="AY207" s="4">
        <f>'Kelpie OTU counts'!AY207/'Kelpie OTU counts'!AY$1</f>
        <v>0</v>
      </c>
      <c r="AZ207" s="4">
        <f>'Kelpie OTU counts'!AZ207/'Kelpie OTU counts'!AZ$1</f>
        <v>0</v>
      </c>
      <c r="BA207" s="4">
        <f>'Kelpie OTU counts'!BA207/'Kelpie OTU counts'!BA$1</f>
        <v>0</v>
      </c>
      <c r="BB207" s="4">
        <f>'Kelpie OTU counts'!BB207/'Kelpie OTU counts'!BB$1</f>
        <v>0</v>
      </c>
      <c r="BC207" s="4">
        <f>'Kelpie OTU counts'!BC207/'Kelpie OTU counts'!BC$1</f>
        <v>0</v>
      </c>
      <c r="BD207" s="4">
        <f>'Kelpie OTU counts'!BD207/'Kelpie OTU counts'!BD$1</f>
        <v>0</v>
      </c>
      <c r="BE207" s="4">
        <f>'Kelpie OTU counts'!BE207/'Kelpie OTU counts'!BE$1</f>
        <v>0</v>
      </c>
      <c r="BF207" s="4">
        <f>'Kelpie OTU counts'!BF207/'Kelpie OTU counts'!BF$1</f>
        <v>0</v>
      </c>
    </row>
    <row r="208" spans="1:58" x14ac:dyDescent="0.35">
      <c r="A208" t="str">
        <f>'Kelpie OTU counts'!A208</f>
        <v>OTU_186</v>
      </c>
      <c r="B208">
        <f>'Kelpie OTU counts'!B208</f>
        <v>18</v>
      </c>
      <c r="C208" t="str">
        <f>'Kelpie OTU counts'!C208</f>
        <v>Root</v>
      </c>
      <c r="D208" t="str">
        <f>'Kelpie OTU counts'!D208</f>
        <v>Bacteria</v>
      </c>
      <c r="E208" t="str">
        <f>'Kelpie OTU counts'!E208</f>
        <v>Coriobacteriia</v>
      </c>
      <c r="F208" t="str">
        <f>'Kelpie OTU counts'!F208</f>
        <v>.</v>
      </c>
      <c r="G208" t="str">
        <f>'Kelpie OTU counts'!G208</f>
        <v>Actinobacteria</v>
      </c>
      <c r="H208" t="str">
        <f>'Kelpie OTU counts'!H208</f>
        <v>Coriobacteridae</v>
      </c>
      <c r="I208" t="str">
        <f>'Kelpie OTU counts'!I208</f>
        <v>Coriobacteriales</v>
      </c>
      <c r="J208" t="str">
        <f>'Kelpie OTU counts'!J208</f>
        <v>Coriobacterineae</v>
      </c>
      <c r="K208" t="str">
        <f>'Kelpie OTU counts'!K208</f>
        <v>Coriobacteriaceae</v>
      </c>
      <c r="L208" t="str">
        <f>'Kelpie OTU counts'!L208</f>
        <v>.</v>
      </c>
      <c r="M208" t="str">
        <f>'Kelpie OTU counts'!M208</f>
        <v>Collinsella</v>
      </c>
      <c r="N208" t="str">
        <f>'Kelpie OTU counts'!N208</f>
        <v>.</v>
      </c>
      <c r="O208">
        <f>'Kelpie OTU counts'!O208</f>
        <v>1</v>
      </c>
      <c r="P208" t="str">
        <f>'Kelpie OTU counts'!P208</f>
        <v>Collinsella_intestinalis_strain_JCM_10643_(NR_113165.1)</v>
      </c>
      <c r="Q208">
        <f>'Kelpie OTU counts'!Q208</f>
        <v>100</v>
      </c>
      <c r="R208">
        <f>'Kelpie OTU counts'!R208</f>
        <v>1</v>
      </c>
      <c r="S208" s="4">
        <f>'Kelpie OTU counts'!S208/'Kelpie OTU counts'!S$1</f>
        <v>0</v>
      </c>
      <c r="T208" s="4">
        <f>'Kelpie OTU counts'!T208/'Kelpie OTU counts'!T$1</f>
        <v>0</v>
      </c>
      <c r="U208" s="4">
        <f>'Kelpie OTU counts'!U208/'Kelpie OTU counts'!U$1</f>
        <v>0</v>
      </c>
      <c r="V208" s="4">
        <f>'Kelpie OTU counts'!V208/'Kelpie OTU counts'!V$1</f>
        <v>0</v>
      </c>
      <c r="W208" s="4">
        <f>'Kelpie OTU counts'!W208/'Kelpie OTU counts'!W$1</f>
        <v>0</v>
      </c>
      <c r="X208" s="4">
        <f>'Kelpie OTU counts'!X208/'Kelpie OTU counts'!X$1</f>
        <v>0</v>
      </c>
      <c r="Y208" s="4">
        <f>'Kelpie OTU counts'!Y208/'Kelpie OTU counts'!Y$1</f>
        <v>2.1413276231263384E-3</v>
      </c>
      <c r="Z208" s="4">
        <f>'Kelpie OTU counts'!Z208/'Kelpie OTU counts'!Z$1</f>
        <v>2.3358422008824295E-3</v>
      </c>
      <c r="AA208" s="4">
        <f>'Kelpie OTU counts'!AA208/'Kelpie OTU counts'!AA$1</f>
        <v>0</v>
      </c>
      <c r="AB208" s="4">
        <f>'Kelpie OTU counts'!AB208/'Kelpie OTU counts'!AB$1</f>
        <v>0</v>
      </c>
      <c r="AC208" s="4">
        <f>'Kelpie OTU counts'!AC208/'Kelpie OTU counts'!AC$1</f>
        <v>0</v>
      </c>
      <c r="AD208" s="4">
        <f>'Kelpie OTU counts'!AD208/'Kelpie OTU counts'!AD$1</f>
        <v>0</v>
      </c>
      <c r="AE208" s="4">
        <f>'Kelpie OTU counts'!AE208/'Kelpie OTU counts'!AE$1</f>
        <v>0</v>
      </c>
      <c r="AF208" s="4">
        <f>'Kelpie OTU counts'!AF208/'Kelpie OTU counts'!AF$1</f>
        <v>0</v>
      </c>
      <c r="AG208" s="4">
        <f>'Kelpie OTU counts'!AG208/'Kelpie OTU counts'!AG$1</f>
        <v>0</v>
      </c>
      <c r="AH208" s="4">
        <f>'Kelpie OTU counts'!AH208/'Kelpie OTU counts'!AH$1</f>
        <v>0</v>
      </c>
      <c r="AI208" s="4">
        <f>'Kelpie OTU counts'!AI208/'Kelpie OTU counts'!AI$1</f>
        <v>0</v>
      </c>
      <c r="AJ208" s="4">
        <f>'Kelpie OTU counts'!AJ208/'Kelpie OTU counts'!AJ$1</f>
        <v>0</v>
      </c>
      <c r="AK208" s="4">
        <f>'Kelpie OTU counts'!AK208/'Kelpie OTU counts'!AK$1</f>
        <v>0</v>
      </c>
      <c r="AL208" s="4">
        <f>'Kelpie OTU counts'!AL208/'Kelpie OTU counts'!AL$1</f>
        <v>0</v>
      </c>
      <c r="AM208" s="4">
        <f>'Kelpie OTU counts'!AM208/'Kelpie OTU counts'!AM$1</f>
        <v>0</v>
      </c>
      <c r="AN208" s="4">
        <f>'Kelpie OTU counts'!AN208/'Kelpie OTU counts'!AN$1</f>
        <v>0</v>
      </c>
      <c r="AO208" s="4">
        <f>'Kelpie OTU counts'!AO208/'Kelpie OTU counts'!AO$1</f>
        <v>0</v>
      </c>
      <c r="AP208" s="4">
        <f>'Kelpie OTU counts'!AP208/'Kelpie OTU counts'!AP$1</f>
        <v>0</v>
      </c>
      <c r="AQ208" s="4">
        <f>'Kelpie OTU counts'!AQ208/'Kelpie OTU counts'!AQ$1</f>
        <v>0</v>
      </c>
      <c r="AR208" s="4">
        <f>'Kelpie OTU counts'!AR208/'Kelpie OTU counts'!AR$1</f>
        <v>0</v>
      </c>
      <c r="AS208" s="4">
        <f>'Kelpie OTU counts'!AS208/'Kelpie OTU counts'!AS$1</f>
        <v>0</v>
      </c>
      <c r="AT208" s="4">
        <f>'Kelpie OTU counts'!AT208/'Kelpie OTU counts'!AT$1</f>
        <v>0</v>
      </c>
      <c r="AU208" s="4">
        <f>'Kelpie OTU counts'!AU208/'Kelpie OTU counts'!AU$1</f>
        <v>0</v>
      </c>
      <c r="AV208" s="4">
        <f>'Kelpie OTU counts'!AV208/'Kelpie OTU counts'!AV$1</f>
        <v>0</v>
      </c>
      <c r="AW208" s="4">
        <f>'Kelpie OTU counts'!AW208/'Kelpie OTU counts'!AW$1</f>
        <v>0</v>
      </c>
      <c r="AX208" s="4">
        <f>'Kelpie OTU counts'!AX208/'Kelpie OTU counts'!AX$1</f>
        <v>0</v>
      </c>
      <c r="AY208" s="4">
        <f>'Kelpie OTU counts'!AY208/'Kelpie OTU counts'!AY$1</f>
        <v>0</v>
      </c>
      <c r="AZ208" s="4">
        <f>'Kelpie OTU counts'!AZ208/'Kelpie OTU counts'!AZ$1</f>
        <v>0</v>
      </c>
      <c r="BA208" s="4">
        <f>'Kelpie OTU counts'!BA208/'Kelpie OTU counts'!BA$1</f>
        <v>0</v>
      </c>
      <c r="BB208" s="4">
        <f>'Kelpie OTU counts'!BB208/'Kelpie OTU counts'!BB$1</f>
        <v>0</v>
      </c>
      <c r="BC208" s="4">
        <f>'Kelpie OTU counts'!BC208/'Kelpie OTU counts'!BC$1</f>
        <v>0</v>
      </c>
      <c r="BD208" s="4">
        <f>'Kelpie OTU counts'!BD208/'Kelpie OTU counts'!BD$1</f>
        <v>0</v>
      </c>
      <c r="BE208" s="4">
        <f>'Kelpie OTU counts'!BE208/'Kelpie OTU counts'!BE$1</f>
        <v>0</v>
      </c>
      <c r="BF208" s="4">
        <f>'Kelpie OTU counts'!BF208/'Kelpie OTU counts'!BF$1</f>
        <v>0</v>
      </c>
    </row>
    <row r="209" spans="1:58" x14ac:dyDescent="0.35">
      <c r="A209" t="str">
        <f>'Kelpie OTU counts'!A209</f>
        <v>OTU_251</v>
      </c>
      <c r="B209">
        <f>'Kelpie OTU counts'!B209</f>
        <v>18</v>
      </c>
      <c r="C209" t="str">
        <f>'Kelpie OTU counts'!C209</f>
        <v>Root</v>
      </c>
      <c r="D209" t="str">
        <f>'Kelpie OTU counts'!D209</f>
        <v>Bacteria</v>
      </c>
      <c r="E209" t="str">
        <f>'Kelpie OTU counts'!E209</f>
        <v>Firmicutes</v>
      </c>
      <c r="F209" t="str">
        <f>'Kelpie OTU counts'!F209</f>
        <v>.</v>
      </c>
      <c r="G209" t="str">
        <f>'Kelpie OTU counts'!G209</f>
        <v>Clostridia</v>
      </c>
      <c r="H209" t="str">
        <f>'Kelpie OTU counts'!H209</f>
        <v>.</v>
      </c>
      <c r="I209" t="str">
        <f>'Kelpie OTU counts'!I209</f>
        <v>Clostridiales</v>
      </c>
      <c r="J209" t="str">
        <f>'Kelpie OTU counts'!J209</f>
        <v>.</v>
      </c>
      <c r="K209" t="str">
        <f>'Kelpie OTU counts'!K209</f>
        <v>Lachnospiraceae</v>
      </c>
      <c r="L209" t="str">
        <f>'Kelpie OTU counts'!L209</f>
        <v>.</v>
      </c>
      <c r="M209" t="str">
        <f>'Kelpie OTU counts'!M209</f>
        <v>Roseburia</v>
      </c>
      <c r="N209" t="str">
        <f>'Kelpie OTU counts'!N209</f>
        <v>.</v>
      </c>
      <c r="O209">
        <f>'Kelpie OTU counts'!O209</f>
        <v>0.5</v>
      </c>
      <c r="P209" t="str">
        <f>'Kelpie OTU counts'!P209</f>
        <v>Roseburia_hominis_(T)_type_strain:_A2-183_(AJ270482)</v>
      </c>
      <c r="Q209">
        <f>'Kelpie OTU counts'!Q209</f>
        <v>96.8</v>
      </c>
      <c r="R209">
        <f>'Kelpie OTU counts'!R209</f>
        <v>4</v>
      </c>
      <c r="S209" s="4">
        <f>'Kelpie OTU counts'!S209/'Kelpie OTU counts'!S$1</f>
        <v>0</v>
      </c>
      <c r="T209" s="4">
        <f>'Kelpie OTU counts'!T209/'Kelpie OTU counts'!T$1</f>
        <v>4.2662116040955632E-4</v>
      </c>
      <c r="U209" s="4">
        <f>'Kelpie OTU counts'!U209/'Kelpie OTU counts'!U$1</f>
        <v>3.835826620636747E-4</v>
      </c>
      <c r="V209" s="4">
        <f>'Kelpie OTU counts'!V209/'Kelpie OTU counts'!V$1</f>
        <v>3.6605657237936771E-3</v>
      </c>
      <c r="W209" s="4">
        <f>'Kelpie OTU counts'!W209/'Kelpie OTU counts'!W$1</f>
        <v>0</v>
      </c>
      <c r="X209" s="4">
        <f>'Kelpie OTU counts'!X209/'Kelpie OTU counts'!X$1</f>
        <v>0</v>
      </c>
      <c r="Y209" s="4">
        <f>'Kelpie OTU counts'!Y209/'Kelpie OTU counts'!Y$1</f>
        <v>0</v>
      </c>
      <c r="Z209" s="4">
        <f>'Kelpie OTU counts'!Z209/'Kelpie OTU counts'!Z$1</f>
        <v>0</v>
      </c>
      <c r="AA209" s="4">
        <f>'Kelpie OTU counts'!AA209/'Kelpie OTU counts'!AA$1</f>
        <v>0</v>
      </c>
      <c r="AB209" s="4">
        <f>'Kelpie OTU counts'!AB209/'Kelpie OTU counts'!AB$1</f>
        <v>0</v>
      </c>
      <c r="AC209" s="4">
        <f>'Kelpie OTU counts'!AC209/'Kelpie OTU counts'!AC$1</f>
        <v>0</v>
      </c>
      <c r="AD209" s="4">
        <f>'Kelpie OTU counts'!AD209/'Kelpie OTU counts'!AD$1</f>
        <v>0</v>
      </c>
      <c r="AE209" s="4">
        <f>'Kelpie OTU counts'!AE209/'Kelpie OTU counts'!AE$1</f>
        <v>0</v>
      </c>
      <c r="AF209" s="4">
        <f>'Kelpie OTU counts'!AF209/'Kelpie OTU counts'!AF$1</f>
        <v>0</v>
      </c>
      <c r="AG209" s="4">
        <f>'Kelpie OTU counts'!AG209/'Kelpie OTU counts'!AG$1</f>
        <v>0</v>
      </c>
      <c r="AH209" s="4">
        <f>'Kelpie OTU counts'!AH209/'Kelpie OTU counts'!AH$1</f>
        <v>0</v>
      </c>
      <c r="AI209" s="4">
        <f>'Kelpie OTU counts'!AI209/'Kelpie OTU counts'!AI$1</f>
        <v>0</v>
      </c>
      <c r="AJ209" s="4">
        <f>'Kelpie OTU counts'!AJ209/'Kelpie OTU counts'!AJ$1</f>
        <v>1.1897679952409281E-3</v>
      </c>
      <c r="AK209" s="4">
        <f>'Kelpie OTU counts'!AK209/'Kelpie OTU counts'!AK$1</f>
        <v>1.1372251705837756E-3</v>
      </c>
      <c r="AL209" s="4">
        <f>'Kelpie OTU counts'!AL209/'Kelpie OTU counts'!AL$1</f>
        <v>0</v>
      </c>
      <c r="AM209" s="4">
        <f>'Kelpie OTU counts'!AM209/'Kelpie OTU counts'!AM$1</f>
        <v>0</v>
      </c>
      <c r="AN209" s="4">
        <f>'Kelpie OTU counts'!AN209/'Kelpie OTU counts'!AN$1</f>
        <v>0</v>
      </c>
      <c r="AO209" s="4">
        <f>'Kelpie OTU counts'!AO209/'Kelpie OTU counts'!AO$1</f>
        <v>0</v>
      </c>
      <c r="AP209" s="4">
        <f>'Kelpie OTU counts'!AP209/'Kelpie OTU counts'!AP$1</f>
        <v>0</v>
      </c>
      <c r="AQ209" s="4">
        <f>'Kelpie OTU counts'!AQ209/'Kelpie OTU counts'!AQ$1</f>
        <v>0</v>
      </c>
      <c r="AR209" s="4">
        <f>'Kelpie OTU counts'!AR209/'Kelpie OTU counts'!AR$1</f>
        <v>0</v>
      </c>
      <c r="AS209" s="4">
        <f>'Kelpie OTU counts'!AS209/'Kelpie OTU counts'!AS$1</f>
        <v>0</v>
      </c>
      <c r="AT209" s="4">
        <f>'Kelpie OTU counts'!AT209/'Kelpie OTU counts'!AT$1</f>
        <v>0</v>
      </c>
      <c r="AU209" s="4">
        <f>'Kelpie OTU counts'!AU209/'Kelpie OTU counts'!AU$1</f>
        <v>0</v>
      </c>
      <c r="AV209" s="4">
        <f>'Kelpie OTU counts'!AV209/'Kelpie OTU counts'!AV$1</f>
        <v>0</v>
      </c>
      <c r="AW209" s="4">
        <f>'Kelpie OTU counts'!AW209/'Kelpie OTU counts'!AW$1</f>
        <v>0</v>
      </c>
      <c r="AX209" s="4">
        <f>'Kelpie OTU counts'!AX209/'Kelpie OTU counts'!AX$1</f>
        <v>0</v>
      </c>
      <c r="AY209" s="4">
        <f>'Kelpie OTU counts'!AY209/'Kelpie OTU counts'!AY$1</f>
        <v>0</v>
      </c>
      <c r="AZ209" s="4">
        <f>'Kelpie OTU counts'!AZ209/'Kelpie OTU counts'!AZ$1</f>
        <v>0</v>
      </c>
      <c r="BA209" s="4">
        <f>'Kelpie OTU counts'!BA209/'Kelpie OTU counts'!BA$1</f>
        <v>0</v>
      </c>
      <c r="BB209" s="4">
        <f>'Kelpie OTU counts'!BB209/'Kelpie OTU counts'!BB$1</f>
        <v>0</v>
      </c>
      <c r="BC209" s="4">
        <f>'Kelpie OTU counts'!BC209/'Kelpie OTU counts'!BC$1</f>
        <v>0</v>
      </c>
      <c r="BD209" s="4">
        <f>'Kelpie OTU counts'!BD209/'Kelpie OTU counts'!BD$1</f>
        <v>0</v>
      </c>
      <c r="BE209" s="4">
        <f>'Kelpie OTU counts'!BE209/'Kelpie OTU counts'!BE$1</f>
        <v>0</v>
      </c>
      <c r="BF209" s="4">
        <f>'Kelpie OTU counts'!BF209/'Kelpie OTU counts'!BF$1</f>
        <v>0</v>
      </c>
    </row>
    <row r="210" spans="1:58" x14ac:dyDescent="0.35">
      <c r="A210" t="str">
        <f>'Kelpie OTU counts'!A210</f>
        <v>OTU_192</v>
      </c>
      <c r="B210">
        <f>'Kelpie OTU counts'!B210</f>
        <v>16</v>
      </c>
      <c r="C210" t="str">
        <f>'Kelpie OTU counts'!C210</f>
        <v>Root</v>
      </c>
      <c r="D210" t="str">
        <f>'Kelpie OTU counts'!D210</f>
        <v>Bacteria</v>
      </c>
      <c r="E210" t="str">
        <f>'Kelpie OTU counts'!E210</f>
        <v>Firmicutes</v>
      </c>
      <c r="F210" t="str">
        <f>'Kelpie OTU counts'!F210</f>
        <v>.</v>
      </c>
      <c r="G210" t="str">
        <f>'Kelpie OTU counts'!G210</f>
        <v>Clostridia</v>
      </c>
      <c r="H210" t="str">
        <f>'Kelpie OTU counts'!H210</f>
        <v>.</v>
      </c>
      <c r="I210" t="str">
        <f>'Kelpie OTU counts'!I210</f>
        <v>Clostridiales</v>
      </c>
      <c r="J210" t="str">
        <f>'Kelpie OTU counts'!J210</f>
        <v>.</v>
      </c>
      <c r="K210" t="str">
        <f>'Kelpie OTU counts'!K210</f>
        <v>.</v>
      </c>
      <c r="L210" t="str">
        <f>'Kelpie OTU counts'!L210</f>
        <v>.</v>
      </c>
      <c r="M210" t="str">
        <f>'Kelpie OTU counts'!M210</f>
        <v>.</v>
      </c>
      <c r="N210" t="str">
        <f>'Kelpie OTU counts'!N210</f>
        <v>.</v>
      </c>
      <c r="O210">
        <f>'Kelpie OTU counts'!O210</f>
        <v>0.82</v>
      </c>
      <c r="P210" t="str">
        <f>'Kelpie OTU counts'!P210</f>
        <v>Acetivibrio_ethanolgignens_type_strain:_DSM_3005_(FR749897)</v>
      </c>
      <c r="Q210">
        <f>'Kelpie OTU counts'!Q210</f>
        <v>87</v>
      </c>
      <c r="R210">
        <f>'Kelpie OTU counts'!R210</f>
        <v>2</v>
      </c>
      <c r="S210" s="4">
        <f>'Kelpie OTU counts'!S210/'Kelpie OTU counts'!S$1</f>
        <v>0</v>
      </c>
      <c r="T210" s="4">
        <f>'Kelpie OTU counts'!T210/'Kelpie OTU counts'!T$1</f>
        <v>0</v>
      </c>
      <c r="U210" s="4">
        <f>'Kelpie OTU counts'!U210/'Kelpie OTU counts'!U$1</f>
        <v>0</v>
      </c>
      <c r="V210" s="4">
        <f>'Kelpie OTU counts'!V210/'Kelpie OTU counts'!V$1</f>
        <v>0</v>
      </c>
      <c r="W210" s="4">
        <f>'Kelpie OTU counts'!W210/'Kelpie OTU counts'!W$1</f>
        <v>0</v>
      </c>
      <c r="X210" s="4">
        <f>'Kelpie OTU counts'!X210/'Kelpie OTU counts'!X$1</f>
        <v>0</v>
      </c>
      <c r="Y210" s="4">
        <f>'Kelpie OTU counts'!Y210/'Kelpie OTU counts'!Y$1</f>
        <v>0</v>
      </c>
      <c r="Z210" s="4">
        <f>'Kelpie OTU counts'!Z210/'Kelpie OTU counts'!Z$1</f>
        <v>0</v>
      </c>
      <c r="AA210" s="4">
        <f>'Kelpie OTU counts'!AA210/'Kelpie OTU counts'!AA$1</f>
        <v>0</v>
      </c>
      <c r="AB210" s="4">
        <f>'Kelpie OTU counts'!AB210/'Kelpie OTU counts'!AB$1</f>
        <v>0</v>
      </c>
      <c r="AC210" s="4">
        <f>'Kelpie OTU counts'!AC210/'Kelpie OTU counts'!AC$1</f>
        <v>0</v>
      </c>
      <c r="AD210" s="4">
        <f>'Kelpie OTU counts'!AD210/'Kelpie OTU counts'!AD$1</f>
        <v>0</v>
      </c>
      <c r="AE210" s="4">
        <f>'Kelpie OTU counts'!AE210/'Kelpie OTU counts'!AE$1</f>
        <v>0</v>
      </c>
      <c r="AF210" s="4">
        <f>'Kelpie OTU counts'!AF210/'Kelpie OTU counts'!AF$1</f>
        <v>0</v>
      </c>
      <c r="AG210" s="4">
        <f>'Kelpie OTU counts'!AG210/'Kelpie OTU counts'!AG$1</f>
        <v>0</v>
      </c>
      <c r="AH210" s="4">
        <f>'Kelpie OTU counts'!AH210/'Kelpie OTU counts'!AH$1</f>
        <v>0</v>
      </c>
      <c r="AI210" s="4">
        <f>'Kelpie OTU counts'!AI210/'Kelpie OTU counts'!AI$1</f>
        <v>0</v>
      </c>
      <c r="AJ210" s="4">
        <f>'Kelpie OTU counts'!AJ210/'Kelpie OTU counts'!AJ$1</f>
        <v>0</v>
      </c>
      <c r="AK210" s="4">
        <f>'Kelpie OTU counts'!AK210/'Kelpie OTU counts'!AK$1</f>
        <v>0</v>
      </c>
      <c r="AL210" s="4">
        <f>'Kelpie OTU counts'!AL210/'Kelpie OTU counts'!AL$1</f>
        <v>0</v>
      </c>
      <c r="AM210" s="4">
        <f>'Kelpie OTU counts'!AM210/'Kelpie OTU counts'!AM$1</f>
        <v>0</v>
      </c>
      <c r="AN210" s="4">
        <f>'Kelpie OTU counts'!AN210/'Kelpie OTU counts'!AN$1</f>
        <v>0</v>
      </c>
      <c r="AO210" s="4">
        <f>'Kelpie OTU counts'!AO210/'Kelpie OTU counts'!AO$1</f>
        <v>3.1961646024770275E-3</v>
      </c>
      <c r="AP210" s="4">
        <f>'Kelpie OTU counts'!AP210/'Kelpie OTU counts'!AP$1</f>
        <v>1.7452006980802793E-3</v>
      </c>
      <c r="AQ210" s="4">
        <f>'Kelpie OTU counts'!AQ210/'Kelpie OTU counts'!AQ$1</f>
        <v>0</v>
      </c>
      <c r="AR210" s="4">
        <f>'Kelpie OTU counts'!AR210/'Kelpie OTU counts'!AR$1</f>
        <v>0</v>
      </c>
      <c r="AS210" s="4">
        <f>'Kelpie OTU counts'!AS210/'Kelpie OTU counts'!AS$1</f>
        <v>0</v>
      </c>
      <c r="AT210" s="4">
        <f>'Kelpie OTU counts'!AT210/'Kelpie OTU counts'!AT$1</f>
        <v>0</v>
      </c>
      <c r="AU210" s="4">
        <f>'Kelpie OTU counts'!AU210/'Kelpie OTU counts'!AU$1</f>
        <v>0</v>
      </c>
      <c r="AV210" s="4">
        <f>'Kelpie OTU counts'!AV210/'Kelpie OTU counts'!AV$1</f>
        <v>3.524229074889868E-3</v>
      </c>
      <c r="AW210" s="4">
        <f>'Kelpie OTU counts'!AW210/'Kelpie OTU counts'!AW$1</f>
        <v>0</v>
      </c>
      <c r="AX210" s="4">
        <f>'Kelpie OTU counts'!AX210/'Kelpie OTU counts'!AX$1</f>
        <v>0</v>
      </c>
      <c r="AY210" s="4">
        <f>'Kelpie OTU counts'!AY210/'Kelpie OTU counts'!AY$1</f>
        <v>0</v>
      </c>
      <c r="AZ210" s="4">
        <f>'Kelpie OTU counts'!AZ210/'Kelpie OTU counts'!AZ$1</f>
        <v>0</v>
      </c>
      <c r="BA210" s="4">
        <f>'Kelpie OTU counts'!BA210/'Kelpie OTU counts'!BA$1</f>
        <v>0</v>
      </c>
      <c r="BB210" s="4">
        <f>'Kelpie OTU counts'!BB210/'Kelpie OTU counts'!BB$1</f>
        <v>0</v>
      </c>
      <c r="BC210" s="4">
        <f>'Kelpie OTU counts'!BC210/'Kelpie OTU counts'!BC$1</f>
        <v>0</v>
      </c>
      <c r="BD210" s="4">
        <f>'Kelpie OTU counts'!BD210/'Kelpie OTU counts'!BD$1</f>
        <v>0</v>
      </c>
      <c r="BE210" s="4">
        <f>'Kelpie OTU counts'!BE210/'Kelpie OTU counts'!BE$1</f>
        <v>0</v>
      </c>
      <c r="BF210" s="4">
        <f>'Kelpie OTU counts'!BF210/'Kelpie OTU counts'!BF$1</f>
        <v>0</v>
      </c>
    </row>
    <row r="211" spans="1:58" x14ac:dyDescent="0.35">
      <c r="A211" t="str">
        <f>'Kelpie OTU counts'!A211</f>
        <v>OTU_203</v>
      </c>
      <c r="B211">
        <f>'Kelpie OTU counts'!B211</f>
        <v>15</v>
      </c>
      <c r="C211" t="str">
        <f>'Kelpie OTU counts'!C211</f>
        <v>Root</v>
      </c>
      <c r="D211" t="str">
        <f>'Kelpie OTU counts'!D211</f>
        <v>Bacteria</v>
      </c>
      <c r="E211" t="str">
        <f>'Kelpie OTU counts'!E211</f>
        <v>Firmicutes</v>
      </c>
      <c r="F211" t="str">
        <f>'Kelpie OTU counts'!F211</f>
        <v>.</v>
      </c>
      <c r="G211" t="str">
        <f>'Kelpie OTU counts'!G211</f>
        <v>Clostridia</v>
      </c>
      <c r="H211" t="str">
        <f>'Kelpie OTU counts'!H211</f>
        <v>.</v>
      </c>
      <c r="I211" t="str">
        <f>'Kelpie OTU counts'!I211</f>
        <v>Clostridiales</v>
      </c>
      <c r="J211" t="str">
        <f>'Kelpie OTU counts'!J211</f>
        <v>.</v>
      </c>
      <c r="K211" t="str">
        <f>'Kelpie OTU counts'!K211</f>
        <v>Ruminococcaceae</v>
      </c>
      <c r="L211" t="str">
        <f>'Kelpie OTU counts'!L211</f>
        <v>.</v>
      </c>
      <c r="M211" t="str">
        <f>'Kelpie OTU counts'!M211</f>
        <v>Intestinimonas</v>
      </c>
      <c r="N211" t="str">
        <f>'Kelpie OTU counts'!N211</f>
        <v>.</v>
      </c>
      <c r="O211">
        <f>'Kelpie OTU counts'!O211</f>
        <v>0.98</v>
      </c>
      <c r="P211" t="str">
        <f>'Kelpie OTU counts'!P211</f>
        <v>Intestinimonas_butyriciproducens_SRB-521-5-I_(KC311367)</v>
      </c>
      <c r="Q211">
        <f>'Kelpie OTU counts'!Q211</f>
        <v>98</v>
      </c>
      <c r="R211">
        <f>'Kelpie OTU counts'!R211</f>
        <v>1</v>
      </c>
      <c r="S211" s="4">
        <f>'Kelpie OTU counts'!S211/'Kelpie OTU counts'!S$1</f>
        <v>0</v>
      </c>
      <c r="T211" s="4">
        <f>'Kelpie OTU counts'!T211/'Kelpie OTU counts'!T$1</f>
        <v>0</v>
      </c>
      <c r="U211" s="4">
        <f>'Kelpie OTU counts'!U211/'Kelpie OTU counts'!U$1</f>
        <v>0</v>
      </c>
      <c r="V211" s="4">
        <f>'Kelpie OTU counts'!V211/'Kelpie OTU counts'!V$1</f>
        <v>0</v>
      </c>
      <c r="W211" s="4">
        <f>'Kelpie OTU counts'!W211/'Kelpie OTU counts'!W$1</f>
        <v>0</v>
      </c>
      <c r="X211" s="4">
        <f>'Kelpie OTU counts'!X211/'Kelpie OTU counts'!X$1</f>
        <v>0</v>
      </c>
      <c r="Y211" s="4">
        <f>'Kelpie OTU counts'!Y211/'Kelpie OTU counts'!Y$1</f>
        <v>0</v>
      </c>
      <c r="Z211" s="4">
        <f>'Kelpie OTU counts'!Z211/'Kelpie OTU counts'!Z$1</f>
        <v>0</v>
      </c>
      <c r="AA211" s="4">
        <f>'Kelpie OTU counts'!AA211/'Kelpie OTU counts'!AA$1</f>
        <v>0</v>
      </c>
      <c r="AB211" s="4">
        <f>'Kelpie OTU counts'!AB211/'Kelpie OTU counts'!AB$1</f>
        <v>0</v>
      </c>
      <c r="AC211" s="4">
        <f>'Kelpie OTU counts'!AC211/'Kelpie OTU counts'!AC$1</f>
        <v>0</v>
      </c>
      <c r="AD211" s="4">
        <f>'Kelpie OTU counts'!AD211/'Kelpie OTU counts'!AD$1</f>
        <v>0</v>
      </c>
      <c r="AE211" s="4">
        <f>'Kelpie OTU counts'!AE211/'Kelpie OTU counts'!AE$1</f>
        <v>0</v>
      </c>
      <c r="AF211" s="4">
        <f>'Kelpie OTU counts'!AF211/'Kelpie OTU counts'!AF$1</f>
        <v>1.1843663639952626E-3</v>
      </c>
      <c r="AG211" s="4">
        <f>'Kelpie OTU counts'!AG211/'Kelpie OTU counts'!AG$1</f>
        <v>0</v>
      </c>
      <c r="AH211" s="4">
        <f>'Kelpie OTU counts'!AH211/'Kelpie OTU counts'!AH$1</f>
        <v>0</v>
      </c>
      <c r="AI211" s="4">
        <f>'Kelpie OTU counts'!AI211/'Kelpie OTU counts'!AI$1</f>
        <v>0</v>
      </c>
      <c r="AJ211" s="4">
        <f>'Kelpie OTU counts'!AJ211/'Kelpie OTU counts'!AJ$1</f>
        <v>0</v>
      </c>
      <c r="AK211" s="4">
        <f>'Kelpie OTU counts'!AK211/'Kelpie OTU counts'!AK$1</f>
        <v>0</v>
      </c>
      <c r="AL211" s="4">
        <f>'Kelpie OTU counts'!AL211/'Kelpie OTU counts'!AL$1</f>
        <v>0</v>
      </c>
      <c r="AM211" s="4">
        <f>'Kelpie OTU counts'!AM211/'Kelpie OTU counts'!AM$1</f>
        <v>0</v>
      </c>
      <c r="AN211" s="4">
        <f>'Kelpie OTU counts'!AN211/'Kelpie OTU counts'!AN$1</f>
        <v>0</v>
      </c>
      <c r="AO211" s="4">
        <f>'Kelpie OTU counts'!AO211/'Kelpie OTU counts'!AO$1</f>
        <v>0</v>
      </c>
      <c r="AP211" s="4">
        <f>'Kelpie OTU counts'!AP211/'Kelpie OTU counts'!AP$1</f>
        <v>4.3630017452006982E-4</v>
      </c>
      <c r="AQ211" s="4">
        <f>'Kelpie OTU counts'!AQ211/'Kelpie OTU counts'!AQ$1</f>
        <v>0</v>
      </c>
      <c r="AR211" s="4">
        <f>'Kelpie OTU counts'!AR211/'Kelpie OTU counts'!AR$1</f>
        <v>0</v>
      </c>
      <c r="AS211" s="4">
        <f>'Kelpie OTU counts'!AS211/'Kelpie OTU counts'!AS$1</f>
        <v>0</v>
      </c>
      <c r="AT211" s="4">
        <f>'Kelpie OTU counts'!AT211/'Kelpie OTU counts'!AT$1</f>
        <v>0</v>
      </c>
      <c r="AU211" s="4">
        <f>'Kelpie OTU counts'!AU211/'Kelpie OTU counts'!AU$1</f>
        <v>0</v>
      </c>
      <c r="AV211" s="4">
        <f>'Kelpie OTU counts'!AV211/'Kelpie OTU counts'!AV$1</f>
        <v>0</v>
      </c>
      <c r="AW211" s="4">
        <f>'Kelpie OTU counts'!AW211/'Kelpie OTU counts'!AW$1</f>
        <v>0</v>
      </c>
      <c r="AX211" s="4">
        <f>'Kelpie OTU counts'!AX211/'Kelpie OTU counts'!AX$1</f>
        <v>5.4187192118226599E-3</v>
      </c>
      <c r="AY211" s="4">
        <f>'Kelpie OTU counts'!AY211/'Kelpie OTU counts'!AY$1</f>
        <v>0</v>
      </c>
      <c r="AZ211" s="4">
        <f>'Kelpie OTU counts'!AZ211/'Kelpie OTU counts'!AZ$1</f>
        <v>0</v>
      </c>
      <c r="BA211" s="4">
        <f>'Kelpie OTU counts'!BA211/'Kelpie OTU counts'!BA$1</f>
        <v>0</v>
      </c>
      <c r="BB211" s="4">
        <f>'Kelpie OTU counts'!BB211/'Kelpie OTU counts'!BB$1</f>
        <v>0</v>
      </c>
      <c r="BC211" s="4">
        <f>'Kelpie OTU counts'!BC211/'Kelpie OTU counts'!BC$1</f>
        <v>0</v>
      </c>
      <c r="BD211" s="4">
        <f>'Kelpie OTU counts'!BD211/'Kelpie OTU counts'!BD$1</f>
        <v>0</v>
      </c>
      <c r="BE211" s="4">
        <f>'Kelpie OTU counts'!BE211/'Kelpie OTU counts'!BE$1</f>
        <v>0</v>
      </c>
      <c r="BF211" s="4">
        <f>'Kelpie OTU counts'!BF211/'Kelpie OTU counts'!BF$1</f>
        <v>0</v>
      </c>
    </row>
    <row r="212" spans="1:58" x14ac:dyDescent="0.35">
      <c r="A212" t="str">
        <f>'Kelpie OTU counts'!A212</f>
        <v>OTU_198</v>
      </c>
      <c r="B212">
        <f>'Kelpie OTU counts'!B212</f>
        <v>15</v>
      </c>
      <c r="C212" t="str">
        <f>'Kelpie OTU counts'!C212</f>
        <v>Root</v>
      </c>
      <c r="D212" t="str">
        <f>'Kelpie OTU counts'!D212</f>
        <v>Bacteria</v>
      </c>
      <c r="E212" t="str">
        <f>'Kelpie OTU counts'!E212</f>
        <v>Firmicutes</v>
      </c>
      <c r="F212" t="str">
        <f>'Kelpie OTU counts'!F212</f>
        <v>.</v>
      </c>
      <c r="G212" t="str">
        <f>'Kelpie OTU counts'!G212</f>
        <v>Clostridia</v>
      </c>
      <c r="H212" t="str">
        <f>'Kelpie OTU counts'!H212</f>
        <v>.</v>
      </c>
      <c r="I212" t="str">
        <f>'Kelpie OTU counts'!I212</f>
        <v>Clostridiales</v>
      </c>
      <c r="J212" t="str">
        <f>'Kelpie OTU counts'!J212</f>
        <v>.</v>
      </c>
      <c r="K212" t="str">
        <f>'Kelpie OTU counts'!K212</f>
        <v>Ruminococcaceae</v>
      </c>
      <c r="L212" t="str">
        <f>'Kelpie OTU counts'!L212</f>
        <v>.</v>
      </c>
      <c r="M212" t="str">
        <f>'Kelpie OTU counts'!M212</f>
        <v>Flavonifractor</v>
      </c>
      <c r="N212" t="str">
        <f>'Kelpie OTU counts'!N212</f>
        <v>.</v>
      </c>
      <c r="O212">
        <f>'Kelpie OTU counts'!O212</f>
        <v>0.78</v>
      </c>
      <c r="P212" t="str">
        <f>'Kelpie OTU counts'!P212</f>
        <v>Pseudoflavonifractor_capillosus_(T)_ATCC_29799_(AY136666)</v>
      </c>
      <c r="Q212">
        <f>'Kelpie OTU counts'!Q212</f>
        <v>93.3</v>
      </c>
      <c r="R212">
        <f>'Kelpie OTU counts'!R212</f>
        <v>2</v>
      </c>
      <c r="S212" s="4">
        <f>'Kelpie OTU counts'!S212/'Kelpie OTU counts'!S$1</f>
        <v>0</v>
      </c>
      <c r="T212" s="4">
        <f>'Kelpie OTU counts'!T212/'Kelpie OTU counts'!T$1</f>
        <v>0</v>
      </c>
      <c r="U212" s="4">
        <f>'Kelpie OTU counts'!U212/'Kelpie OTU counts'!U$1</f>
        <v>0</v>
      </c>
      <c r="V212" s="4">
        <f>'Kelpie OTU counts'!V212/'Kelpie OTU counts'!V$1</f>
        <v>0</v>
      </c>
      <c r="W212" s="4">
        <f>'Kelpie OTU counts'!W212/'Kelpie OTU counts'!W$1</f>
        <v>0</v>
      </c>
      <c r="X212" s="4">
        <f>'Kelpie OTU counts'!X212/'Kelpie OTU counts'!X$1</f>
        <v>0</v>
      </c>
      <c r="Y212" s="4">
        <f>'Kelpie OTU counts'!Y212/'Kelpie OTU counts'!Y$1</f>
        <v>0</v>
      </c>
      <c r="Z212" s="4">
        <f>'Kelpie OTU counts'!Z212/'Kelpie OTU counts'!Z$1</f>
        <v>0</v>
      </c>
      <c r="AA212" s="4">
        <f>'Kelpie OTU counts'!AA212/'Kelpie OTU counts'!AA$1</f>
        <v>0</v>
      </c>
      <c r="AB212" s="4">
        <f>'Kelpie OTU counts'!AB212/'Kelpie OTU counts'!AB$1</f>
        <v>0</v>
      </c>
      <c r="AC212" s="4">
        <f>'Kelpie OTU counts'!AC212/'Kelpie OTU counts'!AC$1</f>
        <v>0</v>
      </c>
      <c r="AD212" s="4">
        <f>'Kelpie OTU counts'!AD212/'Kelpie OTU counts'!AD$1</f>
        <v>0</v>
      </c>
      <c r="AE212" s="4">
        <f>'Kelpie OTU counts'!AE212/'Kelpie OTU counts'!AE$1</f>
        <v>0</v>
      </c>
      <c r="AF212" s="4">
        <f>'Kelpie OTU counts'!AF212/'Kelpie OTU counts'!AF$1</f>
        <v>0</v>
      </c>
      <c r="AG212" s="4">
        <f>'Kelpie OTU counts'!AG212/'Kelpie OTU counts'!AG$1</f>
        <v>0</v>
      </c>
      <c r="AH212" s="4">
        <f>'Kelpie OTU counts'!AH212/'Kelpie OTU counts'!AH$1</f>
        <v>0</v>
      </c>
      <c r="AI212" s="4">
        <f>'Kelpie OTU counts'!AI212/'Kelpie OTU counts'!AI$1</f>
        <v>0</v>
      </c>
      <c r="AJ212" s="4">
        <f>'Kelpie OTU counts'!AJ212/'Kelpie OTU counts'!AJ$1</f>
        <v>0</v>
      </c>
      <c r="AK212" s="4">
        <f>'Kelpie OTU counts'!AK212/'Kelpie OTU counts'!AK$1</f>
        <v>0</v>
      </c>
      <c r="AL212" s="4">
        <f>'Kelpie OTU counts'!AL212/'Kelpie OTU counts'!AL$1</f>
        <v>0</v>
      </c>
      <c r="AM212" s="4">
        <f>'Kelpie OTU counts'!AM212/'Kelpie OTU counts'!AM$1</f>
        <v>0</v>
      </c>
      <c r="AN212" s="4">
        <f>'Kelpie OTU counts'!AN212/'Kelpie OTU counts'!AN$1</f>
        <v>0</v>
      </c>
      <c r="AO212" s="4">
        <f>'Kelpie OTU counts'!AO212/'Kelpie OTU counts'!AO$1</f>
        <v>4.3947263284059125E-3</v>
      </c>
      <c r="AP212" s="4">
        <f>'Kelpie OTU counts'!AP212/'Kelpie OTU counts'!AP$1</f>
        <v>1.7452006980802793E-3</v>
      </c>
      <c r="AQ212" s="4">
        <f>'Kelpie OTU counts'!AQ212/'Kelpie OTU counts'!AQ$1</f>
        <v>0</v>
      </c>
      <c r="AR212" s="4">
        <f>'Kelpie OTU counts'!AR212/'Kelpie OTU counts'!AR$1</f>
        <v>0</v>
      </c>
      <c r="AS212" s="4">
        <f>'Kelpie OTU counts'!AS212/'Kelpie OTU counts'!AS$1</f>
        <v>0</v>
      </c>
      <c r="AT212" s="4">
        <f>'Kelpie OTU counts'!AT212/'Kelpie OTU counts'!AT$1</f>
        <v>0</v>
      </c>
      <c r="AU212" s="4">
        <f>'Kelpie OTU counts'!AU212/'Kelpie OTU counts'!AU$1</f>
        <v>0</v>
      </c>
      <c r="AV212" s="4">
        <f>'Kelpie OTU counts'!AV212/'Kelpie OTU counts'!AV$1</f>
        <v>0</v>
      </c>
      <c r="AW212" s="4">
        <f>'Kelpie OTU counts'!AW212/'Kelpie OTU counts'!AW$1</f>
        <v>0</v>
      </c>
      <c r="AX212" s="4">
        <f>'Kelpie OTU counts'!AX212/'Kelpie OTU counts'!AX$1</f>
        <v>0</v>
      </c>
      <c r="AY212" s="4">
        <f>'Kelpie OTU counts'!AY212/'Kelpie OTU counts'!AY$1</f>
        <v>0</v>
      </c>
      <c r="AZ212" s="4">
        <f>'Kelpie OTU counts'!AZ212/'Kelpie OTU counts'!AZ$1</f>
        <v>0</v>
      </c>
      <c r="BA212" s="4">
        <f>'Kelpie OTU counts'!BA212/'Kelpie OTU counts'!BA$1</f>
        <v>0</v>
      </c>
      <c r="BB212" s="4">
        <f>'Kelpie OTU counts'!BB212/'Kelpie OTU counts'!BB$1</f>
        <v>0</v>
      </c>
      <c r="BC212" s="4">
        <f>'Kelpie OTU counts'!BC212/'Kelpie OTU counts'!BC$1</f>
        <v>0</v>
      </c>
      <c r="BD212" s="4">
        <f>'Kelpie OTU counts'!BD212/'Kelpie OTU counts'!BD$1</f>
        <v>0</v>
      </c>
      <c r="BE212" s="4">
        <f>'Kelpie OTU counts'!BE212/'Kelpie OTU counts'!BE$1</f>
        <v>0</v>
      </c>
      <c r="BF212" s="4">
        <f>'Kelpie OTU counts'!BF212/'Kelpie OTU counts'!BF$1</f>
        <v>0</v>
      </c>
    </row>
    <row r="213" spans="1:58" x14ac:dyDescent="0.35">
      <c r="A213" t="str">
        <f>'Kelpie OTU counts'!A213</f>
        <v>OTU_197</v>
      </c>
      <c r="B213">
        <f>'Kelpie OTU counts'!B213</f>
        <v>14</v>
      </c>
      <c r="C213" t="str">
        <f>'Kelpie OTU counts'!C213</f>
        <v>Root</v>
      </c>
      <c r="D213" t="str">
        <f>'Kelpie OTU counts'!D213</f>
        <v>Bacteria</v>
      </c>
      <c r="E213" t="str">
        <f>'Kelpie OTU counts'!E213</f>
        <v>Firmicutes</v>
      </c>
      <c r="F213" t="str">
        <f>'Kelpie OTU counts'!F213</f>
        <v>.</v>
      </c>
      <c r="G213" t="str">
        <f>'Kelpie OTU counts'!G213</f>
        <v>Clostridia</v>
      </c>
      <c r="H213" t="str">
        <f>'Kelpie OTU counts'!H213</f>
        <v>.</v>
      </c>
      <c r="I213" t="str">
        <f>'Kelpie OTU counts'!I213</f>
        <v>Clostridiales</v>
      </c>
      <c r="J213" t="str">
        <f>'Kelpie OTU counts'!J213</f>
        <v>.</v>
      </c>
      <c r="K213" t="str">
        <f>'Kelpie OTU counts'!K213</f>
        <v>Lachnospiraceae</v>
      </c>
      <c r="L213" t="str">
        <f>'Kelpie OTU counts'!L213</f>
        <v>.</v>
      </c>
      <c r="M213" t="str">
        <f>'Kelpie OTU counts'!M213</f>
        <v>.</v>
      </c>
      <c r="N213" t="str">
        <f>'Kelpie OTU counts'!N213</f>
        <v>.</v>
      </c>
      <c r="O213">
        <f>'Kelpie OTU counts'!O213</f>
        <v>0.96</v>
      </c>
      <c r="P213" t="str">
        <f>'Kelpie OTU counts'!P213</f>
        <v>Mordavella_massiliensis_strain_Marseille-P3246_(NR_147406.1)</v>
      </c>
      <c r="Q213">
        <f>'Kelpie OTU counts'!Q213</f>
        <v>97.2</v>
      </c>
      <c r="R213">
        <f>'Kelpie OTU counts'!R213</f>
        <v>1</v>
      </c>
      <c r="S213" s="4">
        <f>'Kelpie OTU counts'!S213/'Kelpie OTU counts'!S$1</f>
        <v>0</v>
      </c>
      <c r="T213" s="4">
        <f>'Kelpie OTU counts'!T213/'Kelpie OTU counts'!T$1</f>
        <v>0</v>
      </c>
      <c r="U213" s="4">
        <f>'Kelpie OTU counts'!U213/'Kelpie OTU counts'!U$1</f>
        <v>0</v>
      </c>
      <c r="V213" s="4">
        <f>'Kelpie OTU counts'!V213/'Kelpie OTU counts'!V$1</f>
        <v>0</v>
      </c>
      <c r="W213" s="4">
        <f>'Kelpie OTU counts'!W213/'Kelpie OTU counts'!W$1</f>
        <v>0</v>
      </c>
      <c r="X213" s="4">
        <f>'Kelpie OTU counts'!X213/'Kelpie OTU counts'!X$1</f>
        <v>0</v>
      </c>
      <c r="Y213" s="4">
        <f>'Kelpie OTU counts'!Y213/'Kelpie OTU counts'!Y$1</f>
        <v>0</v>
      </c>
      <c r="Z213" s="4">
        <f>'Kelpie OTU counts'!Z213/'Kelpie OTU counts'!Z$1</f>
        <v>0</v>
      </c>
      <c r="AA213" s="4">
        <f>'Kelpie OTU counts'!AA213/'Kelpie OTU counts'!AA$1</f>
        <v>0</v>
      </c>
      <c r="AB213" s="4">
        <f>'Kelpie OTU counts'!AB213/'Kelpie OTU counts'!AB$1</f>
        <v>0</v>
      </c>
      <c r="AC213" s="4">
        <f>'Kelpie OTU counts'!AC213/'Kelpie OTU counts'!AC$1</f>
        <v>0</v>
      </c>
      <c r="AD213" s="4">
        <f>'Kelpie OTU counts'!AD213/'Kelpie OTU counts'!AD$1</f>
        <v>0</v>
      </c>
      <c r="AE213" s="4">
        <f>'Kelpie OTU counts'!AE213/'Kelpie OTU counts'!AE$1</f>
        <v>0</v>
      </c>
      <c r="AF213" s="4">
        <f>'Kelpie OTU counts'!AF213/'Kelpie OTU counts'!AF$1</f>
        <v>0</v>
      </c>
      <c r="AG213" s="4">
        <f>'Kelpie OTU counts'!AG213/'Kelpie OTU counts'!AG$1</f>
        <v>0</v>
      </c>
      <c r="AH213" s="4">
        <f>'Kelpie OTU counts'!AH213/'Kelpie OTU counts'!AH$1</f>
        <v>0</v>
      </c>
      <c r="AI213" s="4">
        <f>'Kelpie OTU counts'!AI213/'Kelpie OTU counts'!AI$1</f>
        <v>0</v>
      </c>
      <c r="AJ213" s="4">
        <f>'Kelpie OTU counts'!AJ213/'Kelpie OTU counts'!AJ$1</f>
        <v>0</v>
      </c>
      <c r="AK213" s="4">
        <f>'Kelpie OTU counts'!AK213/'Kelpie OTU counts'!AK$1</f>
        <v>0</v>
      </c>
      <c r="AL213" s="4">
        <f>'Kelpie OTU counts'!AL213/'Kelpie OTU counts'!AL$1</f>
        <v>0</v>
      </c>
      <c r="AM213" s="4">
        <f>'Kelpie OTU counts'!AM213/'Kelpie OTU counts'!AM$1</f>
        <v>0</v>
      </c>
      <c r="AN213" s="4">
        <f>'Kelpie OTU counts'!AN213/'Kelpie OTU counts'!AN$1</f>
        <v>0</v>
      </c>
      <c r="AO213" s="4">
        <f>'Kelpie OTU counts'!AO213/'Kelpie OTU counts'!AO$1</f>
        <v>5.1937674790251695E-3</v>
      </c>
      <c r="AP213" s="4">
        <f>'Kelpie OTU counts'!AP213/'Kelpie OTU counts'!AP$1</f>
        <v>4.3630017452006982E-4</v>
      </c>
      <c r="AQ213" s="4">
        <f>'Kelpie OTU counts'!AQ213/'Kelpie OTU counts'!AQ$1</f>
        <v>0</v>
      </c>
      <c r="AR213" s="4">
        <f>'Kelpie OTU counts'!AR213/'Kelpie OTU counts'!AR$1</f>
        <v>0</v>
      </c>
      <c r="AS213" s="4">
        <f>'Kelpie OTU counts'!AS213/'Kelpie OTU counts'!AS$1</f>
        <v>0</v>
      </c>
      <c r="AT213" s="4">
        <f>'Kelpie OTU counts'!AT213/'Kelpie OTU counts'!AT$1</f>
        <v>0</v>
      </c>
      <c r="AU213" s="4">
        <f>'Kelpie OTU counts'!AU213/'Kelpie OTU counts'!AU$1</f>
        <v>0</v>
      </c>
      <c r="AV213" s="4">
        <f>'Kelpie OTU counts'!AV213/'Kelpie OTU counts'!AV$1</f>
        <v>0</v>
      </c>
      <c r="AW213" s="4">
        <f>'Kelpie OTU counts'!AW213/'Kelpie OTU counts'!AW$1</f>
        <v>0</v>
      </c>
      <c r="AX213" s="4">
        <f>'Kelpie OTU counts'!AX213/'Kelpie OTU counts'!AX$1</f>
        <v>0</v>
      </c>
      <c r="AY213" s="4">
        <f>'Kelpie OTU counts'!AY213/'Kelpie OTU counts'!AY$1</f>
        <v>0</v>
      </c>
      <c r="AZ213" s="4">
        <f>'Kelpie OTU counts'!AZ213/'Kelpie OTU counts'!AZ$1</f>
        <v>0</v>
      </c>
      <c r="BA213" s="4">
        <f>'Kelpie OTU counts'!BA213/'Kelpie OTU counts'!BA$1</f>
        <v>0</v>
      </c>
      <c r="BB213" s="4">
        <f>'Kelpie OTU counts'!BB213/'Kelpie OTU counts'!BB$1</f>
        <v>0</v>
      </c>
      <c r="BC213" s="4">
        <f>'Kelpie OTU counts'!BC213/'Kelpie OTU counts'!BC$1</f>
        <v>0</v>
      </c>
      <c r="BD213" s="4">
        <f>'Kelpie OTU counts'!BD213/'Kelpie OTU counts'!BD$1</f>
        <v>0</v>
      </c>
      <c r="BE213" s="4">
        <f>'Kelpie OTU counts'!BE213/'Kelpie OTU counts'!BE$1</f>
        <v>0</v>
      </c>
      <c r="BF213" s="4">
        <f>'Kelpie OTU counts'!BF213/'Kelpie OTU counts'!BF$1</f>
        <v>0</v>
      </c>
    </row>
    <row r="214" spans="1:58" x14ac:dyDescent="0.35">
      <c r="A214" t="str">
        <f>'Kelpie OTU counts'!A214</f>
        <v>OTU_208</v>
      </c>
      <c r="B214">
        <f>'Kelpie OTU counts'!B214</f>
        <v>14</v>
      </c>
      <c r="C214" t="str">
        <f>'Kelpie OTU counts'!C214</f>
        <v>Root</v>
      </c>
      <c r="D214" t="str">
        <f>'Kelpie OTU counts'!D214</f>
        <v>Bacteria</v>
      </c>
      <c r="E214" t="str">
        <f>'Kelpie OTU counts'!E214</f>
        <v>Firmicutes</v>
      </c>
      <c r="F214" t="str">
        <f>'Kelpie OTU counts'!F214</f>
        <v>.</v>
      </c>
      <c r="G214" t="str">
        <f>'Kelpie OTU counts'!G214</f>
        <v>Clostridia</v>
      </c>
      <c r="H214" t="str">
        <f>'Kelpie OTU counts'!H214</f>
        <v>.</v>
      </c>
      <c r="I214" t="str">
        <f>'Kelpie OTU counts'!I214</f>
        <v>Clostridiales</v>
      </c>
      <c r="J214" t="str">
        <f>'Kelpie OTU counts'!J214</f>
        <v>.</v>
      </c>
      <c r="K214" t="str">
        <f>'Kelpie OTU counts'!K214</f>
        <v>Ruminococcaceae</v>
      </c>
      <c r="L214" t="str">
        <f>'Kelpie OTU counts'!L214</f>
        <v>.</v>
      </c>
      <c r="M214" t="str">
        <f>'Kelpie OTU counts'!M214</f>
        <v>Oscillibacter</v>
      </c>
      <c r="N214" t="str">
        <f>'Kelpie OTU counts'!N214</f>
        <v>.</v>
      </c>
      <c r="O214">
        <f>'Kelpie OTU counts'!O214</f>
        <v>1</v>
      </c>
      <c r="P214" t="str">
        <f>'Kelpie OTU counts'!P214</f>
        <v>Oscillibacter_sp._GH1_(JF750939)</v>
      </c>
      <c r="Q214">
        <f>'Kelpie OTU counts'!Q214</f>
        <v>94.1</v>
      </c>
      <c r="R214">
        <f>'Kelpie OTU counts'!R214</f>
        <v>1</v>
      </c>
      <c r="S214" s="4">
        <f>'Kelpie OTU counts'!S214/'Kelpie OTU counts'!S$1</f>
        <v>0</v>
      </c>
      <c r="T214" s="4">
        <f>'Kelpie OTU counts'!T214/'Kelpie OTU counts'!T$1</f>
        <v>0</v>
      </c>
      <c r="U214" s="4">
        <f>'Kelpie OTU counts'!U214/'Kelpie OTU counts'!U$1</f>
        <v>0</v>
      </c>
      <c r="V214" s="4">
        <f>'Kelpie OTU counts'!V214/'Kelpie OTU counts'!V$1</f>
        <v>0</v>
      </c>
      <c r="W214" s="4">
        <f>'Kelpie OTU counts'!W214/'Kelpie OTU counts'!W$1</f>
        <v>0</v>
      </c>
      <c r="X214" s="4">
        <f>'Kelpie OTU counts'!X214/'Kelpie OTU counts'!X$1</f>
        <v>0</v>
      </c>
      <c r="Y214" s="4">
        <f>'Kelpie OTU counts'!Y214/'Kelpie OTU counts'!Y$1</f>
        <v>0</v>
      </c>
      <c r="Z214" s="4">
        <f>'Kelpie OTU counts'!Z214/'Kelpie OTU counts'!Z$1</f>
        <v>0</v>
      </c>
      <c r="AA214" s="4">
        <f>'Kelpie OTU counts'!AA214/'Kelpie OTU counts'!AA$1</f>
        <v>0</v>
      </c>
      <c r="AB214" s="4">
        <f>'Kelpie OTU counts'!AB214/'Kelpie OTU counts'!AB$1</f>
        <v>0</v>
      </c>
      <c r="AC214" s="4">
        <f>'Kelpie OTU counts'!AC214/'Kelpie OTU counts'!AC$1</f>
        <v>8.9245872378402495E-4</v>
      </c>
      <c r="AD214" s="4">
        <f>'Kelpie OTU counts'!AD214/'Kelpie OTU counts'!AD$1</f>
        <v>1.2033694344163659E-3</v>
      </c>
      <c r="AE214" s="4">
        <f>'Kelpie OTU counts'!AE214/'Kelpie OTU counts'!AE$1</f>
        <v>0</v>
      </c>
      <c r="AF214" s="4">
        <f>'Kelpie OTU counts'!AF214/'Kelpie OTU counts'!AF$1</f>
        <v>1.9739439399921043E-3</v>
      </c>
      <c r="AG214" s="4">
        <f>'Kelpie OTU counts'!AG214/'Kelpie OTU counts'!AG$1</f>
        <v>0</v>
      </c>
      <c r="AH214" s="4">
        <f>'Kelpie OTU counts'!AH214/'Kelpie OTU counts'!AH$1</f>
        <v>0</v>
      </c>
      <c r="AI214" s="4">
        <f>'Kelpie OTU counts'!AI214/'Kelpie OTU counts'!AI$1</f>
        <v>0</v>
      </c>
      <c r="AJ214" s="4">
        <f>'Kelpie OTU counts'!AJ214/'Kelpie OTU counts'!AJ$1</f>
        <v>0</v>
      </c>
      <c r="AK214" s="4">
        <f>'Kelpie OTU counts'!AK214/'Kelpie OTU counts'!AK$1</f>
        <v>0</v>
      </c>
      <c r="AL214" s="4">
        <f>'Kelpie OTU counts'!AL214/'Kelpie OTU counts'!AL$1</f>
        <v>0</v>
      </c>
      <c r="AM214" s="4">
        <f>'Kelpie OTU counts'!AM214/'Kelpie OTU counts'!AM$1</f>
        <v>0</v>
      </c>
      <c r="AN214" s="4">
        <f>'Kelpie OTU counts'!AN214/'Kelpie OTU counts'!AN$1</f>
        <v>0</v>
      </c>
      <c r="AO214" s="4">
        <f>'Kelpie OTU counts'!AO214/'Kelpie OTU counts'!AO$1</f>
        <v>0</v>
      </c>
      <c r="AP214" s="4">
        <f>'Kelpie OTU counts'!AP214/'Kelpie OTU counts'!AP$1</f>
        <v>0</v>
      </c>
      <c r="AQ214" s="4">
        <f>'Kelpie OTU counts'!AQ214/'Kelpie OTU counts'!AQ$1</f>
        <v>0</v>
      </c>
      <c r="AR214" s="4">
        <f>'Kelpie OTU counts'!AR214/'Kelpie OTU counts'!AR$1</f>
        <v>0</v>
      </c>
      <c r="AS214" s="4">
        <f>'Kelpie OTU counts'!AS214/'Kelpie OTU counts'!AS$1</f>
        <v>0</v>
      </c>
      <c r="AT214" s="4">
        <f>'Kelpie OTU counts'!AT214/'Kelpie OTU counts'!AT$1</f>
        <v>0</v>
      </c>
      <c r="AU214" s="4">
        <f>'Kelpie OTU counts'!AU214/'Kelpie OTU counts'!AU$1</f>
        <v>0</v>
      </c>
      <c r="AV214" s="4">
        <f>'Kelpie OTU counts'!AV214/'Kelpie OTU counts'!AV$1</f>
        <v>0</v>
      </c>
      <c r="AW214" s="4">
        <f>'Kelpie OTU counts'!AW214/'Kelpie OTU counts'!AW$1</f>
        <v>0</v>
      </c>
      <c r="AX214" s="4">
        <f>'Kelpie OTU counts'!AX214/'Kelpie OTU counts'!AX$1</f>
        <v>0</v>
      </c>
      <c r="AY214" s="4">
        <f>'Kelpie OTU counts'!AY214/'Kelpie OTU counts'!AY$1</f>
        <v>0</v>
      </c>
      <c r="AZ214" s="4">
        <f>'Kelpie OTU counts'!AZ214/'Kelpie OTU counts'!AZ$1</f>
        <v>0</v>
      </c>
      <c r="BA214" s="4">
        <f>'Kelpie OTU counts'!BA214/'Kelpie OTU counts'!BA$1</f>
        <v>0</v>
      </c>
      <c r="BB214" s="4">
        <f>'Kelpie OTU counts'!BB214/'Kelpie OTU counts'!BB$1</f>
        <v>0</v>
      </c>
      <c r="BC214" s="4">
        <f>'Kelpie OTU counts'!BC214/'Kelpie OTU counts'!BC$1</f>
        <v>0</v>
      </c>
      <c r="BD214" s="4">
        <f>'Kelpie OTU counts'!BD214/'Kelpie OTU counts'!BD$1</f>
        <v>0</v>
      </c>
      <c r="BE214" s="4">
        <f>'Kelpie OTU counts'!BE214/'Kelpie OTU counts'!BE$1</f>
        <v>0</v>
      </c>
      <c r="BF214" s="4">
        <f>'Kelpie OTU counts'!BF214/'Kelpie OTU counts'!BF$1</f>
        <v>0</v>
      </c>
    </row>
    <row r="215" spans="1:58" x14ac:dyDescent="0.35">
      <c r="A215" t="str">
        <f>'Kelpie OTU counts'!A215</f>
        <v>OTU_219</v>
      </c>
      <c r="B215">
        <f>'Kelpie OTU counts'!B215</f>
        <v>14</v>
      </c>
      <c r="C215" t="str">
        <f>'Kelpie OTU counts'!C215</f>
        <v>Root</v>
      </c>
      <c r="D215" t="str">
        <f>'Kelpie OTU counts'!D215</f>
        <v>Bacteria</v>
      </c>
      <c r="E215" t="str">
        <f>'Kelpie OTU counts'!E215</f>
        <v>Firmicutes</v>
      </c>
      <c r="F215" t="str">
        <f>'Kelpie OTU counts'!F215</f>
        <v>.</v>
      </c>
      <c r="G215" t="str">
        <f>'Kelpie OTU counts'!G215</f>
        <v>Clostridia</v>
      </c>
      <c r="H215" t="str">
        <f>'Kelpie OTU counts'!H215</f>
        <v>.</v>
      </c>
      <c r="I215" t="str">
        <f>'Kelpie OTU counts'!I215</f>
        <v>Clostridiales</v>
      </c>
      <c r="J215" t="str">
        <f>'Kelpie OTU counts'!J215</f>
        <v>.</v>
      </c>
      <c r="K215" t="str">
        <f>'Kelpie OTU counts'!K215</f>
        <v>.</v>
      </c>
      <c r="L215" t="str">
        <f>'Kelpie OTU counts'!L215</f>
        <v>.</v>
      </c>
      <c r="M215" t="str">
        <f>'Kelpie OTU counts'!M215</f>
        <v>.</v>
      </c>
      <c r="N215" t="str">
        <f>'Kelpie OTU counts'!N215</f>
        <v>.</v>
      </c>
      <c r="O215">
        <f>'Kelpie OTU counts'!O215</f>
        <v>0.86</v>
      </c>
      <c r="P215" t="str">
        <f>'Kelpie OTU counts'!P215</f>
        <v>Clostridium_symbiosum_strain_ATCC_14940_(M59112)</v>
      </c>
      <c r="Q215">
        <f>'Kelpie OTU counts'!Q215</f>
        <v>88.1</v>
      </c>
      <c r="R215">
        <f>'Kelpie OTU counts'!R215</f>
        <v>1</v>
      </c>
      <c r="S215" s="4">
        <f>'Kelpie OTU counts'!S215/'Kelpie OTU counts'!S$1</f>
        <v>0</v>
      </c>
      <c r="T215" s="4">
        <f>'Kelpie OTU counts'!T215/'Kelpie OTU counts'!T$1</f>
        <v>0</v>
      </c>
      <c r="U215" s="4">
        <f>'Kelpie OTU counts'!U215/'Kelpie OTU counts'!U$1</f>
        <v>0</v>
      </c>
      <c r="V215" s="4">
        <f>'Kelpie OTU counts'!V215/'Kelpie OTU counts'!V$1</f>
        <v>0</v>
      </c>
      <c r="W215" s="4">
        <f>'Kelpie OTU counts'!W215/'Kelpie OTU counts'!W$1</f>
        <v>0</v>
      </c>
      <c r="X215" s="4">
        <f>'Kelpie OTU counts'!X215/'Kelpie OTU counts'!X$1</f>
        <v>0</v>
      </c>
      <c r="Y215" s="4">
        <f>'Kelpie OTU counts'!Y215/'Kelpie OTU counts'!Y$1</f>
        <v>0</v>
      </c>
      <c r="Z215" s="4">
        <f>'Kelpie OTU counts'!Z215/'Kelpie OTU counts'!Z$1</f>
        <v>0</v>
      </c>
      <c r="AA215" s="4">
        <f>'Kelpie OTU counts'!AA215/'Kelpie OTU counts'!AA$1</f>
        <v>0</v>
      </c>
      <c r="AB215" s="4">
        <f>'Kelpie OTU counts'!AB215/'Kelpie OTU counts'!AB$1</f>
        <v>0</v>
      </c>
      <c r="AC215" s="4">
        <f>'Kelpie OTU counts'!AC215/'Kelpie OTU counts'!AC$1</f>
        <v>0</v>
      </c>
      <c r="AD215" s="4">
        <f>'Kelpie OTU counts'!AD215/'Kelpie OTU counts'!AD$1</f>
        <v>0</v>
      </c>
      <c r="AE215" s="4">
        <f>'Kelpie OTU counts'!AE215/'Kelpie OTU counts'!AE$1</f>
        <v>5.1338467180051337E-3</v>
      </c>
      <c r="AF215" s="4">
        <f>'Kelpie OTU counts'!AF215/'Kelpie OTU counts'!AF$1</f>
        <v>0</v>
      </c>
      <c r="AG215" s="4">
        <f>'Kelpie OTU counts'!AG215/'Kelpie OTU counts'!AG$1</f>
        <v>0</v>
      </c>
      <c r="AH215" s="4">
        <f>'Kelpie OTU counts'!AH215/'Kelpie OTU counts'!AH$1</f>
        <v>0</v>
      </c>
      <c r="AI215" s="4">
        <f>'Kelpie OTU counts'!AI215/'Kelpie OTU counts'!AI$1</f>
        <v>0</v>
      </c>
      <c r="AJ215" s="4">
        <f>'Kelpie OTU counts'!AJ215/'Kelpie OTU counts'!AJ$1</f>
        <v>0</v>
      </c>
      <c r="AK215" s="4">
        <f>'Kelpie OTU counts'!AK215/'Kelpie OTU counts'!AK$1</f>
        <v>0</v>
      </c>
      <c r="AL215" s="4">
        <f>'Kelpie OTU counts'!AL215/'Kelpie OTU counts'!AL$1</f>
        <v>0</v>
      </c>
      <c r="AM215" s="4">
        <f>'Kelpie OTU counts'!AM215/'Kelpie OTU counts'!AM$1</f>
        <v>0</v>
      </c>
      <c r="AN215" s="4">
        <f>'Kelpie OTU counts'!AN215/'Kelpie OTU counts'!AN$1</f>
        <v>0</v>
      </c>
      <c r="AO215" s="4">
        <f>'Kelpie OTU counts'!AO215/'Kelpie OTU counts'!AO$1</f>
        <v>0</v>
      </c>
      <c r="AP215" s="4">
        <f>'Kelpie OTU counts'!AP215/'Kelpie OTU counts'!AP$1</f>
        <v>0</v>
      </c>
      <c r="AQ215" s="4">
        <f>'Kelpie OTU counts'!AQ215/'Kelpie OTU counts'!AQ$1</f>
        <v>0</v>
      </c>
      <c r="AR215" s="4">
        <f>'Kelpie OTU counts'!AR215/'Kelpie OTU counts'!AR$1</f>
        <v>0</v>
      </c>
      <c r="AS215" s="4">
        <f>'Kelpie OTU counts'!AS215/'Kelpie OTU counts'!AS$1</f>
        <v>0</v>
      </c>
      <c r="AT215" s="4">
        <f>'Kelpie OTU counts'!AT215/'Kelpie OTU counts'!AT$1</f>
        <v>0</v>
      </c>
      <c r="AU215" s="4">
        <f>'Kelpie OTU counts'!AU215/'Kelpie OTU counts'!AU$1</f>
        <v>0</v>
      </c>
      <c r="AV215" s="4">
        <f>'Kelpie OTU counts'!AV215/'Kelpie OTU counts'!AV$1</f>
        <v>0</v>
      </c>
      <c r="AW215" s="4">
        <f>'Kelpie OTU counts'!AW215/'Kelpie OTU counts'!AW$1</f>
        <v>0</v>
      </c>
      <c r="AX215" s="4">
        <f>'Kelpie OTU counts'!AX215/'Kelpie OTU counts'!AX$1</f>
        <v>0</v>
      </c>
      <c r="AY215" s="4">
        <f>'Kelpie OTU counts'!AY215/'Kelpie OTU counts'!AY$1</f>
        <v>0</v>
      </c>
      <c r="AZ215" s="4">
        <f>'Kelpie OTU counts'!AZ215/'Kelpie OTU counts'!AZ$1</f>
        <v>0</v>
      </c>
      <c r="BA215" s="4">
        <f>'Kelpie OTU counts'!BA215/'Kelpie OTU counts'!BA$1</f>
        <v>0</v>
      </c>
      <c r="BB215" s="4">
        <f>'Kelpie OTU counts'!BB215/'Kelpie OTU counts'!BB$1</f>
        <v>0</v>
      </c>
      <c r="BC215" s="4">
        <f>'Kelpie OTU counts'!BC215/'Kelpie OTU counts'!BC$1</f>
        <v>0</v>
      </c>
      <c r="BD215" s="4">
        <f>'Kelpie OTU counts'!BD215/'Kelpie OTU counts'!BD$1</f>
        <v>0</v>
      </c>
      <c r="BE215" s="4">
        <f>'Kelpie OTU counts'!BE215/'Kelpie OTU counts'!BE$1</f>
        <v>0</v>
      </c>
      <c r="BF215" s="4">
        <f>'Kelpie OTU counts'!BF215/'Kelpie OTU counts'!BF$1</f>
        <v>0</v>
      </c>
    </row>
    <row r="216" spans="1:58" x14ac:dyDescent="0.35">
      <c r="A216" t="str">
        <f>'Kelpie OTU counts'!A216</f>
        <v>OTU_201</v>
      </c>
      <c r="B216">
        <f>'Kelpie OTU counts'!B216</f>
        <v>13</v>
      </c>
      <c r="C216" t="str">
        <f>'Kelpie OTU counts'!C216</f>
        <v>Root</v>
      </c>
      <c r="D216" t="str">
        <f>'Kelpie OTU counts'!D216</f>
        <v>Bacteria</v>
      </c>
      <c r="E216" t="str">
        <f>'Kelpie OTU counts'!E216</f>
        <v>Firmicutes</v>
      </c>
      <c r="F216" t="str">
        <f>'Kelpie OTU counts'!F216</f>
        <v>.</v>
      </c>
      <c r="G216" t="str">
        <f>'Kelpie OTU counts'!G216</f>
        <v>Clostridia</v>
      </c>
      <c r="H216" t="str">
        <f>'Kelpie OTU counts'!H216</f>
        <v>.</v>
      </c>
      <c r="I216" t="str">
        <f>'Kelpie OTU counts'!I216</f>
        <v>Clostridiales</v>
      </c>
      <c r="J216" t="str">
        <f>'Kelpie OTU counts'!J216</f>
        <v>.</v>
      </c>
      <c r="K216" t="str">
        <f>'Kelpie OTU counts'!K216</f>
        <v>Ruminococcaceae</v>
      </c>
      <c r="L216" t="str">
        <f>'Kelpie OTU counts'!L216</f>
        <v>.</v>
      </c>
      <c r="M216" t="str">
        <f>'Kelpie OTU counts'!M216</f>
        <v>.</v>
      </c>
      <c r="N216" t="str">
        <f>'Kelpie OTU counts'!N216</f>
        <v>.</v>
      </c>
      <c r="O216">
        <f>'Kelpie OTU counts'!O216</f>
        <v>0.95</v>
      </c>
      <c r="P216" t="str">
        <f>'Kelpie OTU counts'!P216</f>
        <v>Colidextribacter_massiliensis_strain_Marseille-P3083_(NR_147375.1)</v>
      </c>
      <c r="Q216">
        <f>'Kelpie OTU counts'!Q216</f>
        <v>92.1</v>
      </c>
      <c r="R216">
        <f>'Kelpie OTU counts'!R216</f>
        <v>1</v>
      </c>
      <c r="S216" s="4">
        <f>'Kelpie OTU counts'!S216/'Kelpie OTU counts'!S$1</f>
        <v>0</v>
      </c>
      <c r="T216" s="4">
        <f>'Kelpie OTU counts'!T216/'Kelpie OTU counts'!T$1</f>
        <v>0</v>
      </c>
      <c r="U216" s="4">
        <f>'Kelpie OTU counts'!U216/'Kelpie OTU counts'!U$1</f>
        <v>0</v>
      </c>
      <c r="V216" s="4">
        <f>'Kelpie OTU counts'!V216/'Kelpie OTU counts'!V$1</f>
        <v>0</v>
      </c>
      <c r="W216" s="4">
        <f>'Kelpie OTU counts'!W216/'Kelpie OTU counts'!W$1</f>
        <v>0</v>
      </c>
      <c r="X216" s="4">
        <f>'Kelpie OTU counts'!X216/'Kelpie OTU counts'!X$1</f>
        <v>0</v>
      </c>
      <c r="Y216" s="4">
        <f>'Kelpie OTU counts'!Y216/'Kelpie OTU counts'!Y$1</f>
        <v>0</v>
      </c>
      <c r="Z216" s="4">
        <f>'Kelpie OTU counts'!Z216/'Kelpie OTU counts'!Z$1</f>
        <v>0</v>
      </c>
      <c r="AA216" s="4">
        <f>'Kelpie OTU counts'!AA216/'Kelpie OTU counts'!AA$1</f>
        <v>0</v>
      </c>
      <c r="AB216" s="4">
        <f>'Kelpie OTU counts'!AB216/'Kelpie OTU counts'!AB$1</f>
        <v>0</v>
      </c>
      <c r="AC216" s="4">
        <f>'Kelpie OTU counts'!AC216/'Kelpie OTU counts'!AC$1</f>
        <v>0</v>
      </c>
      <c r="AD216" s="4">
        <f>'Kelpie OTU counts'!AD216/'Kelpie OTU counts'!AD$1</f>
        <v>0</v>
      </c>
      <c r="AE216" s="4">
        <f>'Kelpie OTU counts'!AE216/'Kelpie OTU counts'!AE$1</f>
        <v>0</v>
      </c>
      <c r="AF216" s="4">
        <f>'Kelpie OTU counts'!AF216/'Kelpie OTU counts'!AF$1</f>
        <v>0</v>
      </c>
      <c r="AG216" s="4">
        <f>'Kelpie OTU counts'!AG216/'Kelpie OTU counts'!AG$1</f>
        <v>0</v>
      </c>
      <c r="AH216" s="4">
        <f>'Kelpie OTU counts'!AH216/'Kelpie OTU counts'!AH$1</f>
        <v>0</v>
      </c>
      <c r="AI216" s="4">
        <f>'Kelpie OTU counts'!AI216/'Kelpie OTU counts'!AI$1</f>
        <v>0</v>
      </c>
      <c r="AJ216" s="4">
        <f>'Kelpie OTU counts'!AJ216/'Kelpie OTU counts'!AJ$1</f>
        <v>0</v>
      </c>
      <c r="AK216" s="4">
        <f>'Kelpie OTU counts'!AK216/'Kelpie OTU counts'!AK$1</f>
        <v>0</v>
      </c>
      <c r="AL216" s="4">
        <f>'Kelpie OTU counts'!AL216/'Kelpie OTU counts'!AL$1</f>
        <v>0</v>
      </c>
      <c r="AM216" s="4">
        <f>'Kelpie OTU counts'!AM216/'Kelpie OTU counts'!AM$1</f>
        <v>0</v>
      </c>
      <c r="AN216" s="4">
        <f>'Kelpie OTU counts'!AN216/'Kelpie OTU counts'!AN$1</f>
        <v>0</v>
      </c>
      <c r="AO216" s="4">
        <f>'Kelpie OTU counts'!AO216/'Kelpie OTU counts'!AO$1</f>
        <v>3.9952057530962841E-3</v>
      </c>
      <c r="AP216" s="4">
        <f>'Kelpie OTU counts'!AP216/'Kelpie OTU counts'!AP$1</f>
        <v>0</v>
      </c>
      <c r="AQ216" s="4">
        <f>'Kelpie OTU counts'!AQ216/'Kelpie OTU counts'!AQ$1</f>
        <v>0</v>
      </c>
      <c r="AR216" s="4">
        <f>'Kelpie OTU counts'!AR216/'Kelpie OTU counts'!AR$1</f>
        <v>0</v>
      </c>
      <c r="AS216" s="4">
        <f>'Kelpie OTU counts'!AS216/'Kelpie OTU counts'!AS$1</f>
        <v>0</v>
      </c>
      <c r="AT216" s="4">
        <f>'Kelpie OTU counts'!AT216/'Kelpie OTU counts'!AT$1</f>
        <v>0</v>
      </c>
      <c r="AU216" s="4">
        <f>'Kelpie OTU counts'!AU216/'Kelpie OTU counts'!AU$1</f>
        <v>2.5316455696202532E-3</v>
      </c>
      <c r="AV216" s="4">
        <f>'Kelpie OTU counts'!AV216/'Kelpie OTU counts'!AV$1</f>
        <v>0</v>
      </c>
      <c r="AW216" s="4">
        <f>'Kelpie OTU counts'!AW216/'Kelpie OTU counts'!AW$1</f>
        <v>0</v>
      </c>
      <c r="AX216" s="4">
        <f>'Kelpie OTU counts'!AX216/'Kelpie OTU counts'!AX$1</f>
        <v>0</v>
      </c>
      <c r="AY216" s="4">
        <f>'Kelpie OTU counts'!AY216/'Kelpie OTU counts'!AY$1</f>
        <v>0</v>
      </c>
      <c r="AZ216" s="4">
        <f>'Kelpie OTU counts'!AZ216/'Kelpie OTU counts'!AZ$1</f>
        <v>0</v>
      </c>
      <c r="BA216" s="4">
        <f>'Kelpie OTU counts'!BA216/'Kelpie OTU counts'!BA$1</f>
        <v>0</v>
      </c>
      <c r="BB216" s="4">
        <f>'Kelpie OTU counts'!BB216/'Kelpie OTU counts'!BB$1</f>
        <v>0</v>
      </c>
      <c r="BC216" s="4">
        <f>'Kelpie OTU counts'!BC216/'Kelpie OTU counts'!BC$1</f>
        <v>0</v>
      </c>
      <c r="BD216" s="4">
        <f>'Kelpie OTU counts'!BD216/'Kelpie OTU counts'!BD$1</f>
        <v>0</v>
      </c>
      <c r="BE216" s="4">
        <f>'Kelpie OTU counts'!BE216/'Kelpie OTU counts'!BE$1</f>
        <v>0</v>
      </c>
      <c r="BF216" s="4">
        <f>'Kelpie OTU counts'!BF216/'Kelpie OTU counts'!BF$1</f>
        <v>0</v>
      </c>
    </row>
    <row r="217" spans="1:58" x14ac:dyDescent="0.35">
      <c r="A217" t="str">
        <f>'Kelpie OTU counts'!A217</f>
        <v>OTU_196</v>
      </c>
      <c r="B217">
        <f>'Kelpie OTU counts'!B217</f>
        <v>13</v>
      </c>
      <c r="C217" t="str">
        <f>'Kelpie OTU counts'!C217</f>
        <v>Root</v>
      </c>
      <c r="D217" t="str">
        <f>'Kelpie OTU counts'!D217</f>
        <v>Bacteria</v>
      </c>
      <c r="E217" t="str">
        <f>'Kelpie OTU counts'!E217</f>
        <v>Firmicutes</v>
      </c>
      <c r="F217" t="str">
        <f>'Kelpie OTU counts'!F217</f>
        <v>.</v>
      </c>
      <c r="G217" t="str">
        <f>'Kelpie OTU counts'!G217</f>
        <v>Clostridia</v>
      </c>
      <c r="H217" t="str">
        <f>'Kelpie OTU counts'!H217</f>
        <v>.</v>
      </c>
      <c r="I217" t="str">
        <f>'Kelpie OTU counts'!I217</f>
        <v>Clostridiales</v>
      </c>
      <c r="J217" t="str">
        <f>'Kelpie OTU counts'!J217</f>
        <v>.</v>
      </c>
      <c r="K217" t="str">
        <f>'Kelpie OTU counts'!K217</f>
        <v>Ruminococcaceae</v>
      </c>
      <c r="L217" t="str">
        <f>'Kelpie OTU counts'!L217</f>
        <v>.</v>
      </c>
      <c r="M217" t="str">
        <f>'Kelpie OTU counts'!M217</f>
        <v>Faecalibacterium</v>
      </c>
      <c r="N217" t="str">
        <f>'Kelpie OTU counts'!N217</f>
        <v>.</v>
      </c>
      <c r="O217">
        <f>'Kelpie OTU counts'!O217</f>
        <v>0.75</v>
      </c>
      <c r="P217" t="str">
        <f>'Kelpie OTU counts'!P217</f>
        <v>Faecalibacterium_prausnitzii_(T)_ATCC_27768_(AJ413954)</v>
      </c>
      <c r="Q217">
        <f>'Kelpie OTU counts'!Q217</f>
        <v>93.7</v>
      </c>
      <c r="R217">
        <f>'Kelpie OTU counts'!R217</f>
        <v>1</v>
      </c>
      <c r="S217" s="4">
        <f>'Kelpie OTU counts'!S217/'Kelpie OTU counts'!S$1</f>
        <v>0</v>
      </c>
      <c r="T217" s="4">
        <f>'Kelpie OTU counts'!T217/'Kelpie OTU counts'!T$1</f>
        <v>0</v>
      </c>
      <c r="U217" s="4">
        <f>'Kelpie OTU counts'!U217/'Kelpie OTU counts'!U$1</f>
        <v>0</v>
      </c>
      <c r="V217" s="4">
        <f>'Kelpie OTU counts'!V217/'Kelpie OTU counts'!V$1</f>
        <v>0</v>
      </c>
      <c r="W217" s="4">
        <f>'Kelpie OTU counts'!W217/'Kelpie OTU counts'!W$1</f>
        <v>0</v>
      </c>
      <c r="X217" s="4">
        <f>'Kelpie OTU counts'!X217/'Kelpie OTU counts'!X$1</f>
        <v>0</v>
      </c>
      <c r="Y217" s="4">
        <f>'Kelpie OTU counts'!Y217/'Kelpie OTU counts'!Y$1</f>
        <v>0</v>
      </c>
      <c r="Z217" s="4">
        <f>'Kelpie OTU counts'!Z217/'Kelpie OTU counts'!Z$1</f>
        <v>0</v>
      </c>
      <c r="AA217" s="4">
        <f>'Kelpie OTU counts'!AA217/'Kelpie OTU counts'!AA$1</f>
        <v>0</v>
      </c>
      <c r="AB217" s="4">
        <f>'Kelpie OTU counts'!AB217/'Kelpie OTU counts'!AB$1</f>
        <v>0</v>
      </c>
      <c r="AC217" s="4">
        <f>'Kelpie OTU counts'!AC217/'Kelpie OTU counts'!AC$1</f>
        <v>0</v>
      </c>
      <c r="AD217" s="4">
        <f>'Kelpie OTU counts'!AD217/'Kelpie OTU counts'!AD$1</f>
        <v>0</v>
      </c>
      <c r="AE217" s="4">
        <f>'Kelpie OTU counts'!AE217/'Kelpie OTU counts'!AE$1</f>
        <v>0</v>
      </c>
      <c r="AF217" s="4">
        <f>'Kelpie OTU counts'!AF217/'Kelpie OTU counts'!AF$1</f>
        <v>0</v>
      </c>
      <c r="AG217" s="4">
        <f>'Kelpie OTU counts'!AG217/'Kelpie OTU counts'!AG$1</f>
        <v>0</v>
      </c>
      <c r="AH217" s="4">
        <f>'Kelpie OTU counts'!AH217/'Kelpie OTU counts'!AH$1</f>
        <v>0</v>
      </c>
      <c r="AI217" s="4">
        <f>'Kelpie OTU counts'!AI217/'Kelpie OTU counts'!AI$1</f>
        <v>0</v>
      </c>
      <c r="AJ217" s="4">
        <f>'Kelpie OTU counts'!AJ217/'Kelpie OTU counts'!AJ$1</f>
        <v>0</v>
      </c>
      <c r="AK217" s="4">
        <f>'Kelpie OTU counts'!AK217/'Kelpie OTU counts'!AK$1</f>
        <v>0</v>
      </c>
      <c r="AL217" s="4">
        <f>'Kelpie OTU counts'!AL217/'Kelpie OTU counts'!AL$1</f>
        <v>0</v>
      </c>
      <c r="AM217" s="4">
        <f>'Kelpie OTU counts'!AM217/'Kelpie OTU counts'!AM$1</f>
        <v>0</v>
      </c>
      <c r="AN217" s="4">
        <f>'Kelpie OTU counts'!AN217/'Kelpie OTU counts'!AN$1</f>
        <v>0</v>
      </c>
      <c r="AO217" s="4">
        <f>'Kelpie OTU counts'!AO217/'Kelpie OTU counts'!AO$1</f>
        <v>0</v>
      </c>
      <c r="AP217" s="4">
        <f>'Kelpie OTU counts'!AP217/'Kelpie OTU counts'!AP$1</f>
        <v>0</v>
      </c>
      <c r="AQ217" s="4">
        <f>'Kelpie OTU counts'!AQ217/'Kelpie OTU counts'!AQ$1</f>
        <v>0</v>
      </c>
      <c r="AR217" s="4">
        <f>'Kelpie OTU counts'!AR217/'Kelpie OTU counts'!AR$1</f>
        <v>0</v>
      </c>
      <c r="AS217" s="4">
        <f>'Kelpie OTU counts'!AS217/'Kelpie OTU counts'!AS$1</f>
        <v>0</v>
      </c>
      <c r="AT217" s="4">
        <f>'Kelpie OTU counts'!AT217/'Kelpie OTU counts'!AT$1</f>
        <v>2.0783373301358913E-3</v>
      </c>
      <c r="AU217" s="4">
        <f>'Kelpie OTU counts'!AU217/'Kelpie OTU counts'!AU$1</f>
        <v>0</v>
      </c>
      <c r="AV217" s="4">
        <f>'Kelpie OTU counts'!AV217/'Kelpie OTU counts'!AV$1</f>
        <v>0</v>
      </c>
      <c r="AW217" s="4">
        <f>'Kelpie OTU counts'!AW217/'Kelpie OTU counts'!AW$1</f>
        <v>0</v>
      </c>
      <c r="AX217" s="4">
        <f>'Kelpie OTU counts'!AX217/'Kelpie OTU counts'!AX$1</f>
        <v>0</v>
      </c>
      <c r="AY217" s="4">
        <f>'Kelpie OTU counts'!AY217/'Kelpie OTU counts'!AY$1</f>
        <v>0</v>
      </c>
      <c r="AZ217" s="4">
        <f>'Kelpie OTU counts'!AZ217/'Kelpie OTU counts'!AZ$1</f>
        <v>0</v>
      </c>
      <c r="BA217" s="4">
        <f>'Kelpie OTU counts'!BA217/'Kelpie OTU counts'!BA$1</f>
        <v>0</v>
      </c>
      <c r="BB217" s="4">
        <f>'Kelpie OTU counts'!BB217/'Kelpie OTU counts'!BB$1</f>
        <v>0</v>
      </c>
      <c r="BC217" s="4">
        <f>'Kelpie OTU counts'!BC217/'Kelpie OTU counts'!BC$1</f>
        <v>0</v>
      </c>
      <c r="BD217" s="4">
        <f>'Kelpie OTU counts'!BD217/'Kelpie OTU counts'!BD$1</f>
        <v>0</v>
      </c>
      <c r="BE217" s="4">
        <f>'Kelpie OTU counts'!BE217/'Kelpie OTU counts'!BE$1</f>
        <v>0</v>
      </c>
      <c r="BF217" s="4">
        <f>'Kelpie OTU counts'!BF217/'Kelpie OTU counts'!BF$1</f>
        <v>0</v>
      </c>
    </row>
    <row r="218" spans="1:58" x14ac:dyDescent="0.35">
      <c r="A218" t="str">
        <f>'Kelpie OTU counts'!A218</f>
        <v>OTU_214</v>
      </c>
      <c r="B218">
        <f>'Kelpie OTU counts'!B218</f>
        <v>13</v>
      </c>
      <c r="C218" t="str">
        <f>'Kelpie OTU counts'!C218</f>
        <v>Root</v>
      </c>
      <c r="D218" t="str">
        <f>'Kelpie OTU counts'!D218</f>
        <v>Bacteria</v>
      </c>
      <c r="E218" t="str">
        <f>'Kelpie OTU counts'!E218</f>
        <v>Firmicutes</v>
      </c>
      <c r="F218" t="str">
        <f>'Kelpie OTU counts'!F218</f>
        <v>.</v>
      </c>
      <c r="G218" t="str">
        <f>'Kelpie OTU counts'!G218</f>
        <v>Clostridia</v>
      </c>
      <c r="H218" t="str">
        <f>'Kelpie OTU counts'!H218</f>
        <v>.</v>
      </c>
      <c r="I218" t="str">
        <f>'Kelpie OTU counts'!I218</f>
        <v>Clostridiales</v>
      </c>
      <c r="J218" t="str">
        <f>'Kelpie OTU counts'!J218</f>
        <v>.</v>
      </c>
      <c r="K218" t="str">
        <f>'Kelpie OTU counts'!K218</f>
        <v>Lachnospiraceae</v>
      </c>
      <c r="L218" t="str">
        <f>'Kelpie OTU counts'!L218</f>
        <v>.</v>
      </c>
      <c r="M218" t="str">
        <f>'Kelpie OTU counts'!M218</f>
        <v>Clostridium XlVb</v>
      </c>
      <c r="N218" t="str">
        <f>'Kelpie OTU counts'!N218</f>
        <v>.</v>
      </c>
      <c r="O218">
        <f>'Kelpie OTU counts'!O218</f>
        <v>0.8</v>
      </c>
      <c r="P218" t="str">
        <f>'Kelpie OTU counts'!P218</f>
        <v>Clostridium_colinum_(T)_type_strain:_DSM_6011_(X76748)</v>
      </c>
      <c r="Q218">
        <f>'Kelpie OTU counts'!Q218</f>
        <v>94.1</v>
      </c>
      <c r="R218">
        <f>'Kelpie OTU counts'!R218</f>
        <v>1</v>
      </c>
      <c r="S218" s="4">
        <f>'Kelpie OTU counts'!S218/'Kelpie OTU counts'!S$1</f>
        <v>0</v>
      </c>
      <c r="T218" s="4">
        <f>'Kelpie OTU counts'!T218/'Kelpie OTU counts'!T$1</f>
        <v>0</v>
      </c>
      <c r="U218" s="4">
        <f>'Kelpie OTU counts'!U218/'Kelpie OTU counts'!U$1</f>
        <v>0</v>
      </c>
      <c r="V218" s="4">
        <f>'Kelpie OTU counts'!V218/'Kelpie OTU counts'!V$1</f>
        <v>0</v>
      </c>
      <c r="W218" s="4">
        <f>'Kelpie OTU counts'!W218/'Kelpie OTU counts'!W$1</f>
        <v>0</v>
      </c>
      <c r="X218" s="4">
        <f>'Kelpie OTU counts'!X218/'Kelpie OTU counts'!X$1</f>
        <v>0</v>
      </c>
      <c r="Y218" s="4">
        <f>'Kelpie OTU counts'!Y218/'Kelpie OTU counts'!Y$1</f>
        <v>0</v>
      </c>
      <c r="Z218" s="4">
        <f>'Kelpie OTU counts'!Z218/'Kelpie OTU counts'!Z$1</f>
        <v>0</v>
      </c>
      <c r="AA218" s="4">
        <f>'Kelpie OTU counts'!AA218/'Kelpie OTU counts'!AA$1</f>
        <v>2.4366471734892786E-3</v>
      </c>
      <c r="AB218" s="4">
        <f>'Kelpie OTU counts'!AB218/'Kelpie OTU counts'!AB$1</f>
        <v>1.7142857142857142E-3</v>
      </c>
      <c r="AC218" s="4">
        <f>'Kelpie OTU counts'!AC218/'Kelpie OTU counts'!AC$1</f>
        <v>0</v>
      </c>
      <c r="AD218" s="4">
        <f>'Kelpie OTU counts'!AD218/'Kelpie OTU counts'!AD$1</f>
        <v>7.2202166064981946E-4</v>
      </c>
      <c r="AE218" s="4">
        <f>'Kelpie OTU counts'!AE218/'Kelpie OTU counts'!AE$1</f>
        <v>0</v>
      </c>
      <c r="AF218" s="4">
        <f>'Kelpie OTU counts'!AF218/'Kelpie OTU counts'!AF$1</f>
        <v>0</v>
      </c>
      <c r="AG218" s="4">
        <f>'Kelpie OTU counts'!AG218/'Kelpie OTU counts'!AG$1</f>
        <v>0</v>
      </c>
      <c r="AH218" s="4">
        <f>'Kelpie OTU counts'!AH218/'Kelpie OTU counts'!AH$1</f>
        <v>0</v>
      </c>
      <c r="AI218" s="4">
        <f>'Kelpie OTU counts'!AI218/'Kelpie OTU counts'!AI$1</f>
        <v>0</v>
      </c>
      <c r="AJ218" s="4">
        <f>'Kelpie OTU counts'!AJ218/'Kelpie OTU counts'!AJ$1</f>
        <v>0</v>
      </c>
      <c r="AK218" s="4">
        <f>'Kelpie OTU counts'!AK218/'Kelpie OTU counts'!AK$1</f>
        <v>0</v>
      </c>
      <c r="AL218" s="4">
        <f>'Kelpie OTU counts'!AL218/'Kelpie OTU counts'!AL$1</f>
        <v>0</v>
      </c>
      <c r="AM218" s="4">
        <f>'Kelpie OTU counts'!AM218/'Kelpie OTU counts'!AM$1</f>
        <v>0</v>
      </c>
      <c r="AN218" s="4">
        <f>'Kelpie OTU counts'!AN218/'Kelpie OTU counts'!AN$1</f>
        <v>0</v>
      </c>
      <c r="AO218" s="4">
        <f>'Kelpie OTU counts'!AO218/'Kelpie OTU counts'!AO$1</f>
        <v>0</v>
      </c>
      <c r="AP218" s="4">
        <f>'Kelpie OTU counts'!AP218/'Kelpie OTU counts'!AP$1</f>
        <v>0</v>
      </c>
      <c r="AQ218" s="4">
        <f>'Kelpie OTU counts'!AQ218/'Kelpie OTU counts'!AQ$1</f>
        <v>0</v>
      </c>
      <c r="AR218" s="4">
        <f>'Kelpie OTU counts'!AR218/'Kelpie OTU counts'!AR$1</f>
        <v>0</v>
      </c>
      <c r="AS218" s="4">
        <f>'Kelpie OTU counts'!AS218/'Kelpie OTU counts'!AS$1</f>
        <v>0</v>
      </c>
      <c r="AT218" s="4">
        <f>'Kelpie OTU counts'!AT218/'Kelpie OTU counts'!AT$1</f>
        <v>0</v>
      </c>
      <c r="AU218" s="4">
        <f>'Kelpie OTU counts'!AU218/'Kelpie OTU counts'!AU$1</f>
        <v>0</v>
      </c>
      <c r="AV218" s="4">
        <f>'Kelpie OTU counts'!AV218/'Kelpie OTU counts'!AV$1</f>
        <v>0</v>
      </c>
      <c r="AW218" s="4">
        <f>'Kelpie OTU counts'!AW218/'Kelpie OTU counts'!AW$1</f>
        <v>0</v>
      </c>
      <c r="AX218" s="4">
        <f>'Kelpie OTU counts'!AX218/'Kelpie OTU counts'!AX$1</f>
        <v>0</v>
      </c>
      <c r="AY218" s="4">
        <f>'Kelpie OTU counts'!AY218/'Kelpie OTU counts'!AY$1</f>
        <v>0</v>
      </c>
      <c r="AZ218" s="4">
        <f>'Kelpie OTU counts'!AZ218/'Kelpie OTU counts'!AZ$1</f>
        <v>0</v>
      </c>
      <c r="BA218" s="4">
        <f>'Kelpie OTU counts'!BA218/'Kelpie OTU counts'!BA$1</f>
        <v>0</v>
      </c>
      <c r="BB218" s="4">
        <f>'Kelpie OTU counts'!BB218/'Kelpie OTU counts'!BB$1</f>
        <v>0</v>
      </c>
      <c r="BC218" s="4">
        <f>'Kelpie OTU counts'!BC218/'Kelpie OTU counts'!BC$1</f>
        <v>0</v>
      </c>
      <c r="BD218" s="4">
        <f>'Kelpie OTU counts'!BD218/'Kelpie OTU counts'!BD$1</f>
        <v>1.238390092879257E-3</v>
      </c>
      <c r="BE218" s="4">
        <f>'Kelpie OTU counts'!BE218/'Kelpie OTU counts'!BE$1</f>
        <v>0</v>
      </c>
      <c r="BF218" s="4">
        <f>'Kelpie OTU counts'!BF218/'Kelpie OTU counts'!BF$1</f>
        <v>0</v>
      </c>
    </row>
    <row r="219" spans="1:58" x14ac:dyDescent="0.35">
      <c r="A219" t="str">
        <f>'Kelpie OTU counts'!A219</f>
        <v>OTU_210</v>
      </c>
      <c r="B219">
        <f>'Kelpie OTU counts'!B219</f>
        <v>13</v>
      </c>
      <c r="C219" t="str">
        <f>'Kelpie OTU counts'!C219</f>
        <v>Root</v>
      </c>
      <c r="D219" t="str">
        <f>'Kelpie OTU counts'!D219</f>
        <v>Bacteria</v>
      </c>
      <c r="E219" t="str">
        <f>'Kelpie OTU counts'!E219</f>
        <v>Firmicutes</v>
      </c>
      <c r="F219" t="str">
        <f>'Kelpie OTU counts'!F219</f>
        <v>.</v>
      </c>
      <c r="G219" t="str">
        <f>'Kelpie OTU counts'!G219</f>
        <v>Clostridia</v>
      </c>
      <c r="H219" t="str">
        <f>'Kelpie OTU counts'!H219</f>
        <v>.</v>
      </c>
      <c r="I219" t="str">
        <f>'Kelpie OTU counts'!I219</f>
        <v>Clostridiales</v>
      </c>
      <c r="J219" t="str">
        <f>'Kelpie OTU counts'!J219</f>
        <v>.</v>
      </c>
      <c r="K219" t="str">
        <f>'Kelpie OTU counts'!K219</f>
        <v>Ruminococcaceae</v>
      </c>
      <c r="L219" t="str">
        <f>'Kelpie OTU counts'!L219</f>
        <v>.</v>
      </c>
      <c r="M219" t="str">
        <f>'Kelpie OTU counts'!M219</f>
        <v>Faecalibacterium</v>
      </c>
      <c r="N219" t="str">
        <f>'Kelpie OTU counts'!N219</f>
        <v>.</v>
      </c>
      <c r="O219">
        <f>'Kelpie OTU counts'!O219</f>
        <v>0.74</v>
      </c>
      <c r="P219" t="str">
        <f>'Kelpie OTU counts'!P219</f>
        <v>Caproiciproducens_galactitolivorans_strain_BS-1_(NR_145929.1)</v>
      </c>
      <c r="Q219">
        <f>'Kelpie OTU counts'!Q219</f>
        <v>92.5</v>
      </c>
      <c r="R219">
        <f>'Kelpie OTU counts'!R219</f>
        <v>1</v>
      </c>
      <c r="S219" s="4">
        <f>'Kelpie OTU counts'!S219/'Kelpie OTU counts'!S$1</f>
        <v>0</v>
      </c>
      <c r="T219" s="4">
        <f>'Kelpie OTU counts'!T219/'Kelpie OTU counts'!T$1</f>
        <v>0</v>
      </c>
      <c r="U219" s="4">
        <f>'Kelpie OTU counts'!U219/'Kelpie OTU counts'!U$1</f>
        <v>0</v>
      </c>
      <c r="V219" s="4">
        <f>'Kelpie OTU counts'!V219/'Kelpie OTU counts'!V$1</f>
        <v>0</v>
      </c>
      <c r="W219" s="4">
        <f>'Kelpie OTU counts'!W219/'Kelpie OTU counts'!W$1</f>
        <v>0</v>
      </c>
      <c r="X219" s="4">
        <f>'Kelpie OTU counts'!X219/'Kelpie OTU counts'!X$1</f>
        <v>0</v>
      </c>
      <c r="Y219" s="4">
        <f>'Kelpie OTU counts'!Y219/'Kelpie OTU counts'!Y$1</f>
        <v>1.4275517487508922E-3</v>
      </c>
      <c r="Z219" s="4">
        <f>'Kelpie OTU counts'!Z219/'Kelpie OTU counts'!Z$1</f>
        <v>2.5953802232026989E-4</v>
      </c>
      <c r="AA219" s="4">
        <f>'Kelpie OTU counts'!AA219/'Kelpie OTU counts'!AA$1</f>
        <v>0</v>
      </c>
      <c r="AB219" s="4">
        <f>'Kelpie OTU counts'!AB219/'Kelpie OTU counts'!AB$1</f>
        <v>0</v>
      </c>
      <c r="AC219" s="4">
        <f>'Kelpie OTU counts'!AC219/'Kelpie OTU counts'!AC$1</f>
        <v>0</v>
      </c>
      <c r="AD219" s="4">
        <f>'Kelpie OTU counts'!AD219/'Kelpie OTU counts'!AD$1</f>
        <v>0</v>
      </c>
      <c r="AE219" s="4">
        <f>'Kelpie OTU counts'!AE219/'Kelpie OTU counts'!AE$1</f>
        <v>0</v>
      </c>
      <c r="AF219" s="4">
        <f>'Kelpie OTU counts'!AF219/'Kelpie OTU counts'!AF$1</f>
        <v>0</v>
      </c>
      <c r="AG219" s="4">
        <f>'Kelpie OTU counts'!AG219/'Kelpie OTU counts'!AG$1</f>
        <v>0</v>
      </c>
      <c r="AH219" s="4">
        <f>'Kelpie OTU counts'!AH219/'Kelpie OTU counts'!AH$1</f>
        <v>0</v>
      </c>
      <c r="AI219" s="4">
        <f>'Kelpie OTU counts'!AI219/'Kelpie OTU counts'!AI$1</f>
        <v>0</v>
      </c>
      <c r="AJ219" s="4">
        <f>'Kelpie OTU counts'!AJ219/'Kelpie OTU counts'!AJ$1</f>
        <v>0</v>
      </c>
      <c r="AK219" s="4">
        <f>'Kelpie OTU counts'!AK219/'Kelpie OTU counts'!AK$1</f>
        <v>0</v>
      </c>
      <c r="AL219" s="4">
        <f>'Kelpie OTU counts'!AL219/'Kelpie OTU counts'!AL$1</f>
        <v>0</v>
      </c>
      <c r="AM219" s="4">
        <f>'Kelpie OTU counts'!AM219/'Kelpie OTU counts'!AM$1</f>
        <v>0</v>
      </c>
      <c r="AN219" s="4">
        <f>'Kelpie OTU counts'!AN219/'Kelpie OTU counts'!AN$1</f>
        <v>0</v>
      </c>
      <c r="AO219" s="4">
        <f>'Kelpie OTU counts'!AO219/'Kelpie OTU counts'!AO$1</f>
        <v>0</v>
      </c>
      <c r="AP219" s="4">
        <f>'Kelpie OTU counts'!AP219/'Kelpie OTU counts'!AP$1</f>
        <v>0</v>
      </c>
      <c r="AQ219" s="4">
        <f>'Kelpie OTU counts'!AQ219/'Kelpie OTU counts'!AQ$1</f>
        <v>0</v>
      </c>
      <c r="AR219" s="4">
        <f>'Kelpie OTU counts'!AR219/'Kelpie OTU counts'!AR$1</f>
        <v>0</v>
      </c>
      <c r="AS219" s="4">
        <f>'Kelpie OTU counts'!AS219/'Kelpie OTU counts'!AS$1</f>
        <v>0</v>
      </c>
      <c r="AT219" s="4">
        <f>'Kelpie OTU counts'!AT219/'Kelpie OTU counts'!AT$1</f>
        <v>0</v>
      </c>
      <c r="AU219" s="4">
        <f>'Kelpie OTU counts'!AU219/'Kelpie OTU counts'!AU$1</f>
        <v>0</v>
      </c>
      <c r="AV219" s="4">
        <f>'Kelpie OTU counts'!AV219/'Kelpie OTU counts'!AV$1</f>
        <v>0</v>
      </c>
      <c r="AW219" s="4">
        <f>'Kelpie OTU counts'!AW219/'Kelpie OTU counts'!AW$1</f>
        <v>0</v>
      </c>
      <c r="AX219" s="4">
        <f>'Kelpie OTU counts'!AX219/'Kelpie OTU counts'!AX$1</f>
        <v>0</v>
      </c>
      <c r="AY219" s="4">
        <f>'Kelpie OTU counts'!AY219/'Kelpie OTU counts'!AY$1</f>
        <v>0</v>
      </c>
      <c r="AZ219" s="4">
        <f>'Kelpie OTU counts'!AZ219/'Kelpie OTU counts'!AZ$1</f>
        <v>1.3146362839614374E-3</v>
      </c>
      <c r="BA219" s="4">
        <f>'Kelpie OTU counts'!BA219/'Kelpie OTU counts'!BA$1</f>
        <v>0</v>
      </c>
      <c r="BB219" s="4">
        <f>'Kelpie OTU counts'!BB219/'Kelpie OTU counts'!BB$1</f>
        <v>0</v>
      </c>
      <c r="BC219" s="4">
        <f>'Kelpie OTU counts'!BC219/'Kelpie OTU counts'!BC$1</f>
        <v>0</v>
      </c>
      <c r="BD219" s="4">
        <f>'Kelpie OTU counts'!BD219/'Kelpie OTU counts'!BD$1</f>
        <v>0</v>
      </c>
      <c r="BE219" s="4">
        <f>'Kelpie OTU counts'!BE219/'Kelpie OTU counts'!BE$1</f>
        <v>0</v>
      </c>
      <c r="BF219" s="4">
        <f>'Kelpie OTU counts'!BF219/'Kelpie OTU counts'!BF$1</f>
        <v>0</v>
      </c>
    </row>
    <row r="220" spans="1:58" x14ac:dyDescent="0.35">
      <c r="A220" t="str">
        <f>'Kelpie OTU counts'!A220</f>
        <v>OTU_207</v>
      </c>
      <c r="B220">
        <f>'Kelpie OTU counts'!B220</f>
        <v>12</v>
      </c>
      <c r="C220" t="str">
        <f>'Kelpie OTU counts'!C220</f>
        <v>Root</v>
      </c>
      <c r="D220" t="str">
        <f>'Kelpie OTU counts'!D220</f>
        <v>Bacteria</v>
      </c>
      <c r="E220" t="str">
        <f>'Kelpie OTU counts'!E220</f>
        <v>Firmicutes</v>
      </c>
      <c r="F220" t="str">
        <f>'Kelpie OTU counts'!F220</f>
        <v>.</v>
      </c>
      <c r="G220" t="str">
        <f>'Kelpie OTU counts'!G220</f>
        <v>Clostridia</v>
      </c>
      <c r="H220" t="str">
        <f>'Kelpie OTU counts'!H220</f>
        <v>.</v>
      </c>
      <c r="I220" t="str">
        <f>'Kelpie OTU counts'!I220</f>
        <v>Clostridiales</v>
      </c>
      <c r="J220" t="str">
        <f>'Kelpie OTU counts'!J220</f>
        <v>.</v>
      </c>
      <c r="K220" t="str">
        <f>'Kelpie OTU counts'!K220</f>
        <v>.</v>
      </c>
      <c r="L220" t="str">
        <f>'Kelpie OTU counts'!L220</f>
        <v>.</v>
      </c>
      <c r="M220" t="str">
        <f>'Kelpie OTU counts'!M220</f>
        <v>.</v>
      </c>
      <c r="N220" t="str">
        <f>'Kelpie OTU counts'!N220</f>
        <v>.</v>
      </c>
      <c r="O220">
        <f>'Kelpie OTU counts'!O220</f>
        <v>0.89</v>
      </c>
      <c r="P220" t="str">
        <f>'Kelpie OTU counts'!P220</f>
        <v>Vallitalea_guaymasensis_type_strain:_Ra1766G1_(HE805640)</v>
      </c>
      <c r="Q220">
        <f>'Kelpie OTU counts'!Q220</f>
        <v>90.1</v>
      </c>
      <c r="R220">
        <f>'Kelpie OTU counts'!R220</f>
        <v>1</v>
      </c>
      <c r="S220" s="4">
        <f>'Kelpie OTU counts'!S220/'Kelpie OTU counts'!S$1</f>
        <v>0</v>
      </c>
      <c r="T220" s="4">
        <f>'Kelpie OTU counts'!T220/'Kelpie OTU counts'!T$1</f>
        <v>0</v>
      </c>
      <c r="U220" s="4">
        <f>'Kelpie OTU counts'!U220/'Kelpie OTU counts'!U$1</f>
        <v>0</v>
      </c>
      <c r="V220" s="4">
        <f>'Kelpie OTU counts'!V220/'Kelpie OTU counts'!V$1</f>
        <v>0</v>
      </c>
      <c r="W220" s="4">
        <f>'Kelpie OTU counts'!W220/'Kelpie OTU counts'!W$1</f>
        <v>0</v>
      </c>
      <c r="X220" s="4">
        <f>'Kelpie OTU counts'!X220/'Kelpie OTU counts'!X$1</f>
        <v>0</v>
      </c>
      <c r="Y220" s="4">
        <f>'Kelpie OTU counts'!Y220/'Kelpie OTU counts'!Y$1</f>
        <v>0</v>
      </c>
      <c r="Z220" s="4">
        <f>'Kelpie OTU counts'!Z220/'Kelpie OTU counts'!Z$1</f>
        <v>0</v>
      </c>
      <c r="AA220" s="4">
        <f>'Kelpie OTU counts'!AA220/'Kelpie OTU counts'!AA$1</f>
        <v>0</v>
      </c>
      <c r="AB220" s="4">
        <f>'Kelpie OTU counts'!AB220/'Kelpie OTU counts'!AB$1</f>
        <v>0</v>
      </c>
      <c r="AC220" s="4">
        <f>'Kelpie OTU counts'!AC220/'Kelpie OTU counts'!AC$1</f>
        <v>0</v>
      </c>
      <c r="AD220" s="4">
        <f>'Kelpie OTU counts'!AD220/'Kelpie OTU counts'!AD$1</f>
        <v>0</v>
      </c>
      <c r="AE220" s="4">
        <f>'Kelpie OTU counts'!AE220/'Kelpie OTU counts'!AE$1</f>
        <v>0</v>
      </c>
      <c r="AF220" s="4">
        <f>'Kelpie OTU counts'!AF220/'Kelpie OTU counts'!AF$1</f>
        <v>0</v>
      </c>
      <c r="AG220" s="4">
        <f>'Kelpie OTU counts'!AG220/'Kelpie OTU counts'!AG$1</f>
        <v>0</v>
      </c>
      <c r="AH220" s="4">
        <f>'Kelpie OTU counts'!AH220/'Kelpie OTU counts'!AH$1</f>
        <v>0</v>
      </c>
      <c r="AI220" s="4">
        <f>'Kelpie OTU counts'!AI220/'Kelpie OTU counts'!AI$1</f>
        <v>0</v>
      </c>
      <c r="AJ220" s="4">
        <f>'Kelpie OTU counts'!AJ220/'Kelpie OTU counts'!AJ$1</f>
        <v>0</v>
      </c>
      <c r="AK220" s="4">
        <f>'Kelpie OTU counts'!AK220/'Kelpie OTU counts'!AK$1</f>
        <v>0</v>
      </c>
      <c r="AL220" s="4">
        <f>'Kelpie OTU counts'!AL220/'Kelpie OTU counts'!AL$1</f>
        <v>0</v>
      </c>
      <c r="AM220" s="4">
        <f>'Kelpie OTU counts'!AM220/'Kelpie OTU counts'!AM$1</f>
        <v>0</v>
      </c>
      <c r="AN220" s="4">
        <f>'Kelpie OTU counts'!AN220/'Kelpie OTU counts'!AN$1</f>
        <v>0</v>
      </c>
      <c r="AO220" s="4">
        <f>'Kelpie OTU counts'!AO220/'Kelpie OTU counts'!AO$1</f>
        <v>2.3971234518577705E-3</v>
      </c>
      <c r="AP220" s="4">
        <f>'Kelpie OTU counts'!AP220/'Kelpie OTU counts'!AP$1</f>
        <v>2.617801047120419E-3</v>
      </c>
      <c r="AQ220" s="4">
        <f>'Kelpie OTU counts'!AQ220/'Kelpie OTU counts'!AQ$1</f>
        <v>0</v>
      </c>
      <c r="AR220" s="4">
        <f>'Kelpie OTU counts'!AR220/'Kelpie OTU counts'!AR$1</f>
        <v>0</v>
      </c>
      <c r="AS220" s="4">
        <f>'Kelpie OTU counts'!AS220/'Kelpie OTU counts'!AS$1</f>
        <v>0</v>
      </c>
      <c r="AT220" s="4">
        <f>'Kelpie OTU counts'!AT220/'Kelpie OTU counts'!AT$1</f>
        <v>0</v>
      </c>
      <c r="AU220" s="4">
        <f>'Kelpie OTU counts'!AU220/'Kelpie OTU counts'!AU$1</f>
        <v>0</v>
      </c>
      <c r="AV220" s="4">
        <f>'Kelpie OTU counts'!AV220/'Kelpie OTU counts'!AV$1</f>
        <v>0</v>
      </c>
      <c r="AW220" s="4">
        <f>'Kelpie OTU counts'!AW220/'Kelpie OTU counts'!AW$1</f>
        <v>0</v>
      </c>
      <c r="AX220" s="4">
        <f>'Kelpie OTU counts'!AX220/'Kelpie OTU counts'!AX$1</f>
        <v>0</v>
      </c>
      <c r="AY220" s="4">
        <f>'Kelpie OTU counts'!AY220/'Kelpie OTU counts'!AY$1</f>
        <v>0</v>
      </c>
      <c r="AZ220" s="4">
        <f>'Kelpie OTU counts'!AZ220/'Kelpie OTU counts'!AZ$1</f>
        <v>0</v>
      </c>
      <c r="BA220" s="4">
        <f>'Kelpie OTU counts'!BA220/'Kelpie OTU counts'!BA$1</f>
        <v>0</v>
      </c>
      <c r="BB220" s="4">
        <f>'Kelpie OTU counts'!BB220/'Kelpie OTU counts'!BB$1</f>
        <v>0</v>
      </c>
      <c r="BC220" s="4">
        <f>'Kelpie OTU counts'!BC220/'Kelpie OTU counts'!BC$1</f>
        <v>0</v>
      </c>
      <c r="BD220" s="4">
        <f>'Kelpie OTU counts'!BD220/'Kelpie OTU counts'!BD$1</f>
        <v>0</v>
      </c>
      <c r="BE220" s="4">
        <f>'Kelpie OTU counts'!BE220/'Kelpie OTU counts'!BE$1</f>
        <v>0</v>
      </c>
      <c r="BF220" s="4">
        <f>'Kelpie OTU counts'!BF220/'Kelpie OTU counts'!BF$1</f>
        <v>0</v>
      </c>
    </row>
    <row r="221" spans="1:58" x14ac:dyDescent="0.35">
      <c r="A221" t="str">
        <f>'Kelpie OTU counts'!A221</f>
        <v>OTU_234</v>
      </c>
      <c r="B221">
        <f>'Kelpie OTU counts'!B221</f>
        <v>12</v>
      </c>
      <c r="C221" t="str">
        <f>'Kelpie OTU counts'!C221</f>
        <v>Root</v>
      </c>
      <c r="D221" t="str">
        <f>'Kelpie OTU counts'!D221</f>
        <v>Bacteria</v>
      </c>
      <c r="E221" t="str">
        <f>'Kelpie OTU counts'!E221</f>
        <v>Bacteroidetes</v>
      </c>
      <c r="F221" t="str">
        <f>'Kelpie OTU counts'!F221</f>
        <v>.</v>
      </c>
      <c r="G221" t="str">
        <f>'Kelpie OTU counts'!G221</f>
        <v>Bacteroidia</v>
      </c>
      <c r="H221" t="str">
        <f>'Kelpie OTU counts'!H221</f>
        <v>.</v>
      </c>
      <c r="I221" t="str">
        <f>'Kelpie OTU counts'!I221</f>
        <v>Bacteroidales</v>
      </c>
      <c r="J221" t="str">
        <f>'Kelpie OTU counts'!J221</f>
        <v>.</v>
      </c>
      <c r="K221" t="str">
        <f>'Kelpie OTU counts'!K221</f>
        <v>Bacteroidaceae</v>
      </c>
      <c r="L221" t="str">
        <f>'Kelpie OTU counts'!L221</f>
        <v>.</v>
      </c>
      <c r="M221" t="str">
        <f>'Kelpie OTU counts'!M221</f>
        <v>Bacteroides</v>
      </c>
      <c r="N221" t="str">
        <f>'Kelpie OTU counts'!N221</f>
        <v>.</v>
      </c>
      <c r="O221">
        <f>'Kelpie OTU counts'!O221</f>
        <v>1</v>
      </c>
      <c r="P221" t="str">
        <f>'Kelpie OTU counts'!P221</f>
        <v>Bacteroides_clarus_(T)_YIT_12056_(AB490801)</v>
      </c>
      <c r="Q221">
        <f>'Kelpie OTU counts'!Q221</f>
        <v>100</v>
      </c>
      <c r="R221">
        <f>'Kelpie OTU counts'!R221</f>
        <v>1</v>
      </c>
      <c r="S221" s="4">
        <f>'Kelpie OTU counts'!S221/'Kelpie OTU counts'!S$1</f>
        <v>0</v>
      </c>
      <c r="T221" s="4">
        <f>'Kelpie OTU counts'!T221/'Kelpie OTU counts'!T$1</f>
        <v>1.2798634812286689E-3</v>
      </c>
      <c r="U221" s="4">
        <f>'Kelpie OTU counts'!U221/'Kelpie OTU counts'!U$1</f>
        <v>1.5343306482546988E-3</v>
      </c>
      <c r="V221" s="4">
        <f>'Kelpie OTU counts'!V221/'Kelpie OTU counts'!V$1</f>
        <v>6.6555740432612314E-4</v>
      </c>
      <c r="W221" s="4">
        <f>'Kelpie OTU counts'!W221/'Kelpie OTU counts'!W$1</f>
        <v>0</v>
      </c>
      <c r="X221" s="4">
        <f>'Kelpie OTU counts'!X221/'Kelpie OTU counts'!X$1</f>
        <v>0</v>
      </c>
      <c r="Y221" s="4">
        <f>'Kelpie OTU counts'!Y221/'Kelpie OTU counts'!Y$1</f>
        <v>0</v>
      </c>
      <c r="Z221" s="4">
        <f>'Kelpie OTU counts'!Z221/'Kelpie OTU counts'!Z$1</f>
        <v>0</v>
      </c>
      <c r="AA221" s="4">
        <f>'Kelpie OTU counts'!AA221/'Kelpie OTU counts'!AA$1</f>
        <v>4.8732943469785572E-4</v>
      </c>
      <c r="AB221" s="4">
        <f>'Kelpie OTU counts'!AB221/'Kelpie OTU counts'!AB$1</f>
        <v>0</v>
      </c>
      <c r="AC221" s="4">
        <f>'Kelpie OTU counts'!AC221/'Kelpie OTU counts'!AC$1</f>
        <v>0</v>
      </c>
      <c r="AD221" s="4">
        <f>'Kelpie OTU counts'!AD221/'Kelpie OTU counts'!AD$1</f>
        <v>4.813477737665463E-4</v>
      </c>
      <c r="AE221" s="4">
        <f>'Kelpie OTU counts'!AE221/'Kelpie OTU counts'!AE$1</f>
        <v>0</v>
      </c>
      <c r="AF221" s="4">
        <f>'Kelpie OTU counts'!AF221/'Kelpie OTU counts'!AF$1</f>
        <v>0</v>
      </c>
      <c r="AG221" s="4">
        <f>'Kelpie OTU counts'!AG221/'Kelpie OTU counts'!AG$1</f>
        <v>0</v>
      </c>
      <c r="AH221" s="4">
        <f>'Kelpie OTU counts'!AH221/'Kelpie OTU counts'!AH$1</f>
        <v>0</v>
      </c>
      <c r="AI221" s="4">
        <f>'Kelpie OTU counts'!AI221/'Kelpie OTU counts'!AI$1</f>
        <v>0</v>
      </c>
      <c r="AJ221" s="4">
        <f>'Kelpie OTU counts'!AJ221/'Kelpie OTU counts'!AJ$1</f>
        <v>0</v>
      </c>
      <c r="AK221" s="4">
        <f>'Kelpie OTU counts'!AK221/'Kelpie OTU counts'!AK$1</f>
        <v>0</v>
      </c>
      <c r="AL221" s="4">
        <f>'Kelpie OTU counts'!AL221/'Kelpie OTU counts'!AL$1</f>
        <v>0</v>
      </c>
      <c r="AM221" s="4">
        <f>'Kelpie OTU counts'!AM221/'Kelpie OTU counts'!AM$1</f>
        <v>0</v>
      </c>
      <c r="AN221" s="4">
        <f>'Kelpie OTU counts'!AN221/'Kelpie OTU counts'!AN$1</f>
        <v>0</v>
      </c>
      <c r="AO221" s="4">
        <f>'Kelpie OTU counts'!AO221/'Kelpie OTU counts'!AO$1</f>
        <v>0</v>
      </c>
      <c r="AP221" s="4">
        <f>'Kelpie OTU counts'!AP221/'Kelpie OTU counts'!AP$1</f>
        <v>0</v>
      </c>
      <c r="AQ221" s="4">
        <f>'Kelpie OTU counts'!AQ221/'Kelpie OTU counts'!AQ$1</f>
        <v>0</v>
      </c>
      <c r="AR221" s="4">
        <f>'Kelpie OTU counts'!AR221/'Kelpie OTU counts'!AR$1</f>
        <v>0</v>
      </c>
      <c r="AS221" s="4">
        <f>'Kelpie OTU counts'!AS221/'Kelpie OTU counts'!AS$1</f>
        <v>0</v>
      </c>
      <c r="AT221" s="4">
        <f>'Kelpie OTU counts'!AT221/'Kelpie OTU counts'!AT$1</f>
        <v>0</v>
      </c>
      <c r="AU221" s="4">
        <f>'Kelpie OTU counts'!AU221/'Kelpie OTU counts'!AU$1</f>
        <v>0</v>
      </c>
      <c r="AV221" s="4">
        <f>'Kelpie OTU counts'!AV221/'Kelpie OTU counts'!AV$1</f>
        <v>0</v>
      </c>
      <c r="AW221" s="4">
        <f>'Kelpie OTU counts'!AW221/'Kelpie OTU counts'!AW$1</f>
        <v>0</v>
      </c>
      <c r="AX221" s="4">
        <f>'Kelpie OTU counts'!AX221/'Kelpie OTU counts'!AX$1</f>
        <v>0</v>
      </c>
      <c r="AY221" s="4">
        <f>'Kelpie OTU counts'!AY221/'Kelpie OTU counts'!AY$1</f>
        <v>0</v>
      </c>
      <c r="AZ221" s="4">
        <f>'Kelpie OTU counts'!AZ221/'Kelpie OTU counts'!AZ$1</f>
        <v>0</v>
      </c>
      <c r="BA221" s="4">
        <f>'Kelpie OTU counts'!BA221/'Kelpie OTU counts'!BA$1</f>
        <v>0</v>
      </c>
      <c r="BB221" s="4">
        <f>'Kelpie OTU counts'!BB221/'Kelpie OTU counts'!BB$1</f>
        <v>0</v>
      </c>
      <c r="BC221" s="4">
        <f>'Kelpie OTU counts'!BC221/'Kelpie OTU counts'!BC$1</f>
        <v>0</v>
      </c>
      <c r="BD221" s="4">
        <f>'Kelpie OTU counts'!BD221/'Kelpie OTU counts'!BD$1</f>
        <v>0</v>
      </c>
      <c r="BE221" s="4">
        <f>'Kelpie OTU counts'!BE221/'Kelpie OTU counts'!BE$1</f>
        <v>0</v>
      </c>
      <c r="BF221" s="4">
        <f>'Kelpie OTU counts'!BF221/'Kelpie OTU counts'!BF$1</f>
        <v>0</v>
      </c>
    </row>
    <row r="222" spans="1:58" x14ac:dyDescent="0.35">
      <c r="A222" t="str">
        <f>'Kelpie OTU counts'!A222</f>
        <v>OTU_211</v>
      </c>
      <c r="B222">
        <f>'Kelpie OTU counts'!B222</f>
        <v>12</v>
      </c>
      <c r="C222" t="str">
        <f>'Kelpie OTU counts'!C222</f>
        <v>Root</v>
      </c>
      <c r="D222" t="str">
        <f>'Kelpie OTU counts'!D222</f>
        <v>Bacteria</v>
      </c>
      <c r="E222" t="str">
        <f>'Kelpie OTU counts'!E222</f>
        <v>Firmicutes</v>
      </c>
      <c r="F222" t="str">
        <f>'Kelpie OTU counts'!F222</f>
        <v>.</v>
      </c>
      <c r="G222" t="str">
        <f>'Kelpie OTU counts'!G222</f>
        <v>Erysipelotrichia</v>
      </c>
      <c r="H222" t="str">
        <f>'Kelpie OTU counts'!H222</f>
        <v>.</v>
      </c>
      <c r="I222" t="str">
        <f>'Kelpie OTU counts'!I222</f>
        <v>Erysipelotrichales</v>
      </c>
      <c r="J222" t="str">
        <f>'Kelpie OTU counts'!J222</f>
        <v>.</v>
      </c>
      <c r="K222" t="str">
        <f>'Kelpie OTU counts'!K222</f>
        <v>Erysipelotrichaceae</v>
      </c>
      <c r="L222" t="str">
        <f>'Kelpie OTU counts'!L222</f>
        <v>.</v>
      </c>
      <c r="M222" t="str">
        <f>'Kelpie OTU counts'!M222</f>
        <v>.</v>
      </c>
      <c r="N222" t="str">
        <f>'Kelpie OTU counts'!N222</f>
        <v>.</v>
      </c>
      <c r="O222">
        <f>'Kelpie OTU counts'!O222</f>
        <v>0.98</v>
      </c>
      <c r="P222" t="str">
        <f>'Kelpie OTU counts'!P222</f>
        <v>[Clostridium]_innocuum_strain_B-3_(NR_029164.1)</v>
      </c>
      <c r="Q222">
        <f>'Kelpie OTU counts'!Q222</f>
        <v>96.4</v>
      </c>
      <c r="R222">
        <f>'Kelpie OTU counts'!R222</f>
        <v>1</v>
      </c>
      <c r="S222" s="4">
        <f>'Kelpie OTU counts'!S222/'Kelpie OTU counts'!S$1</f>
        <v>0</v>
      </c>
      <c r="T222" s="4">
        <f>'Kelpie OTU counts'!T222/'Kelpie OTU counts'!T$1</f>
        <v>0</v>
      </c>
      <c r="U222" s="4">
        <f>'Kelpie OTU counts'!U222/'Kelpie OTU counts'!U$1</f>
        <v>0</v>
      </c>
      <c r="V222" s="4">
        <f>'Kelpie OTU counts'!V222/'Kelpie OTU counts'!V$1</f>
        <v>0</v>
      </c>
      <c r="W222" s="4">
        <f>'Kelpie OTU counts'!W222/'Kelpie OTU counts'!W$1</f>
        <v>0</v>
      </c>
      <c r="X222" s="4">
        <f>'Kelpie OTU counts'!X222/'Kelpie OTU counts'!X$1</f>
        <v>0</v>
      </c>
      <c r="Y222" s="4">
        <f>'Kelpie OTU counts'!Y222/'Kelpie OTU counts'!Y$1</f>
        <v>0</v>
      </c>
      <c r="Z222" s="4">
        <f>'Kelpie OTU counts'!Z222/'Kelpie OTU counts'!Z$1</f>
        <v>0</v>
      </c>
      <c r="AA222" s="4">
        <f>'Kelpie OTU counts'!AA222/'Kelpie OTU counts'!AA$1</f>
        <v>0</v>
      </c>
      <c r="AB222" s="4">
        <f>'Kelpie OTU counts'!AB222/'Kelpie OTU counts'!AB$1</f>
        <v>0</v>
      </c>
      <c r="AC222" s="4">
        <f>'Kelpie OTU counts'!AC222/'Kelpie OTU counts'!AC$1</f>
        <v>0</v>
      </c>
      <c r="AD222" s="4">
        <f>'Kelpie OTU counts'!AD222/'Kelpie OTU counts'!AD$1</f>
        <v>0</v>
      </c>
      <c r="AE222" s="4">
        <f>'Kelpie OTU counts'!AE222/'Kelpie OTU counts'!AE$1</f>
        <v>0</v>
      </c>
      <c r="AF222" s="4">
        <f>'Kelpie OTU counts'!AF222/'Kelpie OTU counts'!AF$1</f>
        <v>0</v>
      </c>
      <c r="AG222" s="4">
        <f>'Kelpie OTU counts'!AG222/'Kelpie OTU counts'!AG$1</f>
        <v>0</v>
      </c>
      <c r="AH222" s="4">
        <f>'Kelpie OTU counts'!AH222/'Kelpie OTU counts'!AH$1</f>
        <v>0</v>
      </c>
      <c r="AI222" s="4">
        <f>'Kelpie OTU counts'!AI222/'Kelpie OTU counts'!AI$1</f>
        <v>0</v>
      </c>
      <c r="AJ222" s="4">
        <f>'Kelpie OTU counts'!AJ222/'Kelpie OTU counts'!AJ$1</f>
        <v>0</v>
      </c>
      <c r="AK222" s="4">
        <f>'Kelpie OTU counts'!AK222/'Kelpie OTU counts'!AK$1</f>
        <v>0</v>
      </c>
      <c r="AL222" s="4">
        <f>'Kelpie OTU counts'!AL222/'Kelpie OTU counts'!AL$1</f>
        <v>0</v>
      </c>
      <c r="AM222" s="4">
        <f>'Kelpie OTU counts'!AM222/'Kelpie OTU counts'!AM$1</f>
        <v>0</v>
      </c>
      <c r="AN222" s="4">
        <f>'Kelpie OTU counts'!AN222/'Kelpie OTU counts'!AN$1</f>
        <v>0</v>
      </c>
      <c r="AO222" s="4">
        <f>'Kelpie OTU counts'!AO222/'Kelpie OTU counts'!AO$1</f>
        <v>0</v>
      </c>
      <c r="AP222" s="4">
        <f>'Kelpie OTU counts'!AP222/'Kelpie OTU counts'!AP$1</f>
        <v>0</v>
      </c>
      <c r="AQ222" s="4">
        <f>'Kelpie OTU counts'!AQ222/'Kelpie OTU counts'!AQ$1</f>
        <v>0</v>
      </c>
      <c r="AR222" s="4">
        <f>'Kelpie OTU counts'!AR222/'Kelpie OTU counts'!AR$1</f>
        <v>0</v>
      </c>
      <c r="AS222" s="4">
        <f>'Kelpie OTU counts'!AS222/'Kelpie OTU counts'!AS$1</f>
        <v>5.7339449541284407E-4</v>
      </c>
      <c r="AT222" s="4">
        <f>'Kelpie OTU counts'!AT222/'Kelpie OTU counts'!AT$1</f>
        <v>1.278976818545164E-3</v>
      </c>
      <c r="AU222" s="4">
        <f>'Kelpie OTU counts'!AU222/'Kelpie OTU counts'!AU$1</f>
        <v>0</v>
      </c>
      <c r="AV222" s="4">
        <f>'Kelpie OTU counts'!AV222/'Kelpie OTU counts'!AV$1</f>
        <v>0</v>
      </c>
      <c r="AW222" s="4">
        <f>'Kelpie OTU counts'!AW222/'Kelpie OTU counts'!AW$1</f>
        <v>0</v>
      </c>
      <c r="AX222" s="4">
        <f>'Kelpie OTU counts'!AX222/'Kelpie OTU counts'!AX$1</f>
        <v>0</v>
      </c>
      <c r="AY222" s="4">
        <f>'Kelpie OTU counts'!AY222/'Kelpie OTU counts'!AY$1</f>
        <v>0</v>
      </c>
      <c r="AZ222" s="4">
        <f>'Kelpie OTU counts'!AZ222/'Kelpie OTU counts'!AZ$1</f>
        <v>0</v>
      </c>
      <c r="BA222" s="4">
        <f>'Kelpie OTU counts'!BA222/'Kelpie OTU counts'!BA$1</f>
        <v>0</v>
      </c>
      <c r="BB222" s="4">
        <f>'Kelpie OTU counts'!BB222/'Kelpie OTU counts'!BB$1</f>
        <v>0</v>
      </c>
      <c r="BC222" s="4">
        <f>'Kelpie OTU counts'!BC222/'Kelpie OTU counts'!BC$1</f>
        <v>0</v>
      </c>
      <c r="BD222" s="4">
        <f>'Kelpie OTU counts'!BD222/'Kelpie OTU counts'!BD$1</f>
        <v>0</v>
      </c>
      <c r="BE222" s="4">
        <f>'Kelpie OTU counts'!BE222/'Kelpie OTU counts'!BE$1</f>
        <v>0</v>
      </c>
      <c r="BF222" s="4">
        <f>'Kelpie OTU counts'!BF222/'Kelpie OTU counts'!BF$1</f>
        <v>0</v>
      </c>
    </row>
    <row r="223" spans="1:58" x14ac:dyDescent="0.35">
      <c r="A223" t="str">
        <f>'Kelpie OTU counts'!A223</f>
        <v>OTU_215</v>
      </c>
      <c r="B223">
        <f>'Kelpie OTU counts'!B223</f>
        <v>11</v>
      </c>
      <c r="C223" t="str">
        <f>'Kelpie OTU counts'!C223</f>
        <v>Root</v>
      </c>
      <c r="D223" t="str">
        <f>'Kelpie OTU counts'!D223</f>
        <v>Bacteria</v>
      </c>
      <c r="E223" t="str">
        <f>'Kelpie OTU counts'!E223</f>
        <v>.</v>
      </c>
      <c r="F223" t="str">
        <f>'Kelpie OTU counts'!F223</f>
        <v>.</v>
      </c>
      <c r="G223" t="str">
        <f>'Kelpie OTU counts'!G223</f>
        <v>.</v>
      </c>
      <c r="H223" t="str">
        <f>'Kelpie OTU counts'!H223</f>
        <v>.</v>
      </c>
      <c r="I223" t="str">
        <f>'Kelpie OTU counts'!I223</f>
        <v>.</v>
      </c>
      <c r="J223" t="str">
        <f>'Kelpie OTU counts'!J223</f>
        <v>.</v>
      </c>
      <c r="K223" t="str">
        <f>'Kelpie OTU counts'!K223</f>
        <v>.</v>
      </c>
      <c r="L223" t="str">
        <f>'Kelpie OTU counts'!L223</f>
        <v>.</v>
      </c>
      <c r="M223" t="str">
        <f>'Kelpie OTU counts'!M223</f>
        <v>.</v>
      </c>
      <c r="N223" t="str">
        <f>'Kelpie OTU counts'!N223</f>
        <v>.</v>
      </c>
      <c r="O223">
        <f>'Kelpie OTU counts'!O223</f>
        <v>0.98</v>
      </c>
      <c r="P223" t="str">
        <f>'Kelpie OTU counts'!P223</f>
        <v>*</v>
      </c>
      <c r="Q223">
        <f>'Kelpie OTU counts'!Q223</f>
        <v>0</v>
      </c>
      <c r="R223">
        <f>'Kelpie OTU counts'!R223</f>
        <v>1</v>
      </c>
      <c r="S223" s="4">
        <f>'Kelpie OTU counts'!S223/'Kelpie OTU counts'!S$1</f>
        <v>0</v>
      </c>
      <c r="T223" s="4">
        <f>'Kelpie OTU counts'!T223/'Kelpie OTU counts'!T$1</f>
        <v>0</v>
      </c>
      <c r="U223" s="4">
        <f>'Kelpie OTU counts'!U223/'Kelpie OTU counts'!U$1</f>
        <v>0</v>
      </c>
      <c r="V223" s="4">
        <f>'Kelpie OTU counts'!V223/'Kelpie OTU counts'!V$1</f>
        <v>0</v>
      </c>
      <c r="W223" s="4">
        <f>'Kelpie OTU counts'!W223/'Kelpie OTU counts'!W$1</f>
        <v>0</v>
      </c>
      <c r="X223" s="4">
        <f>'Kelpie OTU counts'!X223/'Kelpie OTU counts'!X$1</f>
        <v>0</v>
      </c>
      <c r="Y223" s="4">
        <f>'Kelpie OTU counts'!Y223/'Kelpie OTU counts'!Y$1</f>
        <v>0</v>
      </c>
      <c r="Z223" s="4">
        <f>'Kelpie OTU counts'!Z223/'Kelpie OTU counts'!Z$1</f>
        <v>0</v>
      </c>
      <c r="AA223" s="4">
        <f>'Kelpie OTU counts'!AA223/'Kelpie OTU counts'!AA$1</f>
        <v>0</v>
      </c>
      <c r="AB223" s="4">
        <f>'Kelpie OTU counts'!AB223/'Kelpie OTU counts'!AB$1</f>
        <v>0</v>
      </c>
      <c r="AC223" s="4">
        <f>'Kelpie OTU counts'!AC223/'Kelpie OTU counts'!AC$1</f>
        <v>0</v>
      </c>
      <c r="AD223" s="4">
        <f>'Kelpie OTU counts'!AD223/'Kelpie OTU counts'!AD$1</f>
        <v>0</v>
      </c>
      <c r="AE223" s="4">
        <f>'Kelpie OTU counts'!AE223/'Kelpie OTU counts'!AE$1</f>
        <v>0</v>
      </c>
      <c r="AF223" s="4">
        <f>'Kelpie OTU counts'!AF223/'Kelpie OTU counts'!AF$1</f>
        <v>0</v>
      </c>
      <c r="AG223" s="4">
        <f>'Kelpie OTU counts'!AG223/'Kelpie OTU counts'!AG$1</f>
        <v>0</v>
      </c>
      <c r="AH223" s="4">
        <f>'Kelpie OTU counts'!AH223/'Kelpie OTU counts'!AH$1</f>
        <v>0</v>
      </c>
      <c r="AI223" s="4">
        <f>'Kelpie OTU counts'!AI223/'Kelpie OTU counts'!AI$1</f>
        <v>0</v>
      </c>
      <c r="AJ223" s="4">
        <f>'Kelpie OTU counts'!AJ223/'Kelpie OTU counts'!AJ$1</f>
        <v>0</v>
      </c>
      <c r="AK223" s="4">
        <f>'Kelpie OTU counts'!AK223/'Kelpie OTU counts'!AK$1</f>
        <v>0</v>
      </c>
      <c r="AL223" s="4">
        <f>'Kelpie OTU counts'!AL223/'Kelpie OTU counts'!AL$1</f>
        <v>0</v>
      </c>
      <c r="AM223" s="4">
        <f>'Kelpie OTU counts'!AM223/'Kelpie OTU counts'!AM$1</f>
        <v>0</v>
      </c>
      <c r="AN223" s="4">
        <f>'Kelpie OTU counts'!AN223/'Kelpie OTU counts'!AN$1</f>
        <v>0</v>
      </c>
      <c r="AO223" s="4">
        <f>'Kelpie OTU counts'!AO223/'Kelpie OTU counts'!AO$1</f>
        <v>0</v>
      </c>
      <c r="AP223" s="4">
        <f>'Kelpie OTU counts'!AP223/'Kelpie OTU counts'!AP$1</f>
        <v>1.3089005235602095E-3</v>
      </c>
      <c r="AQ223" s="4">
        <f>'Kelpie OTU counts'!AQ223/'Kelpie OTU counts'!AQ$1</f>
        <v>0</v>
      </c>
      <c r="AR223" s="4">
        <f>'Kelpie OTU counts'!AR223/'Kelpie OTU counts'!AR$1</f>
        <v>0</v>
      </c>
      <c r="AS223" s="4">
        <f>'Kelpie OTU counts'!AS223/'Kelpie OTU counts'!AS$1</f>
        <v>0</v>
      </c>
      <c r="AT223" s="4">
        <f>'Kelpie OTU counts'!AT223/'Kelpie OTU counts'!AT$1</f>
        <v>0</v>
      </c>
      <c r="AU223" s="4">
        <f>'Kelpie OTU counts'!AU223/'Kelpie OTU counts'!AU$1</f>
        <v>4.2194092827004216E-3</v>
      </c>
      <c r="AV223" s="4">
        <f>'Kelpie OTU counts'!AV223/'Kelpie OTU counts'!AV$1</f>
        <v>2.6431718061674008E-3</v>
      </c>
      <c r="AW223" s="4">
        <f>'Kelpie OTU counts'!AW223/'Kelpie OTU counts'!AW$1</f>
        <v>0</v>
      </c>
      <c r="AX223" s="4">
        <f>'Kelpie OTU counts'!AX223/'Kelpie OTU counts'!AX$1</f>
        <v>0</v>
      </c>
      <c r="AY223" s="4">
        <f>'Kelpie OTU counts'!AY223/'Kelpie OTU counts'!AY$1</f>
        <v>0</v>
      </c>
      <c r="AZ223" s="4">
        <f>'Kelpie OTU counts'!AZ223/'Kelpie OTU counts'!AZ$1</f>
        <v>0</v>
      </c>
      <c r="BA223" s="4">
        <f>'Kelpie OTU counts'!BA223/'Kelpie OTU counts'!BA$1</f>
        <v>0</v>
      </c>
      <c r="BB223" s="4">
        <f>'Kelpie OTU counts'!BB223/'Kelpie OTU counts'!BB$1</f>
        <v>0</v>
      </c>
      <c r="BC223" s="4">
        <f>'Kelpie OTU counts'!BC223/'Kelpie OTU counts'!BC$1</f>
        <v>0</v>
      </c>
      <c r="BD223" s="4">
        <f>'Kelpie OTU counts'!BD223/'Kelpie OTU counts'!BD$1</f>
        <v>0</v>
      </c>
      <c r="BE223" s="4">
        <f>'Kelpie OTU counts'!BE223/'Kelpie OTU counts'!BE$1</f>
        <v>0</v>
      </c>
      <c r="BF223" s="4">
        <f>'Kelpie OTU counts'!BF223/'Kelpie OTU counts'!BF$1</f>
        <v>0</v>
      </c>
    </row>
    <row r="224" spans="1:58" x14ac:dyDescent="0.35">
      <c r="A224" t="str">
        <f>'Kelpie OTU counts'!A224</f>
        <v>OTU_200</v>
      </c>
      <c r="B224">
        <f>'Kelpie OTU counts'!B224</f>
        <v>11</v>
      </c>
      <c r="C224" t="str">
        <f>'Kelpie OTU counts'!C224</f>
        <v>Root</v>
      </c>
      <c r="D224" t="str">
        <f>'Kelpie OTU counts'!D224</f>
        <v>Bacteria</v>
      </c>
      <c r="E224" t="str">
        <f>'Kelpie OTU counts'!E224</f>
        <v>.</v>
      </c>
      <c r="F224" t="str">
        <f>'Kelpie OTU counts'!F224</f>
        <v>.</v>
      </c>
      <c r="G224" t="str">
        <f>'Kelpie OTU counts'!G224</f>
        <v>.</v>
      </c>
      <c r="H224" t="str">
        <f>'Kelpie OTU counts'!H224</f>
        <v>.</v>
      </c>
      <c r="I224" t="str">
        <f>'Kelpie OTU counts'!I224</f>
        <v>.</v>
      </c>
      <c r="J224" t="str">
        <f>'Kelpie OTU counts'!J224</f>
        <v>.</v>
      </c>
      <c r="K224" t="str">
        <f>'Kelpie OTU counts'!K224</f>
        <v>.</v>
      </c>
      <c r="L224" t="str">
        <f>'Kelpie OTU counts'!L224</f>
        <v>.</v>
      </c>
      <c r="M224" t="str">
        <f>'Kelpie OTU counts'!M224</f>
        <v>.</v>
      </c>
      <c r="N224" t="str">
        <f>'Kelpie OTU counts'!N224</f>
        <v>.</v>
      </c>
      <c r="O224">
        <f>'Kelpie OTU counts'!O224</f>
        <v>0.98</v>
      </c>
      <c r="P224" t="str">
        <f>'Kelpie OTU counts'!P224</f>
        <v>*</v>
      </c>
      <c r="Q224">
        <f>'Kelpie OTU counts'!Q224</f>
        <v>0</v>
      </c>
      <c r="R224">
        <f>'Kelpie OTU counts'!R224</f>
        <v>1</v>
      </c>
      <c r="S224" s="4">
        <f>'Kelpie OTU counts'!S224/'Kelpie OTU counts'!S$1</f>
        <v>0</v>
      </c>
      <c r="T224" s="4">
        <f>'Kelpie OTU counts'!T224/'Kelpie OTU counts'!T$1</f>
        <v>0</v>
      </c>
      <c r="U224" s="4">
        <f>'Kelpie OTU counts'!U224/'Kelpie OTU counts'!U$1</f>
        <v>0</v>
      </c>
      <c r="V224" s="4">
        <f>'Kelpie OTU counts'!V224/'Kelpie OTU counts'!V$1</f>
        <v>0</v>
      </c>
      <c r="W224" s="4">
        <f>'Kelpie OTU counts'!W224/'Kelpie OTU counts'!W$1</f>
        <v>0</v>
      </c>
      <c r="X224" s="4">
        <f>'Kelpie OTU counts'!X224/'Kelpie OTU counts'!X$1</f>
        <v>0</v>
      </c>
      <c r="Y224" s="4">
        <f>'Kelpie OTU counts'!Y224/'Kelpie OTU counts'!Y$1</f>
        <v>0</v>
      </c>
      <c r="Z224" s="4">
        <f>'Kelpie OTU counts'!Z224/'Kelpie OTU counts'!Z$1</f>
        <v>0</v>
      </c>
      <c r="AA224" s="4">
        <f>'Kelpie OTU counts'!AA224/'Kelpie OTU counts'!AA$1</f>
        <v>0</v>
      </c>
      <c r="AB224" s="4">
        <f>'Kelpie OTU counts'!AB224/'Kelpie OTU counts'!AB$1</f>
        <v>0</v>
      </c>
      <c r="AC224" s="4">
        <f>'Kelpie OTU counts'!AC224/'Kelpie OTU counts'!AC$1</f>
        <v>0</v>
      </c>
      <c r="AD224" s="4">
        <f>'Kelpie OTU counts'!AD224/'Kelpie OTU counts'!AD$1</f>
        <v>0</v>
      </c>
      <c r="AE224" s="4">
        <f>'Kelpie OTU counts'!AE224/'Kelpie OTU counts'!AE$1</f>
        <v>2.2002200220022001E-3</v>
      </c>
      <c r="AF224" s="4">
        <f>'Kelpie OTU counts'!AF224/'Kelpie OTU counts'!AF$1</f>
        <v>1.9739439399921043E-3</v>
      </c>
      <c r="AG224" s="4">
        <f>'Kelpie OTU counts'!AG224/'Kelpie OTU counts'!AG$1</f>
        <v>0</v>
      </c>
      <c r="AH224" s="4">
        <f>'Kelpie OTU counts'!AH224/'Kelpie OTU counts'!AH$1</f>
        <v>0</v>
      </c>
      <c r="AI224" s="4">
        <f>'Kelpie OTU counts'!AI224/'Kelpie OTU counts'!AI$1</f>
        <v>0</v>
      </c>
      <c r="AJ224" s="4">
        <f>'Kelpie OTU counts'!AJ224/'Kelpie OTU counts'!AJ$1</f>
        <v>0</v>
      </c>
      <c r="AK224" s="4">
        <f>'Kelpie OTU counts'!AK224/'Kelpie OTU counts'!AK$1</f>
        <v>0</v>
      </c>
      <c r="AL224" s="4">
        <f>'Kelpie OTU counts'!AL224/'Kelpie OTU counts'!AL$1</f>
        <v>0</v>
      </c>
      <c r="AM224" s="4">
        <f>'Kelpie OTU counts'!AM224/'Kelpie OTU counts'!AM$1</f>
        <v>0</v>
      </c>
      <c r="AN224" s="4">
        <f>'Kelpie OTU counts'!AN224/'Kelpie OTU counts'!AN$1</f>
        <v>0</v>
      </c>
      <c r="AO224" s="4">
        <f>'Kelpie OTU counts'!AO224/'Kelpie OTU counts'!AO$1</f>
        <v>0</v>
      </c>
      <c r="AP224" s="4">
        <f>'Kelpie OTU counts'!AP224/'Kelpie OTU counts'!AP$1</f>
        <v>0</v>
      </c>
      <c r="AQ224" s="4">
        <f>'Kelpie OTU counts'!AQ224/'Kelpie OTU counts'!AQ$1</f>
        <v>0</v>
      </c>
      <c r="AR224" s="4">
        <f>'Kelpie OTU counts'!AR224/'Kelpie OTU counts'!AR$1</f>
        <v>0</v>
      </c>
      <c r="AS224" s="4">
        <f>'Kelpie OTU counts'!AS224/'Kelpie OTU counts'!AS$1</f>
        <v>0</v>
      </c>
      <c r="AT224" s="4">
        <f>'Kelpie OTU counts'!AT224/'Kelpie OTU counts'!AT$1</f>
        <v>0</v>
      </c>
      <c r="AU224" s="4">
        <f>'Kelpie OTU counts'!AU224/'Kelpie OTU counts'!AU$1</f>
        <v>0</v>
      </c>
      <c r="AV224" s="4">
        <f>'Kelpie OTU counts'!AV224/'Kelpie OTU counts'!AV$1</f>
        <v>0</v>
      </c>
      <c r="AW224" s="4">
        <f>'Kelpie OTU counts'!AW224/'Kelpie OTU counts'!AW$1</f>
        <v>0</v>
      </c>
      <c r="AX224" s="4">
        <f>'Kelpie OTU counts'!AX224/'Kelpie OTU counts'!AX$1</f>
        <v>0</v>
      </c>
      <c r="AY224" s="4">
        <f>'Kelpie OTU counts'!AY224/'Kelpie OTU counts'!AY$1</f>
        <v>0</v>
      </c>
      <c r="AZ224" s="4">
        <f>'Kelpie OTU counts'!AZ224/'Kelpie OTU counts'!AZ$1</f>
        <v>0</v>
      </c>
      <c r="BA224" s="4">
        <f>'Kelpie OTU counts'!BA224/'Kelpie OTU counts'!BA$1</f>
        <v>0</v>
      </c>
      <c r="BB224" s="4">
        <f>'Kelpie OTU counts'!BB224/'Kelpie OTU counts'!BB$1</f>
        <v>0</v>
      </c>
      <c r="BC224" s="4">
        <f>'Kelpie OTU counts'!BC224/'Kelpie OTU counts'!BC$1</f>
        <v>0</v>
      </c>
      <c r="BD224" s="4">
        <f>'Kelpie OTU counts'!BD224/'Kelpie OTU counts'!BD$1</f>
        <v>0</v>
      </c>
      <c r="BE224" s="4">
        <f>'Kelpie OTU counts'!BE224/'Kelpie OTU counts'!BE$1</f>
        <v>0</v>
      </c>
      <c r="BF224" s="4">
        <f>'Kelpie OTU counts'!BF224/'Kelpie OTU counts'!BF$1</f>
        <v>0</v>
      </c>
    </row>
    <row r="225" spans="1:58" x14ac:dyDescent="0.35">
      <c r="A225" t="str">
        <f>'Kelpie OTU counts'!A225</f>
        <v>OTU_213</v>
      </c>
      <c r="B225">
        <f>'Kelpie OTU counts'!B225</f>
        <v>11</v>
      </c>
      <c r="C225" t="str">
        <f>'Kelpie OTU counts'!C225</f>
        <v>Root</v>
      </c>
      <c r="D225" t="str">
        <f>'Kelpie OTU counts'!D225</f>
        <v>Bacteria</v>
      </c>
      <c r="E225" t="str">
        <f>'Kelpie OTU counts'!E225</f>
        <v>Firmicutes</v>
      </c>
      <c r="F225" t="str">
        <f>'Kelpie OTU counts'!F225</f>
        <v>.</v>
      </c>
      <c r="G225" t="str">
        <f>'Kelpie OTU counts'!G225</f>
        <v>.</v>
      </c>
      <c r="H225" t="str">
        <f>'Kelpie OTU counts'!H225</f>
        <v>.</v>
      </c>
      <c r="I225" t="str">
        <f>'Kelpie OTU counts'!I225</f>
        <v>.</v>
      </c>
      <c r="J225" t="str">
        <f>'Kelpie OTU counts'!J225</f>
        <v>.</v>
      </c>
      <c r="K225" t="str">
        <f>'Kelpie OTU counts'!K225</f>
        <v>.</v>
      </c>
      <c r="L225" t="str">
        <f>'Kelpie OTU counts'!L225</f>
        <v>.</v>
      </c>
      <c r="M225" t="str">
        <f>'Kelpie OTU counts'!M225</f>
        <v>.</v>
      </c>
      <c r="N225" t="str">
        <f>'Kelpie OTU counts'!N225</f>
        <v>.</v>
      </c>
      <c r="O225">
        <f>'Kelpie OTU counts'!O225</f>
        <v>0.87</v>
      </c>
      <c r="P225" t="str">
        <f>'Kelpie OTU counts'!P225</f>
        <v>Geosporobacter_subterraneus_(T)_VNs68_(DQ643978)</v>
      </c>
      <c r="Q225">
        <f>'Kelpie OTU counts'!Q225</f>
        <v>87.8</v>
      </c>
      <c r="R225">
        <f>'Kelpie OTU counts'!R225</f>
        <v>2</v>
      </c>
      <c r="S225" s="4">
        <f>'Kelpie OTU counts'!S225/'Kelpie OTU counts'!S$1</f>
        <v>0</v>
      </c>
      <c r="T225" s="4">
        <f>'Kelpie OTU counts'!T225/'Kelpie OTU counts'!T$1</f>
        <v>0</v>
      </c>
      <c r="U225" s="4">
        <f>'Kelpie OTU counts'!U225/'Kelpie OTU counts'!U$1</f>
        <v>0</v>
      </c>
      <c r="V225" s="4">
        <f>'Kelpie OTU counts'!V225/'Kelpie OTU counts'!V$1</f>
        <v>0</v>
      </c>
      <c r="W225" s="4">
        <f>'Kelpie OTU counts'!W225/'Kelpie OTU counts'!W$1</f>
        <v>0</v>
      </c>
      <c r="X225" s="4">
        <f>'Kelpie OTU counts'!X225/'Kelpie OTU counts'!X$1</f>
        <v>0</v>
      </c>
      <c r="Y225" s="4">
        <f>'Kelpie OTU counts'!Y225/'Kelpie OTU counts'!Y$1</f>
        <v>0</v>
      </c>
      <c r="Z225" s="4">
        <f>'Kelpie OTU counts'!Z225/'Kelpie OTU counts'!Z$1</f>
        <v>0</v>
      </c>
      <c r="AA225" s="4">
        <f>'Kelpie OTU counts'!AA225/'Kelpie OTU counts'!AA$1</f>
        <v>0</v>
      </c>
      <c r="AB225" s="4">
        <f>'Kelpie OTU counts'!AB225/'Kelpie OTU counts'!AB$1</f>
        <v>0</v>
      </c>
      <c r="AC225" s="4">
        <f>'Kelpie OTU counts'!AC225/'Kelpie OTU counts'!AC$1</f>
        <v>0</v>
      </c>
      <c r="AD225" s="4">
        <f>'Kelpie OTU counts'!AD225/'Kelpie OTU counts'!AD$1</f>
        <v>0</v>
      </c>
      <c r="AE225" s="4">
        <f>'Kelpie OTU counts'!AE225/'Kelpie OTU counts'!AE$1</f>
        <v>0</v>
      </c>
      <c r="AF225" s="4">
        <f>'Kelpie OTU counts'!AF225/'Kelpie OTU counts'!AF$1</f>
        <v>0</v>
      </c>
      <c r="AG225" s="4">
        <f>'Kelpie OTU counts'!AG225/'Kelpie OTU counts'!AG$1</f>
        <v>0</v>
      </c>
      <c r="AH225" s="4">
        <f>'Kelpie OTU counts'!AH225/'Kelpie OTU counts'!AH$1</f>
        <v>0</v>
      </c>
      <c r="AI225" s="4">
        <f>'Kelpie OTU counts'!AI225/'Kelpie OTU counts'!AI$1</f>
        <v>0</v>
      </c>
      <c r="AJ225" s="4">
        <f>'Kelpie OTU counts'!AJ225/'Kelpie OTU counts'!AJ$1</f>
        <v>0</v>
      </c>
      <c r="AK225" s="4">
        <f>'Kelpie OTU counts'!AK225/'Kelpie OTU counts'!AK$1</f>
        <v>0</v>
      </c>
      <c r="AL225" s="4">
        <f>'Kelpie OTU counts'!AL225/'Kelpie OTU counts'!AL$1</f>
        <v>0</v>
      </c>
      <c r="AM225" s="4">
        <f>'Kelpie OTU counts'!AM225/'Kelpie OTU counts'!AM$1</f>
        <v>0</v>
      </c>
      <c r="AN225" s="4">
        <f>'Kelpie OTU counts'!AN225/'Kelpie OTU counts'!AN$1</f>
        <v>0</v>
      </c>
      <c r="AO225" s="4">
        <f>'Kelpie OTU counts'!AO225/'Kelpie OTU counts'!AO$1</f>
        <v>1.997602876548142E-3</v>
      </c>
      <c r="AP225" s="4">
        <f>'Kelpie OTU counts'!AP225/'Kelpie OTU counts'!AP$1</f>
        <v>2.617801047120419E-3</v>
      </c>
      <c r="AQ225" s="4">
        <f>'Kelpie OTU counts'!AQ225/'Kelpie OTU counts'!AQ$1</f>
        <v>0</v>
      </c>
      <c r="AR225" s="4">
        <f>'Kelpie OTU counts'!AR225/'Kelpie OTU counts'!AR$1</f>
        <v>0</v>
      </c>
      <c r="AS225" s="4">
        <f>'Kelpie OTU counts'!AS225/'Kelpie OTU counts'!AS$1</f>
        <v>0</v>
      </c>
      <c r="AT225" s="4">
        <f>'Kelpie OTU counts'!AT225/'Kelpie OTU counts'!AT$1</f>
        <v>0</v>
      </c>
      <c r="AU225" s="4">
        <f>'Kelpie OTU counts'!AU225/'Kelpie OTU counts'!AU$1</f>
        <v>0</v>
      </c>
      <c r="AV225" s="4">
        <f>'Kelpie OTU counts'!AV225/'Kelpie OTU counts'!AV$1</f>
        <v>0</v>
      </c>
      <c r="AW225" s="4">
        <f>'Kelpie OTU counts'!AW225/'Kelpie OTU counts'!AW$1</f>
        <v>0</v>
      </c>
      <c r="AX225" s="4">
        <f>'Kelpie OTU counts'!AX225/'Kelpie OTU counts'!AX$1</f>
        <v>0</v>
      </c>
      <c r="AY225" s="4">
        <f>'Kelpie OTU counts'!AY225/'Kelpie OTU counts'!AY$1</f>
        <v>0</v>
      </c>
      <c r="AZ225" s="4">
        <f>'Kelpie OTU counts'!AZ225/'Kelpie OTU counts'!AZ$1</f>
        <v>0</v>
      </c>
      <c r="BA225" s="4">
        <f>'Kelpie OTU counts'!BA225/'Kelpie OTU counts'!BA$1</f>
        <v>0</v>
      </c>
      <c r="BB225" s="4">
        <f>'Kelpie OTU counts'!BB225/'Kelpie OTU counts'!BB$1</f>
        <v>0</v>
      </c>
      <c r="BC225" s="4">
        <f>'Kelpie OTU counts'!BC225/'Kelpie OTU counts'!BC$1</f>
        <v>0</v>
      </c>
      <c r="BD225" s="4">
        <f>'Kelpie OTU counts'!BD225/'Kelpie OTU counts'!BD$1</f>
        <v>0</v>
      </c>
      <c r="BE225" s="4">
        <f>'Kelpie OTU counts'!BE225/'Kelpie OTU counts'!BE$1</f>
        <v>0</v>
      </c>
      <c r="BF225" s="4">
        <f>'Kelpie OTU counts'!BF225/'Kelpie OTU counts'!BF$1</f>
        <v>0</v>
      </c>
    </row>
    <row r="226" spans="1:58" x14ac:dyDescent="0.35">
      <c r="A226" t="str">
        <f>'Kelpie OTU counts'!A226</f>
        <v>OTU_223</v>
      </c>
      <c r="B226">
        <f>'Kelpie OTU counts'!B226</f>
        <v>11</v>
      </c>
      <c r="C226" t="str">
        <f>'Kelpie OTU counts'!C226</f>
        <v>Root</v>
      </c>
      <c r="D226" t="str">
        <f>'Kelpie OTU counts'!D226</f>
        <v>Bacteria</v>
      </c>
      <c r="E226" t="str">
        <f>'Kelpie OTU counts'!E226</f>
        <v>Firmicutes</v>
      </c>
      <c r="F226" t="str">
        <f>'Kelpie OTU counts'!F226</f>
        <v>.</v>
      </c>
      <c r="G226" t="str">
        <f>'Kelpie OTU counts'!G226</f>
        <v>Clostridia</v>
      </c>
      <c r="H226" t="str">
        <f>'Kelpie OTU counts'!H226</f>
        <v>.</v>
      </c>
      <c r="I226" t="str">
        <f>'Kelpie OTU counts'!I226</f>
        <v>Clostridiales</v>
      </c>
      <c r="J226" t="str">
        <f>'Kelpie OTU counts'!J226</f>
        <v>.</v>
      </c>
      <c r="K226" t="str">
        <f>'Kelpie OTU counts'!K226</f>
        <v>Lachnospiraceae</v>
      </c>
      <c r="L226" t="str">
        <f>'Kelpie OTU counts'!L226</f>
        <v>.</v>
      </c>
      <c r="M226" t="str">
        <f>'Kelpie OTU counts'!M226</f>
        <v>Anaerostipes</v>
      </c>
      <c r="N226" t="str">
        <f>'Kelpie OTU counts'!N226</f>
        <v>.</v>
      </c>
      <c r="O226">
        <f>'Kelpie OTU counts'!O226</f>
        <v>0.73</v>
      </c>
      <c r="P226" t="str">
        <f>'Kelpie OTU counts'!P226</f>
        <v>Anaerostipes_sp._5_1_63FAA_(JF412658)</v>
      </c>
      <c r="Q226">
        <f>'Kelpie OTU counts'!Q226</f>
        <v>95.3</v>
      </c>
      <c r="R226">
        <f>'Kelpie OTU counts'!R226</f>
        <v>3</v>
      </c>
      <c r="S226" s="4">
        <f>'Kelpie OTU counts'!S226/'Kelpie OTU counts'!S$1</f>
        <v>0</v>
      </c>
      <c r="T226" s="4">
        <f>'Kelpie OTU counts'!T226/'Kelpie OTU counts'!T$1</f>
        <v>0</v>
      </c>
      <c r="U226" s="4">
        <f>'Kelpie OTU counts'!U226/'Kelpie OTU counts'!U$1</f>
        <v>0</v>
      </c>
      <c r="V226" s="4">
        <f>'Kelpie OTU counts'!V226/'Kelpie OTU counts'!V$1</f>
        <v>0</v>
      </c>
      <c r="W226" s="4">
        <f>'Kelpie OTU counts'!W226/'Kelpie OTU counts'!W$1</f>
        <v>0</v>
      </c>
      <c r="X226" s="4">
        <f>'Kelpie OTU counts'!X226/'Kelpie OTU counts'!X$1</f>
        <v>0</v>
      </c>
      <c r="Y226" s="4">
        <f>'Kelpie OTU counts'!Y226/'Kelpie OTU counts'!Y$1</f>
        <v>0</v>
      </c>
      <c r="Z226" s="4">
        <f>'Kelpie OTU counts'!Z226/'Kelpie OTU counts'!Z$1</f>
        <v>0</v>
      </c>
      <c r="AA226" s="4">
        <f>'Kelpie OTU counts'!AA226/'Kelpie OTU counts'!AA$1</f>
        <v>0</v>
      </c>
      <c r="AB226" s="4">
        <f>'Kelpie OTU counts'!AB226/'Kelpie OTU counts'!AB$1</f>
        <v>0</v>
      </c>
      <c r="AC226" s="4">
        <f>'Kelpie OTU counts'!AC226/'Kelpie OTU counts'!AC$1</f>
        <v>0</v>
      </c>
      <c r="AD226" s="4">
        <f>'Kelpie OTU counts'!AD226/'Kelpie OTU counts'!AD$1</f>
        <v>0</v>
      </c>
      <c r="AE226" s="4">
        <f>'Kelpie OTU counts'!AE226/'Kelpie OTU counts'!AE$1</f>
        <v>0</v>
      </c>
      <c r="AF226" s="4">
        <f>'Kelpie OTU counts'!AF226/'Kelpie OTU counts'!AF$1</f>
        <v>0</v>
      </c>
      <c r="AG226" s="4">
        <f>'Kelpie OTU counts'!AG226/'Kelpie OTU counts'!AG$1</f>
        <v>0</v>
      </c>
      <c r="AH226" s="4">
        <f>'Kelpie OTU counts'!AH226/'Kelpie OTU counts'!AH$1</f>
        <v>0</v>
      </c>
      <c r="AI226" s="4">
        <f>'Kelpie OTU counts'!AI226/'Kelpie OTU counts'!AI$1</f>
        <v>0</v>
      </c>
      <c r="AJ226" s="4">
        <f>'Kelpie OTU counts'!AJ226/'Kelpie OTU counts'!AJ$1</f>
        <v>0</v>
      </c>
      <c r="AK226" s="4">
        <f>'Kelpie OTU counts'!AK226/'Kelpie OTU counts'!AK$1</f>
        <v>0</v>
      </c>
      <c r="AL226" s="4">
        <f>'Kelpie OTU counts'!AL226/'Kelpie OTU counts'!AL$1</f>
        <v>0</v>
      </c>
      <c r="AM226" s="4">
        <f>'Kelpie OTU counts'!AM226/'Kelpie OTU counts'!AM$1</f>
        <v>0</v>
      </c>
      <c r="AN226" s="4">
        <f>'Kelpie OTU counts'!AN226/'Kelpie OTU counts'!AN$1</f>
        <v>0</v>
      </c>
      <c r="AO226" s="4">
        <f>'Kelpie OTU counts'!AO226/'Kelpie OTU counts'!AO$1</f>
        <v>1.997602876548142E-3</v>
      </c>
      <c r="AP226" s="4">
        <f>'Kelpie OTU counts'!AP226/'Kelpie OTU counts'!AP$1</f>
        <v>2.617801047120419E-3</v>
      </c>
      <c r="AQ226" s="4">
        <f>'Kelpie OTU counts'!AQ226/'Kelpie OTU counts'!AQ$1</f>
        <v>0</v>
      </c>
      <c r="AR226" s="4">
        <f>'Kelpie OTU counts'!AR226/'Kelpie OTU counts'!AR$1</f>
        <v>0</v>
      </c>
      <c r="AS226" s="4">
        <f>'Kelpie OTU counts'!AS226/'Kelpie OTU counts'!AS$1</f>
        <v>0</v>
      </c>
      <c r="AT226" s="4">
        <f>'Kelpie OTU counts'!AT226/'Kelpie OTU counts'!AT$1</f>
        <v>0</v>
      </c>
      <c r="AU226" s="4">
        <f>'Kelpie OTU counts'!AU226/'Kelpie OTU counts'!AU$1</f>
        <v>0</v>
      </c>
      <c r="AV226" s="4">
        <f>'Kelpie OTU counts'!AV226/'Kelpie OTU counts'!AV$1</f>
        <v>0</v>
      </c>
      <c r="AW226" s="4">
        <f>'Kelpie OTU counts'!AW226/'Kelpie OTU counts'!AW$1</f>
        <v>0</v>
      </c>
      <c r="AX226" s="4">
        <f>'Kelpie OTU counts'!AX226/'Kelpie OTU counts'!AX$1</f>
        <v>0</v>
      </c>
      <c r="AY226" s="4">
        <f>'Kelpie OTU counts'!AY226/'Kelpie OTU counts'!AY$1</f>
        <v>0</v>
      </c>
      <c r="AZ226" s="4">
        <f>'Kelpie OTU counts'!AZ226/'Kelpie OTU counts'!AZ$1</f>
        <v>0</v>
      </c>
      <c r="BA226" s="4">
        <f>'Kelpie OTU counts'!BA226/'Kelpie OTU counts'!BA$1</f>
        <v>0</v>
      </c>
      <c r="BB226" s="4">
        <f>'Kelpie OTU counts'!BB226/'Kelpie OTU counts'!BB$1</f>
        <v>0</v>
      </c>
      <c r="BC226" s="4">
        <f>'Kelpie OTU counts'!BC226/'Kelpie OTU counts'!BC$1</f>
        <v>0</v>
      </c>
      <c r="BD226" s="4">
        <f>'Kelpie OTU counts'!BD226/'Kelpie OTU counts'!BD$1</f>
        <v>0</v>
      </c>
      <c r="BE226" s="4">
        <f>'Kelpie OTU counts'!BE226/'Kelpie OTU counts'!BE$1</f>
        <v>0</v>
      </c>
      <c r="BF226" s="4">
        <f>'Kelpie OTU counts'!BF226/'Kelpie OTU counts'!BF$1</f>
        <v>0</v>
      </c>
    </row>
    <row r="227" spans="1:58" x14ac:dyDescent="0.35">
      <c r="A227" t="str">
        <f>'Kelpie OTU counts'!A227</f>
        <v>OTU_242</v>
      </c>
      <c r="B227">
        <f>'Kelpie OTU counts'!B227</f>
        <v>11</v>
      </c>
      <c r="C227" t="str">
        <f>'Kelpie OTU counts'!C227</f>
        <v>Root</v>
      </c>
      <c r="D227" t="str">
        <f>'Kelpie OTU counts'!D227</f>
        <v>Bacteria</v>
      </c>
      <c r="E227" t="str">
        <f>'Kelpie OTU counts'!E227</f>
        <v>Firmicutes</v>
      </c>
      <c r="F227" t="str">
        <f>'Kelpie OTU counts'!F227</f>
        <v>.</v>
      </c>
      <c r="G227" t="str">
        <f>'Kelpie OTU counts'!G227</f>
        <v>Clostridia</v>
      </c>
      <c r="H227" t="str">
        <f>'Kelpie OTU counts'!H227</f>
        <v>.</v>
      </c>
      <c r="I227" t="str">
        <f>'Kelpie OTU counts'!I227</f>
        <v>Clostridiales</v>
      </c>
      <c r="J227" t="str">
        <f>'Kelpie OTU counts'!J227</f>
        <v>.</v>
      </c>
      <c r="K227" t="str">
        <f>'Kelpie OTU counts'!K227</f>
        <v>.</v>
      </c>
      <c r="L227" t="str">
        <f>'Kelpie OTU counts'!L227</f>
        <v>.</v>
      </c>
      <c r="M227" t="str">
        <f>'Kelpie OTU counts'!M227</f>
        <v>.</v>
      </c>
      <c r="N227" t="str">
        <f>'Kelpie OTU counts'!N227</f>
        <v>.</v>
      </c>
      <c r="O227">
        <f>'Kelpie OTU counts'!O227</f>
        <v>0.98</v>
      </c>
      <c r="P227" t="str">
        <f>'Kelpie OTU counts'!P227</f>
        <v>Emergencia_timonensis_strain_SN18_(NR_144737.1)</v>
      </c>
      <c r="Q227">
        <f>'Kelpie OTU counts'!Q227</f>
        <v>92.5</v>
      </c>
      <c r="R227">
        <f>'Kelpie OTU counts'!R227</f>
        <v>2</v>
      </c>
      <c r="S227" s="4">
        <f>'Kelpie OTU counts'!S227/'Kelpie OTU counts'!S$1</f>
        <v>0</v>
      </c>
      <c r="T227" s="4">
        <f>'Kelpie OTU counts'!T227/'Kelpie OTU counts'!T$1</f>
        <v>0</v>
      </c>
      <c r="U227" s="4">
        <f>'Kelpie OTU counts'!U227/'Kelpie OTU counts'!U$1</f>
        <v>0</v>
      </c>
      <c r="V227" s="4">
        <f>'Kelpie OTU counts'!V227/'Kelpie OTU counts'!V$1</f>
        <v>0</v>
      </c>
      <c r="W227" s="4">
        <f>'Kelpie OTU counts'!W227/'Kelpie OTU counts'!W$1</f>
        <v>0</v>
      </c>
      <c r="X227" s="4">
        <f>'Kelpie OTU counts'!X227/'Kelpie OTU counts'!X$1</f>
        <v>0</v>
      </c>
      <c r="Y227" s="4">
        <f>'Kelpie OTU counts'!Y227/'Kelpie OTU counts'!Y$1</f>
        <v>0</v>
      </c>
      <c r="Z227" s="4">
        <f>'Kelpie OTU counts'!Z227/'Kelpie OTU counts'!Z$1</f>
        <v>0</v>
      </c>
      <c r="AA227" s="4">
        <f>'Kelpie OTU counts'!AA227/'Kelpie OTU counts'!AA$1</f>
        <v>0</v>
      </c>
      <c r="AB227" s="4">
        <f>'Kelpie OTU counts'!AB227/'Kelpie OTU counts'!AB$1</f>
        <v>0</v>
      </c>
      <c r="AC227" s="4">
        <f>'Kelpie OTU counts'!AC227/'Kelpie OTU counts'!AC$1</f>
        <v>0</v>
      </c>
      <c r="AD227" s="4">
        <f>'Kelpie OTU counts'!AD227/'Kelpie OTU counts'!AD$1</f>
        <v>0</v>
      </c>
      <c r="AE227" s="4">
        <f>'Kelpie OTU counts'!AE227/'Kelpie OTU counts'!AE$1</f>
        <v>0</v>
      </c>
      <c r="AF227" s="4">
        <f>'Kelpie OTU counts'!AF227/'Kelpie OTU counts'!AF$1</f>
        <v>0</v>
      </c>
      <c r="AG227" s="4">
        <f>'Kelpie OTU counts'!AG227/'Kelpie OTU counts'!AG$1</f>
        <v>0</v>
      </c>
      <c r="AH227" s="4">
        <f>'Kelpie OTU counts'!AH227/'Kelpie OTU counts'!AH$1</f>
        <v>0</v>
      </c>
      <c r="AI227" s="4">
        <f>'Kelpie OTU counts'!AI227/'Kelpie OTU counts'!AI$1</f>
        <v>0</v>
      </c>
      <c r="AJ227" s="4">
        <f>'Kelpie OTU counts'!AJ227/'Kelpie OTU counts'!AJ$1</f>
        <v>0</v>
      </c>
      <c r="AK227" s="4">
        <f>'Kelpie OTU counts'!AK227/'Kelpie OTU counts'!AK$1</f>
        <v>0</v>
      </c>
      <c r="AL227" s="4">
        <f>'Kelpie OTU counts'!AL227/'Kelpie OTU counts'!AL$1</f>
        <v>0</v>
      </c>
      <c r="AM227" s="4">
        <f>'Kelpie OTU counts'!AM227/'Kelpie OTU counts'!AM$1</f>
        <v>0</v>
      </c>
      <c r="AN227" s="4">
        <f>'Kelpie OTU counts'!AN227/'Kelpie OTU counts'!AN$1</f>
        <v>0</v>
      </c>
      <c r="AO227" s="4">
        <f>'Kelpie OTU counts'!AO227/'Kelpie OTU counts'!AO$1</f>
        <v>0</v>
      </c>
      <c r="AP227" s="4">
        <f>'Kelpie OTU counts'!AP227/'Kelpie OTU counts'!AP$1</f>
        <v>0</v>
      </c>
      <c r="AQ227" s="4">
        <f>'Kelpie OTU counts'!AQ227/'Kelpie OTU counts'!AQ$1</f>
        <v>0</v>
      </c>
      <c r="AR227" s="4">
        <f>'Kelpie OTU counts'!AR227/'Kelpie OTU counts'!AR$1</f>
        <v>0</v>
      </c>
      <c r="AS227" s="4">
        <f>'Kelpie OTU counts'!AS227/'Kelpie OTU counts'!AS$1</f>
        <v>0</v>
      </c>
      <c r="AT227" s="4">
        <f>'Kelpie OTU counts'!AT227/'Kelpie OTU counts'!AT$1</f>
        <v>0</v>
      </c>
      <c r="AU227" s="4">
        <f>'Kelpie OTU counts'!AU227/'Kelpie OTU counts'!AU$1</f>
        <v>0</v>
      </c>
      <c r="AV227" s="4">
        <f>'Kelpie OTU counts'!AV227/'Kelpie OTU counts'!AV$1</f>
        <v>0</v>
      </c>
      <c r="AW227" s="4">
        <f>'Kelpie OTU counts'!AW227/'Kelpie OTU counts'!AW$1</f>
        <v>2.5987525987525989E-3</v>
      </c>
      <c r="AX227" s="4">
        <f>'Kelpie OTU counts'!AX227/'Kelpie OTU counts'!AX$1</f>
        <v>2.9556650246305421E-3</v>
      </c>
      <c r="AY227" s="4">
        <f>'Kelpie OTU counts'!AY227/'Kelpie OTU counts'!AY$1</f>
        <v>0</v>
      </c>
      <c r="AZ227" s="4">
        <f>'Kelpie OTU counts'!AZ227/'Kelpie OTU counts'!AZ$1</f>
        <v>0</v>
      </c>
      <c r="BA227" s="4">
        <f>'Kelpie OTU counts'!BA227/'Kelpie OTU counts'!BA$1</f>
        <v>0</v>
      </c>
      <c r="BB227" s="4">
        <f>'Kelpie OTU counts'!BB227/'Kelpie OTU counts'!BB$1</f>
        <v>0</v>
      </c>
      <c r="BC227" s="4">
        <f>'Kelpie OTU counts'!BC227/'Kelpie OTU counts'!BC$1</f>
        <v>0</v>
      </c>
      <c r="BD227" s="4">
        <f>'Kelpie OTU counts'!BD227/'Kelpie OTU counts'!BD$1</f>
        <v>0</v>
      </c>
      <c r="BE227" s="4">
        <f>'Kelpie OTU counts'!BE227/'Kelpie OTU counts'!BE$1</f>
        <v>0</v>
      </c>
      <c r="BF227" s="4">
        <f>'Kelpie OTU counts'!BF227/'Kelpie OTU counts'!BF$1</f>
        <v>0</v>
      </c>
    </row>
    <row r="228" spans="1:58" x14ac:dyDescent="0.35">
      <c r="A228" t="str">
        <f>'Kelpie OTU counts'!A228</f>
        <v>OTU_227</v>
      </c>
      <c r="B228">
        <f>'Kelpie OTU counts'!B228</f>
        <v>11</v>
      </c>
      <c r="C228" t="str">
        <f>'Kelpie OTU counts'!C228</f>
        <v>Root</v>
      </c>
      <c r="D228" t="str">
        <f>'Kelpie OTU counts'!D228</f>
        <v>Bacteria</v>
      </c>
      <c r="E228" t="str">
        <f>'Kelpie OTU counts'!E228</f>
        <v>Firmicutes</v>
      </c>
      <c r="F228" t="str">
        <f>'Kelpie OTU counts'!F228</f>
        <v>.</v>
      </c>
      <c r="G228" t="str">
        <f>'Kelpie OTU counts'!G228</f>
        <v>Clostridia</v>
      </c>
      <c r="H228" t="str">
        <f>'Kelpie OTU counts'!H228</f>
        <v>.</v>
      </c>
      <c r="I228" t="str">
        <f>'Kelpie OTU counts'!I228</f>
        <v>Clostridiales</v>
      </c>
      <c r="J228" t="str">
        <f>'Kelpie OTU counts'!J228</f>
        <v>.</v>
      </c>
      <c r="K228" t="str">
        <f>'Kelpie OTU counts'!K228</f>
        <v>Ruminococcaceae</v>
      </c>
      <c r="L228" t="str">
        <f>'Kelpie OTU counts'!L228</f>
        <v>.</v>
      </c>
      <c r="M228" t="str">
        <f>'Kelpie OTU counts'!M228</f>
        <v>Oscillibacter</v>
      </c>
      <c r="N228" t="str">
        <f>'Kelpie OTU counts'!N228</f>
        <v>.</v>
      </c>
      <c r="O228">
        <f>'Kelpie OTU counts'!O228</f>
        <v>0.96</v>
      </c>
      <c r="P228" t="str">
        <f>'Kelpie OTU counts'!P228</f>
        <v>Oscillibacter_sp._GH1_(JF750939)</v>
      </c>
      <c r="Q228">
        <f>'Kelpie OTU counts'!Q228</f>
        <v>95.3</v>
      </c>
      <c r="R228">
        <f>'Kelpie OTU counts'!R228</f>
        <v>1</v>
      </c>
      <c r="S228" s="4">
        <f>'Kelpie OTU counts'!S228/'Kelpie OTU counts'!S$1</f>
        <v>0</v>
      </c>
      <c r="T228" s="4">
        <f>'Kelpie OTU counts'!T228/'Kelpie OTU counts'!T$1</f>
        <v>0</v>
      </c>
      <c r="U228" s="4">
        <f>'Kelpie OTU counts'!U228/'Kelpie OTU counts'!U$1</f>
        <v>0</v>
      </c>
      <c r="V228" s="4">
        <f>'Kelpie OTU counts'!V228/'Kelpie OTU counts'!V$1</f>
        <v>0</v>
      </c>
      <c r="W228" s="4">
        <f>'Kelpie OTU counts'!W228/'Kelpie OTU counts'!W$1</f>
        <v>0</v>
      </c>
      <c r="X228" s="4">
        <f>'Kelpie OTU counts'!X228/'Kelpie OTU counts'!X$1</f>
        <v>0</v>
      </c>
      <c r="Y228" s="4">
        <f>'Kelpie OTU counts'!Y228/'Kelpie OTU counts'!Y$1</f>
        <v>0</v>
      </c>
      <c r="Z228" s="4">
        <f>'Kelpie OTU counts'!Z228/'Kelpie OTU counts'!Z$1</f>
        <v>0</v>
      </c>
      <c r="AA228" s="4">
        <f>'Kelpie OTU counts'!AA228/'Kelpie OTU counts'!AA$1</f>
        <v>0</v>
      </c>
      <c r="AB228" s="4">
        <f>'Kelpie OTU counts'!AB228/'Kelpie OTU counts'!AB$1</f>
        <v>0</v>
      </c>
      <c r="AC228" s="4">
        <f>'Kelpie OTU counts'!AC228/'Kelpie OTU counts'!AC$1</f>
        <v>0</v>
      </c>
      <c r="AD228" s="4">
        <f>'Kelpie OTU counts'!AD228/'Kelpie OTU counts'!AD$1</f>
        <v>0</v>
      </c>
      <c r="AE228" s="4">
        <f>'Kelpie OTU counts'!AE228/'Kelpie OTU counts'!AE$1</f>
        <v>0</v>
      </c>
      <c r="AF228" s="4">
        <f>'Kelpie OTU counts'!AF228/'Kelpie OTU counts'!AF$1</f>
        <v>0</v>
      </c>
      <c r="AG228" s="4">
        <f>'Kelpie OTU counts'!AG228/'Kelpie OTU counts'!AG$1</f>
        <v>0</v>
      </c>
      <c r="AH228" s="4">
        <f>'Kelpie OTU counts'!AH228/'Kelpie OTU counts'!AH$1</f>
        <v>0</v>
      </c>
      <c r="AI228" s="4">
        <f>'Kelpie OTU counts'!AI228/'Kelpie OTU counts'!AI$1</f>
        <v>0</v>
      </c>
      <c r="AJ228" s="4">
        <f>'Kelpie OTU counts'!AJ228/'Kelpie OTU counts'!AJ$1</f>
        <v>0</v>
      </c>
      <c r="AK228" s="4">
        <f>'Kelpie OTU counts'!AK228/'Kelpie OTU counts'!AK$1</f>
        <v>0</v>
      </c>
      <c r="AL228" s="4">
        <f>'Kelpie OTU counts'!AL228/'Kelpie OTU counts'!AL$1</f>
        <v>0</v>
      </c>
      <c r="AM228" s="4">
        <f>'Kelpie OTU counts'!AM228/'Kelpie OTU counts'!AM$1</f>
        <v>0</v>
      </c>
      <c r="AN228" s="4">
        <f>'Kelpie OTU counts'!AN228/'Kelpie OTU counts'!AN$1</f>
        <v>0</v>
      </c>
      <c r="AO228" s="4">
        <f>'Kelpie OTU counts'!AO228/'Kelpie OTU counts'!AO$1</f>
        <v>1.1985617259288853E-3</v>
      </c>
      <c r="AP228" s="4">
        <f>'Kelpie OTU counts'!AP228/'Kelpie OTU counts'!AP$1</f>
        <v>3.4904013961605585E-3</v>
      </c>
      <c r="AQ228" s="4">
        <f>'Kelpie OTU counts'!AQ228/'Kelpie OTU counts'!AQ$1</f>
        <v>0</v>
      </c>
      <c r="AR228" s="4">
        <f>'Kelpie OTU counts'!AR228/'Kelpie OTU counts'!AR$1</f>
        <v>0</v>
      </c>
      <c r="AS228" s="4">
        <f>'Kelpie OTU counts'!AS228/'Kelpie OTU counts'!AS$1</f>
        <v>0</v>
      </c>
      <c r="AT228" s="4">
        <f>'Kelpie OTU counts'!AT228/'Kelpie OTU counts'!AT$1</f>
        <v>0</v>
      </c>
      <c r="AU228" s="4">
        <f>'Kelpie OTU counts'!AU228/'Kelpie OTU counts'!AU$1</f>
        <v>0</v>
      </c>
      <c r="AV228" s="4">
        <f>'Kelpie OTU counts'!AV228/'Kelpie OTU counts'!AV$1</f>
        <v>0</v>
      </c>
      <c r="AW228" s="4">
        <f>'Kelpie OTU counts'!AW228/'Kelpie OTU counts'!AW$1</f>
        <v>0</v>
      </c>
      <c r="AX228" s="4">
        <f>'Kelpie OTU counts'!AX228/'Kelpie OTU counts'!AX$1</f>
        <v>0</v>
      </c>
      <c r="AY228" s="4">
        <f>'Kelpie OTU counts'!AY228/'Kelpie OTU counts'!AY$1</f>
        <v>0</v>
      </c>
      <c r="AZ228" s="4">
        <f>'Kelpie OTU counts'!AZ228/'Kelpie OTU counts'!AZ$1</f>
        <v>0</v>
      </c>
      <c r="BA228" s="4">
        <f>'Kelpie OTU counts'!BA228/'Kelpie OTU counts'!BA$1</f>
        <v>0</v>
      </c>
      <c r="BB228" s="4">
        <f>'Kelpie OTU counts'!BB228/'Kelpie OTU counts'!BB$1</f>
        <v>0</v>
      </c>
      <c r="BC228" s="4">
        <f>'Kelpie OTU counts'!BC228/'Kelpie OTU counts'!BC$1</f>
        <v>0</v>
      </c>
      <c r="BD228" s="4">
        <f>'Kelpie OTU counts'!BD228/'Kelpie OTU counts'!BD$1</f>
        <v>0</v>
      </c>
      <c r="BE228" s="4">
        <f>'Kelpie OTU counts'!BE228/'Kelpie OTU counts'!BE$1</f>
        <v>0</v>
      </c>
      <c r="BF228" s="4">
        <f>'Kelpie OTU counts'!BF228/'Kelpie OTU counts'!BF$1</f>
        <v>0</v>
      </c>
    </row>
    <row r="229" spans="1:58" x14ac:dyDescent="0.35">
      <c r="A229" t="str">
        <f>'Kelpie OTU counts'!A229</f>
        <v>OTU_206</v>
      </c>
      <c r="B229">
        <f>'Kelpie OTU counts'!B229</f>
        <v>10</v>
      </c>
      <c r="C229" t="str">
        <f>'Kelpie OTU counts'!C229</f>
        <v>Root</v>
      </c>
      <c r="D229" t="str">
        <f>'Kelpie OTU counts'!D229</f>
        <v>Bacteria</v>
      </c>
      <c r="E229" t="str">
        <f>'Kelpie OTU counts'!E229</f>
        <v>Firmicutes</v>
      </c>
      <c r="F229" t="str">
        <f>'Kelpie OTU counts'!F229</f>
        <v>.</v>
      </c>
      <c r="G229" t="str">
        <f>'Kelpie OTU counts'!G229</f>
        <v>.</v>
      </c>
      <c r="H229" t="str">
        <f>'Kelpie OTU counts'!H229</f>
        <v>.</v>
      </c>
      <c r="I229" t="str">
        <f>'Kelpie OTU counts'!I229</f>
        <v>.</v>
      </c>
      <c r="J229" t="str">
        <f>'Kelpie OTU counts'!J229</f>
        <v>.</v>
      </c>
      <c r="K229" t="str">
        <f>'Kelpie OTU counts'!K229</f>
        <v>.</v>
      </c>
      <c r="L229" t="str">
        <f>'Kelpie OTU counts'!L229</f>
        <v>.</v>
      </c>
      <c r="M229" t="str">
        <f>'Kelpie OTU counts'!M229</f>
        <v>.</v>
      </c>
      <c r="N229" t="str">
        <f>'Kelpie OTU counts'!N229</f>
        <v>.</v>
      </c>
      <c r="O229">
        <f>'Kelpie OTU counts'!O229</f>
        <v>0.51</v>
      </c>
      <c r="P229" t="str">
        <f>'Kelpie OTU counts'!P229</f>
        <v>Acholeplasma_vituli_(T)_FC-097_(AF031479)</v>
      </c>
      <c r="Q229">
        <f>'Kelpie OTU counts'!Q229</f>
        <v>86.9</v>
      </c>
      <c r="R229">
        <f>'Kelpie OTU counts'!R229</f>
        <v>1</v>
      </c>
      <c r="S229" s="4">
        <f>'Kelpie OTU counts'!S229/'Kelpie OTU counts'!S$1</f>
        <v>0</v>
      </c>
      <c r="T229" s="4">
        <f>'Kelpie OTU counts'!T229/'Kelpie OTU counts'!T$1</f>
        <v>0</v>
      </c>
      <c r="U229" s="4">
        <f>'Kelpie OTU counts'!U229/'Kelpie OTU counts'!U$1</f>
        <v>0</v>
      </c>
      <c r="V229" s="4">
        <f>'Kelpie OTU counts'!V229/'Kelpie OTU counts'!V$1</f>
        <v>0</v>
      </c>
      <c r="W229" s="4">
        <f>'Kelpie OTU counts'!W229/'Kelpie OTU counts'!W$1</f>
        <v>0</v>
      </c>
      <c r="X229" s="4">
        <f>'Kelpie OTU counts'!X229/'Kelpie OTU counts'!X$1</f>
        <v>0</v>
      </c>
      <c r="Y229" s="4">
        <f>'Kelpie OTU counts'!Y229/'Kelpie OTU counts'!Y$1</f>
        <v>0</v>
      </c>
      <c r="Z229" s="4">
        <f>'Kelpie OTU counts'!Z229/'Kelpie OTU counts'!Z$1</f>
        <v>0</v>
      </c>
      <c r="AA229" s="4">
        <f>'Kelpie OTU counts'!AA229/'Kelpie OTU counts'!AA$1</f>
        <v>0</v>
      </c>
      <c r="AB229" s="4">
        <f>'Kelpie OTU counts'!AB229/'Kelpie OTU counts'!AB$1</f>
        <v>0</v>
      </c>
      <c r="AC229" s="4">
        <f>'Kelpie OTU counts'!AC229/'Kelpie OTU counts'!AC$1</f>
        <v>0</v>
      </c>
      <c r="AD229" s="4">
        <f>'Kelpie OTU counts'!AD229/'Kelpie OTU counts'!AD$1</f>
        <v>0</v>
      </c>
      <c r="AE229" s="4">
        <f>'Kelpie OTU counts'!AE229/'Kelpie OTU counts'!AE$1</f>
        <v>0</v>
      </c>
      <c r="AF229" s="4">
        <f>'Kelpie OTU counts'!AF229/'Kelpie OTU counts'!AF$1</f>
        <v>0</v>
      </c>
      <c r="AG229" s="4">
        <f>'Kelpie OTU counts'!AG229/'Kelpie OTU counts'!AG$1</f>
        <v>0</v>
      </c>
      <c r="AH229" s="4">
        <f>'Kelpie OTU counts'!AH229/'Kelpie OTU counts'!AH$1</f>
        <v>0</v>
      </c>
      <c r="AI229" s="4">
        <f>'Kelpie OTU counts'!AI229/'Kelpie OTU counts'!AI$1</f>
        <v>0</v>
      </c>
      <c r="AJ229" s="4">
        <f>'Kelpie OTU counts'!AJ229/'Kelpie OTU counts'!AJ$1</f>
        <v>0</v>
      </c>
      <c r="AK229" s="4">
        <f>'Kelpie OTU counts'!AK229/'Kelpie OTU counts'!AK$1</f>
        <v>0</v>
      </c>
      <c r="AL229" s="4">
        <f>'Kelpie OTU counts'!AL229/'Kelpie OTU counts'!AL$1</f>
        <v>0</v>
      </c>
      <c r="AM229" s="4">
        <f>'Kelpie OTU counts'!AM229/'Kelpie OTU counts'!AM$1</f>
        <v>0</v>
      </c>
      <c r="AN229" s="4">
        <f>'Kelpie OTU counts'!AN229/'Kelpie OTU counts'!AN$1</f>
        <v>0</v>
      </c>
      <c r="AO229" s="4">
        <f>'Kelpie OTU counts'!AO229/'Kelpie OTU counts'!AO$1</f>
        <v>3.9952057530962841E-3</v>
      </c>
      <c r="AP229" s="4">
        <f>'Kelpie OTU counts'!AP229/'Kelpie OTU counts'!AP$1</f>
        <v>0</v>
      </c>
      <c r="AQ229" s="4">
        <f>'Kelpie OTU counts'!AQ229/'Kelpie OTU counts'!AQ$1</f>
        <v>0</v>
      </c>
      <c r="AR229" s="4">
        <f>'Kelpie OTU counts'!AR229/'Kelpie OTU counts'!AR$1</f>
        <v>0</v>
      </c>
      <c r="AS229" s="4">
        <f>'Kelpie OTU counts'!AS229/'Kelpie OTU counts'!AS$1</f>
        <v>0</v>
      </c>
      <c r="AT229" s="4">
        <f>'Kelpie OTU counts'!AT229/'Kelpie OTU counts'!AT$1</f>
        <v>0</v>
      </c>
      <c r="AU229" s="4">
        <f>'Kelpie OTU counts'!AU229/'Kelpie OTU counts'!AU$1</f>
        <v>0</v>
      </c>
      <c r="AV229" s="4">
        <f>'Kelpie OTU counts'!AV229/'Kelpie OTU counts'!AV$1</f>
        <v>0</v>
      </c>
      <c r="AW229" s="4">
        <f>'Kelpie OTU counts'!AW229/'Kelpie OTU counts'!AW$1</f>
        <v>0</v>
      </c>
      <c r="AX229" s="4">
        <f>'Kelpie OTU counts'!AX229/'Kelpie OTU counts'!AX$1</f>
        <v>0</v>
      </c>
      <c r="AY229" s="4">
        <f>'Kelpie OTU counts'!AY229/'Kelpie OTU counts'!AY$1</f>
        <v>0</v>
      </c>
      <c r="AZ229" s="4">
        <f>'Kelpie OTU counts'!AZ229/'Kelpie OTU counts'!AZ$1</f>
        <v>0</v>
      </c>
      <c r="BA229" s="4">
        <f>'Kelpie OTU counts'!BA229/'Kelpie OTU counts'!BA$1</f>
        <v>0</v>
      </c>
      <c r="BB229" s="4">
        <f>'Kelpie OTU counts'!BB229/'Kelpie OTU counts'!BB$1</f>
        <v>0</v>
      </c>
      <c r="BC229" s="4">
        <f>'Kelpie OTU counts'!BC229/'Kelpie OTU counts'!BC$1</f>
        <v>0</v>
      </c>
      <c r="BD229" s="4">
        <f>'Kelpie OTU counts'!BD229/'Kelpie OTU counts'!BD$1</f>
        <v>0</v>
      </c>
      <c r="BE229" s="4">
        <f>'Kelpie OTU counts'!BE229/'Kelpie OTU counts'!BE$1</f>
        <v>0</v>
      </c>
      <c r="BF229" s="4">
        <f>'Kelpie OTU counts'!BF229/'Kelpie OTU counts'!BF$1</f>
        <v>0</v>
      </c>
    </row>
    <row r="230" spans="1:58" x14ac:dyDescent="0.35">
      <c r="A230" t="str">
        <f>'Kelpie OTU counts'!A230</f>
        <v>OTU_204</v>
      </c>
      <c r="B230">
        <f>'Kelpie OTU counts'!B230</f>
        <v>10</v>
      </c>
      <c r="C230" t="str">
        <f>'Kelpie OTU counts'!C230</f>
        <v>Root</v>
      </c>
      <c r="D230" t="str">
        <f>'Kelpie OTU counts'!D230</f>
        <v>Bacteria</v>
      </c>
      <c r="E230" t="str">
        <f>'Kelpie OTU counts'!E230</f>
        <v>Coriobacteriia</v>
      </c>
      <c r="F230" t="str">
        <f>'Kelpie OTU counts'!F230</f>
        <v>.</v>
      </c>
      <c r="G230" t="str">
        <f>'Kelpie OTU counts'!G230</f>
        <v>Actinobacteria</v>
      </c>
      <c r="H230" t="str">
        <f>'Kelpie OTU counts'!H230</f>
        <v>Coriobacteridae</v>
      </c>
      <c r="I230" t="str">
        <f>'Kelpie OTU counts'!I230</f>
        <v>Coriobacteriales</v>
      </c>
      <c r="J230" t="str">
        <f>'Kelpie OTU counts'!J230</f>
        <v>Coriobacterineae</v>
      </c>
      <c r="K230" t="str">
        <f>'Kelpie OTU counts'!K230</f>
        <v>Coriobacteriaceae</v>
      </c>
      <c r="L230" t="str">
        <f>'Kelpie OTU counts'!L230</f>
        <v>.</v>
      </c>
      <c r="M230" t="str">
        <f>'Kelpie OTU counts'!M230</f>
        <v>.</v>
      </c>
      <c r="N230" t="str">
        <f>'Kelpie OTU counts'!N230</f>
        <v>.</v>
      </c>
      <c r="O230">
        <f>'Kelpie OTU counts'!O230</f>
        <v>0.77</v>
      </c>
      <c r="P230" t="str">
        <f>'Kelpie OTU counts'!P230</f>
        <v>Raoultibacter_massiliensis_strain_Marseille-P2849_(NR_144751.1)</v>
      </c>
      <c r="Q230">
        <f>'Kelpie OTU counts'!Q230</f>
        <v>88.5</v>
      </c>
      <c r="R230">
        <f>'Kelpie OTU counts'!R230</f>
        <v>1</v>
      </c>
      <c r="S230" s="4">
        <f>'Kelpie OTU counts'!S230/'Kelpie OTU counts'!S$1</f>
        <v>0</v>
      </c>
      <c r="T230" s="4">
        <f>'Kelpie OTU counts'!T230/'Kelpie OTU counts'!T$1</f>
        <v>0</v>
      </c>
      <c r="U230" s="4">
        <f>'Kelpie OTU counts'!U230/'Kelpie OTU counts'!U$1</f>
        <v>0</v>
      </c>
      <c r="V230" s="4">
        <f>'Kelpie OTU counts'!V230/'Kelpie OTU counts'!V$1</f>
        <v>0</v>
      </c>
      <c r="W230" s="4">
        <f>'Kelpie OTU counts'!W230/'Kelpie OTU counts'!W$1</f>
        <v>0</v>
      </c>
      <c r="X230" s="4">
        <f>'Kelpie OTU counts'!X230/'Kelpie OTU counts'!X$1</f>
        <v>0</v>
      </c>
      <c r="Y230" s="4">
        <f>'Kelpie OTU counts'!Y230/'Kelpie OTU counts'!Y$1</f>
        <v>0</v>
      </c>
      <c r="Z230" s="4">
        <f>'Kelpie OTU counts'!Z230/'Kelpie OTU counts'!Z$1</f>
        <v>0</v>
      </c>
      <c r="AA230" s="4">
        <f>'Kelpie OTU counts'!AA230/'Kelpie OTU counts'!AA$1</f>
        <v>0</v>
      </c>
      <c r="AB230" s="4">
        <f>'Kelpie OTU counts'!AB230/'Kelpie OTU counts'!AB$1</f>
        <v>0</v>
      </c>
      <c r="AC230" s="4">
        <f>'Kelpie OTU counts'!AC230/'Kelpie OTU counts'!AC$1</f>
        <v>1.1155734047300313E-3</v>
      </c>
      <c r="AD230" s="4">
        <f>'Kelpie OTU counts'!AD230/'Kelpie OTU counts'!AD$1</f>
        <v>1.2033694344163659E-3</v>
      </c>
      <c r="AE230" s="4">
        <f>'Kelpie OTU counts'!AE230/'Kelpie OTU counts'!AE$1</f>
        <v>0</v>
      </c>
      <c r="AF230" s="4">
        <f>'Kelpie OTU counts'!AF230/'Kelpie OTU counts'!AF$1</f>
        <v>0</v>
      </c>
      <c r="AG230" s="4">
        <f>'Kelpie OTU counts'!AG230/'Kelpie OTU counts'!AG$1</f>
        <v>0</v>
      </c>
      <c r="AH230" s="4">
        <f>'Kelpie OTU counts'!AH230/'Kelpie OTU counts'!AH$1</f>
        <v>0</v>
      </c>
      <c r="AI230" s="4">
        <f>'Kelpie OTU counts'!AI230/'Kelpie OTU counts'!AI$1</f>
        <v>0</v>
      </c>
      <c r="AJ230" s="4">
        <f>'Kelpie OTU counts'!AJ230/'Kelpie OTU counts'!AJ$1</f>
        <v>0</v>
      </c>
      <c r="AK230" s="4">
        <f>'Kelpie OTU counts'!AK230/'Kelpie OTU counts'!AK$1</f>
        <v>0</v>
      </c>
      <c r="AL230" s="4">
        <f>'Kelpie OTU counts'!AL230/'Kelpie OTU counts'!AL$1</f>
        <v>0</v>
      </c>
      <c r="AM230" s="4">
        <f>'Kelpie OTU counts'!AM230/'Kelpie OTU counts'!AM$1</f>
        <v>0</v>
      </c>
      <c r="AN230" s="4">
        <f>'Kelpie OTU counts'!AN230/'Kelpie OTU counts'!AN$1</f>
        <v>0</v>
      </c>
      <c r="AO230" s="4">
        <f>'Kelpie OTU counts'!AO230/'Kelpie OTU counts'!AO$1</f>
        <v>0</v>
      </c>
      <c r="AP230" s="4">
        <f>'Kelpie OTU counts'!AP230/'Kelpie OTU counts'!AP$1</f>
        <v>0</v>
      </c>
      <c r="AQ230" s="4">
        <f>'Kelpie OTU counts'!AQ230/'Kelpie OTU counts'!AQ$1</f>
        <v>0</v>
      </c>
      <c r="AR230" s="4">
        <f>'Kelpie OTU counts'!AR230/'Kelpie OTU counts'!AR$1</f>
        <v>0</v>
      </c>
      <c r="AS230" s="4">
        <f>'Kelpie OTU counts'!AS230/'Kelpie OTU counts'!AS$1</f>
        <v>0</v>
      </c>
      <c r="AT230" s="4">
        <f>'Kelpie OTU counts'!AT230/'Kelpie OTU counts'!AT$1</f>
        <v>0</v>
      </c>
      <c r="AU230" s="4">
        <f>'Kelpie OTU counts'!AU230/'Kelpie OTU counts'!AU$1</f>
        <v>0</v>
      </c>
      <c r="AV230" s="4">
        <f>'Kelpie OTU counts'!AV230/'Kelpie OTU counts'!AV$1</f>
        <v>0</v>
      </c>
      <c r="AW230" s="4">
        <f>'Kelpie OTU counts'!AW230/'Kelpie OTU counts'!AW$1</f>
        <v>0</v>
      </c>
      <c r="AX230" s="4">
        <f>'Kelpie OTU counts'!AX230/'Kelpie OTU counts'!AX$1</f>
        <v>0</v>
      </c>
      <c r="AY230" s="4">
        <f>'Kelpie OTU counts'!AY230/'Kelpie OTU counts'!AY$1</f>
        <v>0</v>
      </c>
      <c r="AZ230" s="4">
        <f>'Kelpie OTU counts'!AZ230/'Kelpie OTU counts'!AZ$1</f>
        <v>0</v>
      </c>
      <c r="BA230" s="4">
        <f>'Kelpie OTU counts'!BA230/'Kelpie OTU counts'!BA$1</f>
        <v>0</v>
      </c>
      <c r="BB230" s="4">
        <f>'Kelpie OTU counts'!BB230/'Kelpie OTU counts'!BB$1</f>
        <v>0</v>
      </c>
      <c r="BC230" s="4">
        <f>'Kelpie OTU counts'!BC230/'Kelpie OTU counts'!BC$1</f>
        <v>0</v>
      </c>
      <c r="BD230" s="4">
        <f>'Kelpie OTU counts'!BD230/'Kelpie OTU counts'!BD$1</f>
        <v>0</v>
      </c>
      <c r="BE230" s="4">
        <f>'Kelpie OTU counts'!BE230/'Kelpie OTU counts'!BE$1</f>
        <v>0</v>
      </c>
      <c r="BF230" s="4">
        <f>'Kelpie OTU counts'!BF230/'Kelpie OTU counts'!BF$1</f>
        <v>0</v>
      </c>
    </row>
    <row r="231" spans="1:58" x14ac:dyDescent="0.35">
      <c r="A231" t="str">
        <f>'Kelpie OTU counts'!A231</f>
        <v>OTU_220</v>
      </c>
      <c r="B231">
        <f>'Kelpie OTU counts'!B231</f>
        <v>10</v>
      </c>
      <c r="C231" t="str">
        <f>'Kelpie OTU counts'!C231</f>
        <v>Root</v>
      </c>
      <c r="D231" t="str">
        <f>'Kelpie OTU counts'!D231</f>
        <v>Bacteria</v>
      </c>
      <c r="E231" t="str">
        <f>'Kelpie OTU counts'!E231</f>
        <v>Firmicutes</v>
      </c>
      <c r="F231" t="str">
        <f>'Kelpie OTU counts'!F231</f>
        <v>.</v>
      </c>
      <c r="G231" t="str">
        <f>'Kelpie OTU counts'!G231</f>
        <v>Clostridia</v>
      </c>
      <c r="H231" t="str">
        <f>'Kelpie OTU counts'!H231</f>
        <v>.</v>
      </c>
      <c r="I231" t="str">
        <f>'Kelpie OTU counts'!I231</f>
        <v>Clostridiales</v>
      </c>
      <c r="J231" t="str">
        <f>'Kelpie OTU counts'!J231</f>
        <v>.</v>
      </c>
      <c r="K231" t="str">
        <f>'Kelpie OTU counts'!K231</f>
        <v>Ruminococcaceae</v>
      </c>
      <c r="L231" t="str">
        <f>'Kelpie OTU counts'!L231</f>
        <v>.</v>
      </c>
      <c r="M231" t="str">
        <f>'Kelpie OTU counts'!M231</f>
        <v>Clostridium IV</v>
      </c>
      <c r="N231" t="str">
        <f>'Kelpie OTU counts'!N231</f>
        <v>.</v>
      </c>
      <c r="O231">
        <f>'Kelpie OTU counts'!O231</f>
        <v>0.64</v>
      </c>
      <c r="P231" t="str">
        <f>'Kelpie OTU counts'!P231</f>
        <v>Clostridium_methylpentosum_(T)_DSM_5476_(Y18181)</v>
      </c>
      <c r="Q231">
        <f>'Kelpie OTU counts'!Q231</f>
        <v>97.2</v>
      </c>
      <c r="R231">
        <f>'Kelpie OTU counts'!R231</f>
        <v>1</v>
      </c>
      <c r="S231" s="4">
        <f>'Kelpie OTU counts'!S231/'Kelpie OTU counts'!S$1</f>
        <v>0</v>
      </c>
      <c r="T231" s="4">
        <f>'Kelpie OTU counts'!T231/'Kelpie OTU counts'!T$1</f>
        <v>0</v>
      </c>
      <c r="U231" s="4">
        <f>'Kelpie OTU counts'!U231/'Kelpie OTU counts'!U$1</f>
        <v>0</v>
      </c>
      <c r="V231" s="4">
        <f>'Kelpie OTU counts'!V231/'Kelpie OTU counts'!V$1</f>
        <v>0</v>
      </c>
      <c r="W231" s="4">
        <f>'Kelpie OTU counts'!W231/'Kelpie OTU counts'!W$1</f>
        <v>0</v>
      </c>
      <c r="X231" s="4">
        <f>'Kelpie OTU counts'!X231/'Kelpie OTU counts'!X$1</f>
        <v>0</v>
      </c>
      <c r="Y231" s="4">
        <f>'Kelpie OTU counts'!Y231/'Kelpie OTU counts'!Y$1</f>
        <v>0</v>
      </c>
      <c r="Z231" s="4">
        <f>'Kelpie OTU counts'!Z231/'Kelpie OTU counts'!Z$1</f>
        <v>0</v>
      </c>
      <c r="AA231" s="4">
        <f>'Kelpie OTU counts'!AA231/'Kelpie OTU counts'!AA$1</f>
        <v>0</v>
      </c>
      <c r="AB231" s="4">
        <f>'Kelpie OTU counts'!AB231/'Kelpie OTU counts'!AB$1</f>
        <v>0</v>
      </c>
      <c r="AC231" s="4">
        <f>'Kelpie OTU counts'!AC231/'Kelpie OTU counts'!AC$1</f>
        <v>0</v>
      </c>
      <c r="AD231" s="4">
        <f>'Kelpie OTU counts'!AD231/'Kelpie OTU counts'!AD$1</f>
        <v>0</v>
      </c>
      <c r="AE231" s="4">
        <f>'Kelpie OTU counts'!AE231/'Kelpie OTU counts'!AE$1</f>
        <v>0</v>
      </c>
      <c r="AF231" s="4">
        <f>'Kelpie OTU counts'!AF231/'Kelpie OTU counts'!AF$1</f>
        <v>0</v>
      </c>
      <c r="AG231" s="4">
        <f>'Kelpie OTU counts'!AG231/'Kelpie OTU counts'!AG$1</f>
        <v>0</v>
      </c>
      <c r="AH231" s="4">
        <f>'Kelpie OTU counts'!AH231/'Kelpie OTU counts'!AH$1</f>
        <v>0</v>
      </c>
      <c r="AI231" s="4">
        <f>'Kelpie OTU counts'!AI231/'Kelpie OTU counts'!AI$1</f>
        <v>0</v>
      </c>
      <c r="AJ231" s="4">
        <f>'Kelpie OTU counts'!AJ231/'Kelpie OTU counts'!AJ$1</f>
        <v>0</v>
      </c>
      <c r="AK231" s="4">
        <f>'Kelpie OTU counts'!AK231/'Kelpie OTU counts'!AK$1</f>
        <v>0</v>
      </c>
      <c r="AL231" s="4">
        <f>'Kelpie OTU counts'!AL231/'Kelpie OTU counts'!AL$1</f>
        <v>0</v>
      </c>
      <c r="AM231" s="4">
        <f>'Kelpie OTU counts'!AM231/'Kelpie OTU counts'!AM$1</f>
        <v>0</v>
      </c>
      <c r="AN231" s="4">
        <f>'Kelpie OTU counts'!AN231/'Kelpie OTU counts'!AN$1</f>
        <v>0</v>
      </c>
      <c r="AO231" s="4">
        <f>'Kelpie OTU counts'!AO231/'Kelpie OTU counts'!AO$1</f>
        <v>0</v>
      </c>
      <c r="AP231" s="4">
        <f>'Kelpie OTU counts'!AP231/'Kelpie OTU counts'!AP$1</f>
        <v>0</v>
      </c>
      <c r="AQ231" s="4">
        <f>'Kelpie OTU counts'!AQ231/'Kelpie OTU counts'!AQ$1</f>
        <v>0</v>
      </c>
      <c r="AR231" s="4">
        <f>'Kelpie OTU counts'!AR231/'Kelpie OTU counts'!AR$1</f>
        <v>0</v>
      </c>
      <c r="AS231" s="4">
        <f>'Kelpie OTU counts'!AS231/'Kelpie OTU counts'!AS$1</f>
        <v>8.600917431192661E-4</v>
      </c>
      <c r="AT231" s="4">
        <f>'Kelpie OTU counts'!AT231/'Kelpie OTU counts'!AT$1</f>
        <v>6.3948840927258198E-4</v>
      </c>
      <c r="AU231" s="4">
        <f>'Kelpie OTU counts'!AU231/'Kelpie OTU counts'!AU$1</f>
        <v>0</v>
      </c>
      <c r="AV231" s="4">
        <f>'Kelpie OTU counts'!AV231/'Kelpie OTU counts'!AV$1</f>
        <v>0</v>
      </c>
      <c r="AW231" s="4">
        <f>'Kelpie OTU counts'!AW231/'Kelpie OTU counts'!AW$1</f>
        <v>0</v>
      </c>
      <c r="AX231" s="4">
        <f>'Kelpie OTU counts'!AX231/'Kelpie OTU counts'!AX$1</f>
        <v>0</v>
      </c>
      <c r="AY231" s="4">
        <f>'Kelpie OTU counts'!AY231/'Kelpie OTU counts'!AY$1</f>
        <v>0</v>
      </c>
      <c r="AZ231" s="4">
        <f>'Kelpie OTU counts'!AZ231/'Kelpie OTU counts'!AZ$1</f>
        <v>0</v>
      </c>
      <c r="BA231" s="4">
        <f>'Kelpie OTU counts'!BA231/'Kelpie OTU counts'!BA$1</f>
        <v>0</v>
      </c>
      <c r="BB231" s="4">
        <f>'Kelpie OTU counts'!BB231/'Kelpie OTU counts'!BB$1</f>
        <v>0</v>
      </c>
      <c r="BC231" s="4">
        <f>'Kelpie OTU counts'!BC231/'Kelpie OTU counts'!BC$1</f>
        <v>0</v>
      </c>
      <c r="BD231" s="4">
        <f>'Kelpie OTU counts'!BD231/'Kelpie OTU counts'!BD$1</f>
        <v>0</v>
      </c>
      <c r="BE231" s="4">
        <f>'Kelpie OTU counts'!BE231/'Kelpie OTU counts'!BE$1</f>
        <v>0</v>
      </c>
      <c r="BF231" s="4">
        <f>'Kelpie OTU counts'!BF231/'Kelpie OTU counts'!BF$1</f>
        <v>0</v>
      </c>
    </row>
    <row r="232" spans="1:58" x14ac:dyDescent="0.35">
      <c r="A232" t="str">
        <f>'Kelpie OTU counts'!A232</f>
        <v>OTU_209</v>
      </c>
      <c r="B232">
        <f>'Kelpie OTU counts'!B232</f>
        <v>9</v>
      </c>
      <c r="C232" t="str">
        <f>'Kelpie OTU counts'!C232</f>
        <v>Root</v>
      </c>
      <c r="D232" t="str">
        <f>'Kelpie OTU counts'!D232</f>
        <v>Bacteria</v>
      </c>
      <c r="E232" t="str">
        <f>'Kelpie OTU counts'!E232</f>
        <v>Firmicutes</v>
      </c>
      <c r="F232" t="str">
        <f>'Kelpie OTU counts'!F232</f>
        <v>.</v>
      </c>
      <c r="G232" t="str">
        <f>'Kelpie OTU counts'!G232</f>
        <v>Erysipelotrichia</v>
      </c>
      <c r="H232" t="str">
        <f>'Kelpie OTU counts'!H232</f>
        <v>.</v>
      </c>
      <c r="I232" t="str">
        <f>'Kelpie OTU counts'!I232</f>
        <v>Erysipelotrichales</v>
      </c>
      <c r="J232" t="str">
        <f>'Kelpie OTU counts'!J232</f>
        <v>.</v>
      </c>
      <c r="K232" t="str">
        <f>'Kelpie OTU counts'!K232</f>
        <v>Erysipelotrichaceae</v>
      </c>
      <c r="L232" t="str">
        <f>'Kelpie OTU counts'!L232</f>
        <v>.</v>
      </c>
      <c r="M232" t="str">
        <f>'Kelpie OTU counts'!M232</f>
        <v>Faecalicoccus</v>
      </c>
      <c r="N232" t="str">
        <f>'Kelpie OTU counts'!N232</f>
        <v>.</v>
      </c>
      <c r="O232">
        <f>'Kelpie OTU counts'!O232</f>
        <v>0.98</v>
      </c>
      <c r="P232" t="str">
        <f>'Kelpie OTU counts'!P232</f>
        <v>Faecalicoccus_acidiformans_37-2a_(HQ452864)</v>
      </c>
      <c r="Q232">
        <f>'Kelpie OTU counts'!Q232</f>
        <v>96</v>
      </c>
      <c r="R232">
        <f>'Kelpie OTU counts'!R232</f>
        <v>1</v>
      </c>
      <c r="S232" s="4">
        <f>'Kelpie OTU counts'!S232/'Kelpie OTU counts'!S$1</f>
        <v>0</v>
      </c>
      <c r="T232" s="4">
        <f>'Kelpie OTU counts'!T232/'Kelpie OTU counts'!T$1</f>
        <v>0</v>
      </c>
      <c r="U232" s="4">
        <f>'Kelpie OTU counts'!U232/'Kelpie OTU counts'!U$1</f>
        <v>0</v>
      </c>
      <c r="V232" s="4">
        <f>'Kelpie OTU counts'!V232/'Kelpie OTU counts'!V$1</f>
        <v>0</v>
      </c>
      <c r="W232" s="4">
        <f>'Kelpie OTU counts'!W232/'Kelpie OTU counts'!W$1</f>
        <v>0</v>
      </c>
      <c r="X232" s="4">
        <f>'Kelpie OTU counts'!X232/'Kelpie OTU counts'!X$1</f>
        <v>0</v>
      </c>
      <c r="Y232" s="4">
        <f>'Kelpie OTU counts'!Y232/'Kelpie OTU counts'!Y$1</f>
        <v>0</v>
      </c>
      <c r="Z232" s="4">
        <f>'Kelpie OTU counts'!Z232/'Kelpie OTU counts'!Z$1</f>
        <v>0</v>
      </c>
      <c r="AA232" s="4">
        <f>'Kelpie OTU counts'!AA232/'Kelpie OTU counts'!AA$1</f>
        <v>0</v>
      </c>
      <c r="AB232" s="4">
        <f>'Kelpie OTU counts'!AB232/'Kelpie OTU counts'!AB$1</f>
        <v>0</v>
      </c>
      <c r="AC232" s="4">
        <f>'Kelpie OTU counts'!AC232/'Kelpie OTU counts'!AC$1</f>
        <v>0</v>
      </c>
      <c r="AD232" s="4">
        <f>'Kelpie OTU counts'!AD232/'Kelpie OTU counts'!AD$1</f>
        <v>0</v>
      </c>
      <c r="AE232" s="4">
        <f>'Kelpie OTU counts'!AE232/'Kelpie OTU counts'!AE$1</f>
        <v>0</v>
      </c>
      <c r="AF232" s="4">
        <f>'Kelpie OTU counts'!AF232/'Kelpie OTU counts'!AF$1</f>
        <v>0</v>
      </c>
      <c r="AG232" s="4">
        <f>'Kelpie OTU counts'!AG232/'Kelpie OTU counts'!AG$1</f>
        <v>0</v>
      </c>
      <c r="AH232" s="4">
        <f>'Kelpie OTU counts'!AH232/'Kelpie OTU counts'!AH$1</f>
        <v>0</v>
      </c>
      <c r="AI232" s="4">
        <f>'Kelpie OTU counts'!AI232/'Kelpie OTU counts'!AI$1</f>
        <v>0</v>
      </c>
      <c r="AJ232" s="4">
        <f>'Kelpie OTU counts'!AJ232/'Kelpie OTU counts'!AJ$1</f>
        <v>0</v>
      </c>
      <c r="AK232" s="4">
        <f>'Kelpie OTU counts'!AK232/'Kelpie OTU counts'!AK$1</f>
        <v>0</v>
      </c>
      <c r="AL232" s="4">
        <f>'Kelpie OTU counts'!AL232/'Kelpie OTU counts'!AL$1</f>
        <v>0</v>
      </c>
      <c r="AM232" s="4">
        <f>'Kelpie OTU counts'!AM232/'Kelpie OTU counts'!AM$1</f>
        <v>0</v>
      </c>
      <c r="AN232" s="4">
        <f>'Kelpie OTU counts'!AN232/'Kelpie OTU counts'!AN$1</f>
        <v>0</v>
      </c>
      <c r="AO232" s="4">
        <f>'Kelpie OTU counts'!AO232/'Kelpie OTU counts'!AO$1</f>
        <v>0</v>
      </c>
      <c r="AP232" s="4">
        <f>'Kelpie OTU counts'!AP232/'Kelpie OTU counts'!AP$1</f>
        <v>0</v>
      </c>
      <c r="AQ232" s="4">
        <f>'Kelpie OTU counts'!AQ232/'Kelpie OTU counts'!AQ$1</f>
        <v>0</v>
      </c>
      <c r="AR232" s="4">
        <f>'Kelpie OTU counts'!AR232/'Kelpie OTU counts'!AR$1</f>
        <v>0</v>
      </c>
      <c r="AS232" s="4">
        <f>'Kelpie OTU counts'!AS232/'Kelpie OTU counts'!AS$1</f>
        <v>5.7339449541284407E-4</v>
      </c>
      <c r="AT232" s="4">
        <f>'Kelpie OTU counts'!AT232/'Kelpie OTU counts'!AT$1</f>
        <v>7.993605115907274E-4</v>
      </c>
      <c r="AU232" s="4">
        <f>'Kelpie OTU counts'!AU232/'Kelpie OTU counts'!AU$1</f>
        <v>0</v>
      </c>
      <c r="AV232" s="4">
        <f>'Kelpie OTU counts'!AV232/'Kelpie OTU counts'!AV$1</f>
        <v>0</v>
      </c>
      <c r="AW232" s="4">
        <f>'Kelpie OTU counts'!AW232/'Kelpie OTU counts'!AW$1</f>
        <v>0</v>
      </c>
      <c r="AX232" s="4">
        <f>'Kelpie OTU counts'!AX232/'Kelpie OTU counts'!AX$1</f>
        <v>0</v>
      </c>
      <c r="AY232" s="4">
        <f>'Kelpie OTU counts'!AY232/'Kelpie OTU counts'!AY$1</f>
        <v>0</v>
      </c>
      <c r="AZ232" s="4">
        <f>'Kelpie OTU counts'!AZ232/'Kelpie OTU counts'!AZ$1</f>
        <v>0</v>
      </c>
      <c r="BA232" s="4">
        <f>'Kelpie OTU counts'!BA232/'Kelpie OTU counts'!BA$1</f>
        <v>0</v>
      </c>
      <c r="BB232" s="4">
        <f>'Kelpie OTU counts'!BB232/'Kelpie OTU counts'!BB$1</f>
        <v>0</v>
      </c>
      <c r="BC232" s="4">
        <f>'Kelpie OTU counts'!BC232/'Kelpie OTU counts'!BC$1</f>
        <v>0</v>
      </c>
      <c r="BD232" s="4">
        <f>'Kelpie OTU counts'!BD232/'Kelpie OTU counts'!BD$1</f>
        <v>0</v>
      </c>
      <c r="BE232" s="4">
        <f>'Kelpie OTU counts'!BE232/'Kelpie OTU counts'!BE$1</f>
        <v>0</v>
      </c>
      <c r="BF232" s="4">
        <f>'Kelpie OTU counts'!BF232/'Kelpie OTU counts'!BF$1</f>
        <v>0</v>
      </c>
    </row>
    <row r="233" spans="1:58" x14ac:dyDescent="0.35">
      <c r="A233" t="str">
        <f>'Kelpie OTU counts'!A233</f>
        <v>OTU_244</v>
      </c>
      <c r="B233">
        <f>'Kelpie OTU counts'!B233</f>
        <v>9</v>
      </c>
      <c r="C233" t="str">
        <f>'Kelpie OTU counts'!C233</f>
        <v>Root</v>
      </c>
      <c r="D233" t="str">
        <f>'Kelpie OTU counts'!D233</f>
        <v>Bacteria</v>
      </c>
      <c r="E233" t="str">
        <f>'Kelpie OTU counts'!E233</f>
        <v>Bacteroidetes</v>
      </c>
      <c r="F233" t="str">
        <f>'Kelpie OTU counts'!F233</f>
        <v>.</v>
      </c>
      <c r="G233" t="str">
        <f>'Kelpie OTU counts'!G233</f>
        <v>Bacteroidia</v>
      </c>
      <c r="H233" t="str">
        <f>'Kelpie OTU counts'!H233</f>
        <v>.</v>
      </c>
      <c r="I233" t="str">
        <f>'Kelpie OTU counts'!I233</f>
        <v>Bacteroidales</v>
      </c>
      <c r="J233" t="str">
        <f>'Kelpie OTU counts'!J233</f>
        <v>.</v>
      </c>
      <c r="K233" t="str">
        <f>'Kelpie OTU counts'!K233</f>
        <v>Rikenellaceae</v>
      </c>
      <c r="L233" t="str">
        <f>'Kelpie OTU counts'!L233</f>
        <v>.</v>
      </c>
      <c r="M233" t="str">
        <f>'Kelpie OTU counts'!M233</f>
        <v>Alistipes</v>
      </c>
      <c r="N233" t="str">
        <f>'Kelpie OTU counts'!N233</f>
        <v>.</v>
      </c>
      <c r="O233">
        <f>'Kelpie OTU counts'!O233</f>
        <v>1</v>
      </c>
      <c r="P233" t="str">
        <f>'Kelpie OTU counts'!P233</f>
        <v>Alistipes_indistinctus_(T)_YIT_12060_(AB490804)</v>
      </c>
      <c r="Q233">
        <f>'Kelpie OTU counts'!Q233</f>
        <v>98.8</v>
      </c>
      <c r="R233">
        <f>'Kelpie OTU counts'!R233</f>
        <v>1</v>
      </c>
      <c r="S233" s="4">
        <f>'Kelpie OTU counts'!S233/'Kelpie OTU counts'!S$1</f>
        <v>0</v>
      </c>
      <c r="T233" s="4">
        <f>'Kelpie OTU counts'!T233/'Kelpie OTU counts'!T$1</f>
        <v>0</v>
      </c>
      <c r="U233" s="4">
        <f>'Kelpie OTU counts'!U233/'Kelpie OTU counts'!U$1</f>
        <v>0</v>
      </c>
      <c r="V233" s="4">
        <f>'Kelpie OTU counts'!V233/'Kelpie OTU counts'!V$1</f>
        <v>0</v>
      </c>
      <c r="W233" s="4">
        <f>'Kelpie OTU counts'!W233/'Kelpie OTU counts'!W$1</f>
        <v>0</v>
      </c>
      <c r="X233" s="4">
        <f>'Kelpie OTU counts'!X233/'Kelpie OTU counts'!X$1</f>
        <v>0</v>
      </c>
      <c r="Y233" s="4">
        <f>'Kelpie OTU counts'!Y233/'Kelpie OTU counts'!Y$1</f>
        <v>0</v>
      </c>
      <c r="Z233" s="4">
        <f>'Kelpie OTU counts'!Z233/'Kelpie OTU counts'!Z$1</f>
        <v>0</v>
      </c>
      <c r="AA233" s="4">
        <f>'Kelpie OTU counts'!AA233/'Kelpie OTU counts'!AA$1</f>
        <v>0</v>
      </c>
      <c r="AB233" s="4">
        <f>'Kelpie OTU counts'!AB233/'Kelpie OTU counts'!AB$1</f>
        <v>0</v>
      </c>
      <c r="AC233" s="4">
        <f>'Kelpie OTU counts'!AC233/'Kelpie OTU counts'!AC$1</f>
        <v>0</v>
      </c>
      <c r="AD233" s="4">
        <f>'Kelpie OTU counts'!AD233/'Kelpie OTU counts'!AD$1</f>
        <v>0</v>
      </c>
      <c r="AE233" s="4">
        <f>'Kelpie OTU counts'!AE233/'Kelpie OTU counts'!AE$1</f>
        <v>0</v>
      </c>
      <c r="AF233" s="4">
        <f>'Kelpie OTU counts'!AF233/'Kelpie OTU counts'!AF$1</f>
        <v>0</v>
      </c>
      <c r="AG233" s="4">
        <f>'Kelpie OTU counts'!AG233/'Kelpie OTU counts'!AG$1</f>
        <v>0</v>
      </c>
      <c r="AH233" s="4">
        <f>'Kelpie OTU counts'!AH233/'Kelpie OTU counts'!AH$1</f>
        <v>0</v>
      </c>
      <c r="AI233" s="4">
        <f>'Kelpie OTU counts'!AI233/'Kelpie OTU counts'!AI$1</f>
        <v>0</v>
      </c>
      <c r="AJ233" s="4">
        <f>'Kelpie OTU counts'!AJ233/'Kelpie OTU counts'!AJ$1</f>
        <v>0</v>
      </c>
      <c r="AK233" s="4">
        <f>'Kelpie OTU counts'!AK233/'Kelpie OTU counts'!AK$1</f>
        <v>3.4116755117513269E-3</v>
      </c>
      <c r="AL233" s="4">
        <f>'Kelpie OTU counts'!AL233/'Kelpie OTU counts'!AL$1</f>
        <v>0</v>
      </c>
      <c r="AM233" s="4">
        <f>'Kelpie OTU counts'!AM233/'Kelpie OTU counts'!AM$1</f>
        <v>0</v>
      </c>
      <c r="AN233" s="4">
        <f>'Kelpie OTU counts'!AN233/'Kelpie OTU counts'!AN$1</f>
        <v>0</v>
      </c>
      <c r="AO233" s="4">
        <f>'Kelpie OTU counts'!AO233/'Kelpie OTU counts'!AO$1</f>
        <v>0</v>
      </c>
      <c r="AP233" s="4">
        <f>'Kelpie OTU counts'!AP233/'Kelpie OTU counts'!AP$1</f>
        <v>0</v>
      </c>
      <c r="AQ233" s="4">
        <f>'Kelpie OTU counts'!AQ233/'Kelpie OTU counts'!AQ$1</f>
        <v>0</v>
      </c>
      <c r="AR233" s="4">
        <f>'Kelpie OTU counts'!AR233/'Kelpie OTU counts'!AR$1</f>
        <v>0</v>
      </c>
      <c r="AS233" s="4">
        <f>'Kelpie OTU counts'!AS233/'Kelpie OTU counts'!AS$1</f>
        <v>0</v>
      </c>
      <c r="AT233" s="4">
        <f>'Kelpie OTU counts'!AT233/'Kelpie OTU counts'!AT$1</f>
        <v>0</v>
      </c>
      <c r="AU233" s="4">
        <f>'Kelpie OTU counts'!AU233/'Kelpie OTU counts'!AU$1</f>
        <v>0</v>
      </c>
      <c r="AV233" s="4">
        <f>'Kelpie OTU counts'!AV233/'Kelpie OTU counts'!AV$1</f>
        <v>0</v>
      </c>
      <c r="AW233" s="4">
        <f>'Kelpie OTU counts'!AW233/'Kelpie OTU counts'!AW$1</f>
        <v>0</v>
      </c>
      <c r="AX233" s="4">
        <f>'Kelpie OTU counts'!AX233/'Kelpie OTU counts'!AX$1</f>
        <v>0</v>
      </c>
      <c r="AY233" s="4">
        <f>'Kelpie OTU counts'!AY233/'Kelpie OTU counts'!AY$1</f>
        <v>0</v>
      </c>
      <c r="AZ233" s="4">
        <f>'Kelpie OTU counts'!AZ233/'Kelpie OTU counts'!AZ$1</f>
        <v>0</v>
      </c>
      <c r="BA233" s="4">
        <f>'Kelpie OTU counts'!BA233/'Kelpie OTU counts'!BA$1</f>
        <v>0</v>
      </c>
      <c r="BB233" s="4">
        <f>'Kelpie OTU counts'!BB233/'Kelpie OTU counts'!BB$1</f>
        <v>0</v>
      </c>
      <c r="BC233" s="4">
        <f>'Kelpie OTU counts'!BC233/'Kelpie OTU counts'!BC$1</f>
        <v>0</v>
      </c>
      <c r="BD233" s="4">
        <f>'Kelpie OTU counts'!BD233/'Kelpie OTU counts'!BD$1</f>
        <v>0</v>
      </c>
      <c r="BE233" s="4">
        <f>'Kelpie OTU counts'!BE233/'Kelpie OTU counts'!BE$1</f>
        <v>0</v>
      </c>
      <c r="BF233" s="4">
        <f>'Kelpie OTU counts'!BF233/'Kelpie OTU counts'!BF$1</f>
        <v>0</v>
      </c>
    </row>
    <row r="234" spans="1:58" x14ac:dyDescent="0.35">
      <c r="A234" t="str">
        <f>'Kelpie OTU counts'!A234</f>
        <v>OTU_229</v>
      </c>
      <c r="B234">
        <f>'Kelpie OTU counts'!B234</f>
        <v>9</v>
      </c>
      <c r="C234" t="str">
        <f>'Kelpie OTU counts'!C234</f>
        <v>Root</v>
      </c>
      <c r="D234" t="str">
        <f>'Kelpie OTU counts'!D234</f>
        <v>Bacteria</v>
      </c>
      <c r="E234" t="str">
        <f>'Kelpie OTU counts'!E234</f>
        <v>Firmicutes</v>
      </c>
      <c r="F234" t="str">
        <f>'Kelpie OTU counts'!F234</f>
        <v>.</v>
      </c>
      <c r="G234" t="str">
        <f>'Kelpie OTU counts'!G234</f>
        <v>Clostridia</v>
      </c>
      <c r="H234" t="str">
        <f>'Kelpie OTU counts'!H234</f>
        <v>.</v>
      </c>
      <c r="I234" t="str">
        <f>'Kelpie OTU counts'!I234</f>
        <v>Clostridiales</v>
      </c>
      <c r="J234" t="str">
        <f>'Kelpie OTU counts'!J234</f>
        <v>.</v>
      </c>
      <c r="K234" t="str">
        <f>'Kelpie OTU counts'!K234</f>
        <v>Ruminococcaceae</v>
      </c>
      <c r="L234" t="str">
        <f>'Kelpie OTU counts'!L234</f>
        <v>.</v>
      </c>
      <c r="M234" t="str">
        <f>'Kelpie OTU counts'!M234</f>
        <v>.</v>
      </c>
      <c r="N234" t="str">
        <f>'Kelpie OTU counts'!N234</f>
        <v>.</v>
      </c>
      <c r="O234">
        <f>'Kelpie OTU counts'!O234</f>
        <v>0.74</v>
      </c>
      <c r="P234" t="str">
        <f>'Kelpie OTU counts'!P234</f>
        <v>Clostridium_termitidis_(T)_type_strain:_DSM5398_(FR733680)</v>
      </c>
      <c r="Q234">
        <f>'Kelpie OTU counts'!Q234</f>
        <v>90.9</v>
      </c>
      <c r="R234">
        <f>'Kelpie OTU counts'!R234</f>
        <v>2</v>
      </c>
      <c r="S234" s="4">
        <f>'Kelpie OTU counts'!S234/'Kelpie OTU counts'!S$1</f>
        <v>0</v>
      </c>
      <c r="T234" s="4">
        <f>'Kelpie OTU counts'!T234/'Kelpie OTU counts'!T$1</f>
        <v>0</v>
      </c>
      <c r="U234" s="4">
        <f>'Kelpie OTU counts'!U234/'Kelpie OTU counts'!U$1</f>
        <v>0</v>
      </c>
      <c r="V234" s="4">
        <f>'Kelpie OTU counts'!V234/'Kelpie OTU counts'!V$1</f>
        <v>0</v>
      </c>
      <c r="W234" s="4">
        <f>'Kelpie OTU counts'!W234/'Kelpie OTU counts'!W$1</f>
        <v>0</v>
      </c>
      <c r="X234" s="4">
        <f>'Kelpie OTU counts'!X234/'Kelpie OTU counts'!X$1</f>
        <v>0</v>
      </c>
      <c r="Y234" s="4">
        <f>'Kelpie OTU counts'!Y234/'Kelpie OTU counts'!Y$1</f>
        <v>0</v>
      </c>
      <c r="Z234" s="4">
        <f>'Kelpie OTU counts'!Z234/'Kelpie OTU counts'!Z$1</f>
        <v>0</v>
      </c>
      <c r="AA234" s="4">
        <f>'Kelpie OTU counts'!AA234/'Kelpie OTU counts'!AA$1</f>
        <v>0</v>
      </c>
      <c r="AB234" s="4">
        <f>'Kelpie OTU counts'!AB234/'Kelpie OTU counts'!AB$1</f>
        <v>0</v>
      </c>
      <c r="AC234" s="4">
        <f>'Kelpie OTU counts'!AC234/'Kelpie OTU counts'!AC$1</f>
        <v>0</v>
      </c>
      <c r="AD234" s="4">
        <f>'Kelpie OTU counts'!AD234/'Kelpie OTU counts'!AD$1</f>
        <v>0</v>
      </c>
      <c r="AE234" s="4">
        <f>'Kelpie OTU counts'!AE234/'Kelpie OTU counts'!AE$1</f>
        <v>0</v>
      </c>
      <c r="AF234" s="4">
        <f>'Kelpie OTU counts'!AF234/'Kelpie OTU counts'!AF$1</f>
        <v>0</v>
      </c>
      <c r="AG234" s="4">
        <f>'Kelpie OTU counts'!AG234/'Kelpie OTU counts'!AG$1</f>
        <v>0</v>
      </c>
      <c r="AH234" s="4">
        <f>'Kelpie OTU counts'!AH234/'Kelpie OTU counts'!AH$1</f>
        <v>0</v>
      </c>
      <c r="AI234" s="4">
        <f>'Kelpie OTU counts'!AI234/'Kelpie OTU counts'!AI$1</f>
        <v>3.9196472317491425E-3</v>
      </c>
      <c r="AJ234" s="4">
        <f>'Kelpie OTU counts'!AJ234/'Kelpie OTU counts'!AJ$1</f>
        <v>0</v>
      </c>
      <c r="AK234" s="4">
        <f>'Kelpie OTU counts'!AK234/'Kelpie OTU counts'!AK$1</f>
        <v>3.7907505686125853E-4</v>
      </c>
      <c r="AL234" s="4">
        <f>'Kelpie OTU counts'!AL234/'Kelpie OTU counts'!AL$1</f>
        <v>0</v>
      </c>
      <c r="AM234" s="4">
        <f>'Kelpie OTU counts'!AM234/'Kelpie OTU counts'!AM$1</f>
        <v>0</v>
      </c>
      <c r="AN234" s="4">
        <f>'Kelpie OTU counts'!AN234/'Kelpie OTU counts'!AN$1</f>
        <v>0</v>
      </c>
      <c r="AO234" s="4">
        <f>'Kelpie OTU counts'!AO234/'Kelpie OTU counts'!AO$1</f>
        <v>0</v>
      </c>
      <c r="AP234" s="4">
        <f>'Kelpie OTU counts'!AP234/'Kelpie OTU counts'!AP$1</f>
        <v>0</v>
      </c>
      <c r="AQ234" s="4">
        <f>'Kelpie OTU counts'!AQ234/'Kelpie OTU counts'!AQ$1</f>
        <v>0</v>
      </c>
      <c r="AR234" s="4">
        <f>'Kelpie OTU counts'!AR234/'Kelpie OTU counts'!AR$1</f>
        <v>0</v>
      </c>
      <c r="AS234" s="4">
        <f>'Kelpie OTU counts'!AS234/'Kelpie OTU counts'!AS$1</f>
        <v>0</v>
      </c>
      <c r="AT234" s="4">
        <f>'Kelpie OTU counts'!AT234/'Kelpie OTU counts'!AT$1</f>
        <v>0</v>
      </c>
      <c r="AU234" s="4">
        <f>'Kelpie OTU counts'!AU234/'Kelpie OTU counts'!AU$1</f>
        <v>0</v>
      </c>
      <c r="AV234" s="4">
        <f>'Kelpie OTU counts'!AV234/'Kelpie OTU counts'!AV$1</f>
        <v>0</v>
      </c>
      <c r="AW234" s="4">
        <f>'Kelpie OTU counts'!AW234/'Kelpie OTU counts'!AW$1</f>
        <v>0</v>
      </c>
      <c r="AX234" s="4">
        <f>'Kelpie OTU counts'!AX234/'Kelpie OTU counts'!AX$1</f>
        <v>0</v>
      </c>
      <c r="AY234" s="4">
        <f>'Kelpie OTU counts'!AY234/'Kelpie OTU counts'!AY$1</f>
        <v>0</v>
      </c>
      <c r="AZ234" s="4">
        <f>'Kelpie OTU counts'!AZ234/'Kelpie OTU counts'!AZ$1</f>
        <v>0</v>
      </c>
      <c r="BA234" s="4">
        <f>'Kelpie OTU counts'!BA234/'Kelpie OTU counts'!BA$1</f>
        <v>0</v>
      </c>
      <c r="BB234" s="4">
        <f>'Kelpie OTU counts'!BB234/'Kelpie OTU counts'!BB$1</f>
        <v>0</v>
      </c>
      <c r="BC234" s="4">
        <f>'Kelpie OTU counts'!BC234/'Kelpie OTU counts'!BC$1</f>
        <v>0</v>
      </c>
      <c r="BD234" s="4">
        <f>'Kelpie OTU counts'!BD234/'Kelpie OTU counts'!BD$1</f>
        <v>0</v>
      </c>
      <c r="BE234" s="4">
        <f>'Kelpie OTU counts'!BE234/'Kelpie OTU counts'!BE$1</f>
        <v>0</v>
      </c>
      <c r="BF234" s="4">
        <f>'Kelpie OTU counts'!BF234/'Kelpie OTU counts'!BF$1</f>
        <v>0</v>
      </c>
    </row>
    <row r="235" spans="1:58" x14ac:dyDescent="0.35">
      <c r="A235" t="str">
        <f>'Kelpie OTU counts'!A235</f>
        <v>OTU_216</v>
      </c>
      <c r="B235">
        <f>'Kelpie OTU counts'!B235</f>
        <v>8</v>
      </c>
      <c r="C235" t="str">
        <f>'Kelpie OTU counts'!C235</f>
        <v>Root</v>
      </c>
      <c r="D235" t="str">
        <f>'Kelpie OTU counts'!D235</f>
        <v>Bacteria</v>
      </c>
      <c r="E235" t="str">
        <f>'Kelpie OTU counts'!E235</f>
        <v>Coriobacteriia</v>
      </c>
      <c r="F235" t="str">
        <f>'Kelpie OTU counts'!F235</f>
        <v>.</v>
      </c>
      <c r="G235" t="str">
        <f>'Kelpie OTU counts'!G235</f>
        <v>Actinobacteria</v>
      </c>
      <c r="H235" t="str">
        <f>'Kelpie OTU counts'!H235</f>
        <v>Coriobacteridae</v>
      </c>
      <c r="I235" t="str">
        <f>'Kelpie OTU counts'!I235</f>
        <v>Coriobacteriales</v>
      </c>
      <c r="J235" t="str">
        <f>'Kelpie OTU counts'!J235</f>
        <v>Coriobacterineae</v>
      </c>
      <c r="K235" t="str">
        <f>'Kelpie OTU counts'!K235</f>
        <v>Coriobacteriaceae</v>
      </c>
      <c r="L235" t="str">
        <f>'Kelpie OTU counts'!L235</f>
        <v>.</v>
      </c>
      <c r="M235" t="str">
        <f>'Kelpie OTU counts'!M235</f>
        <v>Slackia</v>
      </c>
      <c r="N235" t="str">
        <f>'Kelpie OTU counts'!N235</f>
        <v>.</v>
      </c>
      <c r="O235">
        <f>'Kelpie OTU counts'!O235</f>
        <v>1</v>
      </c>
      <c r="P235" t="str">
        <f>'Kelpie OTU counts'!P235</f>
        <v>Slackia_isoflavoniconvertens_(T)_HE8_(EU826403)</v>
      </c>
      <c r="Q235">
        <f>'Kelpie OTU counts'!Q235</f>
        <v>100</v>
      </c>
      <c r="R235">
        <f>'Kelpie OTU counts'!R235</f>
        <v>1</v>
      </c>
      <c r="S235" s="4">
        <f>'Kelpie OTU counts'!S235/'Kelpie OTU counts'!S$1</f>
        <v>0</v>
      </c>
      <c r="T235" s="4">
        <f>'Kelpie OTU counts'!T235/'Kelpie OTU counts'!T$1</f>
        <v>0</v>
      </c>
      <c r="U235" s="4">
        <f>'Kelpie OTU counts'!U235/'Kelpie OTU counts'!U$1</f>
        <v>0</v>
      </c>
      <c r="V235" s="4">
        <f>'Kelpie OTU counts'!V235/'Kelpie OTU counts'!V$1</f>
        <v>0</v>
      </c>
      <c r="W235" s="4">
        <f>'Kelpie OTU counts'!W235/'Kelpie OTU counts'!W$1</f>
        <v>0</v>
      </c>
      <c r="X235" s="4">
        <f>'Kelpie OTU counts'!X235/'Kelpie OTU counts'!X$1</f>
        <v>0</v>
      </c>
      <c r="Y235" s="4">
        <f>'Kelpie OTU counts'!Y235/'Kelpie OTU counts'!Y$1</f>
        <v>0</v>
      </c>
      <c r="Z235" s="4">
        <f>'Kelpie OTU counts'!Z235/'Kelpie OTU counts'!Z$1</f>
        <v>0</v>
      </c>
      <c r="AA235" s="4">
        <f>'Kelpie OTU counts'!AA235/'Kelpie OTU counts'!AA$1</f>
        <v>0</v>
      </c>
      <c r="AB235" s="4">
        <f>'Kelpie OTU counts'!AB235/'Kelpie OTU counts'!AB$1</f>
        <v>0</v>
      </c>
      <c r="AC235" s="4">
        <f>'Kelpie OTU counts'!AC235/'Kelpie OTU counts'!AC$1</f>
        <v>0</v>
      </c>
      <c r="AD235" s="4">
        <f>'Kelpie OTU counts'!AD235/'Kelpie OTU counts'!AD$1</f>
        <v>0</v>
      </c>
      <c r="AE235" s="4">
        <f>'Kelpie OTU counts'!AE235/'Kelpie OTU counts'!AE$1</f>
        <v>0</v>
      </c>
      <c r="AF235" s="4">
        <f>'Kelpie OTU counts'!AF235/'Kelpie OTU counts'!AF$1</f>
        <v>0</v>
      </c>
      <c r="AG235" s="4">
        <f>'Kelpie OTU counts'!AG235/'Kelpie OTU counts'!AG$1</f>
        <v>0</v>
      </c>
      <c r="AH235" s="4">
        <f>'Kelpie OTU counts'!AH235/'Kelpie OTU counts'!AH$1</f>
        <v>0</v>
      </c>
      <c r="AI235" s="4">
        <f>'Kelpie OTU counts'!AI235/'Kelpie OTU counts'!AI$1</f>
        <v>0</v>
      </c>
      <c r="AJ235" s="4">
        <f>'Kelpie OTU counts'!AJ235/'Kelpie OTU counts'!AJ$1</f>
        <v>0</v>
      </c>
      <c r="AK235" s="4">
        <f>'Kelpie OTU counts'!AK235/'Kelpie OTU counts'!AK$1</f>
        <v>0</v>
      </c>
      <c r="AL235" s="4">
        <f>'Kelpie OTU counts'!AL235/'Kelpie OTU counts'!AL$1</f>
        <v>0</v>
      </c>
      <c r="AM235" s="4">
        <f>'Kelpie OTU counts'!AM235/'Kelpie OTU counts'!AM$1</f>
        <v>0</v>
      </c>
      <c r="AN235" s="4">
        <f>'Kelpie OTU counts'!AN235/'Kelpie OTU counts'!AN$1</f>
        <v>0</v>
      </c>
      <c r="AO235" s="4">
        <f>'Kelpie OTU counts'!AO235/'Kelpie OTU counts'!AO$1</f>
        <v>0</v>
      </c>
      <c r="AP235" s="4">
        <f>'Kelpie OTU counts'!AP235/'Kelpie OTU counts'!AP$1</f>
        <v>0</v>
      </c>
      <c r="AQ235" s="4">
        <f>'Kelpie OTU counts'!AQ235/'Kelpie OTU counts'!AQ$1</f>
        <v>0</v>
      </c>
      <c r="AR235" s="4">
        <f>'Kelpie OTU counts'!AR235/'Kelpie OTU counts'!AR$1</f>
        <v>0</v>
      </c>
      <c r="AS235" s="4">
        <f>'Kelpie OTU counts'!AS235/'Kelpie OTU counts'!AS$1</f>
        <v>0</v>
      </c>
      <c r="AT235" s="4">
        <f>'Kelpie OTU counts'!AT235/'Kelpie OTU counts'!AT$1</f>
        <v>0</v>
      </c>
      <c r="AU235" s="4">
        <f>'Kelpie OTU counts'!AU235/'Kelpie OTU counts'!AU$1</f>
        <v>0</v>
      </c>
      <c r="AV235" s="4">
        <f>'Kelpie OTU counts'!AV235/'Kelpie OTU counts'!AV$1</f>
        <v>0</v>
      </c>
      <c r="AW235" s="4">
        <f>'Kelpie OTU counts'!AW235/'Kelpie OTU counts'!AW$1</f>
        <v>0</v>
      </c>
      <c r="AX235" s="4">
        <f>'Kelpie OTU counts'!AX235/'Kelpie OTU counts'!AX$1</f>
        <v>3.4482758620689655E-3</v>
      </c>
      <c r="AY235" s="4">
        <f>'Kelpie OTU counts'!AY235/'Kelpie OTU counts'!AY$1</f>
        <v>2.1748586341887777E-4</v>
      </c>
      <c r="AZ235" s="4">
        <f>'Kelpie OTU counts'!AZ235/'Kelpie OTU counts'!AZ$1</f>
        <v>0</v>
      </c>
      <c r="BA235" s="4">
        <f>'Kelpie OTU counts'!BA235/'Kelpie OTU counts'!BA$1</f>
        <v>0</v>
      </c>
      <c r="BB235" s="4">
        <f>'Kelpie OTU counts'!BB235/'Kelpie OTU counts'!BB$1</f>
        <v>0</v>
      </c>
      <c r="BC235" s="4">
        <f>'Kelpie OTU counts'!BC235/'Kelpie OTU counts'!BC$1</f>
        <v>0</v>
      </c>
      <c r="BD235" s="4">
        <f>'Kelpie OTU counts'!BD235/'Kelpie OTU counts'!BD$1</f>
        <v>0</v>
      </c>
      <c r="BE235" s="4">
        <f>'Kelpie OTU counts'!BE235/'Kelpie OTU counts'!BE$1</f>
        <v>0</v>
      </c>
      <c r="BF235" s="4">
        <f>'Kelpie OTU counts'!BF235/'Kelpie OTU counts'!BF$1</f>
        <v>0</v>
      </c>
    </row>
    <row r="236" spans="1:58" x14ac:dyDescent="0.35">
      <c r="A236" t="str">
        <f>'Kelpie OTU counts'!A236</f>
        <v>OTU_257</v>
      </c>
      <c r="B236">
        <f>'Kelpie OTU counts'!B236</f>
        <v>8</v>
      </c>
      <c r="C236" t="str">
        <f>'Kelpie OTU counts'!C236</f>
        <v>Root</v>
      </c>
      <c r="D236" t="str">
        <f>'Kelpie OTU counts'!D236</f>
        <v>Bacteria</v>
      </c>
      <c r="E236" t="str">
        <f>'Kelpie OTU counts'!E236</f>
        <v>Firmicutes</v>
      </c>
      <c r="F236" t="str">
        <f>'Kelpie OTU counts'!F236</f>
        <v>.</v>
      </c>
      <c r="G236" t="str">
        <f>'Kelpie OTU counts'!G236</f>
        <v>Clostridia</v>
      </c>
      <c r="H236" t="str">
        <f>'Kelpie OTU counts'!H236</f>
        <v>.</v>
      </c>
      <c r="I236" t="str">
        <f>'Kelpie OTU counts'!I236</f>
        <v>Clostridiales</v>
      </c>
      <c r="J236" t="str">
        <f>'Kelpie OTU counts'!J236</f>
        <v>.</v>
      </c>
      <c r="K236" t="str">
        <f>'Kelpie OTU counts'!K236</f>
        <v>.</v>
      </c>
      <c r="L236" t="str">
        <f>'Kelpie OTU counts'!L236</f>
        <v>.</v>
      </c>
      <c r="M236" t="str">
        <f>'Kelpie OTU counts'!M236</f>
        <v>.</v>
      </c>
      <c r="N236" t="str">
        <f>'Kelpie OTU counts'!N236</f>
        <v>.</v>
      </c>
      <c r="O236">
        <f>'Kelpie OTU counts'!O236</f>
        <v>0.95</v>
      </c>
      <c r="P236" t="str">
        <f>'Kelpie OTU counts'!P236</f>
        <v>Blautia_stercoris_GAM6-1_(HM626177)</v>
      </c>
      <c r="Q236">
        <f>'Kelpie OTU counts'!Q236</f>
        <v>87.7</v>
      </c>
      <c r="R236">
        <f>'Kelpie OTU counts'!R236</f>
        <v>2</v>
      </c>
      <c r="S236" s="4">
        <f>'Kelpie OTU counts'!S236/'Kelpie OTU counts'!S$1</f>
        <v>0</v>
      </c>
      <c r="T236" s="4">
        <f>'Kelpie OTU counts'!T236/'Kelpie OTU counts'!T$1</f>
        <v>0</v>
      </c>
      <c r="U236" s="4">
        <f>'Kelpie OTU counts'!U236/'Kelpie OTU counts'!U$1</f>
        <v>0</v>
      </c>
      <c r="V236" s="4">
        <f>'Kelpie OTU counts'!V236/'Kelpie OTU counts'!V$1</f>
        <v>0</v>
      </c>
      <c r="W236" s="4">
        <f>'Kelpie OTU counts'!W236/'Kelpie OTU counts'!W$1</f>
        <v>0</v>
      </c>
      <c r="X236" s="4">
        <f>'Kelpie OTU counts'!X236/'Kelpie OTU counts'!X$1</f>
        <v>0</v>
      </c>
      <c r="Y236" s="4">
        <f>'Kelpie OTU counts'!Y236/'Kelpie OTU counts'!Y$1</f>
        <v>0</v>
      </c>
      <c r="Z236" s="4">
        <f>'Kelpie OTU counts'!Z236/'Kelpie OTU counts'!Z$1</f>
        <v>0</v>
      </c>
      <c r="AA236" s="4">
        <f>'Kelpie OTU counts'!AA236/'Kelpie OTU counts'!AA$1</f>
        <v>0</v>
      </c>
      <c r="AB236" s="4">
        <f>'Kelpie OTU counts'!AB236/'Kelpie OTU counts'!AB$1</f>
        <v>0</v>
      </c>
      <c r="AC236" s="4">
        <f>'Kelpie OTU counts'!AC236/'Kelpie OTU counts'!AC$1</f>
        <v>0</v>
      </c>
      <c r="AD236" s="4">
        <f>'Kelpie OTU counts'!AD236/'Kelpie OTU counts'!AD$1</f>
        <v>0</v>
      </c>
      <c r="AE236" s="4">
        <f>'Kelpie OTU counts'!AE236/'Kelpie OTU counts'!AE$1</f>
        <v>0</v>
      </c>
      <c r="AF236" s="4">
        <f>'Kelpie OTU counts'!AF236/'Kelpie OTU counts'!AF$1</f>
        <v>0</v>
      </c>
      <c r="AG236" s="4">
        <f>'Kelpie OTU counts'!AG236/'Kelpie OTU counts'!AG$1</f>
        <v>0</v>
      </c>
      <c r="AH236" s="4">
        <f>'Kelpie OTU counts'!AH236/'Kelpie OTU counts'!AH$1</f>
        <v>0</v>
      </c>
      <c r="AI236" s="4">
        <f>'Kelpie OTU counts'!AI236/'Kelpie OTU counts'!AI$1</f>
        <v>0</v>
      </c>
      <c r="AJ236" s="4">
        <f>'Kelpie OTU counts'!AJ236/'Kelpie OTU counts'!AJ$1</f>
        <v>0</v>
      </c>
      <c r="AK236" s="4">
        <f>'Kelpie OTU counts'!AK236/'Kelpie OTU counts'!AK$1</f>
        <v>0</v>
      </c>
      <c r="AL236" s="4">
        <f>'Kelpie OTU counts'!AL236/'Kelpie OTU counts'!AL$1</f>
        <v>0</v>
      </c>
      <c r="AM236" s="4">
        <f>'Kelpie OTU counts'!AM236/'Kelpie OTU counts'!AM$1</f>
        <v>0</v>
      </c>
      <c r="AN236" s="4">
        <f>'Kelpie OTU counts'!AN236/'Kelpie OTU counts'!AN$1</f>
        <v>0</v>
      </c>
      <c r="AO236" s="4">
        <f>'Kelpie OTU counts'!AO236/'Kelpie OTU counts'!AO$1</f>
        <v>3.1961646024770275E-3</v>
      </c>
      <c r="AP236" s="4">
        <f>'Kelpie OTU counts'!AP236/'Kelpie OTU counts'!AP$1</f>
        <v>0</v>
      </c>
      <c r="AQ236" s="4">
        <f>'Kelpie OTU counts'!AQ236/'Kelpie OTU counts'!AQ$1</f>
        <v>0</v>
      </c>
      <c r="AR236" s="4">
        <f>'Kelpie OTU counts'!AR236/'Kelpie OTU counts'!AR$1</f>
        <v>0</v>
      </c>
      <c r="AS236" s="4">
        <f>'Kelpie OTU counts'!AS236/'Kelpie OTU counts'!AS$1</f>
        <v>0</v>
      </c>
      <c r="AT236" s="4">
        <f>'Kelpie OTU counts'!AT236/'Kelpie OTU counts'!AT$1</f>
        <v>0</v>
      </c>
      <c r="AU236" s="4">
        <f>'Kelpie OTU counts'!AU236/'Kelpie OTU counts'!AU$1</f>
        <v>0</v>
      </c>
      <c r="AV236" s="4">
        <f>'Kelpie OTU counts'!AV236/'Kelpie OTU counts'!AV$1</f>
        <v>0</v>
      </c>
      <c r="AW236" s="4">
        <f>'Kelpie OTU counts'!AW236/'Kelpie OTU counts'!AW$1</f>
        <v>0</v>
      </c>
      <c r="AX236" s="4">
        <f>'Kelpie OTU counts'!AX236/'Kelpie OTU counts'!AX$1</f>
        <v>0</v>
      </c>
      <c r="AY236" s="4">
        <f>'Kelpie OTU counts'!AY236/'Kelpie OTU counts'!AY$1</f>
        <v>0</v>
      </c>
      <c r="AZ236" s="4">
        <f>'Kelpie OTU counts'!AZ236/'Kelpie OTU counts'!AZ$1</f>
        <v>0</v>
      </c>
      <c r="BA236" s="4">
        <f>'Kelpie OTU counts'!BA236/'Kelpie OTU counts'!BA$1</f>
        <v>0</v>
      </c>
      <c r="BB236" s="4">
        <f>'Kelpie OTU counts'!BB236/'Kelpie OTU counts'!BB$1</f>
        <v>0</v>
      </c>
      <c r="BC236" s="4">
        <f>'Kelpie OTU counts'!BC236/'Kelpie OTU counts'!BC$1</f>
        <v>0</v>
      </c>
      <c r="BD236" s="4">
        <f>'Kelpie OTU counts'!BD236/'Kelpie OTU counts'!BD$1</f>
        <v>0</v>
      </c>
      <c r="BE236" s="4">
        <f>'Kelpie OTU counts'!BE236/'Kelpie OTU counts'!BE$1</f>
        <v>0</v>
      </c>
      <c r="BF236" s="4">
        <f>'Kelpie OTU counts'!BF236/'Kelpie OTU counts'!BF$1</f>
        <v>0</v>
      </c>
    </row>
    <row r="237" spans="1:58" x14ac:dyDescent="0.35">
      <c r="A237" t="str">
        <f>'Kelpie OTU counts'!A237</f>
        <v>OTU_212</v>
      </c>
      <c r="B237">
        <f>'Kelpie OTU counts'!B237</f>
        <v>8</v>
      </c>
      <c r="C237" t="str">
        <f>'Kelpie OTU counts'!C237</f>
        <v>Root</v>
      </c>
      <c r="D237" t="str">
        <f>'Kelpie OTU counts'!D237</f>
        <v>Bacteria</v>
      </c>
      <c r="E237" t="str">
        <f>'Kelpie OTU counts'!E237</f>
        <v>Bacteroidetes</v>
      </c>
      <c r="F237" t="str">
        <f>'Kelpie OTU counts'!F237</f>
        <v>.</v>
      </c>
      <c r="G237" t="str">
        <f>'Kelpie OTU counts'!G237</f>
        <v>Bacteroidia</v>
      </c>
      <c r="H237" t="str">
        <f>'Kelpie OTU counts'!H237</f>
        <v>.</v>
      </c>
      <c r="I237" t="str">
        <f>'Kelpie OTU counts'!I237</f>
        <v>Bacteroidales</v>
      </c>
      <c r="J237" t="str">
        <f>'Kelpie OTU counts'!J237</f>
        <v>.</v>
      </c>
      <c r="K237" t="str">
        <f>'Kelpie OTU counts'!K237</f>
        <v>.</v>
      </c>
      <c r="L237" t="str">
        <f>'Kelpie OTU counts'!L237</f>
        <v>.</v>
      </c>
      <c r="M237" t="str">
        <f>'Kelpie OTU counts'!M237</f>
        <v>.</v>
      </c>
      <c r="N237" t="str">
        <f>'Kelpie OTU counts'!N237</f>
        <v>.</v>
      </c>
      <c r="O237">
        <f>'Kelpie OTU counts'!O237</f>
        <v>0.71</v>
      </c>
      <c r="P237" t="str">
        <f>'Kelpie OTU counts'!P237</f>
        <v>Alistipes_inops_strain_627_(NR_145882.1)</v>
      </c>
      <c r="Q237">
        <f>'Kelpie OTU counts'!Q237</f>
        <v>100</v>
      </c>
      <c r="R237">
        <f>'Kelpie OTU counts'!R237</f>
        <v>2</v>
      </c>
      <c r="S237" s="4">
        <f>'Kelpie OTU counts'!S237/'Kelpie OTU counts'!S$1</f>
        <v>0</v>
      </c>
      <c r="T237" s="4">
        <f>'Kelpie OTU counts'!T237/'Kelpie OTU counts'!T$1</f>
        <v>0</v>
      </c>
      <c r="U237" s="4">
        <f>'Kelpie OTU counts'!U237/'Kelpie OTU counts'!U$1</f>
        <v>0</v>
      </c>
      <c r="V237" s="4">
        <f>'Kelpie OTU counts'!V237/'Kelpie OTU counts'!V$1</f>
        <v>0</v>
      </c>
      <c r="W237" s="4">
        <f>'Kelpie OTU counts'!W237/'Kelpie OTU counts'!W$1</f>
        <v>0</v>
      </c>
      <c r="X237" s="4">
        <f>'Kelpie OTU counts'!X237/'Kelpie OTU counts'!X$1</f>
        <v>0</v>
      </c>
      <c r="Y237" s="4">
        <f>'Kelpie OTU counts'!Y237/'Kelpie OTU counts'!Y$1</f>
        <v>0</v>
      </c>
      <c r="Z237" s="4">
        <f>'Kelpie OTU counts'!Z237/'Kelpie OTU counts'!Z$1</f>
        <v>0</v>
      </c>
      <c r="AA237" s="4">
        <f>'Kelpie OTU counts'!AA237/'Kelpie OTU counts'!AA$1</f>
        <v>0</v>
      </c>
      <c r="AB237" s="4">
        <f>'Kelpie OTU counts'!AB237/'Kelpie OTU counts'!AB$1</f>
        <v>0</v>
      </c>
      <c r="AC237" s="4">
        <f>'Kelpie OTU counts'!AC237/'Kelpie OTU counts'!AC$1</f>
        <v>0</v>
      </c>
      <c r="AD237" s="4">
        <f>'Kelpie OTU counts'!AD237/'Kelpie OTU counts'!AD$1</f>
        <v>0</v>
      </c>
      <c r="AE237" s="4">
        <f>'Kelpie OTU counts'!AE237/'Kelpie OTU counts'!AE$1</f>
        <v>0</v>
      </c>
      <c r="AF237" s="4">
        <f>'Kelpie OTU counts'!AF237/'Kelpie OTU counts'!AF$1</f>
        <v>0</v>
      </c>
      <c r="AG237" s="4">
        <f>'Kelpie OTU counts'!AG237/'Kelpie OTU counts'!AG$1</f>
        <v>0</v>
      </c>
      <c r="AH237" s="4">
        <f>'Kelpie OTU counts'!AH237/'Kelpie OTU counts'!AH$1</f>
        <v>0</v>
      </c>
      <c r="AI237" s="4">
        <f>'Kelpie OTU counts'!AI237/'Kelpie OTU counts'!AI$1</f>
        <v>0</v>
      </c>
      <c r="AJ237" s="4">
        <f>'Kelpie OTU counts'!AJ237/'Kelpie OTU counts'!AJ$1</f>
        <v>0</v>
      </c>
      <c r="AK237" s="4">
        <f>'Kelpie OTU counts'!AK237/'Kelpie OTU counts'!AK$1</f>
        <v>0</v>
      </c>
      <c r="AL237" s="4">
        <f>'Kelpie OTU counts'!AL237/'Kelpie OTU counts'!AL$1</f>
        <v>0</v>
      </c>
      <c r="AM237" s="4">
        <f>'Kelpie OTU counts'!AM237/'Kelpie OTU counts'!AM$1</f>
        <v>0</v>
      </c>
      <c r="AN237" s="4">
        <f>'Kelpie OTU counts'!AN237/'Kelpie OTU counts'!AN$1</f>
        <v>0</v>
      </c>
      <c r="AO237" s="4">
        <f>'Kelpie OTU counts'!AO237/'Kelpie OTU counts'!AO$1</f>
        <v>0</v>
      </c>
      <c r="AP237" s="4">
        <f>'Kelpie OTU counts'!AP237/'Kelpie OTU counts'!AP$1</f>
        <v>1.7452006980802793E-3</v>
      </c>
      <c r="AQ237" s="4">
        <f>'Kelpie OTU counts'!AQ237/'Kelpie OTU counts'!AQ$1</f>
        <v>0</v>
      </c>
      <c r="AR237" s="4">
        <f>'Kelpie OTU counts'!AR237/'Kelpie OTU counts'!AR$1</f>
        <v>0</v>
      </c>
      <c r="AS237" s="4">
        <f>'Kelpie OTU counts'!AS237/'Kelpie OTU counts'!AS$1</f>
        <v>0</v>
      </c>
      <c r="AT237" s="4">
        <f>'Kelpie OTU counts'!AT237/'Kelpie OTU counts'!AT$1</f>
        <v>0</v>
      </c>
      <c r="AU237" s="4">
        <f>'Kelpie OTU counts'!AU237/'Kelpie OTU counts'!AU$1</f>
        <v>3.3755274261603376E-3</v>
      </c>
      <c r="AV237" s="4">
        <f>'Kelpie OTU counts'!AV237/'Kelpie OTU counts'!AV$1</f>
        <v>0</v>
      </c>
      <c r="AW237" s="4">
        <f>'Kelpie OTU counts'!AW237/'Kelpie OTU counts'!AW$1</f>
        <v>0</v>
      </c>
      <c r="AX237" s="4">
        <f>'Kelpie OTU counts'!AX237/'Kelpie OTU counts'!AX$1</f>
        <v>0</v>
      </c>
      <c r="AY237" s="4">
        <f>'Kelpie OTU counts'!AY237/'Kelpie OTU counts'!AY$1</f>
        <v>0</v>
      </c>
      <c r="AZ237" s="4">
        <f>'Kelpie OTU counts'!AZ237/'Kelpie OTU counts'!AZ$1</f>
        <v>0</v>
      </c>
      <c r="BA237" s="4">
        <f>'Kelpie OTU counts'!BA237/'Kelpie OTU counts'!BA$1</f>
        <v>0</v>
      </c>
      <c r="BB237" s="4">
        <f>'Kelpie OTU counts'!BB237/'Kelpie OTU counts'!BB$1</f>
        <v>0</v>
      </c>
      <c r="BC237" s="4">
        <f>'Kelpie OTU counts'!BC237/'Kelpie OTU counts'!BC$1</f>
        <v>0</v>
      </c>
      <c r="BD237" s="4">
        <f>'Kelpie OTU counts'!BD237/'Kelpie OTU counts'!BD$1</f>
        <v>0</v>
      </c>
      <c r="BE237" s="4">
        <f>'Kelpie OTU counts'!BE237/'Kelpie OTU counts'!BE$1</f>
        <v>0</v>
      </c>
      <c r="BF237" s="4">
        <f>'Kelpie OTU counts'!BF237/'Kelpie OTU counts'!BF$1</f>
        <v>0</v>
      </c>
    </row>
    <row r="238" spans="1:58" x14ac:dyDescent="0.35">
      <c r="A238" t="str">
        <f>'Kelpie OTU counts'!A238</f>
        <v>OTU_232</v>
      </c>
      <c r="B238">
        <f>'Kelpie OTU counts'!B238</f>
        <v>7</v>
      </c>
      <c r="C238" t="str">
        <f>'Kelpie OTU counts'!C238</f>
        <v>Root</v>
      </c>
      <c r="D238" t="str">
        <f>'Kelpie OTU counts'!D238</f>
        <v>Bacteria</v>
      </c>
      <c r="E238" t="str">
        <f>'Kelpie OTU counts'!E238</f>
        <v>Firmicutes</v>
      </c>
      <c r="F238" t="str">
        <f>'Kelpie OTU counts'!F238</f>
        <v>.</v>
      </c>
      <c r="G238" t="str">
        <f>'Kelpie OTU counts'!G238</f>
        <v>Clostridia</v>
      </c>
      <c r="H238" t="str">
        <f>'Kelpie OTU counts'!H238</f>
        <v>.</v>
      </c>
      <c r="I238" t="str">
        <f>'Kelpie OTU counts'!I238</f>
        <v>Clostridiales</v>
      </c>
      <c r="J238" t="str">
        <f>'Kelpie OTU counts'!J238</f>
        <v>.</v>
      </c>
      <c r="K238" t="str">
        <f>'Kelpie OTU counts'!K238</f>
        <v>Ruminococcaceae</v>
      </c>
      <c r="L238" t="str">
        <f>'Kelpie OTU counts'!L238</f>
        <v>.</v>
      </c>
      <c r="M238" t="str">
        <f>'Kelpie OTU counts'!M238</f>
        <v>Sporobacter</v>
      </c>
      <c r="N238" t="str">
        <f>'Kelpie OTU counts'!N238</f>
        <v>.</v>
      </c>
      <c r="O238">
        <f>'Kelpie OTU counts'!O238</f>
        <v>0.79</v>
      </c>
      <c r="P238" t="str">
        <f>'Kelpie OTU counts'!P238</f>
        <v>Sporobacter_termitidis_(T)_SYR_(Z49863)</v>
      </c>
      <c r="Q238">
        <f>'Kelpie OTU counts'!Q238</f>
        <v>94.1</v>
      </c>
      <c r="R238">
        <f>'Kelpie OTU counts'!R238</f>
        <v>1</v>
      </c>
      <c r="S238" s="4">
        <f>'Kelpie OTU counts'!S238/'Kelpie OTU counts'!S$1</f>
        <v>0</v>
      </c>
      <c r="T238" s="4">
        <f>'Kelpie OTU counts'!T238/'Kelpie OTU counts'!T$1</f>
        <v>0</v>
      </c>
      <c r="U238" s="4">
        <f>'Kelpie OTU counts'!U238/'Kelpie OTU counts'!U$1</f>
        <v>0</v>
      </c>
      <c r="V238" s="4">
        <f>'Kelpie OTU counts'!V238/'Kelpie OTU counts'!V$1</f>
        <v>0</v>
      </c>
      <c r="W238" s="4">
        <f>'Kelpie OTU counts'!W238/'Kelpie OTU counts'!W$1</f>
        <v>0</v>
      </c>
      <c r="X238" s="4">
        <f>'Kelpie OTU counts'!X238/'Kelpie OTU counts'!X$1</f>
        <v>0</v>
      </c>
      <c r="Y238" s="4">
        <f>'Kelpie OTU counts'!Y238/'Kelpie OTU counts'!Y$1</f>
        <v>0</v>
      </c>
      <c r="Z238" s="4">
        <f>'Kelpie OTU counts'!Z238/'Kelpie OTU counts'!Z$1</f>
        <v>0</v>
      </c>
      <c r="AA238" s="4">
        <f>'Kelpie OTU counts'!AA238/'Kelpie OTU counts'!AA$1</f>
        <v>0</v>
      </c>
      <c r="AB238" s="4">
        <f>'Kelpie OTU counts'!AB238/'Kelpie OTU counts'!AB$1</f>
        <v>0</v>
      </c>
      <c r="AC238" s="4">
        <f>'Kelpie OTU counts'!AC238/'Kelpie OTU counts'!AC$1</f>
        <v>0</v>
      </c>
      <c r="AD238" s="4">
        <f>'Kelpie OTU counts'!AD238/'Kelpie OTU counts'!AD$1</f>
        <v>0</v>
      </c>
      <c r="AE238" s="4">
        <f>'Kelpie OTU counts'!AE238/'Kelpie OTU counts'!AE$1</f>
        <v>3.667033370003667E-4</v>
      </c>
      <c r="AF238" s="4">
        <f>'Kelpie OTU counts'!AF238/'Kelpie OTU counts'!AF$1</f>
        <v>0</v>
      </c>
      <c r="AG238" s="4">
        <f>'Kelpie OTU counts'!AG238/'Kelpie OTU counts'!AG$1</f>
        <v>0</v>
      </c>
      <c r="AH238" s="4">
        <f>'Kelpie OTU counts'!AH238/'Kelpie OTU counts'!AH$1</f>
        <v>0</v>
      </c>
      <c r="AI238" s="4">
        <f>'Kelpie OTU counts'!AI238/'Kelpie OTU counts'!AI$1</f>
        <v>0</v>
      </c>
      <c r="AJ238" s="4">
        <f>'Kelpie OTU counts'!AJ238/'Kelpie OTU counts'!AJ$1</f>
        <v>0</v>
      </c>
      <c r="AK238" s="4">
        <f>'Kelpie OTU counts'!AK238/'Kelpie OTU counts'!AK$1</f>
        <v>0</v>
      </c>
      <c r="AL238" s="4">
        <f>'Kelpie OTU counts'!AL238/'Kelpie OTU counts'!AL$1</f>
        <v>0</v>
      </c>
      <c r="AM238" s="4">
        <f>'Kelpie OTU counts'!AM238/'Kelpie OTU counts'!AM$1</f>
        <v>0</v>
      </c>
      <c r="AN238" s="4">
        <f>'Kelpie OTU counts'!AN238/'Kelpie OTU counts'!AN$1</f>
        <v>0</v>
      </c>
      <c r="AO238" s="4">
        <f>'Kelpie OTU counts'!AO238/'Kelpie OTU counts'!AO$1</f>
        <v>0</v>
      </c>
      <c r="AP238" s="4">
        <f>'Kelpie OTU counts'!AP238/'Kelpie OTU counts'!AP$1</f>
        <v>0</v>
      </c>
      <c r="AQ238" s="4">
        <f>'Kelpie OTU counts'!AQ238/'Kelpie OTU counts'!AQ$1</f>
        <v>0</v>
      </c>
      <c r="AR238" s="4">
        <f>'Kelpie OTU counts'!AR238/'Kelpie OTU counts'!AR$1</f>
        <v>0</v>
      </c>
      <c r="AS238" s="4">
        <f>'Kelpie OTU counts'!AS238/'Kelpie OTU counts'!AS$1</f>
        <v>0</v>
      </c>
      <c r="AT238" s="4">
        <f>'Kelpie OTU counts'!AT238/'Kelpie OTU counts'!AT$1</f>
        <v>0</v>
      </c>
      <c r="AU238" s="4">
        <f>'Kelpie OTU counts'!AU238/'Kelpie OTU counts'!AU$1</f>
        <v>0</v>
      </c>
      <c r="AV238" s="4">
        <f>'Kelpie OTU counts'!AV238/'Kelpie OTU counts'!AV$1</f>
        <v>0</v>
      </c>
      <c r="AW238" s="4">
        <f>'Kelpie OTU counts'!AW238/'Kelpie OTU counts'!AW$1</f>
        <v>0</v>
      </c>
      <c r="AX238" s="4">
        <f>'Kelpie OTU counts'!AX238/'Kelpie OTU counts'!AX$1</f>
        <v>0</v>
      </c>
      <c r="AY238" s="4">
        <f>'Kelpie OTU counts'!AY238/'Kelpie OTU counts'!AY$1</f>
        <v>0</v>
      </c>
      <c r="AZ238" s="4">
        <f>'Kelpie OTU counts'!AZ238/'Kelpie OTU counts'!AZ$1</f>
        <v>0</v>
      </c>
      <c r="BA238" s="4">
        <f>'Kelpie OTU counts'!BA238/'Kelpie OTU counts'!BA$1</f>
        <v>2.859866539561487E-3</v>
      </c>
      <c r="BB238" s="4">
        <f>'Kelpie OTU counts'!BB238/'Kelpie OTU counts'!BB$1</f>
        <v>0</v>
      </c>
      <c r="BC238" s="4">
        <f>'Kelpie OTU counts'!BC238/'Kelpie OTU counts'!BC$1</f>
        <v>0</v>
      </c>
      <c r="BD238" s="4">
        <f>'Kelpie OTU counts'!BD238/'Kelpie OTU counts'!BD$1</f>
        <v>0</v>
      </c>
      <c r="BE238" s="4">
        <f>'Kelpie OTU counts'!BE238/'Kelpie OTU counts'!BE$1</f>
        <v>0</v>
      </c>
      <c r="BF238" s="4">
        <f>'Kelpie OTU counts'!BF238/'Kelpie OTU counts'!BF$1</f>
        <v>0</v>
      </c>
    </row>
    <row r="239" spans="1:58" x14ac:dyDescent="0.35">
      <c r="A239" t="str">
        <f>'Kelpie OTU counts'!A239</f>
        <v>OTU_262</v>
      </c>
      <c r="B239">
        <f>'Kelpie OTU counts'!B239</f>
        <v>7</v>
      </c>
      <c r="C239" t="str">
        <f>'Kelpie OTU counts'!C239</f>
        <v>Root</v>
      </c>
      <c r="D239" t="str">
        <f>'Kelpie OTU counts'!D239</f>
        <v>Bacteria</v>
      </c>
      <c r="E239" t="str">
        <f>'Kelpie OTU counts'!E239</f>
        <v>Firmicutes</v>
      </c>
      <c r="F239" t="str">
        <f>'Kelpie OTU counts'!F239</f>
        <v>.</v>
      </c>
      <c r="G239" t="str">
        <f>'Kelpie OTU counts'!G239</f>
        <v>Clostridia</v>
      </c>
      <c r="H239" t="str">
        <f>'Kelpie OTU counts'!H239</f>
        <v>.</v>
      </c>
      <c r="I239" t="str">
        <f>'Kelpie OTU counts'!I239</f>
        <v>Clostridiales</v>
      </c>
      <c r="J239" t="str">
        <f>'Kelpie OTU counts'!J239</f>
        <v>.</v>
      </c>
      <c r="K239" t="str">
        <f>'Kelpie OTU counts'!K239</f>
        <v>Clostridiales_Incertae Sedis XIII</v>
      </c>
      <c r="L239" t="str">
        <f>'Kelpie OTU counts'!L239</f>
        <v>.</v>
      </c>
      <c r="M239" t="str">
        <f>'Kelpie OTU counts'!M239</f>
        <v>.</v>
      </c>
      <c r="N239" t="str">
        <f>'Kelpie OTU counts'!N239</f>
        <v>.</v>
      </c>
      <c r="O239">
        <f>'Kelpie OTU counts'!O239</f>
        <v>0.65</v>
      </c>
      <c r="P239" t="str">
        <f>'Kelpie OTU counts'!P239</f>
        <v>Ihubacter_massiliensis_strain_Marseille-P2843_(NR_144749.1)</v>
      </c>
      <c r="Q239">
        <f>'Kelpie OTU counts'!Q239</f>
        <v>93.3</v>
      </c>
      <c r="R239">
        <f>'Kelpie OTU counts'!R239</f>
        <v>1</v>
      </c>
      <c r="S239" s="4">
        <f>'Kelpie OTU counts'!S239/'Kelpie OTU counts'!S$1</f>
        <v>0</v>
      </c>
      <c r="T239" s="4">
        <f>'Kelpie OTU counts'!T239/'Kelpie OTU counts'!T$1</f>
        <v>0</v>
      </c>
      <c r="U239" s="4">
        <f>'Kelpie OTU counts'!U239/'Kelpie OTU counts'!U$1</f>
        <v>0</v>
      </c>
      <c r="V239" s="4">
        <f>'Kelpie OTU counts'!V239/'Kelpie OTU counts'!V$1</f>
        <v>0</v>
      </c>
      <c r="W239" s="4">
        <f>'Kelpie OTU counts'!W239/'Kelpie OTU counts'!W$1</f>
        <v>0</v>
      </c>
      <c r="X239" s="4">
        <f>'Kelpie OTU counts'!X239/'Kelpie OTU counts'!X$1</f>
        <v>0</v>
      </c>
      <c r="Y239" s="4">
        <f>'Kelpie OTU counts'!Y239/'Kelpie OTU counts'!Y$1</f>
        <v>0</v>
      </c>
      <c r="Z239" s="4">
        <f>'Kelpie OTU counts'!Z239/'Kelpie OTU counts'!Z$1</f>
        <v>0</v>
      </c>
      <c r="AA239" s="4">
        <f>'Kelpie OTU counts'!AA239/'Kelpie OTU counts'!AA$1</f>
        <v>0</v>
      </c>
      <c r="AB239" s="4">
        <f>'Kelpie OTU counts'!AB239/'Kelpie OTU counts'!AB$1</f>
        <v>0</v>
      </c>
      <c r="AC239" s="4">
        <f>'Kelpie OTU counts'!AC239/'Kelpie OTU counts'!AC$1</f>
        <v>0</v>
      </c>
      <c r="AD239" s="4">
        <f>'Kelpie OTU counts'!AD239/'Kelpie OTU counts'!AD$1</f>
        <v>0</v>
      </c>
      <c r="AE239" s="4">
        <f>'Kelpie OTU counts'!AE239/'Kelpie OTU counts'!AE$1</f>
        <v>0</v>
      </c>
      <c r="AF239" s="4">
        <f>'Kelpie OTU counts'!AF239/'Kelpie OTU counts'!AF$1</f>
        <v>0</v>
      </c>
      <c r="AG239" s="4">
        <f>'Kelpie OTU counts'!AG239/'Kelpie OTU counts'!AG$1</f>
        <v>0</v>
      </c>
      <c r="AH239" s="4">
        <f>'Kelpie OTU counts'!AH239/'Kelpie OTU counts'!AH$1</f>
        <v>0</v>
      </c>
      <c r="AI239" s="4">
        <f>'Kelpie OTU counts'!AI239/'Kelpie OTU counts'!AI$1</f>
        <v>9.7991180793728563E-4</v>
      </c>
      <c r="AJ239" s="4">
        <f>'Kelpie OTU counts'!AJ239/'Kelpie OTU counts'!AJ$1</f>
        <v>0</v>
      </c>
      <c r="AK239" s="4">
        <f>'Kelpie OTU counts'!AK239/'Kelpie OTU counts'!AK$1</f>
        <v>0</v>
      </c>
      <c r="AL239" s="4">
        <f>'Kelpie OTU counts'!AL239/'Kelpie OTU counts'!AL$1</f>
        <v>0</v>
      </c>
      <c r="AM239" s="4">
        <f>'Kelpie OTU counts'!AM239/'Kelpie OTU counts'!AM$1</f>
        <v>0</v>
      </c>
      <c r="AN239" s="4">
        <f>'Kelpie OTU counts'!AN239/'Kelpie OTU counts'!AN$1</f>
        <v>0</v>
      </c>
      <c r="AO239" s="4">
        <f>'Kelpie OTU counts'!AO239/'Kelpie OTU counts'!AO$1</f>
        <v>7.9904115061925688E-4</v>
      </c>
      <c r="AP239" s="4">
        <f>'Kelpie OTU counts'!AP239/'Kelpie OTU counts'!AP$1</f>
        <v>0</v>
      </c>
      <c r="AQ239" s="4">
        <f>'Kelpie OTU counts'!AQ239/'Kelpie OTU counts'!AQ$1</f>
        <v>0</v>
      </c>
      <c r="AR239" s="4">
        <f>'Kelpie OTU counts'!AR239/'Kelpie OTU counts'!AR$1</f>
        <v>0</v>
      </c>
      <c r="AS239" s="4">
        <f>'Kelpie OTU counts'!AS239/'Kelpie OTU counts'!AS$1</f>
        <v>0</v>
      </c>
      <c r="AT239" s="4">
        <f>'Kelpie OTU counts'!AT239/'Kelpie OTU counts'!AT$1</f>
        <v>0</v>
      </c>
      <c r="AU239" s="4">
        <f>'Kelpie OTU counts'!AU239/'Kelpie OTU counts'!AU$1</f>
        <v>0</v>
      </c>
      <c r="AV239" s="4">
        <f>'Kelpie OTU counts'!AV239/'Kelpie OTU counts'!AV$1</f>
        <v>0</v>
      </c>
      <c r="AW239" s="4">
        <f>'Kelpie OTU counts'!AW239/'Kelpie OTU counts'!AW$1</f>
        <v>1.5592515592515593E-3</v>
      </c>
      <c r="AX239" s="4">
        <f>'Kelpie OTU counts'!AX239/'Kelpie OTU counts'!AX$1</f>
        <v>0</v>
      </c>
      <c r="AY239" s="4">
        <f>'Kelpie OTU counts'!AY239/'Kelpie OTU counts'!AY$1</f>
        <v>0</v>
      </c>
      <c r="AZ239" s="4">
        <f>'Kelpie OTU counts'!AZ239/'Kelpie OTU counts'!AZ$1</f>
        <v>0</v>
      </c>
      <c r="BA239" s="4">
        <f>'Kelpie OTU counts'!BA239/'Kelpie OTU counts'!BA$1</f>
        <v>0</v>
      </c>
      <c r="BB239" s="4">
        <f>'Kelpie OTU counts'!BB239/'Kelpie OTU counts'!BB$1</f>
        <v>0</v>
      </c>
      <c r="BC239" s="4">
        <f>'Kelpie OTU counts'!BC239/'Kelpie OTU counts'!BC$1</f>
        <v>0</v>
      </c>
      <c r="BD239" s="4">
        <f>'Kelpie OTU counts'!BD239/'Kelpie OTU counts'!BD$1</f>
        <v>0</v>
      </c>
      <c r="BE239" s="4">
        <f>'Kelpie OTU counts'!BE239/'Kelpie OTU counts'!BE$1</f>
        <v>0</v>
      </c>
      <c r="BF239" s="4">
        <f>'Kelpie OTU counts'!BF239/'Kelpie OTU counts'!BF$1</f>
        <v>0</v>
      </c>
    </row>
    <row r="240" spans="1:58" x14ac:dyDescent="0.35">
      <c r="A240" t="str">
        <f>'Kelpie OTU counts'!A240</f>
        <v>OTU_217</v>
      </c>
      <c r="B240">
        <f>'Kelpie OTU counts'!B240</f>
        <v>7</v>
      </c>
      <c r="C240" t="str">
        <f>'Kelpie OTU counts'!C240</f>
        <v>Root</v>
      </c>
      <c r="D240" t="str">
        <f>'Kelpie OTU counts'!D240</f>
        <v>Bacteria</v>
      </c>
      <c r="E240" t="str">
        <f>'Kelpie OTU counts'!E240</f>
        <v>Firmicutes</v>
      </c>
      <c r="F240" t="str">
        <f>'Kelpie OTU counts'!F240</f>
        <v>.</v>
      </c>
      <c r="G240" t="str">
        <f>'Kelpie OTU counts'!G240</f>
        <v>Clostridia</v>
      </c>
      <c r="H240" t="str">
        <f>'Kelpie OTU counts'!H240</f>
        <v>.</v>
      </c>
      <c r="I240" t="str">
        <f>'Kelpie OTU counts'!I240</f>
        <v>Clostridiales</v>
      </c>
      <c r="J240" t="str">
        <f>'Kelpie OTU counts'!J240</f>
        <v>.</v>
      </c>
      <c r="K240" t="str">
        <f>'Kelpie OTU counts'!K240</f>
        <v>.</v>
      </c>
      <c r="L240" t="str">
        <f>'Kelpie OTU counts'!L240</f>
        <v>.</v>
      </c>
      <c r="M240" t="str">
        <f>'Kelpie OTU counts'!M240</f>
        <v>.</v>
      </c>
      <c r="N240" t="str">
        <f>'Kelpie OTU counts'!N240</f>
        <v>.</v>
      </c>
      <c r="O240">
        <f>'Kelpie OTU counts'!O240</f>
        <v>0.75</v>
      </c>
      <c r="P240" t="str">
        <f>'Kelpie OTU counts'!P240</f>
        <v>Clostridium_alkalicellulosi_(T)_Z-7026_(AY959944)</v>
      </c>
      <c r="Q240">
        <f>'Kelpie OTU counts'!Q240</f>
        <v>88.9</v>
      </c>
      <c r="R240">
        <f>'Kelpie OTU counts'!R240</f>
        <v>3</v>
      </c>
      <c r="S240" s="4">
        <f>'Kelpie OTU counts'!S240/'Kelpie OTU counts'!S$1</f>
        <v>0</v>
      </c>
      <c r="T240" s="4">
        <f>'Kelpie OTU counts'!T240/'Kelpie OTU counts'!T$1</f>
        <v>0</v>
      </c>
      <c r="U240" s="4">
        <f>'Kelpie OTU counts'!U240/'Kelpie OTU counts'!U$1</f>
        <v>0</v>
      </c>
      <c r="V240" s="4">
        <f>'Kelpie OTU counts'!V240/'Kelpie OTU counts'!V$1</f>
        <v>0</v>
      </c>
      <c r="W240" s="4">
        <f>'Kelpie OTU counts'!W240/'Kelpie OTU counts'!W$1</f>
        <v>0</v>
      </c>
      <c r="X240" s="4">
        <f>'Kelpie OTU counts'!X240/'Kelpie OTU counts'!X$1</f>
        <v>0</v>
      </c>
      <c r="Y240" s="4">
        <f>'Kelpie OTU counts'!Y240/'Kelpie OTU counts'!Y$1</f>
        <v>0</v>
      </c>
      <c r="Z240" s="4">
        <f>'Kelpie OTU counts'!Z240/'Kelpie OTU counts'!Z$1</f>
        <v>0</v>
      </c>
      <c r="AA240" s="4">
        <f>'Kelpie OTU counts'!AA240/'Kelpie OTU counts'!AA$1</f>
        <v>0</v>
      </c>
      <c r="AB240" s="4">
        <f>'Kelpie OTU counts'!AB240/'Kelpie OTU counts'!AB$1</f>
        <v>0</v>
      </c>
      <c r="AC240" s="4">
        <f>'Kelpie OTU counts'!AC240/'Kelpie OTU counts'!AC$1</f>
        <v>0</v>
      </c>
      <c r="AD240" s="4">
        <f>'Kelpie OTU counts'!AD240/'Kelpie OTU counts'!AD$1</f>
        <v>0</v>
      </c>
      <c r="AE240" s="4">
        <f>'Kelpie OTU counts'!AE240/'Kelpie OTU counts'!AE$1</f>
        <v>0</v>
      </c>
      <c r="AF240" s="4">
        <f>'Kelpie OTU counts'!AF240/'Kelpie OTU counts'!AF$1</f>
        <v>0</v>
      </c>
      <c r="AG240" s="4">
        <f>'Kelpie OTU counts'!AG240/'Kelpie OTU counts'!AG$1</f>
        <v>0</v>
      </c>
      <c r="AH240" s="4">
        <f>'Kelpie OTU counts'!AH240/'Kelpie OTU counts'!AH$1</f>
        <v>0</v>
      </c>
      <c r="AI240" s="4">
        <f>'Kelpie OTU counts'!AI240/'Kelpie OTU counts'!AI$1</f>
        <v>0</v>
      </c>
      <c r="AJ240" s="4">
        <f>'Kelpie OTU counts'!AJ240/'Kelpie OTU counts'!AJ$1</f>
        <v>0</v>
      </c>
      <c r="AK240" s="4">
        <f>'Kelpie OTU counts'!AK240/'Kelpie OTU counts'!AK$1</f>
        <v>0</v>
      </c>
      <c r="AL240" s="4">
        <f>'Kelpie OTU counts'!AL240/'Kelpie OTU counts'!AL$1</f>
        <v>2.976190476190476E-3</v>
      </c>
      <c r="AM240" s="4">
        <f>'Kelpie OTU counts'!AM240/'Kelpie OTU counts'!AM$1</f>
        <v>0</v>
      </c>
      <c r="AN240" s="4">
        <f>'Kelpie OTU counts'!AN240/'Kelpie OTU counts'!AN$1</f>
        <v>0</v>
      </c>
      <c r="AO240" s="4">
        <f>'Kelpie OTU counts'!AO240/'Kelpie OTU counts'!AO$1</f>
        <v>0</v>
      </c>
      <c r="AP240" s="4">
        <f>'Kelpie OTU counts'!AP240/'Kelpie OTU counts'!AP$1</f>
        <v>0</v>
      </c>
      <c r="AQ240" s="4">
        <f>'Kelpie OTU counts'!AQ240/'Kelpie OTU counts'!AQ$1</f>
        <v>0</v>
      </c>
      <c r="AR240" s="4">
        <f>'Kelpie OTU counts'!AR240/'Kelpie OTU counts'!AR$1</f>
        <v>0</v>
      </c>
      <c r="AS240" s="4">
        <f>'Kelpie OTU counts'!AS240/'Kelpie OTU counts'!AS$1</f>
        <v>0</v>
      </c>
      <c r="AT240" s="4">
        <f>'Kelpie OTU counts'!AT240/'Kelpie OTU counts'!AT$1</f>
        <v>0</v>
      </c>
      <c r="AU240" s="4">
        <f>'Kelpie OTU counts'!AU240/'Kelpie OTU counts'!AU$1</f>
        <v>0</v>
      </c>
      <c r="AV240" s="4">
        <f>'Kelpie OTU counts'!AV240/'Kelpie OTU counts'!AV$1</f>
        <v>0</v>
      </c>
      <c r="AW240" s="4">
        <f>'Kelpie OTU counts'!AW240/'Kelpie OTU counts'!AW$1</f>
        <v>0</v>
      </c>
      <c r="AX240" s="4">
        <f>'Kelpie OTU counts'!AX240/'Kelpie OTU counts'!AX$1</f>
        <v>0</v>
      </c>
      <c r="AY240" s="4">
        <f>'Kelpie OTU counts'!AY240/'Kelpie OTU counts'!AY$1</f>
        <v>0</v>
      </c>
      <c r="AZ240" s="4">
        <f>'Kelpie OTU counts'!AZ240/'Kelpie OTU counts'!AZ$1</f>
        <v>0</v>
      </c>
      <c r="BA240" s="4">
        <f>'Kelpie OTU counts'!BA240/'Kelpie OTU counts'!BA$1</f>
        <v>0</v>
      </c>
      <c r="BB240" s="4">
        <f>'Kelpie OTU counts'!BB240/'Kelpie OTU counts'!BB$1</f>
        <v>0</v>
      </c>
      <c r="BC240" s="4">
        <f>'Kelpie OTU counts'!BC240/'Kelpie OTU counts'!BC$1</f>
        <v>0</v>
      </c>
      <c r="BD240" s="4">
        <f>'Kelpie OTU counts'!BD240/'Kelpie OTU counts'!BD$1</f>
        <v>0</v>
      </c>
      <c r="BE240" s="4">
        <f>'Kelpie OTU counts'!BE240/'Kelpie OTU counts'!BE$1</f>
        <v>0</v>
      </c>
      <c r="BF240" s="4">
        <f>'Kelpie OTU counts'!BF240/'Kelpie OTU counts'!BF$1</f>
        <v>0</v>
      </c>
    </row>
    <row r="241" spans="1:58" x14ac:dyDescent="0.35">
      <c r="A241" t="str">
        <f>'Kelpie OTU counts'!A241</f>
        <v>OTU_226</v>
      </c>
      <c r="B241">
        <f>'Kelpie OTU counts'!B241</f>
        <v>6</v>
      </c>
      <c r="C241" t="str">
        <f>'Kelpie OTU counts'!C241</f>
        <v>Root</v>
      </c>
      <c r="D241" t="str">
        <f>'Kelpie OTU counts'!D241</f>
        <v>Bacteria</v>
      </c>
      <c r="E241" t="str">
        <f>'Kelpie OTU counts'!E241</f>
        <v>Firmicutes</v>
      </c>
      <c r="F241" t="str">
        <f>'Kelpie OTU counts'!F241</f>
        <v>.</v>
      </c>
      <c r="G241" t="str">
        <f>'Kelpie OTU counts'!G241</f>
        <v>Clostridia</v>
      </c>
      <c r="H241" t="str">
        <f>'Kelpie OTU counts'!H241</f>
        <v>.</v>
      </c>
      <c r="I241" t="str">
        <f>'Kelpie OTU counts'!I241</f>
        <v>Clostridiales</v>
      </c>
      <c r="J241" t="str">
        <f>'Kelpie OTU counts'!J241</f>
        <v>.</v>
      </c>
      <c r="K241" t="str">
        <f>'Kelpie OTU counts'!K241</f>
        <v>Lachnospiraceae</v>
      </c>
      <c r="L241" t="str">
        <f>'Kelpie OTU counts'!L241</f>
        <v>.</v>
      </c>
      <c r="M241" t="str">
        <f>'Kelpie OTU counts'!M241</f>
        <v>.</v>
      </c>
      <c r="N241" t="str">
        <f>'Kelpie OTU counts'!N241</f>
        <v>.</v>
      </c>
      <c r="O241">
        <f>'Kelpie OTU counts'!O241</f>
        <v>0.99</v>
      </c>
      <c r="P241" t="str">
        <f>'Kelpie OTU counts'!P241</f>
        <v>Lachnobacterium_bovis_(T)_LRC_5382;_ATCC_BAA-151_(AF298663)</v>
      </c>
      <c r="Q241">
        <f>'Kelpie OTU counts'!Q241</f>
        <v>95.7</v>
      </c>
      <c r="R241">
        <f>'Kelpie OTU counts'!R241</f>
        <v>1</v>
      </c>
      <c r="S241" s="4">
        <f>'Kelpie OTU counts'!S241/'Kelpie OTU counts'!S$1</f>
        <v>0</v>
      </c>
      <c r="T241" s="4">
        <f>'Kelpie OTU counts'!T241/'Kelpie OTU counts'!T$1</f>
        <v>0</v>
      </c>
      <c r="U241" s="4">
        <f>'Kelpie OTU counts'!U241/'Kelpie OTU counts'!U$1</f>
        <v>0</v>
      </c>
      <c r="V241" s="4">
        <f>'Kelpie OTU counts'!V241/'Kelpie OTU counts'!V$1</f>
        <v>0</v>
      </c>
      <c r="W241" s="4">
        <f>'Kelpie OTU counts'!W241/'Kelpie OTU counts'!W$1</f>
        <v>0</v>
      </c>
      <c r="X241" s="4">
        <f>'Kelpie OTU counts'!X241/'Kelpie OTU counts'!X$1</f>
        <v>0</v>
      </c>
      <c r="Y241" s="4">
        <f>'Kelpie OTU counts'!Y241/'Kelpie OTU counts'!Y$1</f>
        <v>0</v>
      </c>
      <c r="Z241" s="4">
        <f>'Kelpie OTU counts'!Z241/'Kelpie OTU counts'!Z$1</f>
        <v>0</v>
      </c>
      <c r="AA241" s="4">
        <f>'Kelpie OTU counts'!AA241/'Kelpie OTU counts'!AA$1</f>
        <v>0</v>
      </c>
      <c r="AB241" s="4">
        <f>'Kelpie OTU counts'!AB241/'Kelpie OTU counts'!AB$1</f>
        <v>0</v>
      </c>
      <c r="AC241" s="4">
        <f>'Kelpie OTU counts'!AC241/'Kelpie OTU counts'!AC$1</f>
        <v>1.3386880856760374E-3</v>
      </c>
      <c r="AD241" s="4">
        <f>'Kelpie OTU counts'!AD241/'Kelpie OTU counts'!AD$1</f>
        <v>0</v>
      </c>
      <c r="AE241" s="4">
        <f>'Kelpie OTU counts'!AE241/'Kelpie OTU counts'!AE$1</f>
        <v>0</v>
      </c>
      <c r="AF241" s="4">
        <f>'Kelpie OTU counts'!AF241/'Kelpie OTU counts'!AF$1</f>
        <v>0</v>
      </c>
      <c r="AG241" s="4">
        <f>'Kelpie OTU counts'!AG241/'Kelpie OTU counts'!AG$1</f>
        <v>0</v>
      </c>
      <c r="AH241" s="4">
        <f>'Kelpie OTU counts'!AH241/'Kelpie OTU counts'!AH$1</f>
        <v>0</v>
      </c>
      <c r="AI241" s="4">
        <f>'Kelpie OTU counts'!AI241/'Kelpie OTU counts'!AI$1</f>
        <v>0</v>
      </c>
      <c r="AJ241" s="4">
        <f>'Kelpie OTU counts'!AJ241/'Kelpie OTU counts'!AJ$1</f>
        <v>0</v>
      </c>
      <c r="AK241" s="4">
        <f>'Kelpie OTU counts'!AK241/'Kelpie OTU counts'!AK$1</f>
        <v>0</v>
      </c>
      <c r="AL241" s="4">
        <f>'Kelpie OTU counts'!AL241/'Kelpie OTU counts'!AL$1</f>
        <v>0</v>
      </c>
      <c r="AM241" s="4">
        <f>'Kelpie OTU counts'!AM241/'Kelpie OTU counts'!AM$1</f>
        <v>0</v>
      </c>
      <c r="AN241" s="4">
        <f>'Kelpie OTU counts'!AN241/'Kelpie OTU counts'!AN$1</f>
        <v>0</v>
      </c>
      <c r="AO241" s="4">
        <f>'Kelpie OTU counts'!AO241/'Kelpie OTU counts'!AO$1</f>
        <v>0</v>
      </c>
      <c r="AP241" s="4">
        <f>'Kelpie OTU counts'!AP241/'Kelpie OTU counts'!AP$1</f>
        <v>0</v>
      </c>
      <c r="AQ241" s="4">
        <f>'Kelpie OTU counts'!AQ241/'Kelpie OTU counts'!AQ$1</f>
        <v>0</v>
      </c>
      <c r="AR241" s="4">
        <f>'Kelpie OTU counts'!AR241/'Kelpie OTU counts'!AR$1</f>
        <v>0</v>
      </c>
      <c r="AS241" s="4">
        <f>'Kelpie OTU counts'!AS241/'Kelpie OTU counts'!AS$1</f>
        <v>0</v>
      </c>
      <c r="AT241" s="4">
        <f>'Kelpie OTU counts'!AT241/'Kelpie OTU counts'!AT$1</f>
        <v>0</v>
      </c>
      <c r="AU241" s="4">
        <f>'Kelpie OTU counts'!AU241/'Kelpie OTU counts'!AU$1</f>
        <v>0</v>
      </c>
      <c r="AV241" s="4">
        <f>'Kelpie OTU counts'!AV241/'Kelpie OTU counts'!AV$1</f>
        <v>0</v>
      </c>
      <c r="AW241" s="4">
        <f>'Kelpie OTU counts'!AW241/'Kelpie OTU counts'!AW$1</f>
        <v>0</v>
      </c>
      <c r="AX241" s="4">
        <f>'Kelpie OTU counts'!AX241/'Kelpie OTU counts'!AX$1</f>
        <v>0</v>
      </c>
      <c r="AY241" s="4">
        <f>'Kelpie OTU counts'!AY241/'Kelpie OTU counts'!AY$1</f>
        <v>0</v>
      </c>
      <c r="AZ241" s="4">
        <f>'Kelpie OTU counts'!AZ241/'Kelpie OTU counts'!AZ$1</f>
        <v>0</v>
      </c>
      <c r="BA241" s="4">
        <f>'Kelpie OTU counts'!BA241/'Kelpie OTU counts'!BA$1</f>
        <v>0</v>
      </c>
      <c r="BB241" s="4">
        <f>'Kelpie OTU counts'!BB241/'Kelpie OTU counts'!BB$1</f>
        <v>0</v>
      </c>
      <c r="BC241" s="4">
        <f>'Kelpie OTU counts'!BC241/'Kelpie OTU counts'!BC$1</f>
        <v>0</v>
      </c>
      <c r="BD241" s="4">
        <f>'Kelpie OTU counts'!BD241/'Kelpie OTU counts'!BD$1</f>
        <v>0</v>
      </c>
      <c r="BE241" s="4">
        <f>'Kelpie OTU counts'!BE241/'Kelpie OTU counts'!BE$1</f>
        <v>0</v>
      </c>
      <c r="BF241" s="4">
        <f>'Kelpie OTU counts'!BF241/'Kelpie OTU counts'!BF$1</f>
        <v>0</v>
      </c>
    </row>
    <row r="242" spans="1:58" x14ac:dyDescent="0.35">
      <c r="A242" t="str">
        <f>'Kelpie OTU counts'!A242</f>
        <v>OTU_224</v>
      </c>
      <c r="B242">
        <f>'Kelpie OTU counts'!B242</f>
        <v>6</v>
      </c>
      <c r="C242" t="str">
        <f>'Kelpie OTU counts'!C242</f>
        <v>Root</v>
      </c>
      <c r="D242" t="str">
        <f>'Kelpie OTU counts'!D242</f>
        <v>Bacteria</v>
      </c>
      <c r="E242" t="str">
        <f>'Kelpie OTU counts'!E242</f>
        <v>Firmicutes</v>
      </c>
      <c r="F242" t="str">
        <f>'Kelpie OTU counts'!F242</f>
        <v>.</v>
      </c>
      <c r="G242" t="str">
        <f>'Kelpie OTU counts'!G242</f>
        <v>Erysipelotrichia</v>
      </c>
      <c r="H242" t="str">
        <f>'Kelpie OTU counts'!H242</f>
        <v>.</v>
      </c>
      <c r="I242" t="str">
        <f>'Kelpie OTU counts'!I242</f>
        <v>Erysipelotrichales</v>
      </c>
      <c r="J242" t="str">
        <f>'Kelpie OTU counts'!J242</f>
        <v>.</v>
      </c>
      <c r="K242" t="str">
        <f>'Kelpie OTU counts'!K242</f>
        <v>Erysipelotrichaceae</v>
      </c>
      <c r="L242" t="str">
        <f>'Kelpie OTU counts'!L242</f>
        <v>.</v>
      </c>
      <c r="M242" t="str">
        <f>'Kelpie OTU counts'!M242</f>
        <v>.</v>
      </c>
      <c r="N242" t="str">
        <f>'Kelpie OTU counts'!N242</f>
        <v>.</v>
      </c>
      <c r="O242">
        <f>'Kelpie OTU counts'!O242</f>
        <v>0.87</v>
      </c>
      <c r="P242" t="str">
        <f>'Kelpie OTU counts'!P242</f>
        <v>Dielma_fastidiosa_strain_JC13_(NR_125593.1)</v>
      </c>
      <c r="Q242">
        <f>'Kelpie OTU counts'!Q242</f>
        <v>92.1</v>
      </c>
      <c r="R242">
        <f>'Kelpie OTU counts'!R242</f>
        <v>1</v>
      </c>
      <c r="S242" s="4">
        <f>'Kelpie OTU counts'!S242/'Kelpie OTU counts'!S$1</f>
        <v>0</v>
      </c>
      <c r="T242" s="4">
        <f>'Kelpie OTU counts'!T242/'Kelpie OTU counts'!T$1</f>
        <v>0</v>
      </c>
      <c r="U242" s="4">
        <f>'Kelpie OTU counts'!U242/'Kelpie OTU counts'!U$1</f>
        <v>0</v>
      </c>
      <c r="V242" s="4">
        <f>'Kelpie OTU counts'!V242/'Kelpie OTU counts'!V$1</f>
        <v>0</v>
      </c>
      <c r="W242" s="4">
        <f>'Kelpie OTU counts'!W242/'Kelpie OTU counts'!W$1</f>
        <v>0</v>
      </c>
      <c r="X242" s="4">
        <f>'Kelpie OTU counts'!X242/'Kelpie OTU counts'!X$1</f>
        <v>0</v>
      </c>
      <c r="Y242" s="4">
        <f>'Kelpie OTU counts'!Y242/'Kelpie OTU counts'!Y$1</f>
        <v>0</v>
      </c>
      <c r="Z242" s="4">
        <f>'Kelpie OTU counts'!Z242/'Kelpie OTU counts'!Z$1</f>
        <v>0</v>
      </c>
      <c r="AA242" s="4">
        <f>'Kelpie OTU counts'!AA242/'Kelpie OTU counts'!AA$1</f>
        <v>0</v>
      </c>
      <c r="AB242" s="4">
        <f>'Kelpie OTU counts'!AB242/'Kelpie OTU counts'!AB$1</f>
        <v>0</v>
      </c>
      <c r="AC242" s="4">
        <f>'Kelpie OTU counts'!AC242/'Kelpie OTU counts'!AC$1</f>
        <v>0</v>
      </c>
      <c r="AD242" s="4">
        <f>'Kelpie OTU counts'!AD242/'Kelpie OTU counts'!AD$1</f>
        <v>0</v>
      </c>
      <c r="AE242" s="4">
        <f>'Kelpie OTU counts'!AE242/'Kelpie OTU counts'!AE$1</f>
        <v>0</v>
      </c>
      <c r="AF242" s="4">
        <f>'Kelpie OTU counts'!AF242/'Kelpie OTU counts'!AF$1</f>
        <v>0</v>
      </c>
      <c r="AG242" s="4">
        <f>'Kelpie OTU counts'!AG242/'Kelpie OTU counts'!AG$1</f>
        <v>0</v>
      </c>
      <c r="AH242" s="4">
        <f>'Kelpie OTU counts'!AH242/'Kelpie OTU counts'!AH$1</f>
        <v>0</v>
      </c>
      <c r="AI242" s="4">
        <f>'Kelpie OTU counts'!AI242/'Kelpie OTU counts'!AI$1</f>
        <v>0</v>
      </c>
      <c r="AJ242" s="4">
        <f>'Kelpie OTU counts'!AJ242/'Kelpie OTU counts'!AJ$1</f>
        <v>0</v>
      </c>
      <c r="AK242" s="4">
        <f>'Kelpie OTU counts'!AK242/'Kelpie OTU counts'!AK$1</f>
        <v>0</v>
      </c>
      <c r="AL242" s="4">
        <f>'Kelpie OTU counts'!AL242/'Kelpie OTU counts'!AL$1</f>
        <v>0</v>
      </c>
      <c r="AM242" s="4">
        <f>'Kelpie OTU counts'!AM242/'Kelpie OTU counts'!AM$1</f>
        <v>0</v>
      </c>
      <c r="AN242" s="4">
        <f>'Kelpie OTU counts'!AN242/'Kelpie OTU counts'!AN$1</f>
        <v>0</v>
      </c>
      <c r="AO242" s="4">
        <f>'Kelpie OTU counts'!AO242/'Kelpie OTU counts'!AO$1</f>
        <v>2.3971234518577705E-3</v>
      </c>
      <c r="AP242" s="4">
        <f>'Kelpie OTU counts'!AP242/'Kelpie OTU counts'!AP$1</f>
        <v>0</v>
      </c>
      <c r="AQ242" s="4">
        <f>'Kelpie OTU counts'!AQ242/'Kelpie OTU counts'!AQ$1</f>
        <v>0</v>
      </c>
      <c r="AR242" s="4">
        <f>'Kelpie OTU counts'!AR242/'Kelpie OTU counts'!AR$1</f>
        <v>0</v>
      </c>
      <c r="AS242" s="4">
        <f>'Kelpie OTU counts'!AS242/'Kelpie OTU counts'!AS$1</f>
        <v>0</v>
      </c>
      <c r="AT242" s="4">
        <f>'Kelpie OTU counts'!AT242/'Kelpie OTU counts'!AT$1</f>
        <v>0</v>
      </c>
      <c r="AU242" s="4">
        <f>'Kelpie OTU counts'!AU242/'Kelpie OTU counts'!AU$1</f>
        <v>0</v>
      </c>
      <c r="AV242" s="4">
        <f>'Kelpie OTU counts'!AV242/'Kelpie OTU counts'!AV$1</f>
        <v>0</v>
      </c>
      <c r="AW242" s="4">
        <f>'Kelpie OTU counts'!AW242/'Kelpie OTU counts'!AW$1</f>
        <v>0</v>
      </c>
      <c r="AX242" s="4">
        <f>'Kelpie OTU counts'!AX242/'Kelpie OTU counts'!AX$1</f>
        <v>0</v>
      </c>
      <c r="AY242" s="4">
        <f>'Kelpie OTU counts'!AY242/'Kelpie OTU counts'!AY$1</f>
        <v>0</v>
      </c>
      <c r="AZ242" s="4">
        <f>'Kelpie OTU counts'!AZ242/'Kelpie OTU counts'!AZ$1</f>
        <v>0</v>
      </c>
      <c r="BA242" s="4">
        <f>'Kelpie OTU counts'!BA242/'Kelpie OTU counts'!BA$1</f>
        <v>0</v>
      </c>
      <c r="BB242" s="4">
        <f>'Kelpie OTU counts'!BB242/'Kelpie OTU counts'!BB$1</f>
        <v>0</v>
      </c>
      <c r="BC242" s="4">
        <f>'Kelpie OTU counts'!BC242/'Kelpie OTU counts'!BC$1</f>
        <v>0</v>
      </c>
      <c r="BD242" s="4">
        <f>'Kelpie OTU counts'!BD242/'Kelpie OTU counts'!BD$1</f>
        <v>0</v>
      </c>
      <c r="BE242" s="4">
        <f>'Kelpie OTU counts'!BE242/'Kelpie OTU counts'!BE$1</f>
        <v>0</v>
      </c>
      <c r="BF242" s="4">
        <f>'Kelpie OTU counts'!BF242/'Kelpie OTU counts'!BF$1</f>
        <v>0</v>
      </c>
    </row>
    <row r="243" spans="1:58" x14ac:dyDescent="0.35">
      <c r="A243" t="str">
        <f>'Kelpie OTU counts'!A243</f>
        <v>OTU_225</v>
      </c>
      <c r="B243">
        <f>'Kelpie OTU counts'!B243</f>
        <v>6</v>
      </c>
      <c r="C243" t="str">
        <f>'Kelpie OTU counts'!C243</f>
        <v>Root</v>
      </c>
      <c r="D243" t="str">
        <f>'Kelpie OTU counts'!D243</f>
        <v>Bacteria</v>
      </c>
      <c r="E243" t="str">
        <f>'Kelpie OTU counts'!E243</f>
        <v>Firmicutes</v>
      </c>
      <c r="F243" t="str">
        <f>'Kelpie OTU counts'!F243</f>
        <v>.</v>
      </c>
      <c r="G243" t="str">
        <f>'Kelpie OTU counts'!G243</f>
        <v>Clostridia</v>
      </c>
      <c r="H243" t="str">
        <f>'Kelpie OTU counts'!H243</f>
        <v>.</v>
      </c>
      <c r="I243" t="str">
        <f>'Kelpie OTU counts'!I243</f>
        <v>Clostridiales</v>
      </c>
      <c r="J243" t="str">
        <f>'Kelpie OTU counts'!J243</f>
        <v>.</v>
      </c>
      <c r="K243" t="str">
        <f>'Kelpie OTU counts'!K243</f>
        <v>Ruminococcaceae</v>
      </c>
      <c r="L243" t="str">
        <f>'Kelpie OTU counts'!L243</f>
        <v>.</v>
      </c>
      <c r="M243" t="str">
        <f>'Kelpie OTU counts'!M243</f>
        <v>Acetanaerobacterium</v>
      </c>
      <c r="N243" t="str">
        <f>'Kelpie OTU counts'!N243</f>
        <v>.</v>
      </c>
      <c r="O243">
        <f>'Kelpie OTU counts'!O243</f>
        <v>0.68</v>
      </c>
      <c r="P243" t="str">
        <f>'Kelpie OTU counts'!P243</f>
        <v>Negativibacillus_massiliensis_strain_Marseille-P3213_(NR_147378.1)</v>
      </c>
      <c r="Q243">
        <f>'Kelpie OTU counts'!Q243</f>
        <v>94</v>
      </c>
      <c r="R243">
        <f>'Kelpie OTU counts'!R243</f>
        <v>1</v>
      </c>
      <c r="S243" s="4">
        <f>'Kelpie OTU counts'!S243/'Kelpie OTU counts'!S$1</f>
        <v>0</v>
      </c>
      <c r="T243" s="4">
        <f>'Kelpie OTU counts'!T243/'Kelpie OTU counts'!T$1</f>
        <v>0</v>
      </c>
      <c r="U243" s="4">
        <f>'Kelpie OTU counts'!U243/'Kelpie OTU counts'!U$1</f>
        <v>0</v>
      </c>
      <c r="V243" s="4">
        <f>'Kelpie OTU counts'!V243/'Kelpie OTU counts'!V$1</f>
        <v>0</v>
      </c>
      <c r="W243" s="4">
        <f>'Kelpie OTU counts'!W243/'Kelpie OTU counts'!W$1</f>
        <v>0</v>
      </c>
      <c r="X243" s="4">
        <f>'Kelpie OTU counts'!X243/'Kelpie OTU counts'!X$1</f>
        <v>0</v>
      </c>
      <c r="Y243" s="4">
        <f>'Kelpie OTU counts'!Y243/'Kelpie OTU counts'!Y$1</f>
        <v>0</v>
      </c>
      <c r="Z243" s="4">
        <f>'Kelpie OTU counts'!Z243/'Kelpie OTU counts'!Z$1</f>
        <v>0</v>
      </c>
      <c r="AA243" s="4">
        <f>'Kelpie OTU counts'!AA243/'Kelpie OTU counts'!AA$1</f>
        <v>0</v>
      </c>
      <c r="AB243" s="4">
        <f>'Kelpie OTU counts'!AB243/'Kelpie OTU counts'!AB$1</f>
        <v>0</v>
      </c>
      <c r="AC243" s="4">
        <f>'Kelpie OTU counts'!AC243/'Kelpie OTU counts'!AC$1</f>
        <v>0</v>
      </c>
      <c r="AD243" s="4">
        <f>'Kelpie OTU counts'!AD243/'Kelpie OTU counts'!AD$1</f>
        <v>0</v>
      </c>
      <c r="AE243" s="4">
        <f>'Kelpie OTU counts'!AE243/'Kelpie OTU counts'!AE$1</f>
        <v>0</v>
      </c>
      <c r="AF243" s="4">
        <f>'Kelpie OTU counts'!AF243/'Kelpie OTU counts'!AF$1</f>
        <v>0</v>
      </c>
      <c r="AG243" s="4">
        <f>'Kelpie OTU counts'!AG243/'Kelpie OTU counts'!AG$1</f>
        <v>0</v>
      </c>
      <c r="AH243" s="4">
        <f>'Kelpie OTU counts'!AH243/'Kelpie OTU counts'!AH$1</f>
        <v>0</v>
      </c>
      <c r="AI243" s="4">
        <f>'Kelpie OTU counts'!AI243/'Kelpie OTU counts'!AI$1</f>
        <v>0</v>
      </c>
      <c r="AJ243" s="4">
        <f>'Kelpie OTU counts'!AJ243/'Kelpie OTU counts'!AJ$1</f>
        <v>0</v>
      </c>
      <c r="AK243" s="4">
        <f>'Kelpie OTU counts'!AK243/'Kelpie OTU counts'!AK$1</f>
        <v>0</v>
      </c>
      <c r="AL243" s="4">
        <f>'Kelpie OTU counts'!AL243/'Kelpie OTU counts'!AL$1</f>
        <v>0</v>
      </c>
      <c r="AM243" s="4">
        <f>'Kelpie OTU counts'!AM243/'Kelpie OTU counts'!AM$1</f>
        <v>0</v>
      </c>
      <c r="AN243" s="4">
        <f>'Kelpie OTU counts'!AN243/'Kelpie OTU counts'!AN$1</f>
        <v>0</v>
      </c>
      <c r="AO243" s="4">
        <f>'Kelpie OTU counts'!AO243/'Kelpie OTU counts'!AO$1</f>
        <v>0</v>
      </c>
      <c r="AP243" s="4">
        <f>'Kelpie OTU counts'!AP243/'Kelpie OTU counts'!AP$1</f>
        <v>0</v>
      </c>
      <c r="AQ243" s="4">
        <f>'Kelpie OTU counts'!AQ243/'Kelpie OTU counts'!AQ$1</f>
        <v>0</v>
      </c>
      <c r="AR243" s="4">
        <f>'Kelpie OTU counts'!AR243/'Kelpie OTU counts'!AR$1</f>
        <v>0</v>
      </c>
      <c r="AS243" s="4">
        <f>'Kelpie OTU counts'!AS243/'Kelpie OTU counts'!AS$1</f>
        <v>0</v>
      </c>
      <c r="AT243" s="4">
        <f>'Kelpie OTU counts'!AT243/'Kelpie OTU counts'!AT$1</f>
        <v>0</v>
      </c>
      <c r="AU243" s="4">
        <f>'Kelpie OTU counts'!AU243/'Kelpie OTU counts'!AU$1</f>
        <v>5.0632911392405064E-3</v>
      </c>
      <c r="AV243" s="4">
        <f>'Kelpie OTU counts'!AV243/'Kelpie OTU counts'!AV$1</f>
        <v>0</v>
      </c>
      <c r="AW243" s="4">
        <f>'Kelpie OTU counts'!AW243/'Kelpie OTU counts'!AW$1</f>
        <v>0</v>
      </c>
      <c r="AX243" s="4">
        <f>'Kelpie OTU counts'!AX243/'Kelpie OTU counts'!AX$1</f>
        <v>0</v>
      </c>
      <c r="AY243" s="4">
        <f>'Kelpie OTU counts'!AY243/'Kelpie OTU counts'!AY$1</f>
        <v>0</v>
      </c>
      <c r="AZ243" s="4">
        <f>'Kelpie OTU counts'!AZ243/'Kelpie OTU counts'!AZ$1</f>
        <v>0</v>
      </c>
      <c r="BA243" s="4">
        <f>'Kelpie OTU counts'!BA243/'Kelpie OTU counts'!BA$1</f>
        <v>0</v>
      </c>
      <c r="BB243" s="4">
        <f>'Kelpie OTU counts'!BB243/'Kelpie OTU counts'!BB$1</f>
        <v>0</v>
      </c>
      <c r="BC243" s="4">
        <f>'Kelpie OTU counts'!BC243/'Kelpie OTU counts'!BC$1</f>
        <v>0</v>
      </c>
      <c r="BD243" s="4">
        <f>'Kelpie OTU counts'!BD243/'Kelpie OTU counts'!BD$1</f>
        <v>0</v>
      </c>
      <c r="BE243" s="4">
        <f>'Kelpie OTU counts'!BE243/'Kelpie OTU counts'!BE$1</f>
        <v>0</v>
      </c>
      <c r="BF243" s="4">
        <f>'Kelpie OTU counts'!BF243/'Kelpie OTU counts'!BF$1</f>
        <v>0</v>
      </c>
    </row>
    <row r="244" spans="1:58" x14ac:dyDescent="0.35">
      <c r="A244" t="str">
        <f>'Kelpie OTU counts'!A244</f>
        <v>OTU_253</v>
      </c>
      <c r="B244">
        <f>'Kelpie OTU counts'!B244</f>
        <v>6</v>
      </c>
      <c r="C244" t="str">
        <f>'Kelpie OTU counts'!C244</f>
        <v>Root</v>
      </c>
      <c r="D244" t="str">
        <f>'Kelpie OTU counts'!D244</f>
        <v>Bacteria</v>
      </c>
      <c r="E244" t="str">
        <f>'Kelpie OTU counts'!E244</f>
        <v>Firmicutes</v>
      </c>
      <c r="F244" t="str">
        <f>'Kelpie OTU counts'!F244</f>
        <v>.</v>
      </c>
      <c r="G244" t="str">
        <f>'Kelpie OTU counts'!G244</f>
        <v>Clostridia</v>
      </c>
      <c r="H244" t="str">
        <f>'Kelpie OTU counts'!H244</f>
        <v>.</v>
      </c>
      <c r="I244" t="str">
        <f>'Kelpie OTU counts'!I244</f>
        <v>Clostridiales</v>
      </c>
      <c r="J244" t="str">
        <f>'Kelpie OTU counts'!J244</f>
        <v>.</v>
      </c>
      <c r="K244" t="str">
        <f>'Kelpie OTU counts'!K244</f>
        <v>Ruminococcaceae</v>
      </c>
      <c r="L244" t="str">
        <f>'Kelpie OTU counts'!L244</f>
        <v>.</v>
      </c>
      <c r="M244" t="str">
        <f>'Kelpie OTU counts'!M244</f>
        <v>Pseudoflavonifractor</v>
      </c>
      <c r="N244" t="str">
        <f>'Kelpie OTU counts'!N244</f>
        <v>.</v>
      </c>
      <c r="O244">
        <f>'Kelpie OTU counts'!O244</f>
        <v>0.86</v>
      </c>
      <c r="P244" t="str">
        <f>'Kelpie OTU counts'!P244</f>
        <v>Pseudoflavonifractor_capillosus_(T)_ATCC_29799_(AY136666)</v>
      </c>
      <c r="Q244">
        <f>'Kelpie OTU counts'!Q244</f>
        <v>98</v>
      </c>
      <c r="R244">
        <f>'Kelpie OTU counts'!R244</f>
        <v>1</v>
      </c>
      <c r="S244" s="4">
        <f>'Kelpie OTU counts'!S244/'Kelpie OTU counts'!S$1</f>
        <v>0</v>
      </c>
      <c r="T244" s="4">
        <f>'Kelpie OTU counts'!T244/'Kelpie OTU counts'!T$1</f>
        <v>0</v>
      </c>
      <c r="U244" s="4">
        <f>'Kelpie OTU counts'!U244/'Kelpie OTU counts'!U$1</f>
        <v>0</v>
      </c>
      <c r="V244" s="4">
        <f>'Kelpie OTU counts'!V244/'Kelpie OTU counts'!V$1</f>
        <v>0</v>
      </c>
      <c r="W244" s="4">
        <f>'Kelpie OTU counts'!W244/'Kelpie OTU counts'!W$1</f>
        <v>0</v>
      </c>
      <c r="X244" s="4">
        <f>'Kelpie OTU counts'!X244/'Kelpie OTU counts'!X$1</f>
        <v>0</v>
      </c>
      <c r="Y244" s="4">
        <f>'Kelpie OTU counts'!Y244/'Kelpie OTU counts'!Y$1</f>
        <v>0</v>
      </c>
      <c r="Z244" s="4">
        <f>'Kelpie OTU counts'!Z244/'Kelpie OTU counts'!Z$1</f>
        <v>7.7861406696080979E-4</v>
      </c>
      <c r="AA244" s="4">
        <f>'Kelpie OTU counts'!AA244/'Kelpie OTU counts'!AA$1</f>
        <v>0</v>
      </c>
      <c r="AB244" s="4">
        <f>'Kelpie OTU counts'!AB244/'Kelpie OTU counts'!AB$1</f>
        <v>0</v>
      </c>
      <c r="AC244" s="4">
        <f>'Kelpie OTU counts'!AC244/'Kelpie OTU counts'!AC$1</f>
        <v>0</v>
      </c>
      <c r="AD244" s="4">
        <f>'Kelpie OTU counts'!AD244/'Kelpie OTU counts'!AD$1</f>
        <v>0</v>
      </c>
      <c r="AE244" s="4">
        <f>'Kelpie OTU counts'!AE244/'Kelpie OTU counts'!AE$1</f>
        <v>0</v>
      </c>
      <c r="AF244" s="4">
        <f>'Kelpie OTU counts'!AF244/'Kelpie OTU counts'!AF$1</f>
        <v>0</v>
      </c>
      <c r="AG244" s="4">
        <f>'Kelpie OTU counts'!AG244/'Kelpie OTU counts'!AG$1</f>
        <v>0</v>
      </c>
      <c r="AH244" s="4">
        <f>'Kelpie OTU counts'!AH244/'Kelpie OTU counts'!AH$1</f>
        <v>0</v>
      </c>
      <c r="AI244" s="4">
        <f>'Kelpie OTU counts'!AI244/'Kelpie OTU counts'!AI$1</f>
        <v>0</v>
      </c>
      <c r="AJ244" s="4">
        <f>'Kelpie OTU counts'!AJ244/'Kelpie OTU counts'!AJ$1</f>
        <v>0</v>
      </c>
      <c r="AK244" s="4">
        <f>'Kelpie OTU counts'!AK244/'Kelpie OTU counts'!AK$1</f>
        <v>0</v>
      </c>
      <c r="AL244" s="4">
        <f>'Kelpie OTU counts'!AL244/'Kelpie OTU counts'!AL$1</f>
        <v>0</v>
      </c>
      <c r="AM244" s="4">
        <f>'Kelpie OTU counts'!AM244/'Kelpie OTU counts'!AM$1</f>
        <v>0</v>
      </c>
      <c r="AN244" s="4">
        <f>'Kelpie OTU counts'!AN244/'Kelpie OTU counts'!AN$1</f>
        <v>0</v>
      </c>
      <c r="AO244" s="4">
        <f>'Kelpie OTU counts'!AO244/'Kelpie OTU counts'!AO$1</f>
        <v>0</v>
      </c>
      <c r="AP244" s="4">
        <f>'Kelpie OTU counts'!AP244/'Kelpie OTU counts'!AP$1</f>
        <v>0</v>
      </c>
      <c r="AQ244" s="4">
        <f>'Kelpie OTU counts'!AQ244/'Kelpie OTU counts'!AQ$1</f>
        <v>0</v>
      </c>
      <c r="AR244" s="4">
        <f>'Kelpie OTU counts'!AR244/'Kelpie OTU counts'!AR$1</f>
        <v>0</v>
      </c>
      <c r="AS244" s="4">
        <f>'Kelpie OTU counts'!AS244/'Kelpie OTU counts'!AS$1</f>
        <v>0</v>
      </c>
      <c r="AT244" s="4">
        <f>'Kelpie OTU counts'!AT244/'Kelpie OTU counts'!AT$1</f>
        <v>0</v>
      </c>
      <c r="AU244" s="4">
        <f>'Kelpie OTU counts'!AU244/'Kelpie OTU counts'!AU$1</f>
        <v>0</v>
      </c>
      <c r="AV244" s="4">
        <f>'Kelpie OTU counts'!AV244/'Kelpie OTU counts'!AV$1</f>
        <v>0</v>
      </c>
      <c r="AW244" s="4">
        <f>'Kelpie OTU counts'!AW244/'Kelpie OTU counts'!AW$1</f>
        <v>0</v>
      </c>
      <c r="AX244" s="4">
        <f>'Kelpie OTU counts'!AX244/'Kelpie OTU counts'!AX$1</f>
        <v>1.477832512315271E-3</v>
      </c>
      <c r="AY244" s="4">
        <f>'Kelpie OTU counts'!AY244/'Kelpie OTU counts'!AY$1</f>
        <v>0</v>
      </c>
      <c r="AZ244" s="4">
        <f>'Kelpie OTU counts'!AZ244/'Kelpie OTU counts'!AZ$1</f>
        <v>0</v>
      </c>
      <c r="BA244" s="4">
        <f>'Kelpie OTU counts'!BA244/'Kelpie OTU counts'!BA$1</f>
        <v>0</v>
      </c>
      <c r="BB244" s="4">
        <f>'Kelpie OTU counts'!BB244/'Kelpie OTU counts'!BB$1</f>
        <v>0</v>
      </c>
      <c r="BC244" s="4">
        <f>'Kelpie OTU counts'!BC244/'Kelpie OTU counts'!BC$1</f>
        <v>0</v>
      </c>
      <c r="BD244" s="4">
        <f>'Kelpie OTU counts'!BD244/'Kelpie OTU counts'!BD$1</f>
        <v>0</v>
      </c>
      <c r="BE244" s="4">
        <f>'Kelpie OTU counts'!BE244/'Kelpie OTU counts'!BE$1</f>
        <v>0</v>
      </c>
      <c r="BF244" s="4">
        <f>'Kelpie OTU counts'!BF244/'Kelpie OTU counts'!BF$1</f>
        <v>0</v>
      </c>
    </row>
    <row r="245" spans="1:58" x14ac:dyDescent="0.35">
      <c r="A245" t="str">
        <f>'Kelpie OTU counts'!A245</f>
        <v>OTU_221</v>
      </c>
      <c r="B245">
        <f>'Kelpie OTU counts'!B245</f>
        <v>6</v>
      </c>
      <c r="C245" t="str">
        <f>'Kelpie OTU counts'!C245</f>
        <v>Root</v>
      </c>
      <c r="D245" t="str">
        <f>'Kelpie OTU counts'!D245</f>
        <v>Bacteria</v>
      </c>
      <c r="E245" t="str">
        <f>'Kelpie OTU counts'!E245</f>
        <v>Firmicutes</v>
      </c>
      <c r="F245" t="str">
        <f>'Kelpie OTU counts'!F245</f>
        <v>.</v>
      </c>
      <c r="G245" t="str">
        <f>'Kelpie OTU counts'!G245</f>
        <v>Clostridia</v>
      </c>
      <c r="H245" t="str">
        <f>'Kelpie OTU counts'!H245</f>
        <v>.</v>
      </c>
      <c r="I245" t="str">
        <f>'Kelpie OTU counts'!I245</f>
        <v>Clostridiales</v>
      </c>
      <c r="J245" t="str">
        <f>'Kelpie OTU counts'!J245</f>
        <v>.</v>
      </c>
      <c r="K245" t="str">
        <f>'Kelpie OTU counts'!K245</f>
        <v>.</v>
      </c>
      <c r="L245" t="str">
        <f>'Kelpie OTU counts'!L245</f>
        <v>.</v>
      </c>
      <c r="M245" t="str">
        <f>'Kelpie OTU counts'!M245</f>
        <v>.</v>
      </c>
      <c r="N245" t="str">
        <f>'Kelpie OTU counts'!N245</f>
        <v>.</v>
      </c>
      <c r="O245">
        <f>'Kelpie OTU counts'!O245</f>
        <v>0.63</v>
      </c>
      <c r="P245" t="str">
        <f>'Kelpie OTU counts'!P245</f>
        <v>*</v>
      </c>
      <c r="Q245">
        <f>'Kelpie OTU counts'!Q245</f>
        <v>0</v>
      </c>
      <c r="R245">
        <f>'Kelpie OTU counts'!R245</f>
        <v>1</v>
      </c>
      <c r="S245" s="4">
        <f>'Kelpie OTU counts'!S245/'Kelpie OTU counts'!S$1</f>
        <v>0</v>
      </c>
      <c r="T245" s="4">
        <f>'Kelpie OTU counts'!T245/'Kelpie OTU counts'!T$1</f>
        <v>0</v>
      </c>
      <c r="U245" s="4">
        <f>'Kelpie OTU counts'!U245/'Kelpie OTU counts'!U$1</f>
        <v>2.3014959723820483E-3</v>
      </c>
      <c r="V245" s="4">
        <f>'Kelpie OTU counts'!V245/'Kelpie OTU counts'!V$1</f>
        <v>0</v>
      </c>
      <c r="W245" s="4">
        <f>'Kelpie OTU counts'!W245/'Kelpie OTU counts'!W$1</f>
        <v>0</v>
      </c>
      <c r="X245" s="4">
        <f>'Kelpie OTU counts'!X245/'Kelpie OTU counts'!X$1</f>
        <v>0</v>
      </c>
      <c r="Y245" s="4">
        <f>'Kelpie OTU counts'!Y245/'Kelpie OTU counts'!Y$1</f>
        <v>0</v>
      </c>
      <c r="Z245" s="4">
        <f>'Kelpie OTU counts'!Z245/'Kelpie OTU counts'!Z$1</f>
        <v>0</v>
      </c>
      <c r="AA245" s="4">
        <f>'Kelpie OTU counts'!AA245/'Kelpie OTU counts'!AA$1</f>
        <v>0</v>
      </c>
      <c r="AB245" s="4">
        <f>'Kelpie OTU counts'!AB245/'Kelpie OTU counts'!AB$1</f>
        <v>0</v>
      </c>
      <c r="AC245" s="4">
        <f>'Kelpie OTU counts'!AC245/'Kelpie OTU counts'!AC$1</f>
        <v>0</v>
      </c>
      <c r="AD245" s="4">
        <f>'Kelpie OTU counts'!AD245/'Kelpie OTU counts'!AD$1</f>
        <v>0</v>
      </c>
      <c r="AE245" s="4">
        <f>'Kelpie OTU counts'!AE245/'Kelpie OTU counts'!AE$1</f>
        <v>0</v>
      </c>
      <c r="AF245" s="4">
        <f>'Kelpie OTU counts'!AF245/'Kelpie OTU counts'!AF$1</f>
        <v>0</v>
      </c>
      <c r="AG245" s="4">
        <f>'Kelpie OTU counts'!AG245/'Kelpie OTU counts'!AG$1</f>
        <v>0</v>
      </c>
      <c r="AH245" s="4">
        <f>'Kelpie OTU counts'!AH245/'Kelpie OTU counts'!AH$1</f>
        <v>0</v>
      </c>
      <c r="AI245" s="4">
        <f>'Kelpie OTU counts'!AI245/'Kelpie OTU counts'!AI$1</f>
        <v>0</v>
      </c>
      <c r="AJ245" s="4">
        <f>'Kelpie OTU counts'!AJ245/'Kelpie OTU counts'!AJ$1</f>
        <v>0</v>
      </c>
      <c r="AK245" s="4">
        <f>'Kelpie OTU counts'!AK245/'Kelpie OTU counts'!AK$1</f>
        <v>0</v>
      </c>
      <c r="AL245" s="4">
        <f>'Kelpie OTU counts'!AL245/'Kelpie OTU counts'!AL$1</f>
        <v>0</v>
      </c>
      <c r="AM245" s="4">
        <f>'Kelpie OTU counts'!AM245/'Kelpie OTU counts'!AM$1</f>
        <v>0</v>
      </c>
      <c r="AN245" s="4">
        <f>'Kelpie OTU counts'!AN245/'Kelpie OTU counts'!AN$1</f>
        <v>0</v>
      </c>
      <c r="AO245" s="4">
        <f>'Kelpie OTU counts'!AO245/'Kelpie OTU counts'!AO$1</f>
        <v>0</v>
      </c>
      <c r="AP245" s="4">
        <f>'Kelpie OTU counts'!AP245/'Kelpie OTU counts'!AP$1</f>
        <v>0</v>
      </c>
      <c r="AQ245" s="4">
        <f>'Kelpie OTU counts'!AQ245/'Kelpie OTU counts'!AQ$1</f>
        <v>0</v>
      </c>
      <c r="AR245" s="4">
        <f>'Kelpie OTU counts'!AR245/'Kelpie OTU counts'!AR$1</f>
        <v>0</v>
      </c>
      <c r="AS245" s="4">
        <f>'Kelpie OTU counts'!AS245/'Kelpie OTU counts'!AS$1</f>
        <v>0</v>
      </c>
      <c r="AT245" s="4">
        <f>'Kelpie OTU counts'!AT245/'Kelpie OTU counts'!AT$1</f>
        <v>0</v>
      </c>
      <c r="AU245" s="4">
        <f>'Kelpie OTU counts'!AU245/'Kelpie OTU counts'!AU$1</f>
        <v>0</v>
      </c>
      <c r="AV245" s="4">
        <f>'Kelpie OTU counts'!AV245/'Kelpie OTU counts'!AV$1</f>
        <v>0</v>
      </c>
      <c r="AW245" s="4">
        <f>'Kelpie OTU counts'!AW245/'Kelpie OTU counts'!AW$1</f>
        <v>0</v>
      </c>
      <c r="AX245" s="4">
        <f>'Kelpie OTU counts'!AX245/'Kelpie OTU counts'!AX$1</f>
        <v>0</v>
      </c>
      <c r="AY245" s="4">
        <f>'Kelpie OTU counts'!AY245/'Kelpie OTU counts'!AY$1</f>
        <v>0</v>
      </c>
      <c r="AZ245" s="4">
        <f>'Kelpie OTU counts'!AZ245/'Kelpie OTU counts'!AZ$1</f>
        <v>0</v>
      </c>
      <c r="BA245" s="4">
        <f>'Kelpie OTU counts'!BA245/'Kelpie OTU counts'!BA$1</f>
        <v>0</v>
      </c>
      <c r="BB245" s="4">
        <f>'Kelpie OTU counts'!BB245/'Kelpie OTU counts'!BB$1</f>
        <v>0</v>
      </c>
      <c r="BC245" s="4">
        <f>'Kelpie OTU counts'!BC245/'Kelpie OTU counts'!BC$1</f>
        <v>0</v>
      </c>
      <c r="BD245" s="4">
        <f>'Kelpie OTU counts'!BD245/'Kelpie OTU counts'!BD$1</f>
        <v>0</v>
      </c>
      <c r="BE245" s="4">
        <f>'Kelpie OTU counts'!BE245/'Kelpie OTU counts'!BE$1</f>
        <v>0</v>
      </c>
      <c r="BF245" s="4">
        <f>'Kelpie OTU counts'!BF245/'Kelpie OTU counts'!BF$1</f>
        <v>0</v>
      </c>
    </row>
    <row r="246" spans="1:58" x14ac:dyDescent="0.35">
      <c r="A246" t="str">
        <f>'Kelpie OTU counts'!A246</f>
        <v>OTU_230</v>
      </c>
      <c r="B246">
        <f>'Kelpie OTU counts'!B246</f>
        <v>6</v>
      </c>
      <c r="C246" t="str">
        <f>'Kelpie OTU counts'!C246</f>
        <v>Root</v>
      </c>
      <c r="D246" t="str">
        <f>'Kelpie OTU counts'!D246</f>
        <v>Bacteria</v>
      </c>
      <c r="E246" t="str">
        <f>'Kelpie OTU counts'!E246</f>
        <v>Coriobacteriia</v>
      </c>
      <c r="F246" t="str">
        <f>'Kelpie OTU counts'!F246</f>
        <v>.</v>
      </c>
      <c r="G246" t="str">
        <f>'Kelpie OTU counts'!G246</f>
        <v>Actinobacteria</v>
      </c>
      <c r="H246" t="str">
        <f>'Kelpie OTU counts'!H246</f>
        <v>Coriobacteridae</v>
      </c>
      <c r="I246" t="str">
        <f>'Kelpie OTU counts'!I246</f>
        <v>Coriobacteriales</v>
      </c>
      <c r="J246" t="str">
        <f>'Kelpie OTU counts'!J246</f>
        <v>Coriobacterineae</v>
      </c>
      <c r="K246" t="str">
        <f>'Kelpie OTU counts'!K246</f>
        <v>Coriobacteriaceae</v>
      </c>
      <c r="L246" t="str">
        <f>'Kelpie OTU counts'!L246</f>
        <v>.</v>
      </c>
      <c r="M246" t="str">
        <f>'Kelpie OTU counts'!M246</f>
        <v>Eggerthella</v>
      </c>
      <c r="N246" t="str">
        <f>'Kelpie OTU counts'!N246</f>
        <v>.</v>
      </c>
      <c r="O246">
        <f>'Kelpie OTU counts'!O246</f>
        <v>1</v>
      </c>
      <c r="P246" t="str">
        <f>'Kelpie OTU counts'!P246</f>
        <v>Eggerthella_lenta_strain_JCM_9979_(NR_112038.1)</v>
      </c>
      <c r="Q246">
        <f>'Kelpie OTU counts'!Q246</f>
        <v>100</v>
      </c>
      <c r="R246">
        <f>'Kelpie OTU counts'!R246</f>
        <v>2</v>
      </c>
      <c r="S246" s="4">
        <f>'Kelpie OTU counts'!S246/'Kelpie OTU counts'!S$1</f>
        <v>0</v>
      </c>
      <c r="T246" s="4">
        <f>'Kelpie OTU counts'!T246/'Kelpie OTU counts'!T$1</f>
        <v>0</v>
      </c>
      <c r="U246" s="4">
        <f>'Kelpie OTU counts'!U246/'Kelpie OTU counts'!U$1</f>
        <v>0</v>
      </c>
      <c r="V246" s="4">
        <f>'Kelpie OTU counts'!V246/'Kelpie OTU counts'!V$1</f>
        <v>0</v>
      </c>
      <c r="W246" s="4">
        <f>'Kelpie OTU counts'!W246/'Kelpie OTU counts'!W$1</f>
        <v>0</v>
      </c>
      <c r="X246" s="4">
        <f>'Kelpie OTU counts'!X246/'Kelpie OTU counts'!X$1</f>
        <v>0</v>
      </c>
      <c r="Y246" s="4">
        <f>'Kelpie OTU counts'!Y246/'Kelpie OTU counts'!Y$1</f>
        <v>0</v>
      </c>
      <c r="Z246" s="4">
        <f>'Kelpie OTU counts'!Z246/'Kelpie OTU counts'!Z$1</f>
        <v>0</v>
      </c>
      <c r="AA246" s="4">
        <f>'Kelpie OTU counts'!AA246/'Kelpie OTU counts'!AA$1</f>
        <v>0</v>
      </c>
      <c r="AB246" s="4">
        <f>'Kelpie OTU counts'!AB246/'Kelpie OTU counts'!AB$1</f>
        <v>0</v>
      </c>
      <c r="AC246" s="4">
        <f>'Kelpie OTU counts'!AC246/'Kelpie OTU counts'!AC$1</f>
        <v>0</v>
      </c>
      <c r="AD246" s="4">
        <f>'Kelpie OTU counts'!AD246/'Kelpie OTU counts'!AD$1</f>
        <v>0</v>
      </c>
      <c r="AE246" s="4">
        <f>'Kelpie OTU counts'!AE246/'Kelpie OTU counts'!AE$1</f>
        <v>0</v>
      </c>
      <c r="AF246" s="4">
        <f>'Kelpie OTU counts'!AF246/'Kelpie OTU counts'!AF$1</f>
        <v>0</v>
      </c>
      <c r="AG246" s="4">
        <f>'Kelpie OTU counts'!AG246/'Kelpie OTU counts'!AG$1</f>
        <v>0</v>
      </c>
      <c r="AH246" s="4">
        <f>'Kelpie OTU counts'!AH246/'Kelpie OTU counts'!AH$1</f>
        <v>0</v>
      </c>
      <c r="AI246" s="4">
        <f>'Kelpie OTU counts'!AI246/'Kelpie OTU counts'!AI$1</f>
        <v>0</v>
      </c>
      <c r="AJ246" s="4">
        <f>'Kelpie OTU counts'!AJ246/'Kelpie OTU counts'!AJ$1</f>
        <v>0</v>
      </c>
      <c r="AK246" s="4">
        <f>'Kelpie OTU counts'!AK246/'Kelpie OTU counts'!AK$1</f>
        <v>0</v>
      </c>
      <c r="AL246" s="4">
        <f>'Kelpie OTU counts'!AL246/'Kelpie OTU counts'!AL$1</f>
        <v>0</v>
      </c>
      <c r="AM246" s="4">
        <f>'Kelpie OTU counts'!AM246/'Kelpie OTU counts'!AM$1</f>
        <v>0</v>
      </c>
      <c r="AN246" s="4">
        <f>'Kelpie OTU counts'!AN246/'Kelpie OTU counts'!AN$1</f>
        <v>0</v>
      </c>
      <c r="AO246" s="4">
        <f>'Kelpie OTU counts'!AO246/'Kelpie OTU counts'!AO$1</f>
        <v>0</v>
      </c>
      <c r="AP246" s="4">
        <f>'Kelpie OTU counts'!AP246/'Kelpie OTU counts'!AP$1</f>
        <v>0</v>
      </c>
      <c r="AQ246" s="4">
        <f>'Kelpie OTU counts'!AQ246/'Kelpie OTU counts'!AQ$1</f>
        <v>0</v>
      </c>
      <c r="AR246" s="4">
        <f>'Kelpie OTU counts'!AR246/'Kelpie OTU counts'!AR$1</f>
        <v>0</v>
      </c>
      <c r="AS246" s="4">
        <f>'Kelpie OTU counts'!AS246/'Kelpie OTU counts'!AS$1</f>
        <v>8.600917431192661E-4</v>
      </c>
      <c r="AT246" s="4">
        <f>'Kelpie OTU counts'!AT246/'Kelpie OTU counts'!AT$1</f>
        <v>0</v>
      </c>
      <c r="AU246" s="4">
        <f>'Kelpie OTU counts'!AU246/'Kelpie OTU counts'!AU$1</f>
        <v>0</v>
      </c>
      <c r="AV246" s="4">
        <f>'Kelpie OTU counts'!AV246/'Kelpie OTU counts'!AV$1</f>
        <v>0</v>
      </c>
      <c r="AW246" s="4">
        <f>'Kelpie OTU counts'!AW246/'Kelpie OTU counts'!AW$1</f>
        <v>0</v>
      </c>
      <c r="AX246" s="4">
        <f>'Kelpie OTU counts'!AX246/'Kelpie OTU counts'!AX$1</f>
        <v>0</v>
      </c>
      <c r="AY246" s="4">
        <f>'Kelpie OTU counts'!AY246/'Kelpie OTU counts'!AY$1</f>
        <v>0</v>
      </c>
      <c r="AZ246" s="4">
        <f>'Kelpie OTU counts'!AZ246/'Kelpie OTU counts'!AZ$1</f>
        <v>0</v>
      </c>
      <c r="BA246" s="4">
        <f>'Kelpie OTU counts'!BA246/'Kelpie OTU counts'!BA$1</f>
        <v>0</v>
      </c>
      <c r="BB246" s="4">
        <f>'Kelpie OTU counts'!BB246/'Kelpie OTU counts'!BB$1</f>
        <v>0</v>
      </c>
      <c r="BC246" s="4">
        <f>'Kelpie OTU counts'!BC246/'Kelpie OTU counts'!BC$1</f>
        <v>0</v>
      </c>
      <c r="BD246" s="4">
        <f>'Kelpie OTU counts'!BD246/'Kelpie OTU counts'!BD$1</f>
        <v>0</v>
      </c>
      <c r="BE246" s="4">
        <f>'Kelpie OTU counts'!BE246/'Kelpie OTU counts'!BE$1</f>
        <v>0</v>
      </c>
      <c r="BF246" s="4">
        <f>'Kelpie OTU counts'!BF246/'Kelpie OTU counts'!BF$1</f>
        <v>0</v>
      </c>
    </row>
    <row r="247" spans="1:58" x14ac:dyDescent="0.35">
      <c r="A247" t="str">
        <f>'Kelpie OTU counts'!A247</f>
        <v>OTU_228</v>
      </c>
      <c r="B247">
        <f>'Kelpie OTU counts'!B247</f>
        <v>6</v>
      </c>
      <c r="C247" t="str">
        <f>'Kelpie OTU counts'!C247</f>
        <v>Root</v>
      </c>
      <c r="D247" t="str">
        <f>'Kelpie OTU counts'!D247</f>
        <v>Bacteria</v>
      </c>
      <c r="E247" t="str">
        <f>'Kelpie OTU counts'!E247</f>
        <v>Bacteroidetes</v>
      </c>
      <c r="F247" t="str">
        <f>'Kelpie OTU counts'!F247</f>
        <v>.</v>
      </c>
      <c r="G247" t="str">
        <f>'Kelpie OTU counts'!G247</f>
        <v>Bacteroidia</v>
      </c>
      <c r="H247" t="str">
        <f>'Kelpie OTU counts'!H247</f>
        <v>.</v>
      </c>
      <c r="I247" t="str">
        <f>'Kelpie OTU counts'!I247</f>
        <v>Bacteroidales</v>
      </c>
      <c r="J247" t="str">
        <f>'Kelpie OTU counts'!J247</f>
        <v>.</v>
      </c>
      <c r="K247" t="str">
        <f>'Kelpie OTU counts'!K247</f>
        <v>Rikenellaceae</v>
      </c>
      <c r="L247" t="str">
        <f>'Kelpie OTU counts'!L247</f>
        <v>.</v>
      </c>
      <c r="M247" t="str">
        <f>'Kelpie OTU counts'!M247</f>
        <v>Alistipes</v>
      </c>
      <c r="N247" t="str">
        <f>'Kelpie OTU counts'!N247</f>
        <v>.</v>
      </c>
      <c r="O247">
        <f>'Kelpie OTU counts'!O247</f>
        <v>0.96</v>
      </c>
      <c r="P247" t="str">
        <f>'Kelpie OTU counts'!P247</f>
        <v>Alistipes_indistinctus_(T)_YIT_12060_(AB490804)</v>
      </c>
      <c r="Q247">
        <f>'Kelpie OTU counts'!Q247</f>
        <v>92.1</v>
      </c>
      <c r="R247">
        <f>'Kelpie OTU counts'!R247</f>
        <v>1</v>
      </c>
      <c r="S247" s="4">
        <f>'Kelpie OTU counts'!S247/'Kelpie OTU counts'!S$1</f>
        <v>0</v>
      </c>
      <c r="T247" s="4">
        <f>'Kelpie OTU counts'!T247/'Kelpie OTU counts'!T$1</f>
        <v>0</v>
      </c>
      <c r="U247" s="4">
        <f>'Kelpie OTU counts'!U247/'Kelpie OTU counts'!U$1</f>
        <v>0</v>
      </c>
      <c r="V247" s="4">
        <f>'Kelpie OTU counts'!V247/'Kelpie OTU counts'!V$1</f>
        <v>0</v>
      </c>
      <c r="W247" s="4">
        <f>'Kelpie OTU counts'!W247/'Kelpie OTU counts'!W$1</f>
        <v>0</v>
      </c>
      <c r="X247" s="4">
        <f>'Kelpie OTU counts'!X247/'Kelpie OTU counts'!X$1</f>
        <v>0</v>
      </c>
      <c r="Y247" s="4">
        <f>'Kelpie OTU counts'!Y247/'Kelpie OTU counts'!Y$1</f>
        <v>0</v>
      </c>
      <c r="Z247" s="4">
        <f>'Kelpie OTU counts'!Z247/'Kelpie OTU counts'!Z$1</f>
        <v>0</v>
      </c>
      <c r="AA247" s="4">
        <f>'Kelpie OTU counts'!AA247/'Kelpie OTU counts'!AA$1</f>
        <v>0</v>
      </c>
      <c r="AB247" s="4">
        <f>'Kelpie OTU counts'!AB247/'Kelpie OTU counts'!AB$1</f>
        <v>0</v>
      </c>
      <c r="AC247" s="4">
        <f>'Kelpie OTU counts'!AC247/'Kelpie OTU counts'!AC$1</f>
        <v>0</v>
      </c>
      <c r="AD247" s="4">
        <f>'Kelpie OTU counts'!AD247/'Kelpie OTU counts'!AD$1</f>
        <v>0</v>
      </c>
      <c r="AE247" s="4">
        <f>'Kelpie OTU counts'!AE247/'Kelpie OTU counts'!AE$1</f>
        <v>7.334066740007334E-4</v>
      </c>
      <c r="AF247" s="4">
        <f>'Kelpie OTU counts'!AF247/'Kelpie OTU counts'!AF$1</f>
        <v>1.5791551519936833E-3</v>
      </c>
      <c r="AG247" s="4">
        <f>'Kelpie OTU counts'!AG247/'Kelpie OTU counts'!AG$1</f>
        <v>0</v>
      </c>
      <c r="AH247" s="4">
        <f>'Kelpie OTU counts'!AH247/'Kelpie OTU counts'!AH$1</f>
        <v>0</v>
      </c>
      <c r="AI247" s="4">
        <f>'Kelpie OTU counts'!AI247/'Kelpie OTU counts'!AI$1</f>
        <v>0</v>
      </c>
      <c r="AJ247" s="4">
        <f>'Kelpie OTU counts'!AJ247/'Kelpie OTU counts'!AJ$1</f>
        <v>0</v>
      </c>
      <c r="AK247" s="4">
        <f>'Kelpie OTU counts'!AK247/'Kelpie OTU counts'!AK$1</f>
        <v>0</v>
      </c>
      <c r="AL247" s="4">
        <f>'Kelpie OTU counts'!AL247/'Kelpie OTU counts'!AL$1</f>
        <v>0</v>
      </c>
      <c r="AM247" s="4">
        <f>'Kelpie OTU counts'!AM247/'Kelpie OTU counts'!AM$1</f>
        <v>0</v>
      </c>
      <c r="AN247" s="4">
        <f>'Kelpie OTU counts'!AN247/'Kelpie OTU counts'!AN$1</f>
        <v>0</v>
      </c>
      <c r="AO247" s="4">
        <f>'Kelpie OTU counts'!AO247/'Kelpie OTU counts'!AO$1</f>
        <v>0</v>
      </c>
      <c r="AP247" s="4">
        <f>'Kelpie OTU counts'!AP247/'Kelpie OTU counts'!AP$1</f>
        <v>0</v>
      </c>
      <c r="AQ247" s="4">
        <f>'Kelpie OTU counts'!AQ247/'Kelpie OTU counts'!AQ$1</f>
        <v>0</v>
      </c>
      <c r="AR247" s="4">
        <f>'Kelpie OTU counts'!AR247/'Kelpie OTU counts'!AR$1</f>
        <v>0</v>
      </c>
      <c r="AS247" s="4">
        <f>'Kelpie OTU counts'!AS247/'Kelpie OTU counts'!AS$1</f>
        <v>0</v>
      </c>
      <c r="AT247" s="4">
        <f>'Kelpie OTU counts'!AT247/'Kelpie OTU counts'!AT$1</f>
        <v>0</v>
      </c>
      <c r="AU247" s="4">
        <f>'Kelpie OTU counts'!AU247/'Kelpie OTU counts'!AU$1</f>
        <v>0</v>
      </c>
      <c r="AV247" s="4">
        <f>'Kelpie OTU counts'!AV247/'Kelpie OTU counts'!AV$1</f>
        <v>0</v>
      </c>
      <c r="AW247" s="4">
        <f>'Kelpie OTU counts'!AW247/'Kelpie OTU counts'!AW$1</f>
        <v>0</v>
      </c>
      <c r="AX247" s="4">
        <f>'Kelpie OTU counts'!AX247/'Kelpie OTU counts'!AX$1</f>
        <v>0</v>
      </c>
      <c r="AY247" s="4">
        <f>'Kelpie OTU counts'!AY247/'Kelpie OTU counts'!AY$1</f>
        <v>0</v>
      </c>
      <c r="AZ247" s="4">
        <f>'Kelpie OTU counts'!AZ247/'Kelpie OTU counts'!AZ$1</f>
        <v>0</v>
      </c>
      <c r="BA247" s="4">
        <f>'Kelpie OTU counts'!BA247/'Kelpie OTU counts'!BA$1</f>
        <v>0</v>
      </c>
      <c r="BB247" s="4">
        <f>'Kelpie OTU counts'!BB247/'Kelpie OTU counts'!BB$1</f>
        <v>0</v>
      </c>
      <c r="BC247" s="4">
        <f>'Kelpie OTU counts'!BC247/'Kelpie OTU counts'!BC$1</f>
        <v>0</v>
      </c>
      <c r="BD247" s="4">
        <f>'Kelpie OTU counts'!BD247/'Kelpie OTU counts'!BD$1</f>
        <v>0</v>
      </c>
      <c r="BE247" s="4">
        <f>'Kelpie OTU counts'!BE247/'Kelpie OTU counts'!BE$1</f>
        <v>0</v>
      </c>
      <c r="BF247" s="4">
        <f>'Kelpie OTU counts'!BF247/'Kelpie OTU counts'!BF$1</f>
        <v>0</v>
      </c>
    </row>
    <row r="248" spans="1:58" x14ac:dyDescent="0.35">
      <c r="A248" t="str">
        <f>'Kelpie OTU counts'!A248</f>
        <v>OTU_235</v>
      </c>
      <c r="B248">
        <f>'Kelpie OTU counts'!B248</f>
        <v>5</v>
      </c>
      <c r="C248" t="str">
        <f>'Kelpie OTU counts'!C248</f>
        <v>Root</v>
      </c>
      <c r="D248" t="str">
        <f>'Kelpie OTU counts'!D248</f>
        <v>Bacteria</v>
      </c>
      <c r="E248" t="str">
        <f>'Kelpie OTU counts'!E248</f>
        <v>Firmicutes</v>
      </c>
      <c r="F248" t="str">
        <f>'Kelpie OTU counts'!F248</f>
        <v>.</v>
      </c>
      <c r="G248" t="str">
        <f>'Kelpie OTU counts'!G248</f>
        <v>Erysipelotrichia</v>
      </c>
      <c r="H248" t="str">
        <f>'Kelpie OTU counts'!H248</f>
        <v>.</v>
      </c>
      <c r="I248" t="str">
        <f>'Kelpie OTU counts'!I248</f>
        <v>Erysipelotrichales</v>
      </c>
      <c r="J248" t="str">
        <f>'Kelpie OTU counts'!J248</f>
        <v>.</v>
      </c>
      <c r="K248" t="str">
        <f>'Kelpie OTU counts'!K248</f>
        <v>Erysipelotrichaceae</v>
      </c>
      <c r="L248" t="str">
        <f>'Kelpie OTU counts'!L248</f>
        <v>.</v>
      </c>
      <c r="M248" t="str">
        <f>'Kelpie OTU counts'!M248</f>
        <v>Clostridium XVIII</v>
      </c>
      <c r="N248" t="str">
        <f>'Kelpie OTU counts'!N248</f>
        <v>.</v>
      </c>
      <c r="O248">
        <f>'Kelpie OTU counts'!O248</f>
        <v>0.98</v>
      </c>
      <c r="P248" t="str">
        <f>'Kelpie OTU counts'!P248</f>
        <v>Clostridium_spiroforme_(T)_ATCC_29900_(X75908)</v>
      </c>
      <c r="Q248">
        <f>'Kelpie OTU counts'!Q248</f>
        <v>98.4</v>
      </c>
      <c r="R248">
        <f>'Kelpie OTU counts'!R248</f>
        <v>1</v>
      </c>
      <c r="S248" s="4">
        <f>'Kelpie OTU counts'!S248/'Kelpie OTU counts'!S$1</f>
        <v>0</v>
      </c>
      <c r="T248" s="4">
        <f>'Kelpie OTU counts'!T248/'Kelpie OTU counts'!T$1</f>
        <v>0</v>
      </c>
      <c r="U248" s="4">
        <f>'Kelpie OTU counts'!U248/'Kelpie OTU counts'!U$1</f>
        <v>0</v>
      </c>
      <c r="V248" s="4">
        <f>'Kelpie OTU counts'!V248/'Kelpie OTU counts'!V$1</f>
        <v>0</v>
      </c>
      <c r="W248" s="4">
        <f>'Kelpie OTU counts'!W248/'Kelpie OTU counts'!W$1</f>
        <v>0</v>
      </c>
      <c r="X248" s="4">
        <f>'Kelpie OTU counts'!X248/'Kelpie OTU counts'!X$1</f>
        <v>0</v>
      </c>
      <c r="Y248" s="4">
        <f>'Kelpie OTU counts'!Y248/'Kelpie OTU counts'!Y$1</f>
        <v>1.1896264572924102E-3</v>
      </c>
      <c r="Z248" s="4">
        <f>'Kelpie OTU counts'!Z248/'Kelpie OTU counts'!Z$1</f>
        <v>0</v>
      </c>
      <c r="AA248" s="4">
        <f>'Kelpie OTU counts'!AA248/'Kelpie OTU counts'!AA$1</f>
        <v>0</v>
      </c>
      <c r="AB248" s="4">
        <f>'Kelpie OTU counts'!AB248/'Kelpie OTU counts'!AB$1</f>
        <v>0</v>
      </c>
      <c r="AC248" s="4">
        <f>'Kelpie OTU counts'!AC248/'Kelpie OTU counts'!AC$1</f>
        <v>0</v>
      </c>
      <c r="AD248" s="4">
        <f>'Kelpie OTU counts'!AD248/'Kelpie OTU counts'!AD$1</f>
        <v>0</v>
      </c>
      <c r="AE248" s="4">
        <f>'Kelpie OTU counts'!AE248/'Kelpie OTU counts'!AE$1</f>
        <v>0</v>
      </c>
      <c r="AF248" s="4">
        <f>'Kelpie OTU counts'!AF248/'Kelpie OTU counts'!AF$1</f>
        <v>0</v>
      </c>
      <c r="AG248" s="4">
        <f>'Kelpie OTU counts'!AG248/'Kelpie OTU counts'!AG$1</f>
        <v>0</v>
      </c>
      <c r="AH248" s="4">
        <f>'Kelpie OTU counts'!AH248/'Kelpie OTU counts'!AH$1</f>
        <v>0</v>
      </c>
      <c r="AI248" s="4">
        <f>'Kelpie OTU counts'!AI248/'Kelpie OTU counts'!AI$1</f>
        <v>0</v>
      </c>
      <c r="AJ248" s="4">
        <f>'Kelpie OTU counts'!AJ248/'Kelpie OTU counts'!AJ$1</f>
        <v>0</v>
      </c>
      <c r="AK248" s="4">
        <f>'Kelpie OTU counts'!AK248/'Kelpie OTU counts'!AK$1</f>
        <v>0</v>
      </c>
      <c r="AL248" s="4">
        <f>'Kelpie OTU counts'!AL248/'Kelpie OTU counts'!AL$1</f>
        <v>0</v>
      </c>
      <c r="AM248" s="4">
        <f>'Kelpie OTU counts'!AM248/'Kelpie OTU counts'!AM$1</f>
        <v>0</v>
      </c>
      <c r="AN248" s="4">
        <f>'Kelpie OTU counts'!AN248/'Kelpie OTU counts'!AN$1</f>
        <v>0</v>
      </c>
      <c r="AO248" s="4">
        <f>'Kelpie OTU counts'!AO248/'Kelpie OTU counts'!AO$1</f>
        <v>0</v>
      </c>
      <c r="AP248" s="4">
        <f>'Kelpie OTU counts'!AP248/'Kelpie OTU counts'!AP$1</f>
        <v>0</v>
      </c>
      <c r="AQ248" s="4">
        <f>'Kelpie OTU counts'!AQ248/'Kelpie OTU counts'!AQ$1</f>
        <v>0</v>
      </c>
      <c r="AR248" s="4">
        <f>'Kelpie OTU counts'!AR248/'Kelpie OTU counts'!AR$1</f>
        <v>0</v>
      </c>
      <c r="AS248" s="4">
        <f>'Kelpie OTU counts'!AS248/'Kelpie OTU counts'!AS$1</f>
        <v>0</v>
      </c>
      <c r="AT248" s="4">
        <f>'Kelpie OTU counts'!AT248/'Kelpie OTU counts'!AT$1</f>
        <v>0</v>
      </c>
      <c r="AU248" s="4">
        <f>'Kelpie OTU counts'!AU248/'Kelpie OTU counts'!AU$1</f>
        <v>0</v>
      </c>
      <c r="AV248" s="4">
        <f>'Kelpie OTU counts'!AV248/'Kelpie OTU counts'!AV$1</f>
        <v>0</v>
      </c>
      <c r="AW248" s="4">
        <f>'Kelpie OTU counts'!AW248/'Kelpie OTU counts'!AW$1</f>
        <v>0</v>
      </c>
      <c r="AX248" s="4">
        <f>'Kelpie OTU counts'!AX248/'Kelpie OTU counts'!AX$1</f>
        <v>0</v>
      </c>
      <c r="AY248" s="4">
        <f>'Kelpie OTU counts'!AY248/'Kelpie OTU counts'!AY$1</f>
        <v>0</v>
      </c>
      <c r="AZ248" s="4">
        <f>'Kelpie OTU counts'!AZ248/'Kelpie OTU counts'!AZ$1</f>
        <v>0</v>
      </c>
      <c r="BA248" s="4">
        <f>'Kelpie OTU counts'!BA248/'Kelpie OTU counts'!BA$1</f>
        <v>0</v>
      </c>
      <c r="BB248" s="4">
        <f>'Kelpie OTU counts'!BB248/'Kelpie OTU counts'!BB$1</f>
        <v>0</v>
      </c>
      <c r="BC248" s="4">
        <f>'Kelpie OTU counts'!BC248/'Kelpie OTU counts'!BC$1</f>
        <v>0</v>
      </c>
      <c r="BD248" s="4">
        <f>'Kelpie OTU counts'!BD248/'Kelpie OTU counts'!BD$1</f>
        <v>0</v>
      </c>
      <c r="BE248" s="4">
        <f>'Kelpie OTU counts'!BE248/'Kelpie OTU counts'!BE$1</f>
        <v>0</v>
      </c>
      <c r="BF248" s="4">
        <f>'Kelpie OTU counts'!BF248/'Kelpie OTU counts'!BF$1</f>
        <v>0</v>
      </c>
    </row>
    <row r="249" spans="1:58" x14ac:dyDescent="0.35">
      <c r="A249" t="str">
        <f>'Kelpie OTU counts'!A249</f>
        <v>OTU_233</v>
      </c>
      <c r="B249">
        <f>'Kelpie OTU counts'!B249</f>
        <v>5</v>
      </c>
      <c r="C249" t="str">
        <f>'Kelpie OTU counts'!C249</f>
        <v>Root</v>
      </c>
      <c r="D249" t="str">
        <f>'Kelpie OTU counts'!D249</f>
        <v>Bacteria</v>
      </c>
      <c r="E249" t="str">
        <f>'Kelpie OTU counts'!E249</f>
        <v>Firmicutes</v>
      </c>
      <c r="F249" t="str">
        <f>'Kelpie OTU counts'!F249</f>
        <v>.</v>
      </c>
      <c r="G249" t="str">
        <f>'Kelpie OTU counts'!G249</f>
        <v>Clostridia</v>
      </c>
      <c r="H249" t="str">
        <f>'Kelpie OTU counts'!H249</f>
        <v>.</v>
      </c>
      <c r="I249" t="str">
        <f>'Kelpie OTU counts'!I249</f>
        <v>Clostridiales</v>
      </c>
      <c r="J249" t="str">
        <f>'Kelpie OTU counts'!J249</f>
        <v>.</v>
      </c>
      <c r="K249" t="str">
        <f>'Kelpie OTU counts'!K249</f>
        <v>Ruminococcaceae</v>
      </c>
      <c r="L249" t="str">
        <f>'Kelpie OTU counts'!L249</f>
        <v>.</v>
      </c>
      <c r="M249" t="str">
        <f>'Kelpie OTU counts'!M249</f>
        <v>Sporobacter</v>
      </c>
      <c r="N249" t="str">
        <f>'Kelpie OTU counts'!N249</f>
        <v>.</v>
      </c>
      <c r="O249">
        <f>'Kelpie OTU counts'!O249</f>
        <v>0.51</v>
      </c>
      <c r="P249" t="str">
        <f>'Kelpie OTU counts'!P249</f>
        <v>Sporobacter_termitidis_(T)_SYR_(Z49863)</v>
      </c>
      <c r="Q249">
        <f>'Kelpie OTU counts'!Q249</f>
        <v>93.3</v>
      </c>
      <c r="R249">
        <f>'Kelpie OTU counts'!R249</f>
        <v>1</v>
      </c>
      <c r="S249" s="4">
        <f>'Kelpie OTU counts'!S249/'Kelpie OTU counts'!S$1</f>
        <v>0</v>
      </c>
      <c r="T249" s="4">
        <f>'Kelpie OTU counts'!T249/'Kelpie OTU counts'!T$1</f>
        <v>0</v>
      </c>
      <c r="U249" s="4">
        <f>'Kelpie OTU counts'!U249/'Kelpie OTU counts'!U$1</f>
        <v>0</v>
      </c>
      <c r="V249" s="4">
        <f>'Kelpie OTU counts'!V249/'Kelpie OTU counts'!V$1</f>
        <v>0</v>
      </c>
      <c r="W249" s="4">
        <f>'Kelpie OTU counts'!W249/'Kelpie OTU counts'!W$1</f>
        <v>0</v>
      </c>
      <c r="X249" s="4">
        <f>'Kelpie OTU counts'!X249/'Kelpie OTU counts'!X$1</f>
        <v>0</v>
      </c>
      <c r="Y249" s="4">
        <f>'Kelpie OTU counts'!Y249/'Kelpie OTU counts'!Y$1</f>
        <v>0</v>
      </c>
      <c r="Z249" s="4">
        <f>'Kelpie OTU counts'!Z249/'Kelpie OTU counts'!Z$1</f>
        <v>0</v>
      </c>
      <c r="AA249" s="4">
        <f>'Kelpie OTU counts'!AA249/'Kelpie OTU counts'!AA$1</f>
        <v>0</v>
      </c>
      <c r="AB249" s="4">
        <f>'Kelpie OTU counts'!AB249/'Kelpie OTU counts'!AB$1</f>
        <v>0</v>
      </c>
      <c r="AC249" s="4">
        <f>'Kelpie OTU counts'!AC249/'Kelpie OTU counts'!AC$1</f>
        <v>0</v>
      </c>
      <c r="AD249" s="4">
        <f>'Kelpie OTU counts'!AD249/'Kelpie OTU counts'!AD$1</f>
        <v>0</v>
      </c>
      <c r="AE249" s="4">
        <f>'Kelpie OTU counts'!AE249/'Kelpie OTU counts'!AE$1</f>
        <v>0</v>
      </c>
      <c r="AF249" s="4">
        <f>'Kelpie OTU counts'!AF249/'Kelpie OTU counts'!AF$1</f>
        <v>0</v>
      </c>
      <c r="AG249" s="4">
        <f>'Kelpie OTU counts'!AG249/'Kelpie OTU counts'!AG$1</f>
        <v>0</v>
      </c>
      <c r="AH249" s="4">
        <f>'Kelpie OTU counts'!AH249/'Kelpie OTU counts'!AH$1</f>
        <v>7.4183976261127599E-3</v>
      </c>
      <c r="AI249" s="4">
        <f>'Kelpie OTU counts'!AI249/'Kelpie OTU counts'!AI$1</f>
        <v>0</v>
      </c>
      <c r="AJ249" s="4">
        <f>'Kelpie OTU counts'!AJ249/'Kelpie OTU counts'!AJ$1</f>
        <v>0</v>
      </c>
      <c r="AK249" s="4">
        <f>'Kelpie OTU counts'!AK249/'Kelpie OTU counts'!AK$1</f>
        <v>0</v>
      </c>
      <c r="AL249" s="4">
        <f>'Kelpie OTU counts'!AL249/'Kelpie OTU counts'!AL$1</f>
        <v>0</v>
      </c>
      <c r="AM249" s="4">
        <f>'Kelpie OTU counts'!AM249/'Kelpie OTU counts'!AM$1</f>
        <v>0</v>
      </c>
      <c r="AN249" s="4">
        <f>'Kelpie OTU counts'!AN249/'Kelpie OTU counts'!AN$1</f>
        <v>0</v>
      </c>
      <c r="AO249" s="4">
        <f>'Kelpie OTU counts'!AO249/'Kelpie OTU counts'!AO$1</f>
        <v>0</v>
      </c>
      <c r="AP249" s="4">
        <f>'Kelpie OTU counts'!AP249/'Kelpie OTU counts'!AP$1</f>
        <v>0</v>
      </c>
      <c r="AQ249" s="4">
        <f>'Kelpie OTU counts'!AQ249/'Kelpie OTU counts'!AQ$1</f>
        <v>0</v>
      </c>
      <c r="AR249" s="4">
        <f>'Kelpie OTU counts'!AR249/'Kelpie OTU counts'!AR$1</f>
        <v>0</v>
      </c>
      <c r="AS249" s="4">
        <f>'Kelpie OTU counts'!AS249/'Kelpie OTU counts'!AS$1</f>
        <v>0</v>
      </c>
      <c r="AT249" s="4">
        <f>'Kelpie OTU counts'!AT249/'Kelpie OTU counts'!AT$1</f>
        <v>0</v>
      </c>
      <c r="AU249" s="4">
        <f>'Kelpie OTU counts'!AU249/'Kelpie OTU counts'!AU$1</f>
        <v>0</v>
      </c>
      <c r="AV249" s="4">
        <f>'Kelpie OTU counts'!AV249/'Kelpie OTU counts'!AV$1</f>
        <v>0</v>
      </c>
      <c r="AW249" s="4">
        <f>'Kelpie OTU counts'!AW249/'Kelpie OTU counts'!AW$1</f>
        <v>0</v>
      </c>
      <c r="AX249" s="4">
        <f>'Kelpie OTU counts'!AX249/'Kelpie OTU counts'!AX$1</f>
        <v>0</v>
      </c>
      <c r="AY249" s="4">
        <f>'Kelpie OTU counts'!AY249/'Kelpie OTU counts'!AY$1</f>
        <v>0</v>
      </c>
      <c r="AZ249" s="4">
        <f>'Kelpie OTU counts'!AZ249/'Kelpie OTU counts'!AZ$1</f>
        <v>0</v>
      </c>
      <c r="BA249" s="4">
        <f>'Kelpie OTU counts'!BA249/'Kelpie OTU counts'!BA$1</f>
        <v>0</v>
      </c>
      <c r="BB249" s="4">
        <f>'Kelpie OTU counts'!BB249/'Kelpie OTU counts'!BB$1</f>
        <v>0</v>
      </c>
      <c r="BC249" s="4">
        <f>'Kelpie OTU counts'!BC249/'Kelpie OTU counts'!BC$1</f>
        <v>0</v>
      </c>
      <c r="BD249" s="4">
        <f>'Kelpie OTU counts'!BD249/'Kelpie OTU counts'!BD$1</f>
        <v>0</v>
      </c>
      <c r="BE249" s="4">
        <f>'Kelpie OTU counts'!BE249/'Kelpie OTU counts'!BE$1</f>
        <v>0</v>
      </c>
      <c r="BF249" s="4">
        <f>'Kelpie OTU counts'!BF249/'Kelpie OTU counts'!BF$1</f>
        <v>0</v>
      </c>
    </row>
    <row r="250" spans="1:58" x14ac:dyDescent="0.35">
      <c r="A250" t="str">
        <f>'Kelpie OTU counts'!A250</f>
        <v>OTU_241</v>
      </c>
      <c r="B250">
        <f>'Kelpie OTU counts'!B250</f>
        <v>5</v>
      </c>
      <c r="C250" t="str">
        <f>'Kelpie OTU counts'!C250</f>
        <v>Root</v>
      </c>
      <c r="D250" t="str">
        <f>'Kelpie OTU counts'!D250</f>
        <v>Bacteria</v>
      </c>
      <c r="E250" t="str">
        <f>'Kelpie OTU counts'!E250</f>
        <v>Proteobacteria</v>
      </c>
      <c r="F250" t="str">
        <f>'Kelpie OTU counts'!F250</f>
        <v>.</v>
      </c>
      <c r="G250" t="str">
        <f>'Kelpie OTU counts'!G250</f>
        <v>Alphaproteobacteria</v>
      </c>
      <c r="H250" t="str">
        <f>'Kelpie OTU counts'!H250</f>
        <v>.</v>
      </c>
      <c r="I250" t="str">
        <f>'Kelpie OTU counts'!I250</f>
        <v>Rhodospirillales</v>
      </c>
      <c r="J250" t="str">
        <f>'Kelpie OTU counts'!J250</f>
        <v>.</v>
      </c>
      <c r="K250" t="str">
        <f>'Kelpie OTU counts'!K250</f>
        <v>Rhodospirillaceae</v>
      </c>
      <c r="L250" t="str">
        <f>'Kelpie OTU counts'!L250</f>
        <v>.</v>
      </c>
      <c r="M250" t="str">
        <f>'Kelpie OTU counts'!M250</f>
        <v>Aestuariispira</v>
      </c>
      <c r="N250" t="str">
        <f>'Kelpie OTU counts'!N250</f>
        <v>.</v>
      </c>
      <c r="O250">
        <f>'Kelpie OTU counts'!O250</f>
        <v>0.54</v>
      </c>
      <c r="P250" t="str">
        <f>'Kelpie OTU counts'!P250</f>
        <v>*</v>
      </c>
      <c r="Q250">
        <f>'Kelpie OTU counts'!Q250</f>
        <v>0</v>
      </c>
      <c r="R250">
        <f>'Kelpie OTU counts'!R250</f>
        <v>1</v>
      </c>
      <c r="S250" s="4">
        <f>'Kelpie OTU counts'!S250/'Kelpie OTU counts'!S$1</f>
        <v>0</v>
      </c>
      <c r="T250" s="4">
        <f>'Kelpie OTU counts'!T250/'Kelpie OTU counts'!T$1</f>
        <v>2.1331058020477816E-3</v>
      </c>
      <c r="U250" s="4">
        <f>'Kelpie OTU counts'!U250/'Kelpie OTU counts'!U$1</f>
        <v>0</v>
      </c>
      <c r="V250" s="4">
        <f>'Kelpie OTU counts'!V250/'Kelpie OTU counts'!V$1</f>
        <v>0</v>
      </c>
      <c r="W250" s="4">
        <f>'Kelpie OTU counts'!W250/'Kelpie OTU counts'!W$1</f>
        <v>0</v>
      </c>
      <c r="X250" s="4">
        <f>'Kelpie OTU counts'!X250/'Kelpie OTU counts'!X$1</f>
        <v>0</v>
      </c>
      <c r="Y250" s="4">
        <f>'Kelpie OTU counts'!Y250/'Kelpie OTU counts'!Y$1</f>
        <v>0</v>
      </c>
      <c r="Z250" s="4">
        <f>'Kelpie OTU counts'!Z250/'Kelpie OTU counts'!Z$1</f>
        <v>0</v>
      </c>
      <c r="AA250" s="4">
        <f>'Kelpie OTU counts'!AA250/'Kelpie OTU counts'!AA$1</f>
        <v>0</v>
      </c>
      <c r="AB250" s="4">
        <f>'Kelpie OTU counts'!AB250/'Kelpie OTU counts'!AB$1</f>
        <v>0</v>
      </c>
      <c r="AC250" s="4">
        <f>'Kelpie OTU counts'!AC250/'Kelpie OTU counts'!AC$1</f>
        <v>0</v>
      </c>
      <c r="AD250" s="4">
        <f>'Kelpie OTU counts'!AD250/'Kelpie OTU counts'!AD$1</f>
        <v>0</v>
      </c>
      <c r="AE250" s="4">
        <f>'Kelpie OTU counts'!AE250/'Kelpie OTU counts'!AE$1</f>
        <v>0</v>
      </c>
      <c r="AF250" s="4">
        <f>'Kelpie OTU counts'!AF250/'Kelpie OTU counts'!AF$1</f>
        <v>0</v>
      </c>
      <c r="AG250" s="4">
        <f>'Kelpie OTU counts'!AG250/'Kelpie OTU counts'!AG$1</f>
        <v>0</v>
      </c>
      <c r="AH250" s="4">
        <f>'Kelpie OTU counts'!AH250/'Kelpie OTU counts'!AH$1</f>
        <v>0</v>
      </c>
      <c r="AI250" s="4">
        <f>'Kelpie OTU counts'!AI250/'Kelpie OTU counts'!AI$1</f>
        <v>0</v>
      </c>
      <c r="AJ250" s="4">
        <f>'Kelpie OTU counts'!AJ250/'Kelpie OTU counts'!AJ$1</f>
        <v>0</v>
      </c>
      <c r="AK250" s="4">
        <f>'Kelpie OTU counts'!AK250/'Kelpie OTU counts'!AK$1</f>
        <v>0</v>
      </c>
      <c r="AL250" s="4">
        <f>'Kelpie OTU counts'!AL250/'Kelpie OTU counts'!AL$1</f>
        <v>0</v>
      </c>
      <c r="AM250" s="4">
        <f>'Kelpie OTU counts'!AM250/'Kelpie OTU counts'!AM$1</f>
        <v>0</v>
      </c>
      <c r="AN250" s="4">
        <f>'Kelpie OTU counts'!AN250/'Kelpie OTU counts'!AN$1</f>
        <v>0</v>
      </c>
      <c r="AO250" s="4">
        <f>'Kelpie OTU counts'!AO250/'Kelpie OTU counts'!AO$1</f>
        <v>0</v>
      </c>
      <c r="AP250" s="4">
        <f>'Kelpie OTU counts'!AP250/'Kelpie OTU counts'!AP$1</f>
        <v>0</v>
      </c>
      <c r="AQ250" s="4">
        <f>'Kelpie OTU counts'!AQ250/'Kelpie OTU counts'!AQ$1</f>
        <v>0</v>
      </c>
      <c r="AR250" s="4">
        <f>'Kelpie OTU counts'!AR250/'Kelpie OTU counts'!AR$1</f>
        <v>0</v>
      </c>
      <c r="AS250" s="4">
        <f>'Kelpie OTU counts'!AS250/'Kelpie OTU counts'!AS$1</f>
        <v>0</v>
      </c>
      <c r="AT250" s="4">
        <f>'Kelpie OTU counts'!AT250/'Kelpie OTU counts'!AT$1</f>
        <v>0</v>
      </c>
      <c r="AU250" s="4">
        <f>'Kelpie OTU counts'!AU250/'Kelpie OTU counts'!AU$1</f>
        <v>0</v>
      </c>
      <c r="AV250" s="4">
        <f>'Kelpie OTU counts'!AV250/'Kelpie OTU counts'!AV$1</f>
        <v>0</v>
      </c>
      <c r="AW250" s="4">
        <f>'Kelpie OTU counts'!AW250/'Kelpie OTU counts'!AW$1</f>
        <v>0</v>
      </c>
      <c r="AX250" s="4">
        <f>'Kelpie OTU counts'!AX250/'Kelpie OTU counts'!AX$1</f>
        <v>0</v>
      </c>
      <c r="AY250" s="4">
        <f>'Kelpie OTU counts'!AY250/'Kelpie OTU counts'!AY$1</f>
        <v>0</v>
      </c>
      <c r="AZ250" s="4">
        <f>'Kelpie OTU counts'!AZ250/'Kelpie OTU counts'!AZ$1</f>
        <v>0</v>
      </c>
      <c r="BA250" s="4">
        <f>'Kelpie OTU counts'!BA250/'Kelpie OTU counts'!BA$1</f>
        <v>0</v>
      </c>
      <c r="BB250" s="4">
        <f>'Kelpie OTU counts'!BB250/'Kelpie OTU counts'!BB$1</f>
        <v>0</v>
      </c>
      <c r="BC250" s="4">
        <f>'Kelpie OTU counts'!BC250/'Kelpie OTU counts'!BC$1</f>
        <v>0</v>
      </c>
      <c r="BD250" s="4">
        <f>'Kelpie OTU counts'!BD250/'Kelpie OTU counts'!BD$1</f>
        <v>0</v>
      </c>
      <c r="BE250" s="4">
        <f>'Kelpie OTU counts'!BE250/'Kelpie OTU counts'!BE$1</f>
        <v>0</v>
      </c>
      <c r="BF250" s="4">
        <f>'Kelpie OTU counts'!BF250/'Kelpie OTU counts'!BF$1</f>
        <v>0</v>
      </c>
    </row>
    <row r="251" spans="1:58" x14ac:dyDescent="0.35">
      <c r="A251" t="str">
        <f>'Kelpie OTU counts'!A251</f>
        <v>OTU_246</v>
      </c>
      <c r="B251">
        <f>'Kelpie OTU counts'!B251</f>
        <v>5</v>
      </c>
      <c r="C251" t="str">
        <f>'Kelpie OTU counts'!C251</f>
        <v>Root</v>
      </c>
      <c r="D251" t="str">
        <f>'Kelpie OTU counts'!D251</f>
        <v>Bacteria</v>
      </c>
      <c r="E251" t="str">
        <f>'Kelpie OTU counts'!E251</f>
        <v>Firmicutes</v>
      </c>
      <c r="F251" t="str">
        <f>'Kelpie OTU counts'!F251</f>
        <v>.</v>
      </c>
      <c r="G251" t="str">
        <f>'Kelpie OTU counts'!G251</f>
        <v>Clostridia</v>
      </c>
      <c r="H251" t="str">
        <f>'Kelpie OTU counts'!H251</f>
        <v>.</v>
      </c>
      <c r="I251" t="str">
        <f>'Kelpie OTU counts'!I251</f>
        <v>Clostridiales</v>
      </c>
      <c r="J251" t="str">
        <f>'Kelpie OTU counts'!J251</f>
        <v>.</v>
      </c>
      <c r="K251" t="str">
        <f>'Kelpie OTU counts'!K251</f>
        <v>Ruminococcaceae</v>
      </c>
      <c r="L251" t="str">
        <f>'Kelpie OTU counts'!L251</f>
        <v>.</v>
      </c>
      <c r="M251" t="str">
        <f>'Kelpie OTU counts'!M251</f>
        <v>.</v>
      </c>
      <c r="N251" t="str">
        <f>'Kelpie OTU counts'!N251</f>
        <v>.</v>
      </c>
      <c r="O251">
        <f>'Kelpie OTU counts'!O251</f>
        <v>1</v>
      </c>
      <c r="P251" t="str">
        <f>'Kelpie OTU counts'!P251</f>
        <v>Negativibacillus_massiliensis_strain_Marseille-P3213_(NR_147378.1)</v>
      </c>
      <c r="Q251">
        <f>'Kelpie OTU counts'!Q251</f>
        <v>96.8</v>
      </c>
      <c r="R251">
        <f>'Kelpie OTU counts'!R251</f>
        <v>1</v>
      </c>
      <c r="S251" s="4">
        <f>'Kelpie OTU counts'!S251/'Kelpie OTU counts'!S$1</f>
        <v>0</v>
      </c>
      <c r="T251" s="4">
        <f>'Kelpie OTU counts'!T251/'Kelpie OTU counts'!T$1</f>
        <v>0</v>
      </c>
      <c r="U251" s="4">
        <f>'Kelpie OTU counts'!U251/'Kelpie OTU counts'!U$1</f>
        <v>0</v>
      </c>
      <c r="V251" s="4">
        <f>'Kelpie OTU counts'!V251/'Kelpie OTU counts'!V$1</f>
        <v>0</v>
      </c>
      <c r="W251" s="4">
        <f>'Kelpie OTU counts'!W251/'Kelpie OTU counts'!W$1</f>
        <v>0</v>
      </c>
      <c r="X251" s="4">
        <f>'Kelpie OTU counts'!X251/'Kelpie OTU counts'!X$1</f>
        <v>0</v>
      </c>
      <c r="Y251" s="4">
        <f>'Kelpie OTU counts'!Y251/'Kelpie OTU counts'!Y$1</f>
        <v>0</v>
      </c>
      <c r="Z251" s="4">
        <f>'Kelpie OTU counts'!Z251/'Kelpie OTU counts'!Z$1</f>
        <v>1.2976901116013497E-3</v>
      </c>
      <c r="AA251" s="4">
        <f>'Kelpie OTU counts'!AA251/'Kelpie OTU counts'!AA$1</f>
        <v>0</v>
      </c>
      <c r="AB251" s="4">
        <f>'Kelpie OTU counts'!AB251/'Kelpie OTU counts'!AB$1</f>
        <v>0</v>
      </c>
      <c r="AC251" s="4">
        <f>'Kelpie OTU counts'!AC251/'Kelpie OTU counts'!AC$1</f>
        <v>0</v>
      </c>
      <c r="AD251" s="4">
        <f>'Kelpie OTU counts'!AD251/'Kelpie OTU counts'!AD$1</f>
        <v>0</v>
      </c>
      <c r="AE251" s="4">
        <f>'Kelpie OTU counts'!AE251/'Kelpie OTU counts'!AE$1</f>
        <v>0</v>
      </c>
      <c r="AF251" s="4">
        <f>'Kelpie OTU counts'!AF251/'Kelpie OTU counts'!AF$1</f>
        <v>0</v>
      </c>
      <c r="AG251" s="4">
        <f>'Kelpie OTU counts'!AG251/'Kelpie OTU counts'!AG$1</f>
        <v>0</v>
      </c>
      <c r="AH251" s="4">
        <f>'Kelpie OTU counts'!AH251/'Kelpie OTU counts'!AH$1</f>
        <v>0</v>
      </c>
      <c r="AI251" s="4">
        <f>'Kelpie OTU counts'!AI251/'Kelpie OTU counts'!AI$1</f>
        <v>0</v>
      </c>
      <c r="AJ251" s="4">
        <f>'Kelpie OTU counts'!AJ251/'Kelpie OTU counts'!AJ$1</f>
        <v>0</v>
      </c>
      <c r="AK251" s="4">
        <f>'Kelpie OTU counts'!AK251/'Kelpie OTU counts'!AK$1</f>
        <v>0</v>
      </c>
      <c r="AL251" s="4">
        <f>'Kelpie OTU counts'!AL251/'Kelpie OTU counts'!AL$1</f>
        <v>0</v>
      </c>
      <c r="AM251" s="4">
        <f>'Kelpie OTU counts'!AM251/'Kelpie OTU counts'!AM$1</f>
        <v>0</v>
      </c>
      <c r="AN251" s="4">
        <f>'Kelpie OTU counts'!AN251/'Kelpie OTU counts'!AN$1</f>
        <v>0</v>
      </c>
      <c r="AO251" s="4">
        <f>'Kelpie OTU counts'!AO251/'Kelpie OTU counts'!AO$1</f>
        <v>0</v>
      </c>
      <c r="AP251" s="4">
        <f>'Kelpie OTU counts'!AP251/'Kelpie OTU counts'!AP$1</f>
        <v>0</v>
      </c>
      <c r="AQ251" s="4">
        <f>'Kelpie OTU counts'!AQ251/'Kelpie OTU counts'!AQ$1</f>
        <v>0</v>
      </c>
      <c r="AR251" s="4">
        <f>'Kelpie OTU counts'!AR251/'Kelpie OTU counts'!AR$1</f>
        <v>0</v>
      </c>
      <c r="AS251" s="4">
        <f>'Kelpie OTU counts'!AS251/'Kelpie OTU counts'!AS$1</f>
        <v>0</v>
      </c>
      <c r="AT251" s="4">
        <f>'Kelpie OTU counts'!AT251/'Kelpie OTU counts'!AT$1</f>
        <v>0</v>
      </c>
      <c r="AU251" s="4">
        <f>'Kelpie OTU counts'!AU251/'Kelpie OTU counts'!AU$1</f>
        <v>0</v>
      </c>
      <c r="AV251" s="4">
        <f>'Kelpie OTU counts'!AV251/'Kelpie OTU counts'!AV$1</f>
        <v>0</v>
      </c>
      <c r="AW251" s="4">
        <f>'Kelpie OTU counts'!AW251/'Kelpie OTU counts'!AW$1</f>
        <v>0</v>
      </c>
      <c r="AX251" s="4">
        <f>'Kelpie OTU counts'!AX251/'Kelpie OTU counts'!AX$1</f>
        <v>0</v>
      </c>
      <c r="AY251" s="4">
        <f>'Kelpie OTU counts'!AY251/'Kelpie OTU counts'!AY$1</f>
        <v>0</v>
      </c>
      <c r="AZ251" s="4">
        <f>'Kelpie OTU counts'!AZ251/'Kelpie OTU counts'!AZ$1</f>
        <v>0</v>
      </c>
      <c r="BA251" s="4">
        <f>'Kelpie OTU counts'!BA251/'Kelpie OTU counts'!BA$1</f>
        <v>0</v>
      </c>
      <c r="BB251" s="4">
        <f>'Kelpie OTU counts'!BB251/'Kelpie OTU counts'!BB$1</f>
        <v>0</v>
      </c>
      <c r="BC251" s="4">
        <f>'Kelpie OTU counts'!BC251/'Kelpie OTU counts'!BC$1</f>
        <v>0</v>
      </c>
      <c r="BD251" s="4">
        <f>'Kelpie OTU counts'!BD251/'Kelpie OTU counts'!BD$1</f>
        <v>0</v>
      </c>
      <c r="BE251" s="4">
        <f>'Kelpie OTU counts'!BE251/'Kelpie OTU counts'!BE$1</f>
        <v>0</v>
      </c>
      <c r="BF251" s="4">
        <f>'Kelpie OTU counts'!BF251/'Kelpie OTU counts'!BF$1</f>
        <v>0</v>
      </c>
    </row>
    <row r="252" spans="1:58" x14ac:dyDescent="0.35">
      <c r="A252" t="str">
        <f>'Kelpie OTU counts'!A252</f>
        <v>OTU_236</v>
      </c>
      <c r="B252">
        <f>'Kelpie OTU counts'!B252</f>
        <v>5</v>
      </c>
      <c r="C252" t="str">
        <f>'Kelpie OTU counts'!C252</f>
        <v>Root</v>
      </c>
      <c r="D252" t="str">
        <f>'Kelpie OTU counts'!D252</f>
        <v>Bacteria</v>
      </c>
      <c r="E252" t="str">
        <f>'Kelpie OTU counts'!E252</f>
        <v>Firmicutes</v>
      </c>
      <c r="F252" t="str">
        <f>'Kelpie OTU counts'!F252</f>
        <v>.</v>
      </c>
      <c r="G252" t="str">
        <f>'Kelpie OTU counts'!G252</f>
        <v>Clostridia</v>
      </c>
      <c r="H252" t="str">
        <f>'Kelpie OTU counts'!H252</f>
        <v>.</v>
      </c>
      <c r="I252" t="str">
        <f>'Kelpie OTU counts'!I252</f>
        <v>Clostridiales</v>
      </c>
      <c r="J252" t="str">
        <f>'Kelpie OTU counts'!J252</f>
        <v>.</v>
      </c>
      <c r="K252" t="str">
        <f>'Kelpie OTU counts'!K252</f>
        <v>Lachnospiraceae</v>
      </c>
      <c r="L252" t="str">
        <f>'Kelpie OTU counts'!L252</f>
        <v>.</v>
      </c>
      <c r="M252" t="str">
        <f>'Kelpie OTU counts'!M252</f>
        <v>.</v>
      </c>
      <c r="N252" t="str">
        <f>'Kelpie OTU counts'!N252</f>
        <v>.</v>
      </c>
      <c r="O252">
        <f>'Kelpie OTU counts'!O252</f>
        <v>0.97</v>
      </c>
      <c r="P252" t="str">
        <f>'Kelpie OTU counts'!P252</f>
        <v>Clostridium_hathewayi_(T)_type_strain:_DSM_13479_=_CCUG_43506_(AJ311620)</v>
      </c>
      <c r="Q252">
        <f>'Kelpie OTU counts'!Q252</f>
        <v>95.3</v>
      </c>
      <c r="R252">
        <f>'Kelpie OTU counts'!R252</f>
        <v>1</v>
      </c>
      <c r="S252" s="4">
        <f>'Kelpie OTU counts'!S252/'Kelpie OTU counts'!S$1</f>
        <v>0</v>
      </c>
      <c r="T252" s="4">
        <f>'Kelpie OTU counts'!T252/'Kelpie OTU counts'!T$1</f>
        <v>0</v>
      </c>
      <c r="U252" s="4">
        <f>'Kelpie OTU counts'!U252/'Kelpie OTU counts'!U$1</f>
        <v>0</v>
      </c>
      <c r="V252" s="4">
        <f>'Kelpie OTU counts'!V252/'Kelpie OTU counts'!V$1</f>
        <v>0</v>
      </c>
      <c r="W252" s="4">
        <f>'Kelpie OTU counts'!W252/'Kelpie OTU counts'!W$1</f>
        <v>0</v>
      </c>
      <c r="X252" s="4">
        <f>'Kelpie OTU counts'!X252/'Kelpie OTU counts'!X$1</f>
        <v>0</v>
      </c>
      <c r="Y252" s="4">
        <f>'Kelpie OTU counts'!Y252/'Kelpie OTU counts'!Y$1</f>
        <v>0</v>
      </c>
      <c r="Z252" s="4">
        <f>'Kelpie OTU counts'!Z252/'Kelpie OTU counts'!Z$1</f>
        <v>0</v>
      </c>
      <c r="AA252" s="4">
        <f>'Kelpie OTU counts'!AA252/'Kelpie OTU counts'!AA$1</f>
        <v>0</v>
      </c>
      <c r="AB252" s="4">
        <f>'Kelpie OTU counts'!AB252/'Kelpie OTU counts'!AB$1</f>
        <v>0</v>
      </c>
      <c r="AC252" s="4">
        <f>'Kelpie OTU counts'!AC252/'Kelpie OTU counts'!AC$1</f>
        <v>0</v>
      </c>
      <c r="AD252" s="4">
        <f>'Kelpie OTU counts'!AD252/'Kelpie OTU counts'!AD$1</f>
        <v>0</v>
      </c>
      <c r="AE252" s="4">
        <f>'Kelpie OTU counts'!AE252/'Kelpie OTU counts'!AE$1</f>
        <v>0</v>
      </c>
      <c r="AF252" s="4">
        <f>'Kelpie OTU counts'!AF252/'Kelpie OTU counts'!AF$1</f>
        <v>0</v>
      </c>
      <c r="AG252" s="4">
        <f>'Kelpie OTU counts'!AG252/'Kelpie OTU counts'!AG$1</f>
        <v>0</v>
      </c>
      <c r="AH252" s="4">
        <f>'Kelpie OTU counts'!AH252/'Kelpie OTU counts'!AH$1</f>
        <v>0</v>
      </c>
      <c r="AI252" s="4">
        <f>'Kelpie OTU counts'!AI252/'Kelpie OTU counts'!AI$1</f>
        <v>0</v>
      </c>
      <c r="AJ252" s="4">
        <f>'Kelpie OTU counts'!AJ252/'Kelpie OTU counts'!AJ$1</f>
        <v>0</v>
      </c>
      <c r="AK252" s="4">
        <f>'Kelpie OTU counts'!AK252/'Kelpie OTU counts'!AK$1</f>
        <v>0</v>
      </c>
      <c r="AL252" s="4">
        <f>'Kelpie OTU counts'!AL252/'Kelpie OTU counts'!AL$1</f>
        <v>0</v>
      </c>
      <c r="AM252" s="4">
        <f>'Kelpie OTU counts'!AM252/'Kelpie OTU counts'!AM$1</f>
        <v>0</v>
      </c>
      <c r="AN252" s="4">
        <f>'Kelpie OTU counts'!AN252/'Kelpie OTU counts'!AN$1</f>
        <v>0</v>
      </c>
      <c r="AO252" s="4">
        <f>'Kelpie OTU counts'!AO252/'Kelpie OTU counts'!AO$1</f>
        <v>0</v>
      </c>
      <c r="AP252" s="4">
        <f>'Kelpie OTU counts'!AP252/'Kelpie OTU counts'!AP$1</f>
        <v>0</v>
      </c>
      <c r="AQ252" s="4">
        <f>'Kelpie OTU counts'!AQ252/'Kelpie OTU counts'!AQ$1</f>
        <v>0</v>
      </c>
      <c r="AR252" s="4">
        <f>'Kelpie OTU counts'!AR252/'Kelpie OTU counts'!AR$1</f>
        <v>0</v>
      </c>
      <c r="AS252" s="4">
        <f>'Kelpie OTU counts'!AS252/'Kelpie OTU counts'!AS$1</f>
        <v>0</v>
      </c>
      <c r="AT252" s="4">
        <f>'Kelpie OTU counts'!AT252/'Kelpie OTU counts'!AT$1</f>
        <v>0</v>
      </c>
      <c r="AU252" s="4">
        <f>'Kelpie OTU counts'!AU252/'Kelpie OTU counts'!AU$1</f>
        <v>4.2194092827004216E-3</v>
      </c>
      <c r="AV252" s="4">
        <f>'Kelpie OTU counts'!AV252/'Kelpie OTU counts'!AV$1</f>
        <v>0</v>
      </c>
      <c r="AW252" s="4">
        <f>'Kelpie OTU counts'!AW252/'Kelpie OTU counts'!AW$1</f>
        <v>0</v>
      </c>
      <c r="AX252" s="4">
        <f>'Kelpie OTU counts'!AX252/'Kelpie OTU counts'!AX$1</f>
        <v>0</v>
      </c>
      <c r="AY252" s="4">
        <f>'Kelpie OTU counts'!AY252/'Kelpie OTU counts'!AY$1</f>
        <v>0</v>
      </c>
      <c r="AZ252" s="4">
        <f>'Kelpie OTU counts'!AZ252/'Kelpie OTU counts'!AZ$1</f>
        <v>0</v>
      </c>
      <c r="BA252" s="4">
        <f>'Kelpie OTU counts'!BA252/'Kelpie OTU counts'!BA$1</f>
        <v>0</v>
      </c>
      <c r="BB252" s="4">
        <f>'Kelpie OTU counts'!BB252/'Kelpie OTU counts'!BB$1</f>
        <v>0</v>
      </c>
      <c r="BC252" s="4">
        <f>'Kelpie OTU counts'!BC252/'Kelpie OTU counts'!BC$1</f>
        <v>0</v>
      </c>
      <c r="BD252" s="4">
        <f>'Kelpie OTU counts'!BD252/'Kelpie OTU counts'!BD$1</f>
        <v>0</v>
      </c>
      <c r="BE252" s="4">
        <f>'Kelpie OTU counts'!BE252/'Kelpie OTU counts'!BE$1</f>
        <v>0</v>
      </c>
      <c r="BF252" s="4">
        <f>'Kelpie OTU counts'!BF252/'Kelpie OTU counts'!BF$1</f>
        <v>0</v>
      </c>
    </row>
    <row r="253" spans="1:58" x14ac:dyDescent="0.35">
      <c r="A253" t="str">
        <f>'Kelpie OTU counts'!A253</f>
        <v>OTU_255</v>
      </c>
      <c r="B253">
        <f>'Kelpie OTU counts'!B253</f>
        <v>5</v>
      </c>
      <c r="C253" t="str">
        <f>'Kelpie OTU counts'!C253</f>
        <v>Root</v>
      </c>
      <c r="D253" t="str">
        <f>'Kelpie OTU counts'!D253</f>
        <v>Bacteria</v>
      </c>
      <c r="E253" t="str">
        <f>'Kelpie OTU counts'!E253</f>
        <v>Firmicutes</v>
      </c>
      <c r="F253" t="str">
        <f>'Kelpie OTU counts'!F253</f>
        <v>.</v>
      </c>
      <c r="G253" t="str">
        <f>'Kelpie OTU counts'!G253</f>
        <v>Clostridia</v>
      </c>
      <c r="H253" t="str">
        <f>'Kelpie OTU counts'!H253</f>
        <v>.</v>
      </c>
      <c r="I253" t="str">
        <f>'Kelpie OTU counts'!I253</f>
        <v>Clostridiales</v>
      </c>
      <c r="J253" t="str">
        <f>'Kelpie OTU counts'!J253</f>
        <v>.</v>
      </c>
      <c r="K253" t="str">
        <f>'Kelpie OTU counts'!K253</f>
        <v>.</v>
      </c>
      <c r="L253" t="str">
        <f>'Kelpie OTU counts'!L253</f>
        <v>.</v>
      </c>
      <c r="M253" t="str">
        <f>'Kelpie OTU counts'!M253</f>
        <v>.</v>
      </c>
      <c r="N253" t="str">
        <f>'Kelpie OTU counts'!N253</f>
        <v>.</v>
      </c>
      <c r="O253">
        <f>'Kelpie OTU counts'!O253</f>
        <v>0.89</v>
      </c>
      <c r="P253" t="str">
        <f>'Kelpie OTU counts'!P253</f>
        <v>Clostridium_symbiosum_strain_ATCC_14940_(M59112)</v>
      </c>
      <c r="Q253">
        <f>'Kelpie OTU counts'!Q253</f>
        <v>88.5</v>
      </c>
      <c r="R253">
        <f>'Kelpie OTU counts'!R253</f>
        <v>1</v>
      </c>
      <c r="S253" s="4">
        <f>'Kelpie OTU counts'!S253/'Kelpie OTU counts'!S$1</f>
        <v>0</v>
      </c>
      <c r="T253" s="4">
        <f>'Kelpie OTU counts'!T253/'Kelpie OTU counts'!T$1</f>
        <v>0</v>
      </c>
      <c r="U253" s="4">
        <f>'Kelpie OTU counts'!U253/'Kelpie OTU counts'!U$1</f>
        <v>0</v>
      </c>
      <c r="V253" s="4">
        <f>'Kelpie OTU counts'!V253/'Kelpie OTU counts'!V$1</f>
        <v>0</v>
      </c>
      <c r="W253" s="4">
        <f>'Kelpie OTU counts'!W253/'Kelpie OTU counts'!W$1</f>
        <v>0</v>
      </c>
      <c r="X253" s="4">
        <f>'Kelpie OTU counts'!X253/'Kelpie OTU counts'!X$1</f>
        <v>0</v>
      </c>
      <c r="Y253" s="4">
        <f>'Kelpie OTU counts'!Y253/'Kelpie OTU counts'!Y$1</f>
        <v>0</v>
      </c>
      <c r="Z253" s="4">
        <f>'Kelpie OTU counts'!Z253/'Kelpie OTU counts'!Z$1</f>
        <v>0</v>
      </c>
      <c r="AA253" s="4">
        <f>'Kelpie OTU counts'!AA253/'Kelpie OTU counts'!AA$1</f>
        <v>0</v>
      </c>
      <c r="AB253" s="4">
        <f>'Kelpie OTU counts'!AB253/'Kelpie OTU counts'!AB$1</f>
        <v>0</v>
      </c>
      <c r="AC253" s="4">
        <f>'Kelpie OTU counts'!AC253/'Kelpie OTU counts'!AC$1</f>
        <v>0</v>
      </c>
      <c r="AD253" s="4">
        <f>'Kelpie OTU counts'!AD253/'Kelpie OTU counts'!AD$1</f>
        <v>0</v>
      </c>
      <c r="AE253" s="4">
        <f>'Kelpie OTU counts'!AE253/'Kelpie OTU counts'!AE$1</f>
        <v>0</v>
      </c>
      <c r="AF253" s="4">
        <f>'Kelpie OTU counts'!AF253/'Kelpie OTU counts'!AF$1</f>
        <v>0</v>
      </c>
      <c r="AG253" s="4">
        <f>'Kelpie OTU counts'!AG253/'Kelpie OTU counts'!AG$1</f>
        <v>0</v>
      </c>
      <c r="AH253" s="4">
        <f>'Kelpie OTU counts'!AH253/'Kelpie OTU counts'!AH$1</f>
        <v>0</v>
      </c>
      <c r="AI253" s="4">
        <f>'Kelpie OTU counts'!AI253/'Kelpie OTU counts'!AI$1</f>
        <v>0</v>
      </c>
      <c r="AJ253" s="4">
        <f>'Kelpie OTU counts'!AJ253/'Kelpie OTU counts'!AJ$1</f>
        <v>0</v>
      </c>
      <c r="AK253" s="4">
        <f>'Kelpie OTU counts'!AK253/'Kelpie OTU counts'!AK$1</f>
        <v>1.8953752843062926E-3</v>
      </c>
      <c r="AL253" s="4">
        <f>'Kelpie OTU counts'!AL253/'Kelpie OTU counts'!AL$1</f>
        <v>0</v>
      </c>
      <c r="AM253" s="4">
        <f>'Kelpie OTU counts'!AM253/'Kelpie OTU counts'!AM$1</f>
        <v>0</v>
      </c>
      <c r="AN253" s="4">
        <f>'Kelpie OTU counts'!AN253/'Kelpie OTU counts'!AN$1</f>
        <v>0</v>
      </c>
      <c r="AO253" s="4">
        <f>'Kelpie OTU counts'!AO253/'Kelpie OTU counts'!AO$1</f>
        <v>0</v>
      </c>
      <c r="AP253" s="4">
        <f>'Kelpie OTU counts'!AP253/'Kelpie OTU counts'!AP$1</f>
        <v>0</v>
      </c>
      <c r="AQ253" s="4">
        <f>'Kelpie OTU counts'!AQ253/'Kelpie OTU counts'!AQ$1</f>
        <v>0</v>
      </c>
      <c r="AR253" s="4">
        <f>'Kelpie OTU counts'!AR253/'Kelpie OTU counts'!AR$1</f>
        <v>0</v>
      </c>
      <c r="AS253" s="4">
        <f>'Kelpie OTU counts'!AS253/'Kelpie OTU counts'!AS$1</f>
        <v>0</v>
      </c>
      <c r="AT253" s="4">
        <f>'Kelpie OTU counts'!AT253/'Kelpie OTU counts'!AT$1</f>
        <v>0</v>
      </c>
      <c r="AU253" s="4">
        <f>'Kelpie OTU counts'!AU253/'Kelpie OTU counts'!AU$1</f>
        <v>0</v>
      </c>
      <c r="AV253" s="4">
        <f>'Kelpie OTU counts'!AV253/'Kelpie OTU counts'!AV$1</f>
        <v>0</v>
      </c>
      <c r="AW253" s="4">
        <f>'Kelpie OTU counts'!AW253/'Kelpie OTU counts'!AW$1</f>
        <v>0</v>
      </c>
      <c r="AX253" s="4">
        <f>'Kelpie OTU counts'!AX253/'Kelpie OTU counts'!AX$1</f>
        <v>0</v>
      </c>
      <c r="AY253" s="4">
        <f>'Kelpie OTU counts'!AY253/'Kelpie OTU counts'!AY$1</f>
        <v>0</v>
      </c>
      <c r="AZ253" s="4">
        <f>'Kelpie OTU counts'!AZ253/'Kelpie OTU counts'!AZ$1</f>
        <v>0</v>
      </c>
      <c r="BA253" s="4">
        <f>'Kelpie OTU counts'!BA253/'Kelpie OTU counts'!BA$1</f>
        <v>0</v>
      </c>
      <c r="BB253" s="4">
        <f>'Kelpie OTU counts'!BB253/'Kelpie OTU counts'!BB$1</f>
        <v>0</v>
      </c>
      <c r="BC253" s="4">
        <f>'Kelpie OTU counts'!BC253/'Kelpie OTU counts'!BC$1</f>
        <v>0</v>
      </c>
      <c r="BD253" s="4">
        <f>'Kelpie OTU counts'!BD253/'Kelpie OTU counts'!BD$1</f>
        <v>0</v>
      </c>
      <c r="BE253" s="4">
        <f>'Kelpie OTU counts'!BE253/'Kelpie OTU counts'!BE$1</f>
        <v>0</v>
      </c>
      <c r="BF253" s="4">
        <f>'Kelpie OTU counts'!BF253/'Kelpie OTU counts'!BF$1</f>
        <v>0</v>
      </c>
    </row>
    <row r="254" spans="1:58" x14ac:dyDescent="0.35">
      <c r="A254" t="str">
        <f>'Kelpie OTU counts'!A254</f>
        <v>OTU_239</v>
      </c>
      <c r="B254">
        <f>'Kelpie OTU counts'!B254</f>
        <v>5</v>
      </c>
      <c r="C254" t="str">
        <f>'Kelpie OTU counts'!C254</f>
        <v>Root</v>
      </c>
      <c r="D254" t="str">
        <f>'Kelpie OTU counts'!D254</f>
        <v>Bacteria</v>
      </c>
      <c r="E254" t="str">
        <f>'Kelpie OTU counts'!E254</f>
        <v>Firmicutes</v>
      </c>
      <c r="F254" t="str">
        <f>'Kelpie OTU counts'!F254</f>
        <v>.</v>
      </c>
      <c r="G254" t="str">
        <f>'Kelpie OTU counts'!G254</f>
        <v>Erysipelotrichia</v>
      </c>
      <c r="H254" t="str">
        <f>'Kelpie OTU counts'!H254</f>
        <v>.</v>
      </c>
      <c r="I254" t="str">
        <f>'Kelpie OTU counts'!I254</f>
        <v>Erysipelotrichales</v>
      </c>
      <c r="J254" t="str">
        <f>'Kelpie OTU counts'!J254</f>
        <v>.</v>
      </c>
      <c r="K254" t="str">
        <f>'Kelpie OTU counts'!K254</f>
        <v>Erysipelotrichaceae</v>
      </c>
      <c r="L254" t="str">
        <f>'Kelpie OTU counts'!L254</f>
        <v>.</v>
      </c>
      <c r="M254" t="str">
        <f>'Kelpie OTU counts'!M254</f>
        <v>.</v>
      </c>
      <c r="N254" t="str">
        <f>'Kelpie OTU counts'!N254</f>
        <v>.</v>
      </c>
      <c r="O254">
        <f>'Kelpie OTU counts'!O254</f>
        <v>1</v>
      </c>
      <c r="P254" t="str">
        <f>'Kelpie OTU counts'!P254</f>
        <v>Massiliomicrobiota_timonensis_strain_SN16_(NR_144738.1)</v>
      </c>
      <c r="Q254">
        <f>'Kelpie OTU counts'!Q254</f>
        <v>100</v>
      </c>
      <c r="R254">
        <f>'Kelpie OTU counts'!R254</f>
        <v>1</v>
      </c>
      <c r="S254" s="4">
        <f>'Kelpie OTU counts'!S254/'Kelpie OTU counts'!S$1</f>
        <v>0</v>
      </c>
      <c r="T254" s="4">
        <f>'Kelpie OTU counts'!T254/'Kelpie OTU counts'!T$1</f>
        <v>0</v>
      </c>
      <c r="U254" s="4">
        <f>'Kelpie OTU counts'!U254/'Kelpie OTU counts'!U$1</f>
        <v>0</v>
      </c>
      <c r="V254" s="4">
        <f>'Kelpie OTU counts'!V254/'Kelpie OTU counts'!V$1</f>
        <v>0</v>
      </c>
      <c r="W254" s="4">
        <f>'Kelpie OTU counts'!W254/'Kelpie OTU counts'!W$1</f>
        <v>0</v>
      </c>
      <c r="X254" s="4">
        <f>'Kelpie OTU counts'!X254/'Kelpie OTU counts'!X$1</f>
        <v>0</v>
      </c>
      <c r="Y254" s="4">
        <f>'Kelpie OTU counts'!Y254/'Kelpie OTU counts'!Y$1</f>
        <v>0</v>
      </c>
      <c r="Z254" s="4">
        <f>'Kelpie OTU counts'!Z254/'Kelpie OTU counts'!Z$1</f>
        <v>1.2976901116013497E-3</v>
      </c>
      <c r="AA254" s="4">
        <f>'Kelpie OTU counts'!AA254/'Kelpie OTU counts'!AA$1</f>
        <v>0</v>
      </c>
      <c r="AB254" s="4">
        <f>'Kelpie OTU counts'!AB254/'Kelpie OTU counts'!AB$1</f>
        <v>0</v>
      </c>
      <c r="AC254" s="4">
        <f>'Kelpie OTU counts'!AC254/'Kelpie OTU counts'!AC$1</f>
        <v>0</v>
      </c>
      <c r="AD254" s="4">
        <f>'Kelpie OTU counts'!AD254/'Kelpie OTU counts'!AD$1</f>
        <v>0</v>
      </c>
      <c r="AE254" s="4">
        <f>'Kelpie OTU counts'!AE254/'Kelpie OTU counts'!AE$1</f>
        <v>0</v>
      </c>
      <c r="AF254" s="4">
        <f>'Kelpie OTU counts'!AF254/'Kelpie OTU counts'!AF$1</f>
        <v>0</v>
      </c>
      <c r="AG254" s="4">
        <f>'Kelpie OTU counts'!AG254/'Kelpie OTU counts'!AG$1</f>
        <v>0</v>
      </c>
      <c r="AH254" s="4">
        <f>'Kelpie OTU counts'!AH254/'Kelpie OTU counts'!AH$1</f>
        <v>0</v>
      </c>
      <c r="AI254" s="4">
        <f>'Kelpie OTU counts'!AI254/'Kelpie OTU counts'!AI$1</f>
        <v>0</v>
      </c>
      <c r="AJ254" s="4">
        <f>'Kelpie OTU counts'!AJ254/'Kelpie OTU counts'!AJ$1</f>
        <v>0</v>
      </c>
      <c r="AK254" s="4">
        <f>'Kelpie OTU counts'!AK254/'Kelpie OTU counts'!AK$1</f>
        <v>0</v>
      </c>
      <c r="AL254" s="4">
        <f>'Kelpie OTU counts'!AL254/'Kelpie OTU counts'!AL$1</f>
        <v>0</v>
      </c>
      <c r="AM254" s="4">
        <f>'Kelpie OTU counts'!AM254/'Kelpie OTU counts'!AM$1</f>
        <v>0</v>
      </c>
      <c r="AN254" s="4">
        <f>'Kelpie OTU counts'!AN254/'Kelpie OTU counts'!AN$1</f>
        <v>0</v>
      </c>
      <c r="AO254" s="4">
        <f>'Kelpie OTU counts'!AO254/'Kelpie OTU counts'!AO$1</f>
        <v>0</v>
      </c>
      <c r="AP254" s="4">
        <f>'Kelpie OTU counts'!AP254/'Kelpie OTU counts'!AP$1</f>
        <v>0</v>
      </c>
      <c r="AQ254" s="4">
        <f>'Kelpie OTU counts'!AQ254/'Kelpie OTU counts'!AQ$1</f>
        <v>0</v>
      </c>
      <c r="AR254" s="4">
        <f>'Kelpie OTU counts'!AR254/'Kelpie OTU counts'!AR$1</f>
        <v>0</v>
      </c>
      <c r="AS254" s="4">
        <f>'Kelpie OTU counts'!AS254/'Kelpie OTU counts'!AS$1</f>
        <v>0</v>
      </c>
      <c r="AT254" s="4">
        <f>'Kelpie OTU counts'!AT254/'Kelpie OTU counts'!AT$1</f>
        <v>0</v>
      </c>
      <c r="AU254" s="4">
        <f>'Kelpie OTU counts'!AU254/'Kelpie OTU counts'!AU$1</f>
        <v>0</v>
      </c>
      <c r="AV254" s="4">
        <f>'Kelpie OTU counts'!AV254/'Kelpie OTU counts'!AV$1</f>
        <v>0</v>
      </c>
      <c r="AW254" s="4">
        <f>'Kelpie OTU counts'!AW254/'Kelpie OTU counts'!AW$1</f>
        <v>0</v>
      </c>
      <c r="AX254" s="4">
        <f>'Kelpie OTU counts'!AX254/'Kelpie OTU counts'!AX$1</f>
        <v>0</v>
      </c>
      <c r="AY254" s="4">
        <f>'Kelpie OTU counts'!AY254/'Kelpie OTU counts'!AY$1</f>
        <v>0</v>
      </c>
      <c r="AZ254" s="4">
        <f>'Kelpie OTU counts'!AZ254/'Kelpie OTU counts'!AZ$1</f>
        <v>0</v>
      </c>
      <c r="BA254" s="4">
        <f>'Kelpie OTU counts'!BA254/'Kelpie OTU counts'!BA$1</f>
        <v>0</v>
      </c>
      <c r="BB254" s="4">
        <f>'Kelpie OTU counts'!BB254/'Kelpie OTU counts'!BB$1</f>
        <v>0</v>
      </c>
      <c r="BC254" s="4">
        <f>'Kelpie OTU counts'!BC254/'Kelpie OTU counts'!BC$1</f>
        <v>0</v>
      </c>
      <c r="BD254" s="4">
        <f>'Kelpie OTU counts'!BD254/'Kelpie OTU counts'!BD$1</f>
        <v>0</v>
      </c>
      <c r="BE254" s="4">
        <f>'Kelpie OTU counts'!BE254/'Kelpie OTU counts'!BE$1</f>
        <v>0</v>
      </c>
      <c r="BF254" s="4">
        <f>'Kelpie OTU counts'!BF254/'Kelpie OTU counts'!BF$1</f>
        <v>0</v>
      </c>
    </row>
    <row r="255" spans="1:58" x14ac:dyDescent="0.35">
      <c r="A255" t="str">
        <f>'Kelpie OTU counts'!A255</f>
        <v>OTU_238</v>
      </c>
      <c r="B255">
        <f>'Kelpie OTU counts'!B255</f>
        <v>5</v>
      </c>
      <c r="C255" t="str">
        <f>'Kelpie OTU counts'!C255</f>
        <v>Root</v>
      </c>
      <c r="D255" t="str">
        <f>'Kelpie OTU counts'!D255</f>
        <v>Bacteria</v>
      </c>
      <c r="E255" t="str">
        <f>'Kelpie OTU counts'!E255</f>
        <v>Firmicutes</v>
      </c>
      <c r="F255" t="str">
        <f>'Kelpie OTU counts'!F255</f>
        <v>.</v>
      </c>
      <c r="G255" t="str">
        <f>'Kelpie OTU counts'!G255</f>
        <v>Clostridia</v>
      </c>
      <c r="H255" t="str">
        <f>'Kelpie OTU counts'!H255</f>
        <v>.</v>
      </c>
      <c r="I255" t="str">
        <f>'Kelpie OTU counts'!I255</f>
        <v>Clostridiales</v>
      </c>
      <c r="J255" t="str">
        <f>'Kelpie OTU counts'!J255</f>
        <v>.</v>
      </c>
      <c r="K255" t="str">
        <f>'Kelpie OTU counts'!K255</f>
        <v>.</v>
      </c>
      <c r="L255" t="str">
        <f>'Kelpie OTU counts'!L255</f>
        <v>.</v>
      </c>
      <c r="M255" t="str">
        <f>'Kelpie OTU counts'!M255</f>
        <v>.</v>
      </c>
      <c r="N255" t="str">
        <f>'Kelpie OTU counts'!N255</f>
        <v>.</v>
      </c>
      <c r="O255">
        <f>'Kelpie OTU counts'!O255</f>
        <v>0.56000000000000005</v>
      </c>
      <c r="P255" t="str">
        <f>'Kelpie OTU counts'!P255</f>
        <v>Clostridium_hathewayi_(T)_type_strain:_DSM_13479_=_CCUG_43506_(AJ311620)</v>
      </c>
      <c r="Q255">
        <f>'Kelpie OTU counts'!Q255</f>
        <v>86.6</v>
      </c>
      <c r="R255">
        <f>'Kelpie OTU counts'!R255</f>
        <v>1</v>
      </c>
      <c r="S255" s="4">
        <f>'Kelpie OTU counts'!S255/'Kelpie OTU counts'!S$1</f>
        <v>0</v>
      </c>
      <c r="T255" s="4">
        <f>'Kelpie OTU counts'!T255/'Kelpie OTU counts'!T$1</f>
        <v>0</v>
      </c>
      <c r="U255" s="4">
        <f>'Kelpie OTU counts'!U255/'Kelpie OTU counts'!U$1</f>
        <v>0</v>
      </c>
      <c r="V255" s="4">
        <f>'Kelpie OTU counts'!V255/'Kelpie OTU counts'!V$1</f>
        <v>0</v>
      </c>
      <c r="W255" s="4">
        <f>'Kelpie OTU counts'!W255/'Kelpie OTU counts'!W$1</f>
        <v>0</v>
      </c>
      <c r="X255" s="4">
        <f>'Kelpie OTU counts'!X255/'Kelpie OTU counts'!X$1</f>
        <v>0</v>
      </c>
      <c r="Y255" s="4">
        <f>'Kelpie OTU counts'!Y255/'Kelpie OTU counts'!Y$1</f>
        <v>0</v>
      </c>
      <c r="Z255" s="4">
        <f>'Kelpie OTU counts'!Z255/'Kelpie OTU counts'!Z$1</f>
        <v>0</v>
      </c>
      <c r="AA255" s="4">
        <f>'Kelpie OTU counts'!AA255/'Kelpie OTU counts'!AA$1</f>
        <v>0</v>
      </c>
      <c r="AB255" s="4">
        <f>'Kelpie OTU counts'!AB255/'Kelpie OTU counts'!AB$1</f>
        <v>0</v>
      </c>
      <c r="AC255" s="4">
        <f>'Kelpie OTU counts'!AC255/'Kelpie OTU counts'!AC$1</f>
        <v>0</v>
      </c>
      <c r="AD255" s="4">
        <f>'Kelpie OTU counts'!AD255/'Kelpie OTU counts'!AD$1</f>
        <v>0</v>
      </c>
      <c r="AE255" s="4">
        <f>'Kelpie OTU counts'!AE255/'Kelpie OTU counts'!AE$1</f>
        <v>0</v>
      </c>
      <c r="AF255" s="4">
        <f>'Kelpie OTU counts'!AF255/'Kelpie OTU counts'!AF$1</f>
        <v>0</v>
      </c>
      <c r="AG255" s="4">
        <f>'Kelpie OTU counts'!AG255/'Kelpie OTU counts'!AG$1</f>
        <v>0</v>
      </c>
      <c r="AH255" s="4">
        <f>'Kelpie OTU counts'!AH255/'Kelpie OTU counts'!AH$1</f>
        <v>0</v>
      </c>
      <c r="AI255" s="4">
        <f>'Kelpie OTU counts'!AI255/'Kelpie OTU counts'!AI$1</f>
        <v>0</v>
      </c>
      <c r="AJ255" s="4">
        <f>'Kelpie OTU counts'!AJ255/'Kelpie OTU counts'!AJ$1</f>
        <v>0</v>
      </c>
      <c r="AK255" s="4">
        <f>'Kelpie OTU counts'!AK255/'Kelpie OTU counts'!AK$1</f>
        <v>0</v>
      </c>
      <c r="AL255" s="4">
        <f>'Kelpie OTU counts'!AL255/'Kelpie OTU counts'!AL$1</f>
        <v>0</v>
      </c>
      <c r="AM255" s="4">
        <f>'Kelpie OTU counts'!AM255/'Kelpie OTU counts'!AM$1</f>
        <v>0</v>
      </c>
      <c r="AN255" s="4">
        <f>'Kelpie OTU counts'!AN255/'Kelpie OTU counts'!AN$1</f>
        <v>0</v>
      </c>
      <c r="AO255" s="4">
        <f>'Kelpie OTU counts'!AO255/'Kelpie OTU counts'!AO$1</f>
        <v>0</v>
      </c>
      <c r="AP255" s="4">
        <f>'Kelpie OTU counts'!AP255/'Kelpie OTU counts'!AP$1</f>
        <v>1.3089005235602095E-3</v>
      </c>
      <c r="AQ255" s="4">
        <f>'Kelpie OTU counts'!AQ255/'Kelpie OTU counts'!AQ$1</f>
        <v>0</v>
      </c>
      <c r="AR255" s="4">
        <f>'Kelpie OTU counts'!AR255/'Kelpie OTU counts'!AR$1</f>
        <v>0</v>
      </c>
      <c r="AS255" s="4">
        <f>'Kelpie OTU counts'!AS255/'Kelpie OTU counts'!AS$1</f>
        <v>0</v>
      </c>
      <c r="AT255" s="4">
        <f>'Kelpie OTU counts'!AT255/'Kelpie OTU counts'!AT$1</f>
        <v>0</v>
      </c>
      <c r="AU255" s="4">
        <f>'Kelpie OTU counts'!AU255/'Kelpie OTU counts'!AU$1</f>
        <v>0</v>
      </c>
      <c r="AV255" s="4">
        <f>'Kelpie OTU counts'!AV255/'Kelpie OTU counts'!AV$1</f>
        <v>1.762114537444934E-3</v>
      </c>
      <c r="AW255" s="4">
        <f>'Kelpie OTU counts'!AW255/'Kelpie OTU counts'!AW$1</f>
        <v>0</v>
      </c>
      <c r="AX255" s="4">
        <f>'Kelpie OTU counts'!AX255/'Kelpie OTU counts'!AX$1</f>
        <v>0</v>
      </c>
      <c r="AY255" s="4">
        <f>'Kelpie OTU counts'!AY255/'Kelpie OTU counts'!AY$1</f>
        <v>0</v>
      </c>
      <c r="AZ255" s="4">
        <f>'Kelpie OTU counts'!AZ255/'Kelpie OTU counts'!AZ$1</f>
        <v>0</v>
      </c>
      <c r="BA255" s="4">
        <f>'Kelpie OTU counts'!BA255/'Kelpie OTU counts'!BA$1</f>
        <v>0</v>
      </c>
      <c r="BB255" s="4">
        <f>'Kelpie OTU counts'!BB255/'Kelpie OTU counts'!BB$1</f>
        <v>0</v>
      </c>
      <c r="BC255" s="4">
        <f>'Kelpie OTU counts'!BC255/'Kelpie OTU counts'!BC$1</f>
        <v>0</v>
      </c>
      <c r="BD255" s="4">
        <f>'Kelpie OTU counts'!BD255/'Kelpie OTU counts'!BD$1</f>
        <v>0</v>
      </c>
      <c r="BE255" s="4">
        <f>'Kelpie OTU counts'!BE255/'Kelpie OTU counts'!BE$1</f>
        <v>0</v>
      </c>
      <c r="BF255" s="4">
        <f>'Kelpie OTU counts'!BF255/'Kelpie OTU counts'!BF$1</f>
        <v>0</v>
      </c>
    </row>
    <row r="256" spans="1:58" x14ac:dyDescent="0.35">
      <c r="A256" t="str">
        <f>'Kelpie OTU counts'!A256</f>
        <v>OTU_248</v>
      </c>
      <c r="B256">
        <f>'Kelpie OTU counts'!B256</f>
        <v>4</v>
      </c>
      <c r="C256" t="str">
        <f>'Kelpie OTU counts'!C256</f>
        <v>Root</v>
      </c>
      <c r="D256" t="str">
        <f>'Kelpie OTU counts'!D256</f>
        <v>Bacteria</v>
      </c>
      <c r="E256" t="str">
        <f>'Kelpie OTU counts'!E256</f>
        <v>.</v>
      </c>
      <c r="F256" t="str">
        <f>'Kelpie OTU counts'!F256</f>
        <v>.</v>
      </c>
      <c r="G256" t="str">
        <f>'Kelpie OTU counts'!G256</f>
        <v>.</v>
      </c>
      <c r="H256" t="str">
        <f>'Kelpie OTU counts'!H256</f>
        <v>.</v>
      </c>
      <c r="I256" t="str">
        <f>'Kelpie OTU counts'!I256</f>
        <v>.</v>
      </c>
      <c r="J256" t="str">
        <f>'Kelpie OTU counts'!J256</f>
        <v>.</v>
      </c>
      <c r="K256" t="str">
        <f>'Kelpie OTU counts'!K256</f>
        <v>.</v>
      </c>
      <c r="L256" t="str">
        <f>'Kelpie OTU counts'!L256</f>
        <v>.</v>
      </c>
      <c r="M256" t="str">
        <f>'Kelpie OTU counts'!M256</f>
        <v>.</v>
      </c>
      <c r="N256" t="str">
        <f>'Kelpie OTU counts'!N256</f>
        <v>.</v>
      </c>
      <c r="O256">
        <f>'Kelpie OTU counts'!O256</f>
        <v>1</v>
      </c>
      <c r="P256" t="str">
        <f>'Kelpie OTU counts'!P256</f>
        <v>Spiroplasma_velocicrescens_(T)_ATCC_35262;_MQ-4_(AY189311)</v>
      </c>
      <c r="Q256">
        <f>'Kelpie OTU counts'!Q256</f>
        <v>86.1</v>
      </c>
      <c r="R256">
        <f>'Kelpie OTU counts'!R256</f>
        <v>2</v>
      </c>
      <c r="S256" s="4">
        <f>'Kelpie OTU counts'!S256/'Kelpie OTU counts'!S$1</f>
        <v>0</v>
      </c>
      <c r="T256" s="4">
        <f>'Kelpie OTU counts'!T256/'Kelpie OTU counts'!T$1</f>
        <v>0</v>
      </c>
      <c r="U256" s="4">
        <f>'Kelpie OTU counts'!U256/'Kelpie OTU counts'!U$1</f>
        <v>0</v>
      </c>
      <c r="V256" s="4">
        <f>'Kelpie OTU counts'!V256/'Kelpie OTU counts'!V$1</f>
        <v>0</v>
      </c>
      <c r="W256" s="4">
        <f>'Kelpie OTU counts'!W256/'Kelpie OTU counts'!W$1</f>
        <v>0</v>
      </c>
      <c r="X256" s="4">
        <f>'Kelpie OTU counts'!X256/'Kelpie OTU counts'!X$1</f>
        <v>0</v>
      </c>
      <c r="Y256" s="4">
        <f>'Kelpie OTU counts'!Y256/'Kelpie OTU counts'!Y$1</f>
        <v>0</v>
      </c>
      <c r="Z256" s="4">
        <f>'Kelpie OTU counts'!Z256/'Kelpie OTU counts'!Z$1</f>
        <v>0</v>
      </c>
      <c r="AA256" s="4">
        <f>'Kelpie OTU counts'!AA256/'Kelpie OTU counts'!AA$1</f>
        <v>0</v>
      </c>
      <c r="AB256" s="4">
        <f>'Kelpie OTU counts'!AB256/'Kelpie OTU counts'!AB$1</f>
        <v>0</v>
      </c>
      <c r="AC256" s="4">
        <f>'Kelpie OTU counts'!AC256/'Kelpie OTU counts'!AC$1</f>
        <v>0</v>
      </c>
      <c r="AD256" s="4">
        <f>'Kelpie OTU counts'!AD256/'Kelpie OTU counts'!AD$1</f>
        <v>0</v>
      </c>
      <c r="AE256" s="4">
        <f>'Kelpie OTU counts'!AE256/'Kelpie OTU counts'!AE$1</f>
        <v>1.4668133480014668E-3</v>
      </c>
      <c r="AF256" s="4">
        <f>'Kelpie OTU counts'!AF256/'Kelpie OTU counts'!AF$1</f>
        <v>0</v>
      </c>
      <c r="AG256" s="4">
        <f>'Kelpie OTU counts'!AG256/'Kelpie OTU counts'!AG$1</f>
        <v>0</v>
      </c>
      <c r="AH256" s="4">
        <f>'Kelpie OTU counts'!AH256/'Kelpie OTU counts'!AH$1</f>
        <v>0</v>
      </c>
      <c r="AI256" s="4">
        <f>'Kelpie OTU counts'!AI256/'Kelpie OTU counts'!AI$1</f>
        <v>0</v>
      </c>
      <c r="AJ256" s="4">
        <f>'Kelpie OTU counts'!AJ256/'Kelpie OTU counts'!AJ$1</f>
        <v>0</v>
      </c>
      <c r="AK256" s="4">
        <f>'Kelpie OTU counts'!AK256/'Kelpie OTU counts'!AK$1</f>
        <v>0</v>
      </c>
      <c r="AL256" s="4">
        <f>'Kelpie OTU counts'!AL256/'Kelpie OTU counts'!AL$1</f>
        <v>0</v>
      </c>
      <c r="AM256" s="4">
        <f>'Kelpie OTU counts'!AM256/'Kelpie OTU counts'!AM$1</f>
        <v>0</v>
      </c>
      <c r="AN256" s="4">
        <f>'Kelpie OTU counts'!AN256/'Kelpie OTU counts'!AN$1</f>
        <v>0</v>
      </c>
      <c r="AO256" s="4">
        <f>'Kelpie OTU counts'!AO256/'Kelpie OTU counts'!AO$1</f>
        <v>0</v>
      </c>
      <c r="AP256" s="4">
        <f>'Kelpie OTU counts'!AP256/'Kelpie OTU counts'!AP$1</f>
        <v>0</v>
      </c>
      <c r="AQ256" s="4">
        <f>'Kelpie OTU counts'!AQ256/'Kelpie OTU counts'!AQ$1</f>
        <v>0</v>
      </c>
      <c r="AR256" s="4">
        <f>'Kelpie OTU counts'!AR256/'Kelpie OTU counts'!AR$1</f>
        <v>0</v>
      </c>
      <c r="AS256" s="4">
        <f>'Kelpie OTU counts'!AS256/'Kelpie OTU counts'!AS$1</f>
        <v>0</v>
      </c>
      <c r="AT256" s="4">
        <f>'Kelpie OTU counts'!AT256/'Kelpie OTU counts'!AT$1</f>
        <v>0</v>
      </c>
      <c r="AU256" s="4">
        <f>'Kelpie OTU counts'!AU256/'Kelpie OTU counts'!AU$1</f>
        <v>0</v>
      </c>
      <c r="AV256" s="4">
        <f>'Kelpie OTU counts'!AV256/'Kelpie OTU counts'!AV$1</f>
        <v>0</v>
      </c>
      <c r="AW256" s="4">
        <f>'Kelpie OTU counts'!AW256/'Kelpie OTU counts'!AW$1</f>
        <v>0</v>
      </c>
      <c r="AX256" s="4">
        <f>'Kelpie OTU counts'!AX256/'Kelpie OTU counts'!AX$1</f>
        <v>0</v>
      </c>
      <c r="AY256" s="4">
        <f>'Kelpie OTU counts'!AY256/'Kelpie OTU counts'!AY$1</f>
        <v>0</v>
      </c>
      <c r="AZ256" s="4">
        <f>'Kelpie OTU counts'!AZ256/'Kelpie OTU counts'!AZ$1</f>
        <v>0</v>
      </c>
      <c r="BA256" s="4">
        <f>'Kelpie OTU counts'!BA256/'Kelpie OTU counts'!BA$1</f>
        <v>0</v>
      </c>
      <c r="BB256" s="4">
        <f>'Kelpie OTU counts'!BB256/'Kelpie OTU counts'!BB$1</f>
        <v>0</v>
      </c>
      <c r="BC256" s="4">
        <f>'Kelpie OTU counts'!BC256/'Kelpie OTU counts'!BC$1</f>
        <v>0</v>
      </c>
      <c r="BD256" s="4">
        <f>'Kelpie OTU counts'!BD256/'Kelpie OTU counts'!BD$1</f>
        <v>0</v>
      </c>
      <c r="BE256" s="4">
        <f>'Kelpie OTU counts'!BE256/'Kelpie OTU counts'!BE$1</f>
        <v>0</v>
      </c>
      <c r="BF256" s="4">
        <f>'Kelpie OTU counts'!BF256/'Kelpie OTU counts'!BF$1</f>
        <v>0</v>
      </c>
    </row>
    <row r="257" spans="1:58" x14ac:dyDescent="0.35">
      <c r="A257" t="str">
        <f>'Kelpie OTU counts'!A257</f>
        <v>OTU_245</v>
      </c>
      <c r="B257">
        <f>'Kelpie OTU counts'!B257</f>
        <v>4</v>
      </c>
      <c r="C257" t="str">
        <f>'Kelpie OTU counts'!C257</f>
        <v>Root</v>
      </c>
      <c r="D257" t="str">
        <f>'Kelpie OTU counts'!D257</f>
        <v>Bacteria</v>
      </c>
      <c r="E257" t="str">
        <f>'Kelpie OTU counts'!E257</f>
        <v>Firmicutes</v>
      </c>
      <c r="F257" t="str">
        <f>'Kelpie OTU counts'!F257</f>
        <v>.</v>
      </c>
      <c r="G257" t="str">
        <f>'Kelpie OTU counts'!G257</f>
        <v>Clostridia</v>
      </c>
      <c r="H257" t="str">
        <f>'Kelpie OTU counts'!H257</f>
        <v>.</v>
      </c>
      <c r="I257" t="str">
        <f>'Kelpie OTU counts'!I257</f>
        <v>Clostridiales</v>
      </c>
      <c r="J257" t="str">
        <f>'Kelpie OTU counts'!J257</f>
        <v>.</v>
      </c>
      <c r="K257" t="str">
        <f>'Kelpie OTU counts'!K257</f>
        <v>Lachnospiraceae</v>
      </c>
      <c r="L257" t="str">
        <f>'Kelpie OTU counts'!L257</f>
        <v>.</v>
      </c>
      <c r="M257" t="str">
        <f>'Kelpie OTU counts'!M257</f>
        <v>.</v>
      </c>
      <c r="N257" t="str">
        <f>'Kelpie OTU counts'!N257</f>
        <v>.</v>
      </c>
      <c r="O257">
        <f>'Kelpie OTU counts'!O257</f>
        <v>0.99</v>
      </c>
      <c r="P257" t="str">
        <f>'Kelpie OTU counts'!P257</f>
        <v>Eubacterium_ramulus_ATCC_29099_(L34623)</v>
      </c>
      <c r="Q257">
        <f>'Kelpie OTU counts'!Q257</f>
        <v>96.4</v>
      </c>
      <c r="R257">
        <f>'Kelpie OTU counts'!R257</f>
        <v>1</v>
      </c>
      <c r="S257" s="4">
        <f>'Kelpie OTU counts'!S257/'Kelpie OTU counts'!S$1</f>
        <v>0</v>
      </c>
      <c r="T257" s="4">
        <f>'Kelpie OTU counts'!T257/'Kelpie OTU counts'!T$1</f>
        <v>0</v>
      </c>
      <c r="U257" s="4">
        <f>'Kelpie OTU counts'!U257/'Kelpie OTU counts'!U$1</f>
        <v>0</v>
      </c>
      <c r="V257" s="4">
        <f>'Kelpie OTU counts'!V257/'Kelpie OTU counts'!V$1</f>
        <v>0</v>
      </c>
      <c r="W257" s="4">
        <f>'Kelpie OTU counts'!W257/'Kelpie OTU counts'!W$1</f>
        <v>0</v>
      </c>
      <c r="X257" s="4">
        <f>'Kelpie OTU counts'!X257/'Kelpie OTU counts'!X$1</f>
        <v>0</v>
      </c>
      <c r="Y257" s="4">
        <f>'Kelpie OTU counts'!Y257/'Kelpie OTU counts'!Y$1</f>
        <v>0</v>
      </c>
      <c r="Z257" s="4">
        <f>'Kelpie OTU counts'!Z257/'Kelpie OTU counts'!Z$1</f>
        <v>0</v>
      </c>
      <c r="AA257" s="4">
        <f>'Kelpie OTU counts'!AA257/'Kelpie OTU counts'!AA$1</f>
        <v>0</v>
      </c>
      <c r="AB257" s="4">
        <f>'Kelpie OTU counts'!AB257/'Kelpie OTU counts'!AB$1</f>
        <v>0</v>
      </c>
      <c r="AC257" s="4">
        <f>'Kelpie OTU counts'!AC257/'Kelpie OTU counts'!AC$1</f>
        <v>0</v>
      </c>
      <c r="AD257" s="4">
        <f>'Kelpie OTU counts'!AD257/'Kelpie OTU counts'!AD$1</f>
        <v>0</v>
      </c>
      <c r="AE257" s="4">
        <f>'Kelpie OTU counts'!AE257/'Kelpie OTU counts'!AE$1</f>
        <v>0</v>
      </c>
      <c r="AF257" s="4">
        <f>'Kelpie OTU counts'!AF257/'Kelpie OTU counts'!AF$1</f>
        <v>0</v>
      </c>
      <c r="AG257" s="4">
        <f>'Kelpie OTU counts'!AG257/'Kelpie OTU counts'!AG$1</f>
        <v>0</v>
      </c>
      <c r="AH257" s="4">
        <f>'Kelpie OTU counts'!AH257/'Kelpie OTU counts'!AH$1</f>
        <v>0</v>
      </c>
      <c r="AI257" s="4">
        <f>'Kelpie OTU counts'!AI257/'Kelpie OTU counts'!AI$1</f>
        <v>0</v>
      </c>
      <c r="AJ257" s="4">
        <f>'Kelpie OTU counts'!AJ257/'Kelpie OTU counts'!AJ$1</f>
        <v>0</v>
      </c>
      <c r="AK257" s="4">
        <f>'Kelpie OTU counts'!AK257/'Kelpie OTU counts'!AK$1</f>
        <v>0</v>
      </c>
      <c r="AL257" s="4">
        <f>'Kelpie OTU counts'!AL257/'Kelpie OTU counts'!AL$1</f>
        <v>0</v>
      </c>
      <c r="AM257" s="4">
        <f>'Kelpie OTU counts'!AM257/'Kelpie OTU counts'!AM$1</f>
        <v>0</v>
      </c>
      <c r="AN257" s="4">
        <f>'Kelpie OTU counts'!AN257/'Kelpie OTU counts'!AN$1</f>
        <v>0</v>
      </c>
      <c r="AO257" s="4">
        <f>'Kelpie OTU counts'!AO257/'Kelpie OTU counts'!AO$1</f>
        <v>0</v>
      </c>
      <c r="AP257" s="4">
        <f>'Kelpie OTU counts'!AP257/'Kelpie OTU counts'!AP$1</f>
        <v>0</v>
      </c>
      <c r="AQ257" s="4">
        <f>'Kelpie OTU counts'!AQ257/'Kelpie OTU counts'!AQ$1</f>
        <v>0</v>
      </c>
      <c r="AR257" s="4">
        <f>'Kelpie OTU counts'!AR257/'Kelpie OTU counts'!AR$1</f>
        <v>0</v>
      </c>
      <c r="AS257" s="4">
        <f>'Kelpie OTU counts'!AS257/'Kelpie OTU counts'!AS$1</f>
        <v>0</v>
      </c>
      <c r="AT257" s="4">
        <f>'Kelpie OTU counts'!AT257/'Kelpie OTU counts'!AT$1</f>
        <v>0</v>
      </c>
      <c r="AU257" s="4">
        <f>'Kelpie OTU counts'!AU257/'Kelpie OTU counts'!AU$1</f>
        <v>0</v>
      </c>
      <c r="AV257" s="4">
        <f>'Kelpie OTU counts'!AV257/'Kelpie OTU counts'!AV$1</f>
        <v>0</v>
      </c>
      <c r="AW257" s="4">
        <f>'Kelpie OTU counts'!AW257/'Kelpie OTU counts'!AW$1</f>
        <v>0</v>
      </c>
      <c r="AX257" s="4">
        <f>'Kelpie OTU counts'!AX257/'Kelpie OTU counts'!AX$1</f>
        <v>1.9704433497536944E-3</v>
      </c>
      <c r="AY257" s="4">
        <f>'Kelpie OTU counts'!AY257/'Kelpie OTU counts'!AY$1</f>
        <v>0</v>
      </c>
      <c r="AZ257" s="4">
        <f>'Kelpie OTU counts'!AZ257/'Kelpie OTU counts'!AZ$1</f>
        <v>0</v>
      </c>
      <c r="BA257" s="4">
        <f>'Kelpie OTU counts'!BA257/'Kelpie OTU counts'!BA$1</f>
        <v>0</v>
      </c>
      <c r="BB257" s="4">
        <f>'Kelpie OTU counts'!BB257/'Kelpie OTU counts'!BB$1</f>
        <v>0</v>
      </c>
      <c r="BC257" s="4">
        <f>'Kelpie OTU counts'!BC257/'Kelpie OTU counts'!BC$1</f>
        <v>0</v>
      </c>
      <c r="BD257" s="4">
        <f>'Kelpie OTU counts'!BD257/'Kelpie OTU counts'!BD$1</f>
        <v>0</v>
      </c>
      <c r="BE257" s="4">
        <f>'Kelpie OTU counts'!BE257/'Kelpie OTU counts'!BE$1</f>
        <v>0</v>
      </c>
      <c r="BF257" s="4">
        <f>'Kelpie OTU counts'!BF257/'Kelpie OTU counts'!BF$1</f>
        <v>0</v>
      </c>
    </row>
    <row r="258" spans="1:58" x14ac:dyDescent="0.35">
      <c r="A258" t="str">
        <f>'Kelpie OTU counts'!A258</f>
        <v>OTU_240</v>
      </c>
      <c r="B258">
        <f>'Kelpie OTU counts'!B258</f>
        <v>4</v>
      </c>
      <c r="C258" t="str">
        <f>'Kelpie OTU counts'!C258</f>
        <v>Root</v>
      </c>
      <c r="D258" t="str">
        <f>'Kelpie OTU counts'!D258</f>
        <v>Bacteria</v>
      </c>
      <c r="E258" t="str">
        <f>'Kelpie OTU counts'!E258</f>
        <v>Firmicutes</v>
      </c>
      <c r="F258" t="str">
        <f>'Kelpie OTU counts'!F258</f>
        <v>.</v>
      </c>
      <c r="G258" t="str">
        <f>'Kelpie OTU counts'!G258</f>
        <v>.</v>
      </c>
      <c r="H258" t="str">
        <f>'Kelpie OTU counts'!H258</f>
        <v>.</v>
      </c>
      <c r="I258" t="str">
        <f>'Kelpie OTU counts'!I258</f>
        <v>.</v>
      </c>
      <c r="J258" t="str">
        <f>'Kelpie OTU counts'!J258</f>
        <v>.</v>
      </c>
      <c r="K258" t="str">
        <f>'Kelpie OTU counts'!K258</f>
        <v>.</v>
      </c>
      <c r="L258" t="str">
        <f>'Kelpie OTU counts'!L258</f>
        <v>.</v>
      </c>
      <c r="M258" t="str">
        <f>'Kelpie OTU counts'!M258</f>
        <v>.</v>
      </c>
      <c r="N258" t="str">
        <f>'Kelpie OTU counts'!N258</f>
        <v>.</v>
      </c>
      <c r="O258">
        <f>'Kelpie OTU counts'!O258</f>
        <v>0.67</v>
      </c>
      <c r="P258" t="str">
        <f>'Kelpie OTU counts'!P258</f>
        <v>Moorella_humiferrea_(T)_64_FGQ_(GQ872425)</v>
      </c>
      <c r="Q258">
        <f>'Kelpie OTU counts'!Q258</f>
        <v>86.6</v>
      </c>
      <c r="R258">
        <f>'Kelpie OTU counts'!R258</f>
        <v>1</v>
      </c>
      <c r="S258" s="4">
        <f>'Kelpie OTU counts'!S258/'Kelpie OTU counts'!S$1</f>
        <v>0</v>
      </c>
      <c r="T258" s="4">
        <f>'Kelpie OTU counts'!T258/'Kelpie OTU counts'!T$1</f>
        <v>0</v>
      </c>
      <c r="U258" s="4">
        <f>'Kelpie OTU counts'!U258/'Kelpie OTU counts'!U$1</f>
        <v>0</v>
      </c>
      <c r="V258" s="4">
        <f>'Kelpie OTU counts'!V258/'Kelpie OTU counts'!V$1</f>
        <v>0</v>
      </c>
      <c r="W258" s="4">
        <f>'Kelpie OTU counts'!W258/'Kelpie OTU counts'!W$1</f>
        <v>0</v>
      </c>
      <c r="X258" s="4">
        <f>'Kelpie OTU counts'!X258/'Kelpie OTU counts'!X$1</f>
        <v>0</v>
      </c>
      <c r="Y258" s="4">
        <f>'Kelpie OTU counts'!Y258/'Kelpie OTU counts'!Y$1</f>
        <v>0</v>
      </c>
      <c r="Z258" s="4">
        <f>'Kelpie OTU counts'!Z258/'Kelpie OTU counts'!Z$1</f>
        <v>0</v>
      </c>
      <c r="AA258" s="4">
        <f>'Kelpie OTU counts'!AA258/'Kelpie OTU counts'!AA$1</f>
        <v>0</v>
      </c>
      <c r="AB258" s="4">
        <f>'Kelpie OTU counts'!AB258/'Kelpie OTU counts'!AB$1</f>
        <v>0</v>
      </c>
      <c r="AC258" s="4">
        <f>'Kelpie OTU counts'!AC258/'Kelpie OTU counts'!AC$1</f>
        <v>0</v>
      </c>
      <c r="AD258" s="4">
        <f>'Kelpie OTU counts'!AD258/'Kelpie OTU counts'!AD$1</f>
        <v>0</v>
      </c>
      <c r="AE258" s="4">
        <f>'Kelpie OTU counts'!AE258/'Kelpie OTU counts'!AE$1</f>
        <v>0</v>
      </c>
      <c r="AF258" s="4">
        <f>'Kelpie OTU counts'!AF258/'Kelpie OTU counts'!AF$1</f>
        <v>0</v>
      </c>
      <c r="AG258" s="4">
        <f>'Kelpie OTU counts'!AG258/'Kelpie OTU counts'!AG$1</f>
        <v>0</v>
      </c>
      <c r="AH258" s="4">
        <f>'Kelpie OTU counts'!AH258/'Kelpie OTU counts'!AH$1</f>
        <v>0</v>
      </c>
      <c r="AI258" s="4">
        <f>'Kelpie OTU counts'!AI258/'Kelpie OTU counts'!AI$1</f>
        <v>0</v>
      </c>
      <c r="AJ258" s="4">
        <f>'Kelpie OTU counts'!AJ258/'Kelpie OTU counts'!AJ$1</f>
        <v>0</v>
      </c>
      <c r="AK258" s="4">
        <f>'Kelpie OTU counts'!AK258/'Kelpie OTU counts'!AK$1</f>
        <v>0</v>
      </c>
      <c r="AL258" s="4">
        <f>'Kelpie OTU counts'!AL258/'Kelpie OTU counts'!AL$1</f>
        <v>0</v>
      </c>
      <c r="AM258" s="4">
        <f>'Kelpie OTU counts'!AM258/'Kelpie OTU counts'!AM$1</f>
        <v>0</v>
      </c>
      <c r="AN258" s="4">
        <f>'Kelpie OTU counts'!AN258/'Kelpie OTU counts'!AN$1</f>
        <v>0</v>
      </c>
      <c r="AO258" s="4">
        <f>'Kelpie OTU counts'!AO258/'Kelpie OTU counts'!AO$1</f>
        <v>1.5980823012385138E-3</v>
      </c>
      <c r="AP258" s="4">
        <f>'Kelpie OTU counts'!AP258/'Kelpie OTU counts'!AP$1</f>
        <v>0</v>
      </c>
      <c r="AQ258" s="4">
        <f>'Kelpie OTU counts'!AQ258/'Kelpie OTU counts'!AQ$1</f>
        <v>0</v>
      </c>
      <c r="AR258" s="4">
        <f>'Kelpie OTU counts'!AR258/'Kelpie OTU counts'!AR$1</f>
        <v>0</v>
      </c>
      <c r="AS258" s="4">
        <f>'Kelpie OTU counts'!AS258/'Kelpie OTU counts'!AS$1</f>
        <v>0</v>
      </c>
      <c r="AT258" s="4">
        <f>'Kelpie OTU counts'!AT258/'Kelpie OTU counts'!AT$1</f>
        <v>0</v>
      </c>
      <c r="AU258" s="4">
        <f>'Kelpie OTU counts'!AU258/'Kelpie OTU counts'!AU$1</f>
        <v>0</v>
      </c>
      <c r="AV258" s="4">
        <f>'Kelpie OTU counts'!AV258/'Kelpie OTU counts'!AV$1</f>
        <v>0</v>
      </c>
      <c r="AW258" s="4">
        <f>'Kelpie OTU counts'!AW258/'Kelpie OTU counts'!AW$1</f>
        <v>0</v>
      </c>
      <c r="AX258" s="4">
        <f>'Kelpie OTU counts'!AX258/'Kelpie OTU counts'!AX$1</f>
        <v>0</v>
      </c>
      <c r="AY258" s="4">
        <f>'Kelpie OTU counts'!AY258/'Kelpie OTU counts'!AY$1</f>
        <v>0</v>
      </c>
      <c r="AZ258" s="4">
        <f>'Kelpie OTU counts'!AZ258/'Kelpie OTU counts'!AZ$1</f>
        <v>0</v>
      </c>
      <c r="BA258" s="4">
        <f>'Kelpie OTU counts'!BA258/'Kelpie OTU counts'!BA$1</f>
        <v>0</v>
      </c>
      <c r="BB258" s="4">
        <f>'Kelpie OTU counts'!BB258/'Kelpie OTU counts'!BB$1</f>
        <v>0</v>
      </c>
      <c r="BC258" s="4">
        <f>'Kelpie OTU counts'!BC258/'Kelpie OTU counts'!BC$1</f>
        <v>0</v>
      </c>
      <c r="BD258" s="4">
        <f>'Kelpie OTU counts'!BD258/'Kelpie OTU counts'!BD$1</f>
        <v>0</v>
      </c>
      <c r="BE258" s="4">
        <f>'Kelpie OTU counts'!BE258/'Kelpie OTU counts'!BE$1</f>
        <v>0</v>
      </c>
      <c r="BF258" s="4">
        <f>'Kelpie OTU counts'!BF258/'Kelpie OTU counts'!BF$1</f>
        <v>0</v>
      </c>
    </row>
    <row r="259" spans="1:58" x14ac:dyDescent="0.35">
      <c r="A259" t="str">
        <f>'Kelpie OTU counts'!A259</f>
        <v>OTU_247</v>
      </c>
      <c r="B259">
        <f>'Kelpie OTU counts'!B259</f>
        <v>4</v>
      </c>
      <c r="C259" t="str">
        <f>'Kelpie OTU counts'!C259</f>
        <v>Root</v>
      </c>
      <c r="D259" t="str">
        <f>'Kelpie OTU counts'!D259</f>
        <v>Bacteria</v>
      </c>
      <c r="E259" t="str">
        <f>'Kelpie OTU counts'!E259</f>
        <v>Coriobacteriia</v>
      </c>
      <c r="F259" t="str">
        <f>'Kelpie OTU counts'!F259</f>
        <v>.</v>
      </c>
      <c r="G259" t="str">
        <f>'Kelpie OTU counts'!G259</f>
        <v>Actinobacteria</v>
      </c>
      <c r="H259" t="str">
        <f>'Kelpie OTU counts'!H259</f>
        <v>Coriobacteridae</v>
      </c>
      <c r="I259" t="str">
        <f>'Kelpie OTU counts'!I259</f>
        <v>Coriobacteriales</v>
      </c>
      <c r="J259" t="str">
        <f>'Kelpie OTU counts'!J259</f>
        <v>Coriobacterineae</v>
      </c>
      <c r="K259" t="str">
        <f>'Kelpie OTU counts'!K259</f>
        <v>Coriobacteriaceae</v>
      </c>
      <c r="L259" t="str">
        <f>'Kelpie OTU counts'!L259</f>
        <v>.</v>
      </c>
      <c r="M259" t="str">
        <f>'Kelpie OTU counts'!M259</f>
        <v>Olsenella</v>
      </c>
      <c r="N259" t="str">
        <f>'Kelpie OTU counts'!N259</f>
        <v>.</v>
      </c>
      <c r="O259">
        <f>'Kelpie OTU counts'!O259</f>
        <v>0.67</v>
      </c>
      <c r="P259" t="str">
        <f>'Kelpie OTU counts'!P259</f>
        <v>Collinsella_bouchesdurhonensis_strain_Marseille-P3296_(NR_147379.1)</v>
      </c>
      <c r="Q259">
        <f>'Kelpie OTU counts'!Q259</f>
        <v>94</v>
      </c>
      <c r="R259">
        <f>'Kelpie OTU counts'!R259</f>
        <v>1</v>
      </c>
      <c r="S259" s="4">
        <f>'Kelpie OTU counts'!S259/'Kelpie OTU counts'!S$1</f>
        <v>0</v>
      </c>
      <c r="T259" s="4">
        <f>'Kelpie OTU counts'!T259/'Kelpie OTU counts'!T$1</f>
        <v>0</v>
      </c>
      <c r="U259" s="4">
        <f>'Kelpie OTU counts'!U259/'Kelpie OTU counts'!U$1</f>
        <v>0</v>
      </c>
      <c r="V259" s="4">
        <f>'Kelpie OTU counts'!V259/'Kelpie OTU counts'!V$1</f>
        <v>0</v>
      </c>
      <c r="W259" s="4">
        <f>'Kelpie OTU counts'!W259/'Kelpie OTU counts'!W$1</f>
        <v>0</v>
      </c>
      <c r="X259" s="4">
        <f>'Kelpie OTU counts'!X259/'Kelpie OTU counts'!X$1</f>
        <v>0</v>
      </c>
      <c r="Y259" s="4">
        <f>'Kelpie OTU counts'!Y259/'Kelpie OTU counts'!Y$1</f>
        <v>0</v>
      </c>
      <c r="Z259" s="4">
        <f>'Kelpie OTU counts'!Z259/'Kelpie OTU counts'!Z$1</f>
        <v>0</v>
      </c>
      <c r="AA259" s="4">
        <f>'Kelpie OTU counts'!AA259/'Kelpie OTU counts'!AA$1</f>
        <v>0</v>
      </c>
      <c r="AB259" s="4">
        <f>'Kelpie OTU counts'!AB259/'Kelpie OTU counts'!AB$1</f>
        <v>0</v>
      </c>
      <c r="AC259" s="4">
        <f>'Kelpie OTU counts'!AC259/'Kelpie OTU counts'!AC$1</f>
        <v>0</v>
      </c>
      <c r="AD259" s="4">
        <f>'Kelpie OTU counts'!AD259/'Kelpie OTU counts'!AD$1</f>
        <v>0</v>
      </c>
      <c r="AE259" s="4">
        <f>'Kelpie OTU counts'!AE259/'Kelpie OTU counts'!AE$1</f>
        <v>0</v>
      </c>
      <c r="AF259" s="4">
        <f>'Kelpie OTU counts'!AF259/'Kelpie OTU counts'!AF$1</f>
        <v>0</v>
      </c>
      <c r="AG259" s="4">
        <f>'Kelpie OTU counts'!AG259/'Kelpie OTU counts'!AG$1</f>
        <v>0</v>
      </c>
      <c r="AH259" s="4">
        <f>'Kelpie OTU counts'!AH259/'Kelpie OTU counts'!AH$1</f>
        <v>0</v>
      </c>
      <c r="AI259" s="4">
        <f>'Kelpie OTU counts'!AI259/'Kelpie OTU counts'!AI$1</f>
        <v>0</v>
      </c>
      <c r="AJ259" s="4">
        <f>'Kelpie OTU counts'!AJ259/'Kelpie OTU counts'!AJ$1</f>
        <v>0</v>
      </c>
      <c r="AK259" s="4">
        <f>'Kelpie OTU counts'!AK259/'Kelpie OTU counts'!AK$1</f>
        <v>0</v>
      </c>
      <c r="AL259" s="4">
        <f>'Kelpie OTU counts'!AL259/'Kelpie OTU counts'!AL$1</f>
        <v>0</v>
      </c>
      <c r="AM259" s="4">
        <f>'Kelpie OTU counts'!AM259/'Kelpie OTU counts'!AM$1</f>
        <v>0</v>
      </c>
      <c r="AN259" s="4">
        <f>'Kelpie OTU counts'!AN259/'Kelpie OTU counts'!AN$1</f>
        <v>0</v>
      </c>
      <c r="AO259" s="4">
        <f>'Kelpie OTU counts'!AO259/'Kelpie OTU counts'!AO$1</f>
        <v>0</v>
      </c>
      <c r="AP259" s="4">
        <f>'Kelpie OTU counts'!AP259/'Kelpie OTU counts'!AP$1</f>
        <v>0</v>
      </c>
      <c r="AQ259" s="4">
        <f>'Kelpie OTU counts'!AQ259/'Kelpie OTU counts'!AQ$1</f>
        <v>0</v>
      </c>
      <c r="AR259" s="4">
        <f>'Kelpie OTU counts'!AR259/'Kelpie OTU counts'!AR$1</f>
        <v>0</v>
      </c>
      <c r="AS259" s="4">
        <f>'Kelpie OTU counts'!AS259/'Kelpie OTU counts'!AS$1</f>
        <v>0</v>
      </c>
      <c r="AT259" s="4">
        <f>'Kelpie OTU counts'!AT259/'Kelpie OTU counts'!AT$1</f>
        <v>0</v>
      </c>
      <c r="AU259" s="4">
        <f>'Kelpie OTU counts'!AU259/'Kelpie OTU counts'!AU$1</f>
        <v>0</v>
      </c>
      <c r="AV259" s="4">
        <f>'Kelpie OTU counts'!AV259/'Kelpie OTU counts'!AV$1</f>
        <v>0</v>
      </c>
      <c r="AW259" s="4">
        <f>'Kelpie OTU counts'!AW259/'Kelpie OTU counts'!AW$1</f>
        <v>0</v>
      </c>
      <c r="AX259" s="4">
        <f>'Kelpie OTU counts'!AX259/'Kelpie OTU counts'!AX$1</f>
        <v>1.9704433497536944E-3</v>
      </c>
      <c r="AY259" s="4">
        <f>'Kelpie OTU counts'!AY259/'Kelpie OTU counts'!AY$1</f>
        <v>0</v>
      </c>
      <c r="AZ259" s="4">
        <f>'Kelpie OTU counts'!AZ259/'Kelpie OTU counts'!AZ$1</f>
        <v>0</v>
      </c>
      <c r="BA259" s="4">
        <f>'Kelpie OTU counts'!BA259/'Kelpie OTU counts'!BA$1</f>
        <v>0</v>
      </c>
      <c r="BB259" s="4">
        <f>'Kelpie OTU counts'!BB259/'Kelpie OTU counts'!BB$1</f>
        <v>0</v>
      </c>
      <c r="BC259" s="4">
        <f>'Kelpie OTU counts'!BC259/'Kelpie OTU counts'!BC$1</f>
        <v>0</v>
      </c>
      <c r="BD259" s="4">
        <f>'Kelpie OTU counts'!BD259/'Kelpie OTU counts'!BD$1</f>
        <v>0</v>
      </c>
      <c r="BE259" s="4">
        <f>'Kelpie OTU counts'!BE259/'Kelpie OTU counts'!BE$1</f>
        <v>0</v>
      </c>
      <c r="BF259" s="4">
        <f>'Kelpie OTU counts'!BF259/'Kelpie OTU counts'!BF$1</f>
        <v>0</v>
      </c>
    </row>
    <row r="260" spans="1:58" x14ac:dyDescent="0.35">
      <c r="A260" t="str">
        <f>'Kelpie OTU counts'!A260</f>
        <v>OTU_254</v>
      </c>
      <c r="B260">
        <f>'Kelpie OTU counts'!B260</f>
        <v>3</v>
      </c>
      <c r="C260" t="str">
        <f>'Kelpie OTU counts'!C260</f>
        <v>Root</v>
      </c>
      <c r="D260" t="str">
        <f>'Kelpie OTU counts'!D260</f>
        <v>Bacteria</v>
      </c>
      <c r="E260" t="str">
        <f>'Kelpie OTU counts'!E260</f>
        <v>Firmicutes</v>
      </c>
      <c r="F260" t="str">
        <f>'Kelpie OTU counts'!F260</f>
        <v>.</v>
      </c>
      <c r="G260" t="str">
        <f>'Kelpie OTU counts'!G260</f>
        <v>Clostridia</v>
      </c>
      <c r="H260" t="str">
        <f>'Kelpie OTU counts'!H260</f>
        <v>.</v>
      </c>
      <c r="I260" t="str">
        <f>'Kelpie OTU counts'!I260</f>
        <v>Clostridiales</v>
      </c>
      <c r="J260" t="str">
        <f>'Kelpie OTU counts'!J260</f>
        <v>.</v>
      </c>
      <c r="K260" t="str">
        <f>'Kelpie OTU counts'!K260</f>
        <v>Lachnospiraceae</v>
      </c>
      <c r="L260" t="str">
        <f>'Kelpie OTU counts'!L260</f>
        <v>.</v>
      </c>
      <c r="M260" t="str">
        <f>'Kelpie OTU counts'!M260</f>
        <v>.</v>
      </c>
      <c r="N260" t="str">
        <f>'Kelpie OTU counts'!N260</f>
        <v>.</v>
      </c>
      <c r="O260">
        <f>'Kelpie OTU counts'!O260</f>
        <v>0.99</v>
      </c>
      <c r="P260" t="str">
        <f>'Kelpie OTU counts'!P260</f>
        <v>Clostridium_polysaccharolyticum_(T)_DSM_1801_(X77839)</v>
      </c>
      <c r="Q260">
        <f>'Kelpie OTU counts'!Q260</f>
        <v>91.7</v>
      </c>
      <c r="R260">
        <f>'Kelpie OTU counts'!R260</f>
        <v>1</v>
      </c>
      <c r="S260" s="4">
        <f>'Kelpie OTU counts'!S260/'Kelpie OTU counts'!S$1</f>
        <v>0</v>
      </c>
      <c r="T260" s="4">
        <f>'Kelpie OTU counts'!T260/'Kelpie OTU counts'!T$1</f>
        <v>0</v>
      </c>
      <c r="U260" s="4">
        <f>'Kelpie OTU counts'!U260/'Kelpie OTU counts'!U$1</f>
        <v>0</v>
      </c>
      <c r="V260" s="4">
        <f>'Kelpie OTU counts'!V260/'Kelpie OTU counts'!V$1</f>
        <v>0</v>
      </c>
      <c r="W260" s="4">
        <f>'Kelpie OTU counts'!W260/'Kelpie OTU counts'!W$1</f>
        <v>0</v>
      </c>
      <c r="X260" s="4">
        <f>'Kelpie OTU counts'!X260/'Kelpie OTU counts'!X$1</f>
        <v>0</v>
      </c>
      <c r="Y260" s="4">
        <f>'Kelpie OTU counts'!Y260/'Kelpie OTU counts'!Y$1</f>
        <v>0</v>
      </c>
      <c r="Z260" s="4">
        <f>'Kelpie OTU counts'!Z260/'Kelpie OTU counts'!Z$1</f>
        <v>0</v>
      </c>
      <c r="AA260" s="4">
        <f>'Kelpie OTU counts'!AA260/'Kelpie OTU counts'!AA$1</f>
        <v>0</v>
      </c>
      <c r="AB260" s="4">
        <f>'Kelpie OTU counts'!AB260/'Kelpie OTU counts'!AB$1</f>
        <v>0</v>
      </c>
      <c r="AC260" s="4">
        <f>'Kelpie OTU counts'!AC260/'Kelpie OTU counts'!AC$1</f>
        <v>0</v>
      </c>
      <c r="AD260" s="4">
        <f>'Kelpie OTU counts'!AD260/'Kelpie OTU counts'!AD$1</f>
        <v>0</v>
      </c>
      <c r="AE260" s="4">
        <f>'Kelpie OTU counts'!AE260/'Kelpie OTU counts'!AE$1</f>
        <v>0</v>
      </c>
      <c r="AF260" s="4">
        <f>'Kelpie OTU counts'!AF260/'Kelpie OTU counts'!AF$1</f>
        <v>0</v>
      </c>
      <c r="AG260" s="4">
        <f>'Kelpie OTU counts'!AG260/'Kelpie OTU counts'!AG$1</f>
        <v>0</v>
      </c>
      <c r="AH260" s="4">
        <f>'Kelpie OTU counts'!AH260/'Kelpie OTU counts'!AH$1</f>
        <v>0</v>
      </c>
      <c r="AI260" s="4">
        <f>'Kelpie OTU counts'!AI260/'Kelpie OTU counts'!AI$1</f>
        <v>0</v>
      </c>
      <c r="AJ260" s="4">
        <f>'Kelpie OTU counts'!AJ260/'Kelpie OTU counts'!AJ$1</f>
        <v>0</v>
      </c>
      <c r="AK260" s="4">
        <f>'Kelpie OTU counts'!AK260/'Kelpie OTU counts'!AK$1</f>
        <v>0</v>
      </c>
      <c r="AL260" s="4">
        <f>'Kelpie OTU counts'!AL260/'Kelpie OTU counts'!AL$1</f>
        <v>0</v>
      </c>
      <c r="AM260" s="4">
        <f>'Kelpie OTU counts'!AM260/'Kelpie OTU counts'!AM$1</f>
        <v>0</v>
      </c>
      <c r="AN260" s="4">
        <f>'Kelpie OTU counts'!AN260/'Kelpie OTU counts'!AN$1</f>
        <v>0</v>
      </c>
      <c r="AO260" s="4">
        <f>'Kelpie OTU counts'!AO260/'Kelpie OTU counts'!AO$1</f>
        <v>0</v>
      </c>
      <c r="AP260" s="4">
        <f>'Kelpie OTU counts'!AP260/'Kelpie OTU counts'!AP$1</f>
        <v>0</v>
      </c>
      <c r="AQ260" s="4">
        <f>'Kelpie OTU counts'!AQ260/'Kelpie OTU counts'!AQ$1</f>
        <v>0</v>
      </c>
      <c r="AR260" s="4">
        <f>'Kelpie OTU counts'!AR260/'Kelpie OTU counts'!AR$1</f>
        <v>0</v>
      </c>
      <c r="AS260" s="4">
        <f>'Kelpie OTU counts'!AS260/'Kelpie OTU counts'!AS$1</f>
        <v>0</v>
      </c>
      <c r="AT260" s="4">
        <f>'Kelpie OTU counts'!AT260/'Kelpie OTU counts'!AT$1</f>
        <v>0</v>
      </c>
      <c r="AU260" s="4">
        <f>'Kelpie OTU counts'!AU260/'Kelpie OTU counts'!AU$1</f>
        <v>0</v>
      </c>
      <c r="AV260" s="4">
        <f>'Kelpie OTU counts'!AV260/'Kelpie OTU counts'!AV$1</f>
        <v>0</v>
      </c>
      <c r="AW260" s="4">
        <f>'Kelpie OTU counts'!AW260/'Kelpie OTU counts'!AW$1</f>
        <v>0</v>
      </c>
      <c r="AX260" s="4">
        <f>'Kelpie OTU counts'!AX260/'Kelpie OTU counts'!AX$1</f>
        <v>1.477832512315271E-3</v>
      </c>
      <c r="AY260" s="4">
        <f>'Kelpie OTU counts'!AY260/'Kelpie OTU counts'!AY$1</f>
        <v>0</v>
      </c>
      <c r="AZ260" s="4">
        <f>'Kelpie OTU counts'!AZ260/'Kelpie OTU counts'!AZ$1</f>
        <v>0</v>
      </c>
      <c r="BA260" s="4">
        <f>'Kelpie OTU counts'!BA260/'Kelpie OTU counts'!BA$1</f>
        <v>0</v>
      </c>
      <c r="BB260" s="4">
        <f>'Kelpie OTU counts'!BB260/'Kelpie OTU counts'!BB$1</f>
        <v>0</v>
      </c>
      <c r="BC260" s="4">
        <f>'Kelpie OTU counts'!BC260/'Kelpie OTU counts'!BC$1</f>
        <v>0</v>
      </c>
      <c r="BD260" s="4">
        <f>'Kelpie OTU counts'!BD260/'Kelpie OTU counts'!BD$1</f>
        <v>0</v>
      </c>
      <c r="BE260" s="4">
        <f>'Kelpie OTU counts'!BE260/'Kelpie OTU counts'!BE$1</f>
        <v>0</v>
      </c>
      <c r="BF260" s="4">
        <f>'Kelpie OTU counts'!BF260/'Kelpie OTU counts'!BF$1</f>
        <v>0</v>
      </c>
    </row>
    <row r="261" spans="1:58" x14ac:dyDescent="0.35">
      <c r="A261" t="str">
        <f>'Kelpie OTU counts'!A261</f>
        <v>OTU_272</v>
      </c>
      <c r="B261">
        <f>'Kelpie OTU counts'!B261</f>
        <v>3</v>
      </c>
      <c r="C261" t="str">
        <f>'Kelpie OTU counts'!C261</f>
        <v>Root</v>
      </c>
      <c r="D261" t="str">
        <f>'Kelpie OTU counts'!D261</f>
        <v>Bacteria</v>
      </c>
      <c r="E261" t="str">
        <f>'Kelpie OTU counts'!E261</f>
        <v>Actinobacteria</v>
      </c>
      <c r="F261" t="str">
        <f>'Kelpie OTU counts'!F261</f>
        <v>.</v>
      </c>
      <c r="G261" t="str">
        <f>'Kelpie OTU counts'!G261</f>
        <v>Actinobacteria</v>
      </c>
      <c r="H261" t="str">
        <f>'Kelpie OTU counts'!H261</f>
        <v>Actinobacteridae</v>
      </c>
      <c r="I261" t="str">
        <f>'Kelpie OTU counts'!I261</f>
        <v>Actinomycetales</v>
      </c>
      <c r="J261" t="str">
        <f>'Kelpie OTU counts'!J261</f>
        <v>Actinomycineae</v>
      </c>
      <c r="K261" t="str">
        <f>'Kelpie OTU counts'!K261</f>
        <v>Actinomycetaceae</v>
      </c>
      <c r="L261" t="str">
        <f>'Kelpie OTU counts'!L261</f>
        <v>.</v>
      </c>
      <c r="M261" t="str">
        <f>'Kelpie OTU counts'!M261</f>
        <v>Actinomyces</v>
      </c>
      <c r="N261" t="str">
        <f>'Kelpie OTU counts'!N261</f>
        <v>.</v>
      </c>
      <c r="O261">
        <f>'Kelpie OTU counts'!O261</f>
        <v>1</v>
      </c>
      <c r="P261" t="str">
        <f>'Kelpie OTU counts'!P261</f>
        <v>Actinomyces_oris_JCM_16131_(AB545935)</v>
      </c>
      <c r="Q261">
        <f>'Kelpie OTU counts'!Q261</f>
        <v>100</v>
      </c>
      <c r="R261">
        <f>'Kelpie OTU counts'!R261</f>
        <v>3</v>
      </c>
      <c r="S261" s="4">
        <f>'Kelpie OTU counts'!S261/'Kelpie OTU counts'!S$1</f>
        <v>0</v>
      </c>
      <c r="T261" s="4">
        <f>'Kelpie OTU counts'!T261/'Kelpie OTU counts'!T$1</f>
        <v>0</v>
      </c>
      <c r="U261" s="4">
        <f>'Kelpie OTU counts'!U261/'Kelpie OTU counts'!U$1</f>
        <v>0</v>
      </c>
      <c r="V261" s="4">
        <f>'Kelpie OTU counts'!V261/'Kelpie OTU counts'!V$1</f>
        <v>0</v>
      </c>
      <c r="W261" s="4">
        <f>'Kelpie OTU counts'!W261/'Kelpie OTU counts'!W$1</f>
        <v>0</v>
      </c>
      <c r="X261" s="4">
        <f>'Kelpie OTU counts'!X261/'Kelpie OTU counts'!X$1</f>
        <v>0</v>
      </c>
      <c r="Y261" s="4">
        <f>'Kelpie OTU counts'!Y261/'Kelpie OTU counts'!Y$1</f>
        <v>0</v>
      </c>
      <c r="Z261" s="4">
        <f>'Kelpie OTU counts'!Z261/'Kelpie OTU counts'!Z$1</f>
        <v>0</v>
      </c>
      <c r="AA261" s="4">
        <f>'Kelpie OTU counts'!AA261/'Kelpie OTU counts'!AA$1</f>
        <v>0</v>
      </c>
      <c r="AB261" s="4">
        <f>'Kelpie OTU counts'!AB261/'Kelpie OTU counts'!AB$1</f>
        <v>0</v>
      </c>
      <c r="AC261" s="4">
        <f>'Kelpie OTU counts'!AC261/'Kelpie OTU counts'!AC$1</f>
        <v>0</v>
      </c>
      <c r="AD261" s="4">
        <f>'Kelpie OTU counts'!AD261/'Kelpie OTU counts'!AD$1</f>
        <v>0</v>
      </c>
      <c r="AE261" s="4">
        <f>'Kelpie OTU counts'!AE261/'Kelpie OTU counts'!AE$1</f>
        <v>0</v>
      </c>
      <c r="AF261" s="4">
        <f>'Kelpie OTU counts'!AF261/'Kelpie OTU counts'!AF$1</f>
        <v>0</v>
      </c>
      <c r="AG261" s="4">
        <f>'Kelpie OTU counts'!AG261/'Kelpie OTU counts'!AG$1</f>
        <v>0</v>
      </c>
      <c r="AH261" s="4">
        <f>'Kelpie OTU counts'!AH261/'Kelpie OTU counts'!AH$1</f>
        <v>0</v>
      </c>
      <c r="AI261" s="4">
        <f>'Kelpie OTU counts'!AI261/'Kelpie OTU counts'!AI$1</f>
        <v>0</v>
      </c>
      <c r="AJ261" s="4">
        <f>'Kelpie OTU counts'!AJ261/'Kelpie OTU counts'!AJ$1</f>
        <v>0</v>
      </c>
      <c r="AK261" s="4">
        <f>'Kelpie OTU counts'!AK261/'Kelpie OTU counts'!AK$1</f>
        <v>0</v>
      </c>
      <c r="AL261" s="4">
        <f>'Kelpie OTU counts'!AL261/'Kelpie OTU counts'!AL$1</f>
        <v>0</v>
      </c>
      <c r="AM261" s="4">
        <f>'Kelpie OTU counts'!AM261/'Kelpie OTU counts'!AM$1</f>
        <v>0</v>
      </c>
      <c r="AN261" s="4">
        <f>'Kelpie OTU counts'!AN261/'Kelpie OTU counts'!AN$1</f>
        <v>0</v>
      </c>
      <c r="AO261" s="4">
        <f>'Kelpie OTU counts'!AO261/'Kelpie OTU counts'!AO$1</f>
        <v>0</v>
      </c>
      <c r="AP261" s="4">
        <f>'Kelpie OTU counts'!AP261/'Kelpie OTU counts'!AP$1</f>
        <v>0</v>
      </c>
      <c r="AQ261" s="4">
        <f>'Kelpie OTU counts'!AQ261/'Kelpie OTU counts'!AQ$1</f>
        <v>0</v>
      </c>
      <c r="AR261" s="4">
        <f>'Kelpie OTU counts'!AR261/'Kelpie OTU counts'!AR$1</f>
        <v>0</v>
      </c>
      <c r="AS261" s="4">
        <f>'Kelpie OTU counts'!AS261/'Kelpie OTU counts'!AS$1</f>
        <v>0</v>
      </c>
      <c r="AT261" s="4">
        <f>'Kelpie OTU counts'!AT261/'Kelpie OTU counts'!AT$1</f>
        <v>4.7961630695443646E-4</v>
      </c>
      <c r="AU261" s="4">
        <f>'Kelpie OTU counts'!AU261/'Kelpie OTU counts'!AU$1</f>
        <v>0</v>
      </c>
      <c r="AV261" s="4">
        <f>'Kelpie OTU counts'!AV261/'Kelpie OTU counts'!AV$1</f>
        <v>0</v>
      </c>
      <c r="AW261" s="4">
        <f>'Kelpie OTU counts'!AW261/'Kelpie OTU counts'!AW$1</f>
        <v>0</v>
      </c>
      <c r="AX261" s="4">
        <f>'Kelpie OTU counts'!AX261/'Kelpie OTU counts'!AX$1</f>
        <v>0</v>
      </c>
      <c r="AY261" s="4">
        <f>'Kelpie OTU counts'!AY261/'Kelpie OTU counts'!AY$1</f>
        <v>0</v>
      </c>
      <c r="AZ261" s="4">
        <f>'Kelpie OTU counts'!AZ261/'Kelpie OTU counts'!AZ$1</f>
        <v>0</v>
      </c>
      <c r="BA261" s="4">
        <f>'Kelpie OTU counts'!BA261/'Kelpie OTU counts'!BA$1</f>
        <v>0</v>
      </c>
      <c r="BB261" s="4">
        <f>'Kelpie OTU counts'!BB261/'Kelpie OTU counts'!BB$1</f>
        <v>0</v>
      </c>
      <c r="BC261" s="4">
        <f>'Kelpie OTU counts'!BC261/'Kelpie OTU counts'!BC$1</f>
        <v>0</v>
      </c>
      <c r="BD261" s="4">
        <f>'Kelpie OTU counts'!BD261/'Kelpie OTU counts'!BD$1</f>
        <v>0</v>
      </c>
      <c r="BE261" s="4">
        <f>'Kelpie OTU counts'!BE261/'Kelpie OTU counts'!BE$1</f>
        <v>0</v>
      </c>
      <c r="BF261" s="4">
        <f>'Kelpie OTU counts'!BF261/'Kelpie OTU counts'!BF$1</f>
        <v>0</v>
      </c>
    </row>
    <row r="262" spans="1:58" x14ac:dyDescent="0.35">
      <c r="A262" t="str">
        <f>'Kelpie OTU counts'!A262</f>
        <v>OTU_252</v>
      </c>
      <c r="B262">
        <f>'Kelpie OTU counts'!B262</f>
        <v>3</v>
      </c>
      <c r="C262" t="str">
        <f>'Kelpie OTU counts'!C262</f>
        <v>Root</v>
      </c>
      <c r="D262" t="str">
        <f>'Kelpie OTU counts'!D262</f>
        <v>Bacteria</v>
      </c>
      <c r="E262" t="str">
        <f>'Kelpie OTU counts'!E262</f>
        <v>Firmicutes</v>
      </c>
      <c r="F262" t="str">
        <f>'Kelpie OTU counts'!F262</f>
        <v>.</v>
      </c>
      <c r="G262" t="str">
        <f>'Kelpie OTU counts'!G262</f>
        <v>Clostridia</v>
      </c>
      <c r="H262" t="str">
        <f>'Kelpie OTU counts'!H262</f>
        <v>.</v>
      </c>
      <c r="I262" t="str">
        <f>'Kelpie OTU counts'!I262</f>
        <v>Clostridiales</v>
      </c>
      <c r="J262" t="str">
        <f>'Kelpie OTU counts'!J262</f>
        <v>.</v>
      </c>
      <c r="K262" t="str">
        <f>'Kelpie OTU counts'!K262</f>
        <v>.</v>
      </c>
      <c r="L262" t="str">
        <f>'Kelpie OTU counts'!L262</f>
        <v>.</v>
      </c>
      <c r="M262" t="str">
        <f>'Kelpie OTU counts'!M262</f>
        <v>.</v>
      </c>
      <c r="N262" t="str">
        <f>'Kelpie OTU counts'!N262</f>
        <v>.</v>
      </c>
      <c r="O262">
        <f>'Kelpie OTU counts'!O262</f>
        <v>0.98</v>
      </c>
      <c r="P262" t="str">
        <f>'Kelpie OTU counts'!P262</f>
        <v>Anaerovorax_odorimutans_(T)_NorPut_(AJ251215)</v>
      </c>
      <c r="Q262">
        <f>'Kelpie OTU counts'!Q262</f>
        <v>92.5</v>
      </c>
      <c r="R262">
        <f>'Kelpie OTU counts'!R262</f>
        <v>1</v>
      </c>
      <c r="S262" s="4">
        <f>'Kelpie OTU counts'!S262/'Kelpie OTU counts'!S$1</f>
        <v>0</v>
      </c>
      <c r="T262" s="4">
        <f>'Kelpie OTU counts'!T262/'Kelpie OTU counts'!T$1</f>
        <v>0</v>
      </c>
      <c r="U262" s="4">
        <f>'Kelpie OTU counts'!U262/'Kelpie OTU counts'!U$1</f>
        <v>0</v>
      </c>
      <c r="V262" s="4">
        <f>'Kelpie OTU counts'!V262/'Kelpie OTU counts'!V$1</f>
        <v>0</v>
      </c>
      <c r="W262" s="4">
        <f>'Kelpie OTU counts'!W262/'Kelpie OTU counts'!W$1</f>
        <v>0</v>
      </c>
      <c r="X262" s="4">
        <f>'Kelpie OTU counts'!X262/'Kelpie OTU counts'!X$1</f>
        <v>0</v>
      </c>
      <c r="Y262" s="4">
        <f>'Kelpie OTU counts'!Y262/'Kelpie OTU counts'!Y$1</f>
        <v>0</v>
      </c>
      <c r="Z262" s="4">
        <f>'Kelpie OTU counts'!Z262/'Kelpie OTU counts'!Z$1</f>
        <v>0</v>
      </c>
      <c r="AA262" s="4">
        <f>'Kelpie OTU counts'!AA262/'Kelpie OTU counts'!AA$1</f>
        <v>0</v>
      </c>
      <c r="AB262" s="4">
        <f>'Kelpie OTU counts'!AB262/'Kelpie OTU counts'!AB$1</f>
        <v>0</v>
      </c>
      <c r="AC262" s="4">
        <f>'Kelpie OTU counts'!AC262/'Kelpie OTU counts'!AC$1</f>
        <v>0</v>
      </c>
      <c r="AD262" s="4">
        <f>'Kelpie OTU counts'!AD262/'Kelpie OTU counts'!AD$1</f>
        <v>0</v>
      </c>
      <c r="AE262" s="4">
        <f>'Kelpie OTU counts'!AE262/'Kelpie OTU counts'!AE$1</f>
        <v>0</v>
      </c>
      <c r="AF262" s="4">
        <f>'Kelpie OTU counts'!AF262/'Kelpie OTU counts'!AF$1</f>
        <v>0</v>
      </c>
      <c r="AG262" s="4">
        <f>'Kelpie OTU counts'!AG262/'Kelpie OTU counts'!AG$1</f>
        <v>0</v>
      </c>
      <c r="AH262" s="4">
        <f>'Kelpie OTU counts'!AH262/'Kelpie OTU counts'!AH$1</f>
        <v>0</v>
      </c>
      <c r="AI262" s="4">
        <f>'Kelpie OTU counts'!AI262/'Kelpie OTU counts'!AI$1</f>
        <v>0</v>
      </c>
      <c r="AJ262" s="4">
        <f>'Kelpie OTU counts'!AJ262/'Kelpie OTU counts'!AJ$1</f>
        <v>0</v>
      </c>
      <c r="AK262" s="4">
        <f>'Kelpie OTU counts'!AK262/'Kelpie OTU counts'!AK$1</f>
        <v>0</v>
      </c>
      <c r="AL262" s="4">
        <f>'Kelpie OTU counts'!AL262/'Kelpie OTU counts'!AL$1</f>
        <v>0</v>
      </c>
      <c r="AM262" s="4">
        <f>'Kelpie OTU counts'!AM262/'Kelpie OTU counts'!AM$1</f>
        <v>0</v>
      </c>
      <c r="AN262" s="4">
        <f>'Kelpie OTU counts'!AN262/'Kelpie OTU counts'!AN$1</f>
        <v>0</v>
      </c>
      <c r="AO262" s="4">
        <f>'Kelpie OTU counts'!AO262/'Kelpie OTU counts'!AO$1</f>
        <v>0</v>
      </c>
      <c r="AP262" s="4">
        <f>'Kelpie OTU counts'!AP262/'Kelpie OTU counts'!AP$1</f>
        <v>0</v>
      </c>
      <c r="AQ262" s="4">
        <f>'Kelpie OTU counts'!AQ262/'Kelpie OTU counts'!AQ$1</f>
        <v>0</v>
      </c>
      <c r="AR262" s="4">
        <f>'Kelpie OTU counts'!AR262/'Kelpie OTU counts'!AR$1</f>
        <v>0</v>
      </c>
      <c r="AS262" s="4">
        <f>'Kelpie OTU counts'!AS262/'Kelpie OTU counts'!AS$1</f>
        <v>0</v>
      </c>
      <c r="AT262" s="4">
        <f>'Kelpie OTU counts'!AT262/'Kelpie OTU counts'!AT$1</f>
        <v>0</v>
      </c>
      <c r="AU262" s="4">
        <f>'Kelpie OTU counts'!AU262/'Kelpie OTU counts'!AU$1</f>
        <v>0</v>
      </c>
      <c r="AV262" s="4">
        <f>'Kelpie OTU counts'!AV262/'Kelpie OTU counts'!AV$1</f>
        <v>0</v>
      </c>
      <c r="AW262" s="4">
        <f>'Kelpie OTU counts'!AW262/'Kelpie OTU counts'!AW$1</f>
        <v>1.5592515592515593E-3</v>
      </c>
      <c r="AX262" s="4">
        <f>'Kelpie OTU counts'!AX262/'Kelpie OTU counts'!AX$1</f>
        <v>0</v>
      </c>
      <c r="AY262" s="4">
        <f>'Kelpie OTU counts'!AY262/'Kelpie OTU counts'!AY$1</f>
        <v>0</v>
      </c>
      <c r="AZ262" s="4">
        <f>'Kelpie OTU counts'!AZ262/'Kelpie OTU counts'!AZ$1</f>
        <v>0</v>
      </c>
      <c r="BA262" s="4">
        <f>'Kelpie OTU counts'!BA262/'Kelpie OTU counts'!BA$1</f>
        <v>0</v>
      </c>
      <c r="BB262" s="4">
        <f>'Kelpie OTU counts'!BB262/'Kelpie OTU counts'!BB$1</f>
        <v>0</v>
      </c>
      <c r="BC262" s="4">
        <f>'Kelpie OTU counts'!BC262/'Kelpie OTU counts'!BC$1</f>
        <v>0</v>
      </c>
      <c r="BD262" s="4">
        <f>'Kelpie OTU counts'!BD262/'Kelpie OTU counts'!BD$1</f>
        <v>0</v>
      </c>
      <c r="BE262" s="4">
        <f>'Kelpie OTU counts'!BE262/'Kelpie OTU counts'!BE$1</f>
        <v>0</v>
      </c>
      <c r="BF262" s="4">
        <f>'Kelpie OTU counts'!BF262/'Kelpie OTU counts'!BF$1</f>
        <v>0</v>
      </c>
    </row>
    <row r="263" spans="1:58" x14ac:dyDescent="0.35">
      <c r="A263" t="str">
        <f>'Kelpie OTU counts'!A263</f>
        <v>OTU_249</v>
      </c>
      <c r="B263">
        <f>'Kelpie OTU counts'!B263</f>
        <v>3</v>
      </c>
      <c r="C263" t="str">
        <f>'Kelpie OTU counts'!C263</f>
        <v>Root</v>
      </c>
      <c r="D263" t="str">
        <f>'Kelpie OTU counts'!D263</f>
        <v>Bacteria</v>
      </c>
      <c r="E263" t="str">
        <f>'Kelpie OTU counts'!E263</f>
        <v>Firmicutes</v>
      </c>
      <c r="F263" t="str">
        <f>'Kelpie OTU counts'!F263</f>
        <v>.</v>
      </c>
      <c r="G263" t="str">
        <f>'Kelpie OTU counts'!G263</f>
        <v>Clostridia</v>
      </c>
      <c r="H263" t="str">
        <f>'Kelpie OTU counts'!H263</f>
        <v>.</v>
      </c>
      <c r="I263" t="str">
        <f>'Kelpie OTU counts'!I263</f>
        <v>Clostridiales</v>
      </c>
      <c r="J263" t="str">
        <f>'Kelpie OTU counts'!J263</f>
        <v>.</v>
      </c>
      <c r="K263" t="str">
        <f>'Kelpie OTU counts'!K263</f>
        <v>.</v>
      </c>
      <c r="L263" t="str">
        <f>'Kelpie OTU counts'!L263</f>
        <v>.</v>
      </c>
      <c r="M263" t="str">
        <f>'Kelpie OTU counts'!M263</f>
        <v>.</v>
      </c>
      <c r="N263" t="str">
        <f>'Kelpie OTU counts'!N263</f>
        <v>.</v>
      </c>
      <c r="O263">
        <f>'Kelpie OTU counts'!O263</f>
        <v>0.74</v>
      </c>
      <c r="P263" t="str">
        <f>'Kelpie OTU counts'!P263</f>
        <v>Christensenella_massiliensis_strain_Marseille-P2438_(NR_144742.1)</v>
      </c>
      <c r="Q263">
        <f>'Kelpie OTU counts'!Q263</f>
        <v>90.6</v>
      </c>
      <c r="R263">
        <f>'Kelpie OTU counts'!R263</f>
        <v>1</v>
      </c>
      <c r="S263" s="4">
        <f>'Kelpie OTU counts'!S263/'Kelpie OTU counts'!S$1</f>
        <v>0</v>
      </c>
      <c r="T263" s="4">
        <f>'Kelpie OTU counts'!T263/'Kelpie OTU counts'!T$1</f>
        <v>0</v>
      </c>
      <c r="U263" s="4">
        <f>'Kelpie OTU counts'!U263/'Kelpie OTU counts'!U$1</f>
        <v>0</v>
      </c>
      <c r="V263" s="4">
        <f>'Kelpie OTU counts'!V263/'Kelpie OTU counts'!V$1</f>
        <v>0</v>
      </c>
      <c r="W263" s="4">
        <f>'Kelpie OTU counts'!W263/'Kelpie OTU counts'!W$1</f>
        <v>0</v>
      </c>
      <c r="X263" s="4">
        <f>'Kelpie OTU counts'!X263/'Kelpie OTU counts'!X$1</f>
        <v>0</v>
      </c>
      <c r="Y263" s="4">
        <f>'Kelpie OTU counts'!Y263/'Kelpie OTU counts'!Y$1</f>
        <v>0</v>
      </c>
      <c r="Z263" s="4">
        <f>'Kelpie OTU counts'!Z263/'Kelpie OTU counts'!Z$1</f>
        <v>0</v>
      </c>
      <c r="AA263" s="4">
        <f>'Kelpie OTU counts'!AA263/'Kelpie OTU counts'!AA$1</f>
        <v>0</v>
      </c>
      <c r="AB263" s="4">
        <f>'Kelpie OTU counts'!AB263/'Kelpie OTU counts'!AB$1</f>
        <v>0</v>
      </c>
      <c r="AC263" s="4">
        <f>'Kelpie OTU counts'!AC263/'Kelpie OTU counts'!AC$1</f>
        <v>0</v>
      </c>
      <c r="AD263" s="4">
        <f>'Kelpie OTU counts'!AD263/'Kelpie OTU counts'!AD$1</f>
        <v>0</v>
      </c>
      <c r="AE263" s="4">
        <f>'Kelpie OTU counts'!AE263/'Kelpie OTU counts'!AE$1</f>
        <v>0</v>
      </c>
      <c r="AF263" s="4">
        <f>'Kelpie OTU counts'!AF263/'Kelpie OTU counts'!AF$1</f>
        <v>0</v>
      </c>
      <c r="AG263" s="4">
        <f>'Kelpie OTU counts'!AG263/'Kelpie OTU counts'!AG$1</f>
        <v>0</v>
      </c>
      <c r="AH263" s="4">
        <f>'Kelpie OTU counts'!AH263/'Kelpie OTU counts'!AH$1</f>
        <v>0</v>
      </c>
      <c r="AI263" s="4">
        <f>'Kelpie OTU counts'!AI263/'Kelpie OTU counts'!AI$1</f>
        <v>0</v>
      </c>
      <c r="AJ263" s="4">
        <f>'Kelpie OTU counts'!AJ263/'Kelpie OTU counts'!AJ$1</f>
        <v>0</v>
      </c>
      <c r="AK263" s="4">
        <f>'Kelpie OTU counts'!AK263/'Kelpie OTU counts'!AK$1</f>
        <v>0</v>
      </c>
      <c r="AL263" s="4">
        <f>'Kelpie OTU counts'!AL263/'Kelpie OTU counts'!AL$1</f>
        <v>0</v>
      </c>
      <c r="AM263" s="4">
        <f>'Kelpie OTU counts'!AM263/'Kelpie OTU counts'!AM$1</f>
        <v>0</v>
      </c>
      <c r="AN263" s="4">
        <f>'Kelpie OTU counts'!AN263/'Kelpie OTU counts'!AN$1</f>
        <v>0</v>
      </c>
      <c r="AO263" s="4">
        <f>'Kelpie OTU counts'!AO263/'Kelpie OTU counts'!AO$1</f>
        <v>0</v>
      </c>
      <c r="AP263" s="4">
        <f>'Kelpie OTU counts'!AP263/'Kelpie OTU counts'!AP$1</f>
        <v>1.3089005235602095E-3</v>
      </c>
      <c r="AQ263" s="4">
        <f>'Kelpie OTU counts'!AQ263/'Kelpie OTU counts'!AQ$1</f>
        <v>0</v>
      </c>
      <c r="AR263" s="4">
        <f>'Kelpie OTU counts'!AR263/'Kelpie OTU counts'!AR$1</f>
        <v>0</v>
      </c>
      <c r="AS263" s="4">
        <f>'Kelpie OTU counts'!AS263/'Kelpie OTU counts'!AS$1</f>
        <v>0</v>
      </c>
      <c r="AT263" s="4">
        <f>'Kelpie OTU counts'!AT263/'Kelpie OTU counts'!AT$1</f>
        <v>0</v>
      </c>
      <c r="AU263" s="4">
        <f>'Kelpie OTU counts'!AU263/'Kelpie OTU counts'!AU$1</f>
        <v>0</v>
      </c>
      <c r="AV263" s="4">
        <f>'Kelpie OTU counts'!AV263/'Kelpie OTU counts'!AV$1</f>
        <v>0</v>
      </c>
      <c r="AW263" s="4">
        <f>'Kelpie OTU counts'!AW263/'Kelpie OTU counts'!AW$1</f>
        <v>0</v>
      </c>
      <c r="AX263" s="4">
        <f>'Kelpie OTU counts'!AX263/'Kelpie OTU counts'!AX$1</f>
        <v>0</v>
      </c>
      <c r="AY263" s="4">
        <f>'Kelpie OTU counts'!AY263/'Kelpie OTU counts'!AY$1</f>
        <v>0</v>
      </c>
      <c r="AZ263" s="4">
        <f>'Kelpie OTU counts'!AZ263/'Kelpie OTU counts'!AZ$1</f>
        <v>0</v>
      </c>
      <c r="BA263" s="4">
        <f>'Kelpie OTU counts'!BA263/'Kelpie OTU counts'!BA$1</f>
        <v>0</v>
      </c>
      <c r="BB263" s="4">
        <f>'Kelpie OTU counts'!BB263/'Kelpie OTU counts'!BB$1</f>
        <v>0</v>
      </c>
      <c r="BC263" s="4">
        <f>'Kelpie OTU counts'!BC263/'Kelpie OTU counts'!BC$1</f>
        <v>0</v>
      </c>
      <c r="BD263" s="4">
        <f>'Kelpie OTU counts'!BD263/'Kelpie OTU counts'!BD$1</f>
        <v>0</v>
      </c>
      <c r="BE263" s="4">
        <f>'Kelpie OTU counts'!BE263/'Kelpie OTU counts'!BE$1</f>
        <v>0</v>
      </c>
      <c r="BF263" s="4">
        <f>'Kelpie OTU counts'!BF263/'Kelpie OTU counts'!BF$1</f>
        <v>0</v>
      </c>
    </row>
    <row r="264" spans="1:58" x14ac:dyDescent="0.35">
      <c r="A264" t="str">
        <f>'Kelpie OTU counts'!A264</f>
        <v>OTU_250</v>
      </c>
      <c r="B264">
        <f>'Kelpie OTU counts'!B264</f>
        <v>3</v>
      </c>
      <c r="C264" t="str">
        <f>'Kelpie OTU counts'!C264</f>
        <v>Root</v>
      </c>
      <c r="D264" t="str">
        <f>'Kelpie OTU counts'!D264</f>
        <v>Bacteria</v>
      </c>
      <c r="E264" t="str">
        <f>'Kelpie OTU counts'!E264</f>
        <v>Firmicutes</v>
      </c>
      <c r="F264" t="str">
        <f>'Kelpie OTU counts'!F264</f>
        <v>.</v>
      </c>
      <c r="G264" t="str">
        <f>'Kelpie OTU counts'!G264</f>
        <v>Erysipelotrichia</v>
      </c>
      <c r="H264" t="str">
        <f>'Kelpie OTU counts'!H264</f>
        <v>.</v>
      </c>
      <c r="I264" t="str">
        <f>'Kelpie OTU counts'!I264</f>
        <v>Erysipelotrichales</v>
      </c>
      <c r="J264" t="str">
        <f>'Kelpie OTU counts'!J264</f>
        <v>.</v>
      </c>
      <c r="K264" t="str">
        <f>'Kelpie OTU counts'!K264</f>
        <v>Erysipelotrichaceae</v>
      </c>
      <c r="L264" t="str">
        <f>'Kelpie OTU counts'!L264</f>
        <v>.</v>
      </c>
      <c r="M264" t="str">
        <f>'Kelpie OTU counts'!M264</f>
        <v>Faecalicoccus</v>
      </c>
      <c r="N264" t="str">
        <f>'Kelpie OTU counts'!N264</f>
        <v>.</v>
      </c>
      <c r="O264">
        <f>'Kelpie OTU counts'!O264</f>
        <v>0.84</v>
      </c>
      <c r="P264" t="str">
        <f>'Kelpie OTU counts'!P264</f>
        <v>Faecalicoccus_acidiformans_37-2a_(HQ452864)</v>
      </c>
      <c r="Q264">
        <f>'Kelpie OTU counts'!Q264</f>
        <v>96.4</v>
      </c>
      <c r="R264">
        <f>'Kelpie OTU counts'!R264</f>
        <v>1</v>
      </c>
      <c r="S264" s="4">
        <f>'Kelpie OTU counts'!S264/'Kelpie OTU counts'!S$1</f>
        <v>0</v>
      </c>
      <c r="T264" s="4">
        <f>'Kelpie OTU counts'!T264/'Kelpie OTU counts'!T$1</f>
        <v>0</v>
      </c>
      <c r="U264" s="4">
        <f>'Kelpie OTU counts'!U264/'Kelpie OTU counts'!U$1</f>
        <v>0</v>
      </c>
      <c r="V264" s="4">
        <f>'Kelpie OTU counts'!V264/'Kelpie OTU counts'!V$1</f>
        <v>0</v>
      </c>
      <c r="W264" s="4">
        <f>'Kelpie OTU counts'!W264/'Kelpie OTU counts'!W$1</f>
        <v>0</v>
      </c>
      <c r="X264" s="4">
        <f>'Kelpie OTU counts'!X264/'Kelpie OTU counts'!X$1</f>
        <v>0</v>
      </c>
      <c r="Y264" s="4">
        <f>'Kelpie OTU counts'!Y264/'Kelpie OTU counts'!Y$1</f>
        <v>0</v>
      </c>
      <c r="Z264" s="4">
        <f>'Kelpie OTU counts'!Z264/'Kelpie OTU counts'!Z$1</f>
        <v>0</v>
      </c>
      <c r="AA264" s="4">
        <f>'Kelpie OTU counts'!AA264/'Kelpie OTU counts'!AA$1</f>
        <v>0</v>
      </c>
      <c r="AB264" s="4">
        <f>'Kelpie OTU counts'!AB264/'Kelpie OTU counts'!AB$1</f>
        <v>0</v>
      </c>
      <c r="AC264" s="4">
        <f>'Kelpie OTU counts'!AC264/'Kelpie OTU counts'!AC$1</f>
        <v>0</v>
      </c>
      <c r="AD264" s="4">
        <f>'Kelpie OTU counts'!AD264/'Kelpie OTU counts'!AD$1</f>
        <v>0</v>
      </c>
      <c r="AE264" s="4">
        <f>'Kelpie OTU counts'!AE264/'Kelpie OTU counts'!AE$1</f>
        <v>0</v>
      </c>
      <c r="AF264" s="4">
        <f>'Kelpie OTU counts'!AF264/'Kelpie OTU counts'!AF$1</f>
        <v>0</v>
      </c>
      <c r="AG264" s="4">
        <f>'Kelpie OTU counts'!AG264/'Kelpie OTU counts'!AG$1</f>
        <v>0</v>
      </c>
      <c r="AH264" s="4">
        <f>'Kelpie OTU counts'!AH264/'Kelpie OTU counts'!AH$1</f>
        <v>0</v>
      </c>
      <c r="AI264" s="4">
        <f>'Kelpie OTU counts'!AI264/'Kelpie OTU counts'!AI$1</f>
        <v>0</v>
      </c>
      <c r="AJ264" s="4">
        <f>'Kelpie OTU counts'!AJ264/'Kelpie OTU counts'!AJ$1</f>
        <v>0</v>
      </c>
      <c r="AK264" s="4">
        <f>'Kelpie OTU counts'!AK264/'Kelpie OTU counts'!AK$1</f>
        <v>0</v>
      </c>
      <c r="AL264" s="4">
        <f>'Kelpie OTU counts'!AL264/'Kelpie OTU counts'!AL$1</f>
        <v>0</v>
      </c>
      <c r="AM264" s="4">
        <f>'Kelpie OTU counts'!AM264/'Kelpie OTU counts'!AM$1</f>
        <v>0</v>
      </c>
      <c r="AN264" s="4">
        <f>'Kelpie OTU counts'!AN264/'Kelpie OTU counts'!AN$1</f>
        <v>0</v>
      </c>
      <c r="AO264" s="4">
        <f>'Kelpie OTU counts'!AO264/'Kelpie OTU counts'!AO$1</f>
        <v>1.1985617259288853E-3</v>
      </c>
      <c r="AP264" s="4">
        <f>'Kelpie OTU counts'!AP264/'Kelpie OTU counts'!AP$1</f>
        <v>0</v>
      </c>
      <c r="AQ264" s="4">
        <f>'Kelpie OTU counts'!AQ264/'Kelpie OTU counts'!AQ$1</f>
        <v>0</v>
      </c>
      <c r="AR264" s="4">
        <f>'Kelpie OTU counts'!AR264/'Kelpie OTU counts'!AR$1</f>
        <v>0</v>
      </c>
      <c r="AS264" s="4">
        <f>'Kelpie OTU counts'!AS264/'Kelpie OTU counts'!AS$1</f>
        <v>0</v>
      </c>
      <c r="AT264" s="4">
        <f>'Kelpie OTU counts'!AT264/'Kelpie OTU counts'!AT$1</f>
        <v>0</v>
      </c>
      <c r="AU264" s="4">
        <f>'Kelpie OTU counts'!AU264/'Kelpie OTU counts'!AU$1</f>
        <v>0</v>
      </c>
      <c r="AV264" s="4">
        <f>'Kelpie OTU counts'!AV264/'Kelpie OTU counts'!AV$1</f>
        <v>0</v>
      </c>
      <c r="AW264" s="4">
        <f>'Kelpie OTU counts'!AW264/'Kelpie OTU counts'!AW$1</f>
        <v>0</v>
      </c>
      <c r="AX264" s="4">
        <f>'Kelpie OTU counts'!AX264/'Kelpie OTU counts'!AX$1</f>
        <v>0</v>
      </c>
      <c r="AY264" s="4">
        <f>'Kelpie OTU counts'!AY264/'Kelpie OTU counts'!AY$1</f>
        <v>0</v>
      </c>
      <c r="AZ264" s="4">
        <f>'Kelpie OTU counts'!AZ264/'Kelpie OTU counts'!AZ$1</f>
        <v>0</v>
      </c>
      <c r="BA264" s="4">
        <f>'Kelpie OTU counts'!BA264/'Kelpie OTU counts'!BA$1</f>
        <v>0</v>
      </c>
      <c r="BB264" s="4">
        <f>'Kelpie OTU counts'!BB264/'Kelpie OTU counts'!BB$1</f>
        <v>0</v>
      </c>
      <c r="BC264" s="4">
        <f>'Kelpie OTU counts'!BC264/'Kelpie OTU counts'!BC$1</f>
        <v>0</v>
      </c>
      <c r="BD264" s="4">
        <f>'Kelpie OTU counts'!BD264/'Kelpie OTU counts'!BD$1</f>
        <v>0</v>
      </c>
      <c r="BE264" s="4">
        <f>'Kelpie OTU counts'!BE264/'Kelpie OTU counts'!BE$1</f>
        <v>0</v>
      </c>
      <c r="BF264" s="4">
        <f>'Kelpie OTU counts'!BF264/'Kelpie OTU counts'!BF$1</f>
        <v>0</v>
      </c>
    </row>
    <row r="265" spans="1:58" x14ac:dyDescent="0.35">
      <c r="A265" t="str">
        <f>'Kelpie OTU counts'!A265</f>
        <v>OTU_256</v>
      </c>
      <c r="B265">
        <f>'Kelpie OTU counts'!B265</f>
        <v>3</v>
      </c>
      <c r="C265" t="str">
        <f>'Kelpie OTU counts'!C265</f>
        <v>Root</v>
      </c>
      <c r="D265" t="str">
        <f>'Kelpie OTU counts'!D265</f>
        <v>Bacteria</v>
      </c>
      <c r="E265" t="str">
        <f>'Kelpie OTU counts'!E265</f>
        <v>Firmicutes</v>
      </c>
      <c r="F265" t="str">
        <f>'Kelpie OTU counts'!F265</f>
        <v>.</v>
      </c>
      <c r="G265" t="str">
        <f>'Kelpie OTU counts'!G265</f>
        <v>Clostridia</v>
      </c>
      <c r="H265" t="str">
        <f>'Kelpie OTU counts'!H265</f>
        <v>.</v>
      </c>
      <c r="I265" t="str">
        <f>'Kelpie OTU counts'!I265</f>
        <v>Clostridiales</v>
      </c>
      <c r="J265" t="str">
        <f>'Kelpie OTU counts'!J265</f>
        <v>.</v>
      </c>
      <c r="K265" t="str">
        <f>'Kelpie OTU counts'!K265</f>
        <v>.</v>
      </c>
      <c r="L265" t="str">
        <f>'Kelpie OTU counts'!L265</f>
        <v>.</v>
      </c>
      <c r="M265" t="str">
        <f>'Kelpie OTU counts'!M265</f>
        <v>.</v>
      </c>
      <c r="N265" t="str">
        <f>'Kelpie OTU counts'!N265</f>
        <v>.</v>
      </c>
      <c r="O265">
        <f>'Kelpie OTU counts'!O265</f>
        <v>0.75</v>
      </c>
      <c r="P265" t="str">
        <f>'Kelpie OTU counts'!P265</f>
        <v>Lutispora_thermophila_(T)_EBR46_(AB186360)</v>
      </c>
      <c r="Q265">
        <f>'Kelpie OTU counts'!Q265</f>
        <v>92.9</v>
      </c>
      <c r="R265">
        <f>'Kelpie OTU counts'!R265</f>
        <v>1</v>
      </c>
      <c r="S265" s="4">
        <f>'Kelpie OTU counts'!S265/'Kelpie OTU counts'!S$1</f>
        <v>0</v>
      </c>
      <c r="T265" s="4">
        <f>'Kelpie OTU counts'!T265/'Kelpie OTU counts'!T$1</f>
        <v>0</v>
      </c>
      <c r="U265" s="4">
        <f>'Kelpie OTU counts'!U265/'Kelpie OTU counts'!U$1</f>
        <v>0</v>
      </c>
      <c r="V265" s="4">
        <f>'Kelpie OTU counts'!V265/'Kelpie OTU counts'!V$1</f>
        <v>9.9833610648918472E-4</v>
      </c>
      <c r="W265" s="4">
        <f>'Kelpie OTU counts'!W265/'Kelpie OTU counts'!W$1</f>
        <v>0</v>
      </c>
      <c r="X265" s="4">
        <f>'Kelpie OTU counts'!X265/'Kelpie OTU counts'!X$1</f>
        <v>0</v>
      </c>
      <c r="Y265" s="4">
        <f>'Kelpie OTU counts'!Y265/'Kelpie OTU counts'!Y$1</f>
        <v>0</v>
      </c>
      <c r="Z265" s="4">
        <f>'Kelpie OTU counts'!Z265/'Kelpie OTU counts'!Z$1</f>
        <v>0</v>
      </c>
      <c r="AA265" s="4">
        <f>'Kelpie OTU counts'!AA265/'Kelpie OTU counts'!AA$1</f>
        <v>0</v>
      </c>
      <c r="AB265" s="4">
        <f>'Kelpie OTU counts'!AB265/'Kelpie OTU counts'!AB$1</f>
        <v>0</v>
      </c>
      <c r="AC265" s="4">
        <f>'Kelpie OTU counts'!AC265/'Kelpie OTU counts'!AC$1</f>
        <v>0</v>
      </c>
      <c r="AD265" s="4">
        <f>'Kelpie OTU counts'!AD265/'Kelpie OTU counts'!AD$1</f>
        <v>0</v>
      </c>
      <c r="AE265" s="4">
        <f>'Kelpie OTU counts'!AE265/'Kelpie OTU counts'!AE$1</f>
        <v>0</v>
      </c>
      <c r="AF265" s="4">
        <f>'Kelpie OTU counts'!AF265/'Kelpie OTU counts'!AF$1</f>
        <v>0</v>
      </c>
      <c r="AG265" s="4">
        <f>'Kelpie OTU counts'!AG265/'Kelpie OTU counts'!AG$1</f>
        <v>0</v>
      </c>
      <c r="AH265" s="4">
        <f>'Kelpie OTU counts'!AH265/'Kelpie OTU counts'!AH$1</f>
        <v>0</v>
      </c>
      <c r="AI265" s="4">
        <f>'Kelpie OTU counts'!AI265/'Kelpie OTU counts'!AI$1</f>
        <v>0</v>
      </c>
      <c r="AJ265" s="4">
        <f>'Kelpie OTU counts'!AJ265/'Kelpie OTU counts'!AJ$1</f>
        <v>0</v>
      </c>
      <c r="AK265" s="4">
        <f>'Kelpie OTU counts'!AK265/'Kelpie OTU counts'!AK$1</f>
        <v>0</v>
      </c>
      <c r="AL265" s="4">
        <f>'Kelpie OTU counts'!AL265/'Kelpie OTU counts'!AL$1</f>
        <v>0</v>
      </c>
      <c r="AM265" s="4">
        <f>'Kelpie OTU counts'!AM265/'Kelpie OTU counts'!AM$1</f>
        <v>0</v>
      </c>
      <c r="AN265" s="4">
        <f>'Kelpie OTU counts'!AN265/'Kelpie OTU counts'!AN$1</f>
        <v>0</v>
      </c>
      <c r="AO265" s="4">
        <f>'Kelpie OTU counts'!AO265/'Kelpie OTU counts'!AO$1</f>
        <v>0</v>
      </c>
      <c r="AP265" s="4">
        <f>'Kelpie OTU counts'!AP265/'Kelpie OTU counts'!AP$1</f>
        <v>0</v>
      </c>
      <c r="AQ265" s="4">
        <f>'Kelpie OTU counts'!AQ265/'Kelpie OTU counts'!AQ$1</f>
        <v>0</v>
      </c>
      <c r="AR265" s="4">
        <f>'Kelpie OTU counts'!AR265/'Kelpie OTU counts'!AR$1</f>
        <v>0</v>
      </c>
      <c r="AS265" s="4">
        <f>'Kelpie OTU counts'!AS265/'Kelpie OTU counts'!AS$1</f>
        <v>0</v>
      </c>
      <c r="AT265" s="4">
        <f>'Kelpie OTU counts'!AT265/'Kelpie OTU counts'!AT$1</f>
        <v>0</v>
      </c>
      <c r="AU265" s="4">
        <f>'Kelpie OTU counts'!AU265/'Kelpie OTU counts'!AU$1</f>
        <v>0</v>
      </c>
      <c r="AV265" s="4">
        <f>'Kelpie OTU counts'!AV265/'Kelpie OTU counts'!AV$1</f>
        <v>0</v>
      </c>
      <c r="AW265" s="4">
        <f>'Kelpie OTU counts'!AW265/'Kelpie OTU counts'!AW$1</f>
        <v>0</v>
      </c>
      <c r="AX265" s="4">
        <f>'Kelpie OTU counts'!AX265/'Kelpie OTU counts'!AX$1</f>
        <v>0</v>
      </c>
      <c r="AY265" s="4">
        <f>'Kelpie OTU counts'!AY265/'Kelpie OTU counts'!AY$1</f>
        <v>0</v>
      </c>
      <c r="AZ265" s="4">
        <f>'Kelpie OTU counts'!AZ265/'Kelpie OTU counts'!AZ$1</f>
        <v>0</v>
      </c>
      <c r="BA265" s="4">
        <f>'Kelpie OTU counts'!BA265/'Kelpie OTU counts'!BA$1</f>
        <v>0</v>
      </c>
      <c r="BB265" s="4">
        <f>'Kelpie OTU counts'!BB265/'Kelpie OTU counts'!BB$1</f>
        <v>0</v>
      </c>
      <c r="BC265" s="4">
        <f>'Kelpie OTU counts'!BC265/'Kelpie OTU counts'!BC$1</f>
        <v>0</v>
      </c>
      <c r="BD265" s="4">
        <f>'Kelpie OTU counts'!BD265/'Kelpie OTU counts'!BD$1</f>
        <v>0</v>
      </c>
      <c r="BE265" s="4">
        <f>'Kelpie OTU counts'!BE265/'Kelpie OTU counts'!BE$1</f>
        <v>0</v>
      </c>
      <c r="BF265" s="4">
        <f>'Kelpie OTU counts'!BF265/'Kelpie OTU counts'!BF$1</f>
        <v>0</v>
      </c>
    </row>
    <row r="266" spans="1:58" x14ac:dyDescent="0.35">
      <c r="A266" t="str">
        <f>'Kelpie OTU counts'!A266</f>
        <v>OTU_258</v>
      </c>
      <c r="B266">
        <f>'Kelpie OTU counts'!B266</f>
        <v>2</v>
      </c>
      <c r="C266" t="str">
        <f>'Kelpie OTU counts'!C266</f>
        <v>Root</v>
      </c>
      <c r="D266" t="str">
        <f>'Kelpie OTU counts'!D266</f>
        <v>Bacteria</v>
      </c>
      <c r="E266" t="str">
        <f>'Kelpie OTU counts'!E266</f>
        <v>Proteobacteria</v>
      </c>
      <c r="F266" t="str">
        <f>'Kelpie OTU counts'!F266</f>
        <v>.</v>
      </c>
      <c r="G266" t="str">
        <f>'Kelpie OTU counts'!G266</f>
        <v>Gammaproteobacteria</v>
      </c>
      <c r="H266" t="str">
        <f>'Kelpie OTU counts'!H266</f>
        <v>.</v>
      </c>
      <c r="I266" t="str">
        <f>'Kelpie OTU counts'!I266</f>
        <v>Gammaproteobacteria_incertae_sedis</v>
      </c>
      <c r="J266" t="str">
        <f>'Kelpie OTU counts'!J266</f>
        <v>.</v>
      </c>
      <c r="K266" t="str">
        <f>'Kelpie OTU counts'!K266</f>
        <v>.</v>
      </c>
      <c r="L266" t="str">
        <f>'Kelpie OTU counts'!L266</f>
        <v>.</v>
      </c>
      <c r="M266" t="str">
        <f>'Kelpie OTU counts'!M266</f>
        <v>Candidatus Carsonella</v>
      </c>
      <c r="N266" t="str">
        <f>'Kelpie OTU counts'!N266</f>
        <v>.</v>
      </c>
      <c r="O266">
        <f>'Kelpie OTU counts'!O266</f>
        <v>0.55000000000000004</v>
      </c>
      <c r="P266" t="str">
        <f>'Kelpie OTU counts'!P266</f>
        <v>*</v>
      </c>
      <c r="Q266">
        <f>'Kelpie OTU counts'!Q266</f>
        <v>0</v>
      </c>
      <c r="R266">
        <f>'Kelpie OTU counts'!R266</f>
        <v>1</v>
      </c>
      <c r="S266" s="4">
        <f>'Kelpie OTU counts'!S266/'Kelpie OTU counts'!S$1</f>
        <v>0</v>
      </c>
      <c r="T266" s="4">
        <f>'Kelpie OTU counts'!T266/'Kelpie OTU counts'!T$1</f>
        <v>0</v>
      </c>
      <c r="U266" s="4">
        <f>'Kelpie OTU counts'!U266/'Kelpie OTU counts'!U$1</f>
        <v>0</v>
      </c>
      <c r="V266" s="4">
        <f>'Kelpie OTU counts'!V266/'Kelpie OTU counts'!V$1</f>
        <v>6.6555740432612314E-4</v>
      </c>
      <c r="W266" s="4">
        <f>'Kelpie OTU counts'!W266/'Kelpie OTU counts'!W$1</f>
        <v>0</v>
      </c>
      <c r="X266" s="4">
        <f>'Kelpie OTU counts'!X266/'Kelpie OTU counts'!X$1</f>
        <v>0</v>
      </c>
      <c r="Y266" s="4">
        <f>'Kelpie OTU counts'!Y266/'Kelpie OTU counts'!Y$1</f>
        <v>0</v>
      </c>
      <c r="Z266" s="4">
        <f>'Kelpie OTU counts'!Z266/'Kelpie OTU counts'!Z$1</f>
        <v>0</v>
      </c>
      <c r="AA266" s="4">
        <f>'Kelpie OTU counts'!AA266/'Kelpie OTU counts'!AA$1</f>
        <v>0</v>
      </c>
      <c r="AB266" s="4">
        <f>'Kelpie OTU counts'!AB266/'Kelpie OTU counts'!AB$1</f>
        <v>0</v>
      </c>
      <c r="AC266" s="4">
        <f>'Kelpie OTU counts'!AC266/'Kelpie OTU counts'!AC$1</f>
        <v>0</v>
      </c>
      <c r="AD266" s="4">
        <f>'Kelpie OTU counts'!AD266/'Kelpie OTU counts'!AD$1</f>
        <v>0</v>
      </c>
      <c r="AE266" s="4">
        <f>'Kelpie OTU counts'!AE266/'Kelpie OTU counts'!AE$1</f>
        <v>0</v>
      </c>
      <c r="AF266" s="4">
        <f>'Kelpie OTU counts'!AF266/'Kelpie OTU counts'!AF$1</f>
        <v>0</v>
      </c>
      <c r="AG266" s="4">
        <f>'Kelpie OTU counts'!AG266/'Kelpie OTU counts'!AG$1</f>
        <v>0</v>
      </c>
      <c r="AH266" s="4">
        <f>'Kelpie OTU counts'!AH266/'Kelpie OTU counts'!AH$1</f>
        <v>0</v>
      </c>
      <c r="AI266" s="4">
        <f>'Kelpie OTU counts'!AI266/'Kelpie OTU counts'!AI$1</f>
        <v>0</v>
      </c>
      <c r="AJ266" s="4">
        <f>'Kelpie OTU counts'!AJ266/'Kelpie OTU counts'!AJ$1</f>
        <v>0</v>
      </c>
      <c r="AK266" s="4">
        <f>'Kelpie OTU counts'!AK266/'Kelpie OTU counts'!AK$1</f>
        <v>0</v>
      </c>
      <c r="AL266" s="4">
        <f>'Kelpie OTU counts'!AL266/'Kelpie OTU counts'!AL$1</f>
        <v>0</v>
      </c>
      <c r="AM266" s="4">
        <f>'Kelpie OTU counts'!AM266/'Kelpie OTU counts'!AM$1</f>
        <v>0</v>
      </c>
      <c r="AN266" s="4">
        <f>'Kelpie OTU counts'!AN266/'Kelpie OTU counts'!AN$1</f>
        <v>0</v>
      </c>
      <c r="AO266" s="4">
        <f>'Kelpie OTU counts'!AO266/'Kelpie OTU counts'!AO$1</f>
        <v>0</v>
      </c>
      <c r="AP266" s="4">
        <f>'Kelpie OTU counts'!AP266/'Kelpie OTU counts'!AP$1</f>
        <v>0</v>
      </c>
      <c r="AQ266" s="4">
        <f>'Kelpie OTU counts'!AQ266/'Kelpie OTU counts'!AQ$1</f>
        <v>0</v>
      </c>
      <c r="AR266" s="4">
        <f>'Kelpie OTU counts'!AR266/'Kelpie OTU counts'!AR$1</f>
        <v>0</v>
      </c>
      <c r="AS266" s="4">
        <f>'Kelpie OTU counts'!AS266/'Kelpie OTU counts'!AS$1</f>
        <v>0</v>
      </c>
      <c r="AT266" s="4">
        <f>'Kelpie OTU counts'!AT266/'Kelpie OTU counts'!AT$1</f>
        <v>0</v>
      </c>
      <c r="AU266" s="4">
        <f>'Kelpie OTU counts'!AU266/'Kelpie OTU counts'!AU$1</f>
        <v>0</v>
      </c>
      <c r="AV266" s="4">
        <f>'Kelpie OTU counts'!AV266/'Kelpie OTU counts'!AV$1</f>
        <v>0</v>
      </c>
      <c r="AW266" s="4">
        <f>'Kelpie OTU counts'!AW266/'Kelpie OTU counts'!AW$1</f>
        <v>0</v>
      </c>
      <c r="AX266" s="4">
        <f>'Kelpie OTU counts'!AX266/'Kelpie OTU counts'!AX$1</f>
        <v>0</v>
      </c>
      <c r="AY266" s="4">
        <f>'Kelpie OTU counts'!AY266/'Kelpie OTU counts'!AY$1</f>
        <v>0</v>
      </c>
      <c r="AZ266" s="4">
        <f>'Kelpie OTU counts'!AZ266/'Kelpie OTU counts'!AZ$1</f>
        <v>0</v>
      </c>
      <c r="BA266" s="4">
        <f>'Kelpie OTU counts'!BA266/'Kelpie OTU counts'!BA$1</f>
        <v>0</v>
      </c>
      <c r="BB266" s="4">
        <f>'Kelpie OTU counts'!BB266/'Kelpie OTU counts'!BB$1</f>
        <v>0</v>
      </c>
      <c r="BC266" s="4">
        <f>'Kelpie OTU counts'!BC266/'Kelpie OTU counts'!BC$1</f>
        <v>0</v>
      </c>
      <c r="BD266" s="4">
        <f>'Kelpie OTU counts'!BD266/'Kelpie OTU counts'!BD$1</f>
        <v>0</v>
      </c>
      <c r="BE266" s="4">
        <f>'Kelpie OTU counts'!BE266/'Kelpie OTU counts'!BE$1</f>
        <v>0</v>
      </c>
      <c r="BF266" s="4">
        <f>'Kelpie OTU counts'!BF266/'Kelpie OTU counts'!BF$1</f>
        <v>0</v>
      </c>
    </row>
    <row r="267" spans="1:58" x14ac:dyDescent="0.35">
      <c r="A267" t="str">
        <f>'Kelpie OTU counts'!A267</f>
        <v>OTU_261</v>
      </c>
      <c r="B267">
        <f>'Kelpie OTU counts'!B267</f>
        <v>2</v>
      </c>
      <c r="C267" t="str">
        <f>'Kelpie OTU counts'!C267</f>
        <v>Root</v>
      </c>
      <c r="D267" t="str">
        <f>'Kelpie OTU counts'!D267</f>
        <v>Bacteria</v>
      </c>
      <c r="E267" t="str">
        <f>'Kelpie OTU counts'!E267</f>
        <v>Firmicutes</v>
      </c>
      <c r="F267" t="str">
        <f>'Kelpie OTU counts'!F267</f>
        <v>.</v>
      </c>
      <c r="G267" t="str">
        <f>'Kelpie OTU counts'!G267</f>
        <v>Clostridia</v>
      </c>
      <c r="H267" t="str">
        <f>'Kelpie OTU counts'!H267</f>
        <v>.</v>
      </c>
      <c r="I267" t="str">
        <f>'Kelpie OTU counts'!I267</f>
        <v>Clostridiales</v>
      </c>
      <c r="J267" t="str">
        <f>'Kelpie OTU counts'!J267</f>
        <v>.</v>
      </c>
      <c r="K267" t="str">
        <f>'Kelpie OTU counts'!K267</f>
        <v>Ruminococcaceae</v>
      </c>
      <c r="L267" t="str">
        <f>'Kelpie OTU counts'!L267</f>
        <v>.</v>
      </c>
      <c r="M267" t="str">
        <f>'Kelpie OTU counts'!M267</f>
        <v>.</v>
      </c>
      <c r="N267" t="str">
        <f>'Kelpie OTU counts'!N267</f>
        <v>.</v>
      </c>
      <c r="O267">
        <f>'Kelpie OTU counts'!O267</f>
        <v>0.95</v>
      </c>
      <c r="P267" t="str">
        <f>'Kelpie OTU counts'!P267</f>
        <v>Anaerotruncus_rubiinfantis_strain_MT15_(NR_147398.1)</v>
      </c>
      <c r="Q267">
        <f>'Kelpie OTU counts'!Q267</f>
        <v>93.3</v>
      </c>
      <c r="R267">
        <f>'Kelpie OTU counts'!R267</f>
        <v>1</v>
      </c>
      <c r="S267" s="4">
        <f>'Kelpie OTU counts'!S267/'Kelpie OTU counts'!S$1</f>
        <v>0</v>
      </c>
      <c r="T267" s="4">
        <f>'Kelpie OTU counts'!T267/'Kelpie OTU counts'!T$1</f>
        <v>0</v>
      </c>
      <c r="U267" s="4">
        <f>'Kelpie OTU counts'!U267/'Kelpie OTU counts'!U$1</f>
        <v>0</v>
      </c>
      <c r="V267" s="4">
        <f>'Kelpie OTU counts'!V267/'Kelpie OTU counts'!V$1</f>
        <v>0</v>
      </c>
      <c r="W267" s="4">
        <f>'Kelpie OTU counts'!W267/'Kelpie OTU counts'!W$1</f>
        <v>0</v>
      </c>
      <c r="X267" s="4">
        <f>'Kelpie OTU counts'!X267/'Kelpie OTU counts'!X$1</f>
        <v>0</v>
      </c>
      <c r="Y267" s="4">
        <f>'Kelpie OTU counts'!Y267/'Kelpie OTU counts'!Y$1</f>
        <v>0</v>
      </c>
      <c r="Z267" s="4">
        <f>'Kelpie OTU counts'!Z267/'Kelpie OTU counts'!Z$1</f>
        <v>0</v>
      </c>
      <c r="AA267" s="4">
        <f>'Kelpie OTU counts'!AA267/'Kelpie OTU counts'!AA$1</f>
        <v>0</v>
      </c>
      <c r="AB267" s="4">
        <f>'Kelpie OTU counts'!AB267/'Kelpie OTU counts'!AB$1</f>
        <v>0</v>
      </c>
      <c r="AC267" s="4">
        <f>'Kelpie OTU counts'!AC267/'Kelpie OTU counts'!AC$1</f>
        <v>0</v>
      </c>
      <c r="AD267" s="4">
        <f>'Kelpie OTU counts'!AD267/'Kelpie OTU counts'!AD$1</f>
        <v>0</v>
      </c>
      <c r="AE267" s="4">
        <f>'Kelpie OTU counts'!AE267/'Kelpie OTU counts'!AE$1</f>
        <v>0</v>
      </c>
      <c r="AF267" s="4">
        <f>'Kelpie OTU counts'!AF267/'Kelpie OTU counts'!AF$1</f>
        <v>0</v>
      </c>
      <c r="AG267" s="4">
        <f>'Kelpie OTU counts'!AG267/'Kelpie OTU counts'!AG$1</f>
        <v>0</v>
      </c>
      <c r="AH267" s="4">
        <f>'Kelpie OTU counts'!AH267/'Kelpie OTU counts'!AH$1</f>
        <v>0</v>
      </c>
      <c r="AI267" s="4">
        <f>'Kelpie OTU counts'!AI267/'Kelpie OTU counts'!AI$1</f>
        <v>0</v>
      </c>
      <c r="AJ267" s="4">
        <f>'Kelpie OTU counts'!AJ267/'Kelpie OTU counts'!AJ$1</f>
        <v>0</v>
      </c>
      <c r="AK267" s="4">
        <f>'Kelpie OTU counts'!AK267/'Kelpie OTU counts'!AK$1</f>
        <v>0</v>
      </c>
      <c r="AL267" s="4">
        <f>'Kelpie OTU counts'!AL267/'Kelpie OTU counts'!AL$1</f>
        <v>0</v>
      </c>
      <c r="AM267" s="4">
        <f>'Kelpie OTU counts'!AM267/'Kelpie OTU counts'!AM$1</f>
        <v>0</v>
      </c>
      <c r="AN267" s="4">
        <f>'Kelpie OTU counts'!AN267/'Kelpie OTU counts'!AN$1</f>
        <v>0</v>
      </c>
      <c r="AO267" s="4">
        <f>'Kelpie OTU counts'!AO267/'Kelpie OTU counts'!AO$1</f>
        <v>7.9904115061925688E-4</v>
      </c>
      <c r="AP267" s="4">
        <f>'Kelpie OTU counts'!AP267/'Kelpie OTU counts'!AP$1</f>
        <v>0</v>
      </c>
      <c r="AQ267" s="4">
        <f>'Kelpie OTU counts'!AQ267/'Kelpie OTU counts'!AQ$1</f>
        <v>0</v>
      </c>
      <c r="AR267" s="4">
        <f>'Kelpie OTU counts'!AR267/'Kelpie OTU counts'!AR$1</f>
        <v>0</v>
      </c>
      <c r="AS267" s="4">
        <f>'Kelpie OTU counts'!AS267/'Kelpie OTU counts'!AS$1</f>
        <v>0</v>
      </c>
      <c r="AT267" s="4">
        <f>'Kelpie OTU counts'!AT267/'Kelpie OTU counts'!AT$1</f>
        <v>0</v>
      </c>
      <c r="AU267" s="4">
        <f>'Kelpie OTU counts'!AU267/'Kelpie OTU counts'!AU$1</f>
        <v>0</v>
      </c>
      <c r="AV267" s="4">
        <f>'Kelpie OTU counts'!AV267/'Kelpie OTU counts'!AV$1</f>
        <v>0</v>
      </c>
      <c r="AW267" s="4">
        <f>'Kelpie OTU counts'!AW267/'Kelpie OTU counts'!AW$1</f>
        <v>0</v>
      </c>
      <c r="AX267" s="4">
        <f>'Kelpie OTU counts'!AX267/'Kelpie OTU counts'!AX$1</f>
        <v>0</v>
      </c>
      <c r="AY267" s="4">
        <f>'Kelpie OTU counts'!AY267/'Kelpie OTU counts'!AY$1</f>
        <v>0</v>
      </c>
      <c r="AZ267" s="4">
        <f>'Kelpie OTU counts'!AZ267/'Kelpie OTU counts'!AZ$1</f>
        <v>0</v>
      </c>
      <c r="BA267" s="4">
        <f>'Kelpie OTU counts'!BA267/'Kelpie OTU counts'!BA$1</f>
        <v>0</v>
      </c>
      <c r="BB267" s="4">
        <f>'Kelpie OTU counts'!BB267/'Kelpie OTU counts'!BB$1</f>
        <v>0</v>
      </c>
      <c r="BC267" s="4">
        <f>'Kelpie OTU counts'!BC267/'Kelpie OTU counts'!BC$1</f>
        <v>0</v>
      </c>
      <c r="BD267" s="4">
        <f>'Kelpie OTU counts'!BD267/'Kelpie OTU counts'!BD$1</f>
        <v>0</v>
      </c>
      <c r="BE267" s="4">
        <f>'Kelpie OTU counts'!BE267/'Kelpie OTU counts'!BE$1</f>
        <v>0</v>
      </c>
      <c r="BF267" s="4">
        <f>'Kelpie OTU counts'!BF267/'Kelpie OTU counts'!BF$1</f>
        <v>0</v>
      </c>
    </row>
    <row r="268" spans="1:58" x14ac:dyDescent="0.35">
      <c r="A268" t="str">
        <f>'Kelpie OTU counts'!A268</f>
        <v>OTU_270</v>
      </c>
      <c r="B268">
        <f>'Kelpie OTU counts'!B268</f>
        <v>2</v>
      </c>
      <c r="C268" t="str">
        <f>'Kelpie OTU counts'!C268</f>
        <v>Root</v>
      </c>
      <c r="D268" t="str">
        <f>'Kelpie OTU counts'!D268</f>
        <v>Bacteria</v>
      </c>
      <c r="E268" t="str">
        <f>'Kelpie OTU counts'!E268</f>
        <v>Firmicutes</v>
      </c>
      <c r="F268" t="str">
        <f>'Kelpie OTU counts'!F268</f>
        <v>.</v>
      </c>
      <c r="G268" t="str">
        <f>'Kelpie OTU counts'!G268</f>
        <v>Bacilli</v>
      </c>
      <c r="H268" t="str">
        <f>'Kelpie OTU counts'!H268</f>
        <v>.</v>
      </c>
      <c r="I268" t="str">
        <f>'Kelpie OTU counts'!I268</f>
        <v>Lactobacillales</v>
      </c>
      <c r="J268" t="str">
        <f>'Kelpie OTU counts'!J268</f>
        <v>.</v>
      </c>
      <c r="K268" t="str">
        <f>'Kelpie OTU counts'!K268</f>
        <v>Carnobacteriaceae</v>
      </c>
      <c r="L268" t="str">
        <f>'Kelpie OTU counts'!L268</f>
        <v>.</v>
      </c>
      <c r="M268" t="str">
        <f>'Kelpie OTU counts'!M268</f>
        <v>.</v>
      </c>
      <c r="N268" t="str">
        <f>'Kelpie OTU counts'!N268</f>
        <v>.</v>
      </c>
      <c r="O268">
        <f>'Kelpie OTU counts'!O268</f>
        <v>0.59</v>
      </c>
      <c r="P268" t="str">
        <f>'Kelpie OTU counts'!P268</f>
        <v>Granulicatella_adiacens_(T)_GIFU12706_(D50540)</v>
      </c>
      <c r="Q268">
        <f>'Kelpie OTU counts'!Q268</f>
        <v>95.7</v>
      </c>
      <c r="R268">
        <f>'Kelpie OTU counts'!R268</f>
        <v>2</v>
      </c>
      <c r="S268" s="4">
        <f>'Kelpie OTU counts'!S268/'Kelpie OTU counts'!S$1</f>
        <v>0</v>
      </c>
      <c r="T268" s="4">
        <f>'Kelpie OTU counts'!T268/'Kelpie OTU counts'!T$1</f>
        <v>0</v>
      </c>
      <c r="U268" s="4">
        <f>'Kelpie OTU counts'!U268/'Kelpie OTU counts'!U$1</f>
        <v>0</v>
      </c>
      <c r="V268" s="4">
        <f>'Kelpie OTU counts'!V268/'Kelpie OTU counts'!V$1</f>
        <v>0</v>
      </c>
      <c r="W268" s="4">
        <f>'Kelpie OTU counts'!W268/'Kelpie OTU counts'!W$1</f>
        <v>0</v>
      </c>
      <c r="X268" s="4">
        <f>'Kelpie OTU counts'!X268/'Kelpie OTU counts'!X$1</f>
        <v>0</v>
      </c>
      <c r="Y268" s="4">
        <f>'Kelpie OTU counts'!Y268/'Kelpie OTU counts'!Y$1</f>
        <v>0</v>
      </c>
      <c r="Z268" s="4">
        <f>'Kelpie OTU counts'!Z268/'Kelpie OTU counts'!Z$1</f>
        <v>0</v>
      </c>
      <c r="AA268" s="4">
        <f>'Kelpie OTU counts'!AA268/'Kelpie OTU counts'!AA$1</f>
        <v>0</v>
      </c>
      <c r="AB268" s="4">
        <f>'Kelpie OTU counts'!AB268/'Kelpie OTU counts'!AB$1</f>
        <v>0</v>
      </c>
      <c r="AC268" s="4">
        <f>'Kelpie OTU counts'!AC268/'Kelpie OTU counts'!AC$1</f>
        <v>0</v>
      </c>
      <c r="AD268" s="4">
        <f>'Kelpie OTU counts'!AD268/'Kelpie OTU counts'!AD$1</f>
        <v>0</v>
      </c>
      <c r="AE268" s="4">
        <f>'Kelpie OTU counts'!AE268/'Kelpie OTU counts'!AE$1</f>
        <v>0</v>
      </c>
      <c r="AF268" s="4">
        <f>'Kelpie OTU counts'!AF268/'Kelpie OTU counts'!AF$1</f>
        <v>0</v>
      </c>
      <c r="AG268" s="4">
        <f>'Kelpie OTU counts'!AG268/'Kelpie OTU counts'!AG$1</f>
        <v>0</v>
      </c>
      <c r="AH268" s="4">
        <f>'Kelpie OTU counts'!AH268/'Kelpie OTU counts'!AH$1</f>
        <v>0</v>
      </c>
      <c r="AI268" s="4">
        <f>'Kelpie OTU counts'!AI268/'Kelpie OTU counts'!AI$1</f>
        <v>0</v>
      </c>
      <c r="AJ268" s="4">
        <f>'Kelpie OTU counts'!AJ268/'Kelpie OTU counts'!AJ$1</f>
        <v>0</v>
      </c>
      <c r="AK268" s="4">
        <f>'Kelpie OTU counts'!AK268/'Kelpie OTU counts'!AK$1</f>
        <v>0</v>
      </c>
      <c r="AL268" s="4">
        <f>'Kelpie OTU counts'!AL268/'Kelpie OTU counts'!AL$1</f>
        <v>0</v>
      </c>
      <c r="AM268" s="4">
        <f>'Kelpie OTU counts'!AM268/'Kelpie OTU counts'!AM$1</f>
        <v>0</v>
      </c>
      <c r="AN268" s="4">
        <f>'Kelpie OTU counts'!AN268/'Kelpie OTU counts'!AN$1</f>
        <v>0</v>
      </c>
      <c r="AO268" s="4">
        <f>'Kelpie OTU counts'!AO268/'Kelpie OTU counts'!AO$1</f>
        <v>0</v>
      </c>
      <c r="AP268" s="4">
        <f>'Kelpie OTU counts'!AP268/'Kelpie OTU counts'!AP$1</f>
        <v>0</v>
      </c>
      <c r="AQ268" s="4">
        <f>'Kelpie OTU counts'!AQ268/'Kelpie OTU counts'!AQ$1</f>
        <v>0</v>
      </c>
      <c r="AR268" s="4">
        <f>'Kelpie OTU counts'!AR268/'Kelpie OTU counts'!AR$1</f>
        <v>0</v>
      </c>
      <c r="AS268" s="4">
        <f>'Kelpie OTU counts'!AS268/'Kelpie OTU counts'!AS$1</f>
        <v>0</v>
      </c>
      <c r="AT268" s="4">
        <f>'Kelpie OTU counts'!AT268/'Kelpie OTU counts'!AT$1</f>
        <v>0</v>
      </c>
      <c r="AU268" s="4">
        <f>'Kelpie OTU counts'!AU268/'Kelpie OTU counts'!AU$1</f>
        <v>0</v>
      </c>
      <c r="AV268" s="4">
        <f>'Kelpie OTU counts'!AV268/'Kelpie OTU counts'!AV$1</f>
        <v>0</v>
      </c>
      <c r="AW268" s="4">
        <f>'Kelpie OTU counts'!AW268/'Kelpie OTU counts'!AW$1</f>
        <v>0</v>
      </c>
      <c r="AX268" s="4">
        <f>'Kelpie OTU counts'!AX268/'Kelpie OTU counts'!AX$1</f>
        <v>0</v>
      </c>
      <c r="AY268" s="4">
        <f>'Kelpie OTU counts'!AY268/'Kelpie OTU counts'!AY$1</f>
        <v>0</v>
      </c>
      <c r="AZ268" s="4">
        <f>'Kelpie OTU counts'!AZ268/'Kelpie OTU counts'!AZ$1</f>
        <v>0</v>
      </c>
      <c r="BA268" s="4">
        <f>'Kelpie OTU counts'!BA268/'Kelpie OTU counts'!BA$1</f>
        <v>0</v>
      </c>
      <c r="BB268" s="4">
        <f>'Kelpie OTU counts'!BB268/'Kelpie OTU counts'!BB$1</f>
        <v>1.0152284263959391E-3</v>
      </c>
      <c r="BC268" s="4">
        <f>'Kelpie OTU counts'!BC268/'Kelpie OTU counts'!BC$1</f>
        <v>0</v>
      </c>
      <c r="BD268" s="4">
        <f>'Kelpie OTU counts'!BD268/'Kelpie OTU counts'!BD$1</f>
        <v>0</v>
      </c>
      <c r="BE268" s="4">
        <f>'Kelpie OTU counts'!BE268/'Kelpie OTU counts'!BE$1</f>
        <v>0</v>
      </c>
      <c r="BF268" s="4">
        <f>'Kelpie OTU counts'!BF268/'Kelpie OTU counts'!BF$1</f>
        <v>0</v>
      </c>
    </row>
    <row r="269" spans="1:58" x14ac:dyDescent="0.35">
      <c r="A269" t="str">
        <f>'Kelpie OTU counts'!A269</f>
        <v>OTU_264</v>
      </c>
      <c r="B269">
        <f>'Kelpie OTU counts'!B269</f>
        <v>2</v>
      </c>
      <c r="C269" t="str">
        <f>'Kelpie OTU counts'!C269</f>
        <v>Root</v>
      </c>
      <c r="D269" t="str">
        <f>'Kelpie OTU counts'!D269</f>
        <v>Bacteria</v>
      </c>
      <c r="E269" t="str">
        <f>'Kelpie OTU counts'!E269</f>
        <v>Firmicutes</v>
      </c>
      <c r="F269" t="str">
        <f>'Kelpie OTU counts'!F269</f>
        <v>.</v>
      </c>
      <c r="G269" t="str">
        <f>'Kelpie OTU counts'!G269</f>
        <v>Clostridia</v>
      </c>
      <c r="H269" t="str">
        <f>'Kelpie OTU counts'!H269</f>
        <v>.</v>
      </c>
      <c r="I269" t="str">
        <f>'Kelpie OTU counts'!I269</f>
        <v>Clostridiales</v>
      </c>
      <c r="J269" t="str">
        <f>'Kelpie OTU counts'!J269</f>
        <v>.</v>
      </c>
      <c r="K269" t="str">
        <f>'Kelpie OTU counts'!K269</f>
        <v>Ruminococcaceae</v>
      </c>
      <c r="L269" t="str">
        <f>'Kelpie OTU counts'!L269</f>
        <v>.</v>
      </c>
      <c r="M269" t="str">
        <f>'Kelpie OTU counts'!M269</f>
        <v>Sporobacter</v>
      </c>
      <c r="N269" t="str">
        <f>'Kelpie OTU counts'!N269</f>
        <v>.</v>
      </c>
      <c r="O269">
        <f>'Kelpie OTU counts'!O269</f>
        <v>0.51</v>
      </c>
      <c r="P269" t="str">
        <f>'Kelpie OTU counts'!P269</f>
        <v>Sporobacter_termitidis_(T)_SYR_(Z49863)</v>
      </c>
      <c r="Q269">
        <f>'Kelpie OTU counts'!Q269</f>
        <v>94.1</v>
      </c>
      <c r="R269">
        <f>'Kelpie OTU counts'!R269</f>
        <v>1</v>
      </c>
      <c r="S269" s="4">
        <f>'Kelpie OTU counts'!S269/'Kelpie OTU counts'!S$1</f>
        <v>0</v>
      </c>
      <c r="T269" s="4">
        <f>'Kelpie OTU counts'!T269/'Kelpie OTU counts'!T$1</f>
        <v>0</v>
      </c>
      <c r="U269" s="4">
        <f>'Kelpie OTU counts'!U269/'Kelpie OTU counts'!U$1</f>
        <v>0</v>
      </c>
      <c r="V269" s="4">
        <f>'Kelpie OTU counts'!V269/'Kelpie OTU counts'!V$1</f>
        <v>0</v>
      </c>
      <c r="W269" s="4">
        <f>'Kelpie OTU counts'!W269/'Kelpie OTU counts'!W$1</f>
        <v>0</v>
      </c>
      <c r="X269" s="4">
        <f>'Kelpie OTU counts'!X269/'Kelpie OTU counts'!X$1</f>
        <v>0</v>
      </c>
      <c r="Y269" s="4">
        <f>'Kelpie OTU counts'!Y269/'Kelpie OTU counts'!Y$1</f>
        <v>0</v>
      </c>
      <c r="Z269" s="4">
        <f>'Kelpie OTU counts'!Z269/'Kelpie OTU counts'!Z$1</f>
        <v>0</v>
      </c>
      <c r="AA269" s="4">
        <f>'Kelpie OTU counts'!AA269/'Kelpie OTU counts'!AA$1</f>
        <v>0</v>
      </c>
      <c r="AB269" s="4">
        <f>'Kelpie OTU counts'!AB269/'Kelpie OTU counts'!AB$1</f>
        <v>0</v>
      </c>
      <c r="AC269" s="4">
        <f>'Kelpie OTU counts'!AC269/'Kelpie OTU counts'!AC$1</f>
        <v>0</v>
      </c>
      <c r="AD269" s="4">
        <f>'Kelpie OTU counts'!AD269/'Kelpie OTU counts'!AD$1</f>
        <v>0</v>
      </c>
      <c r="AE269" s="4">
        <f>'Kelpie OTU counts'!AE269/'Kelpie OTU counts'!AE$1</f>
        <v>0</v>
      </c>
      <c r="AF269" s="4">
        <f>'Kelpie OTU counts'!AF269/'Kelpie OTU counts'!AF$1</f>
        <v>0</v>
      </c>
      <c r="AG269" s="4">
        <f>'Kelpie OTU counts'!AG269/'Kelpie OTU counts'!AG$1</f>
        <v>0</v>
      </c>
      <c r="AH269" s="4">
        <f>'Kelpie OTU counts'!AH269/'Kelpie OTU counts'!AH$1</f>
        <v>0</v>
      </c>
      <c r="AI269" s="4">
        <f>'Kelpie OTU counts'!AI269/'Kelpie OTU counts'!AI$1</f>
        <v>0</v>
      </c>
      <c r="AJ269" s="4">
        <f>'Kelpie OTU counts'!AJ269/'Kelpie OTU counts'!AJ$1</f>
        <v>0</v>
      </c>
      <c r="AK269" s="4">
        <f>'Kelpie OTU counts'!AK269/'Kelpie OTU counts'!AK$1</f>
        <v>0</v>
      </c>
      <c r="AL269" s="4">
        <f>'Kelpie OTU counts'!AL269/'Kelpie OTU counts'!AL$1</f>
        <v>0</v>
      </c>
      <c r="AM269" s="4">
        <f>'Kelpie OTU counts'!AM269/'Kelpie OTU counts'!AM$1</f>
        <v>0</v>
      </c>
      <c r="AN269" s="4">
        <f>'Kelpie OTU counts'!AN269/'Kelpie OTU counts'!AN$1</f>
        <v>0</v>
      </c>
      <c r="AO269" s="4">
        <f>'Kelpie OTU counts'!AO269/'Kelpie OTU counts'!AO$1</f>
        <v>0</v>
      </c>
      <c r="AP269" s="4">
        <f>'Kelpie OTU counts'!AP269/'Kelpie OTU counts'!AP$1</f>
        <v>8.7260034904013963E-4</v>
      </c>
      <c r="AQ269" s="4">
        <f>'Kelpie OTU counts'!AQ269/'Kelpie OTU counts'!AQ$1</f>
        <v>0</v>
      </c>
      <c r="AR269" s="4">
        <f>'Kelpie OTU counts'!AR269/'Kelpie OTU counts'!AR$1</f>
        <v>0</v>
      </c>
      <c r="AS269" s="4">
        <f>'Kelpie OTU counts'!AS269/'Kelpie OTU counts'!AS$1</f>
        <v>0</v>
      </c>
      <c r="AT269" s="4">
        <f>'Kelpie OTU counts'!AT269/'Kelpie OTU counts'!AT$1</f>
        <v>0</v>
      </c>
      <c r="AU269" s="4">
        <f>'Kelpie OTU counts'!AU269/'Kelpie OTU counts'!AU$1</f>
        <v>0</v>
      </c>
      <c r="AV269" s="4">
        <f>'Kelpie OTU counts'!AV269/'Kelpie OTU counts'!AV$1</f>
        <v>0</v>
      </c>
      <c r="AW269" s="4">
        <f>'Kelpie OTU counts'!AW269/'Kelpie OTU counts'!AW$1</f>
        <v>0</v>
      </c>
      <c r="AX269" s="4">
        <f>'Kelpie OTU counts'!AX269/'Kelpie OTU counts'!AX$1</f>
        <v>0</v>
      </c>
      <c r="AY269" s="4">
        <f>'Kelpie OTU counts'!AY269/'Kelpie OTU counts'!AY$1</f>
        <v>0</v>
      </c>
      <c r="AZ269" s="4">
        <f>'Kelpie OTU counts'!AZ269/'Kelpie OTU counts'!AZ$1</f>
        <v>0</v>
      </c>
      <c r="BA269" s="4">
        <f>'Kelpie OTU counts'!BA269/'Kelpie OTU counts'!BA$1</f>
        <v>0</v>
      </c>
      <c r="BB269" s="4">
        <f>'Kelpie OTU counts'!BB269/'Kelpie OTU counts'!BB$1</f>
        <v>0</v>
      </c>
      <c r="BC269" s="4">
        <f>'Kelpie OTU counts'!BC269/'Kelpie OTU counts'!BC$1</f>
        <v>0</v>
      </c>
      <c r="BD269" s="4">
        <f>'Kelpie OTU counts'!BD269/'Kelpie OTU counts'!BD$1</f>
        <v>0</v>
      </c>
      <c r="BE269" s="4">
        <f>'Kelpie OTU counts'!BE269/'Kelpie OTU counts'!BE$1</f>
        <v>0</v>
      </c>
      <c r="BF269" s="4">
        <f>'Kelpie OTU counts'!BF269/'Kelpie OTU counts'!BF$1</f>
        <v>0</v>
      </c>
    </row>
    <row r="270" spans="1:58" x14ac:dyDescent="0.35">
      <c r="A270" t="str">
        <f>'Kelpie OTU counts'!A270</f>
        <v>OTU_260</v>
      </c>
      <c r="B270">
        <f>'Kelpie OTU counts'!B270</f>
        <v>2</v>
      </c>
      <c r="C270" t="str">
        <f>'Kelpie OTU counts'!C270</f>
        <v>Root</v>
      </c>
      <c r="D270" t="str">
        <f>'Kelpie OTU counts'!D270</f>
        <v>Bacteria</v>
      </c>
      <c r="E270" t="str">
        <f>'Kelpie OTU counts'!E270</f>
        <v>Firmicutes</v>
      </c>
      <c r="F270" t="str">
        <f>'Kelpie OTU counts'!F270</f>
        <v>.</v>
      </c>
      <c r="G270" t="str">
        <f>'Kelpie OTU counts'!G270</f>
        <v>Clostridia</v>
      </c>
      <c r="H270" t="str">
        <f>'Kelpie OTU counts'!H270</f>
        <v>.</v>
      </c>
      <c r="I270" t="str">
        <f>'Kelpie OTU counts'!I270</f>
        <v>Clostridiales</v>
      </c>
      <c r="J270" t="str">
        <f>'Kelpie OTU counts'!J270</f>
        <v>.</v>
      </c>
      <c r="K270" t="str">
        <f>'Kelpie OTU counts'!K270</f>
        <v>Lachnospiraceae</v>
      </c>
      <c r="L270" t="str">
        <f>'Kelpie OTU counts'!L270</f>
        <v>.</v>
      </c>
      <c r="M270" t="str">
        <f>'Kelpie OTU counts'!M270</f>
        <v>Blautia</v>
      </c>
      <c r="N270" t="str">
        <f>'Kelpie OTU counts'!N270</f>
        <v>.</v>
      </c>
      <c r="O270">
        <f>'Kelpie OTU counts'!O270</f>
        <v>0.6</v>
      </c>
      <c r="P270" t="str">
        <f>'Kelpie OTU counts'!P270</f>
        <v>Blautia_faecis_(T)_M25_(HM626178)</v>
      </c>
      <c r="Q270">
        <f>'Kelpie OTU counts'!Q270</f>
        <v>96.4</v>
      </c>
      <c r="R270">
        <f>'Kelpie OTU counts'!R270</f>
        <v>2</v>
      </c>
      <c r="S270" s="4">
        <f>'Kelpie OTU counts'!S270/'Kelpie OTU counts'!S$1</f>
        <v>0</v>
      </c>
      <c r="T270" s="4">
        <f>'Kelpie OTU counts'!T270/'Kelpie OTU counts'!T$1</f>
        <v>0</v>
      </c>
      <c r="U270" s="4">
        <f>'Kelpie OTU counts'!U270/'Kelpie OTU counts'!U$1</f>
        <v>0</v>
      </c>
      <c r="V270" s="4">
        <f>'Kelpie OTU counts'!V270/'Kelpie OTU counts'!V$1</f>
        <v>0</v>
      </c>
      <c r="W270" s="4">
        <f>'Kelpie OTU counts'!W270/'Kelpie OTU counts'!W$1</f>
        <v>0</v>
      </c>
      <c r="X270" s="4">
        <f>'Kelpie OTU counts'!X270/'Kelpie OTU counts'!X$1</f>
        <v>0</v>
      </c>
      <c r="Y270" s="4">
        <f>'Kelpie OTU counts'!Y270/'Kelpie OTU counts'!Y$1</f>
        <v>0</v>
      </c>
      <c r="Z270" s="4">
        <f>'Kelpie OTU counts'!Z270/'Kelpie OTU counts'!Z$1</f>
        <v>0</v>
      </c>
      <c r="AA270" s="4">
        <f>'Kelpie OTU counts'!AA270/'Kelpie OTU counts'!AA$1</f>
        <v>0</v>
      </c>
      <c r="AB270" s="4">
        <f>'Kelpie OTU counts'!AB270/'Kelpie OTU counts'!AB$1</f>
        <v>0</v>
      </c>
      <c r="AC270" s="4">
        <f>'Kelpie OTU counts'!AC270/'Kelpie OTU counts'!AC$1</f>
        <v>0</v>
      </c>
      <c r="AD270" s="4">
        <f>'Kelpie OTU counts'!AD270/'Kelpie OTU counts'!AD$1</f>
        <v>0</v>
      </c>
      <c r="AE270" s="4">
        <f>'Kelpie OTU counts'!AE270/'Kelpie OTU counts'!AE$1</f>
        <v>0</v>
      </c>
      <c r="AF270" s="4">
        <f>'Kelpie OTU counts'!AF270/'Kelpie OTU counts'!AF$1</f>
        <v>0</v>
      </c>
      <c r="AG270" s="4">
        <f>'Kelpie OTU counts'!AG270/'Kelpie OTU counts'!AG$1</f>
        <v>0</v>
      </c>
      <c r="AH270" s="4">
        <f>'Kelpie OTU counts'!AH270/'Kelpie OTU counts'!AH$1</f>
        <v>0</v>
      </c>
      <c r="AI270" s="4">
        <f>'Kelpie OTU counts'!AI270/'Kelpie OTU counts'!AI$1</f>
        <v>0</v>
      </c>
      <c r="AJ270" s="4">
        <f>'Kelpie OTU counts'!AJ270/'Kelpie OTU counts'!AJ$1</f>
        <v>0</v>
      </c>
      <c r="AK270" s="4">
        <f>'Kelpie OTU counts'!AK270/'Kelpie OTU counts'!AK$1</f>
        <v>0</v>
      </c>
      <c r="AL270" s="4">
        <f>'Kelpie OTU counts'!AL270/'Kelpie OTU counts'!AL$1</f>
        <v>0</v>
      </c>
      <c r="AM270" s="4">
        <f>'Kelpie OTU counts'!AM270/'Kelpie OTU counts'!AM$1</f>
        <v>0</v>
      </c>
      <c r="AN270" s="4">
        <f>'Kelpie OTU counts'!AN270/'Kelpie OTU counts'!AN$1</f>
        <v>0</v>
      </c>
      <c r="AO270" s="4">
        <f>'Kelpie OTU counts'!AO270/'Kelpie OTU counts'!AO$1</f>
        <v>0</v>
      </c>
      <c r="AP270" s="4">
        <f>'Kelpie OTU counts'!AP270/'Kelpie OTU counts'!AP$1</f>
        <v>0</v>
      </c>
      <c r="AQ270" s="4">
        <f>'Kelpie OTU counts'!AQ270/'Kelpie OTU counts'!AQ$1</f>
        <v>0</v>
      </c>
      <c r="AR270" s="4">
        <f>'Kelpie OTU counts'!AR270/'Kelpie OTU counts'!AR$1</f>
        <v>0</v>
      </c>
      <c r="AS270" s="4">
        <f>'Kelpie OTU counts'!AS270/'Kelpie OTU counts'!AS$1</f>
        <v>0</v>
      </c>
      <c r="AT270" s="4">
        <f>'Kelpie OTU counts'!AT270/'Kelpie OTU counts'!AT$1</f>
        <v>0</v>
      </c>
      <c r="AU270" s="4">
        <f>'Kelpie OTU counts'!AU270/'Kelpie OTU counts'!AU$1</f>
        <v>0</v>
      </c>
      <c r="AV270" s="4">
        <f>'Kelpie OTU counts'!AV270/'Kelpie OTU counts'!AV$1</f>
        <v>0</v>
      </c>
      <c r="AW270" s="4">
        <f>'Kelpie OTU counts'!AW270/'Kelpie OTU counts'!AW$1</f>
        <v>0</v>
      </c>
      <c r="AX270" s="4">
        <f>'Kelpie OTU counts'!AX270/'Kelpie OTU counts'!AX$1</f>
        <v>0</v>
      </c>
      <c r="AY270" s="4">
        <f>'Kelpie OTU counts'!AY270/'Kelpie OTU counts'!AY$1</f>
        <v>0</v>
      </c>
      <c r="AZ270" s="4">
        <f>'Kelpie OTU counts'!AZ270/'Kelpie OTU counts'!AZ$1</f>
        <v>0</v>
      </c>
      <c r="BA270" s="4">
        <f>'Kelpie OTU counts'!BA270/'Kelpie OTU counts'!BA$1</f>
        <v>0</v>
      </c>
      <c r="BB270" s="4">
        <f>'Kelpie OTU counts'!BB270/'Kelpie OTU counts'!BB$1</f>
        <v>0</v>
      </c>
      <c r="BC270" s="4">
        <f>'Kelpie OTU counts'!BC270/'Kelpie OTU counts'!BC$1</f>
        <v>0</v>
      </c>
      <c r="BD270" s="4">
        <f>'Kelpie OTU counts'!BD270/'Kelpie OTU counts'!BD$1</f>
        <v>0</v>
      </c>
      <c r="BE270" s="4">
        <f>'Kelpie OTU counts'!BE270/'Kelpie OTU counts'!BE$1</f>
        <v>0</v>
      </c>
      <c r="BF270" s="4">
        <f>'Kelpie OTU counts'!BF270/'Kelpie OTU counts'!BF$1</f>
        <v>5.9049306170652497E-4</v>
      </c>
    </row>
    <row r="271" spans="1:58" x14ac:dyDescent="0.35">
      <c r="A271" t="str">
        <f>'Kelpie OTU counts'!A271</f>
        <v>OTU_267</v>
      </c>
      <c r="B271">
        <f>'Kelpie OTU counts'!B271</f>
        <v>2</v>
      </c>
      <c r="C271" t="str">
        <f>'Kelpie OTU counts'!C271</f>
        <v>Root</v>
      </c>
      <c r="D271" t="str">
        <f>'Kelpie OTU counts'!D271</f>
        <v>Bacteria</v>
      </c>
      <c r="E271" t="str">
        <f>'Kelpie OTU counts'!E271</f>
        <v>Firmicutes</v>
      </c>
      <c r="F271" t="str">
        <f>'Kelpie OTU counts'!F271</f>
        <v>.</v>
      </c>
      <c r="G271" t="str">
        <f>'Kelpie OTU counts'!G271</f>
        <v>Clostridia</v>
      </c>
      <c r="H271" t="str">
        <f>'Kelpie OTU counts'!H271</f>
        <v>.</v>
      </c>
      <c r="I271" t="str">
        <f>'Kelpie OTU counts'!I271</f>
        <v>Clostridiales</v>
      </c>
      <c r="J271" t="str">
        <f>'Kelpie OTU counts'!J271</f>
        <v>.</v>
      </c>
      <c r="K271" t="str">
        <f>'Kelpie OTU counts'!K271</f>
        <v>Clostridiales_Incertae Sedis XIII</v>
      </c>
      <c r="L271" t="str">
        <f>'Kelpie OTU counts'!L271</f>
        <v>.</v>
      </c>
      <c r="M271" t="str">
        <f>'Kelpie OTU counts'!M271</f>
        <v>Anaerovorax</v>
      </c>
      <c r="N271" t="str">
        <f>'Kelpie OTU counts'!N271</f>
        <v>.</v>
      </c>
      <c r="O271">
        <f>'Kelpie OTU counts'!O271</f>
        <v>0.51</v>
      </c>
      <c r="P271" t="str">
        <f>'Kelpie OTU counts'!P271</f>
        <v>Anaerovorax_odorimutans_(T)_NorPut_(AJ251215)</v>
      </c>
      <c r="Q271">
        <f>'Kelpie OTU counts'!Q271</f>
        <v>93.3</v>
      </c>
      <c r="R271">
        <f>'Kelpie OTU counts'!R271</f>
        <v>1</v>
      </c>
      <c r="S271" s="4">
        <f>'Kelpie OTU counts'!S271/'Kelpie OTU counts'!S$1</f>
        <v>0</v>
      </c>
      <c r="T271" s="4">
        <f>'Kelpie OTU counts'!T271/'Kelpie OTU counts'!T$1</f>
        <v>0</v>
      </c>
      <c r="U271" s="4">
        <f>'Kelpie OTU counts'!U271/'Kelpie OTU counts'!U$1</f>
        <v>0</v>
      </c>
      <c r="V271" s="4">
        <f>'Kelpie OTU counts'!V271/'Kelpie OTU counts'!V$1</f>
        <v>0</v>
      </c>
      <c r="W271" s="4">
        <f>'Kelpie OTU counts'!W271/'Kelpie OTU counts'!W$1</f>
        <v>0</v>
      </c>
      <c r="X271" s="4">
        <f>'Kelpie OTU counts'!X271/'Kelpie OTU counts'!X$1</f>
        <v>0</v>
      </c>
      <c r="Y271" s="4">
        <f>'Kelpie OTU counts'!Y271/'Kelpie OTU counts'!Y$1</f>
        <v>0</v>
      </c>
      <c r="Z271" s="4">
        <f>'Kelpie OTU counts'!Z271/'Kelpie OTU counts'!Z$1</f>
        <v>0</v>
      </c>
      <c r="AA271" s="4">
        <f>'Kelpie OTU counts'!AA271/'Kelpie OTU counts'!AA$1</f>
        <v>0</v>
      </c>
      <c r="AB271" s="4">
        <f>'Kelpie OTU counts'!AB271/'Kelpie OTU counts'!AB$1</f>
        <v>0</v>
      </c>
      <c r="AC271" s="4">
        <f>'Kelpie OTU counts'!AC271/'Kelpie OTU counts'!AC$1</f>
        <v>0</v>
      </c>
      <c r="AD271" s="4">
        <f>'Kelpie OTU counts'!AD271/'Kelpie OTU counts'!AD$1</f>
        <v>0</v>
      </c>
      <c r="AE271" s="4">
        <f>'Kelpie OTU counts'!AE271/'Kelpie OTU counts'!AE$1</f>
        <v>0</v>
      </c>
      <c r="AF271" s="4">
        <f>'Kelpie OTU counts'!AF271/'Kelpie OTU counts'!AF$1</f>
        <v>0</v>
      </c>
      <c r="AG271" s="4">
        <f>'Kelpie OTU counts'!AG271/'Kelpie OTU counts'!AG$1</f>
        <v>0</v>
      </c>
      <c r="AH271" s="4">
        <f>'Kelpie OTU counts'!AH271/'Kelpie OTU counts'!AH$1</f>
        <v>0</v>
      </c>
      <c r="AI271" s="4">
        <f>'Kelpie OTU counts'!AI271/'Kelpie OTU counts'!AI$1</f>
        <v>0</v>
      </c>
      <c r="AJ271" s="4">
        <f>'Kelpie OTU counts'!AJ271/'Kelpie OTU counts'!AJ$1</f>
        <v>0</v>
      </c>
      <c r="AK271" s="4">
        <f>'Kelpie OTU counts'!AK271/'Kelpie OTU counts'!AK$1</f>
        <v>0</v>
      </c>
      <c r="AL271" s="4">
        <f>'Kelpie OTU counts'!AL271/'Kelpie OTU counts'!AL$1</f>
        <v>0</v>
      </c>
      <c r="AM271" s="4">
        <f>'Kelpie OTU counts'!AM271/'Kelpie OTU counts'!AM$1</f>
        <v>0</v>
      </c>
      <c r="AN271" s="4">
        <f>'Kelpie OTU counts'!AN271/'Kelpie OTU counts'!AN$1</f>
        <v>0</v>
      </c>
      <c r="AO271" s="4">
        <f>'Kelpie OTU counts'!AO271/'Kelpie OTU counts'!AO$1</f>
        <v>0</v>
      </c>
      <c r="AP271" s="4">
        <f>'Kelpie OTU counts'!AP271/'Kelpie OTU counts'!AP$1</f>
        <v>0</v>
      </c>
      <c r="AQ271" s="4">
        <f>'Kelpie OTU counts'!AQ271/'Kelpie OTU counts'!AQ$1</f>
        <v>0</v>
      </c>
      <c r="AR271" s="4">
        <f>'Kelpie OTU counts'!AR271/'Kelpie OTU counts'!AR$1</f>
        <v>0</v>
      </c>
      <c r="AS271" s="4">
        <f>'Kelpie OTU counts'!AS271/'Kelpie OTU counts'!AS$1</f>
        <v>0</v>
      </c>
      <c r="AT271" s="4">
        <f>'Kelpie OTU counts'!AT271/'Kelpie OTU counts'!AT$1</f>
        <v>0</v>
      </c>
      <c r="AU271" s="4">
        <f>'Kelpie OTU counts'!AU271/'Kelpie OTU counts'!AU$1</f>
        <v>0</v>
      </c>
      <c r="AV271" s="4">
        <f>'Kelpie OTU counts'!AV271/'Kelpie OTU counts'!AV$1</f>
        <v>0</v>
      </c>
      <c r="AW271" s="4">
        <f>'Kelpie OTU counts'!AW271/'Kelpie OTU counts'!AW$1</f>
        <v>0</v>
      </c>
      <c r="AX271" s="4">
        <f>'Kelpie OTU counts'!AX271/'Kelpie OTU counts'!AX$1</f>
        <v>0</v>
      </c>
      <c r="AY271" s="4">
        <f>'Kelpie OTU counts'!AY271/'Kelpie OTU counts'!AY$1</f>
        <v>0</v>
      </c>
      <c r="AZ271" s="4">
        <f>'Kelpie OTU counts'!AZ271/'Kelpie OTU counts'!AZ$1</f>
        <v>0</v>
      </c>
      <c r="BA271" s="4">
        <f>'Kelpie OTU counts'!BA271/'Kelpie OTU counts'!BA$1</f>
        <v>9.5328884652049568E-4</v>
      </c>
      <c r="BB271" s="4">
        <f>'Kelpie OTU counts'!BB271/'Kelpie OTU counts'!BB$1</f>
        <v>0</v>
      </c>
      <c r="BC271" s="4">
        <f>'Kelpie OTU counts'!BC271/'Kelpie OTU counts'!BC$1</f>
        <v>0</v>
      </c>
      <c r="BD271" s="4">
        <f>'Kelpie OTU counts'!BD271/'Kelpie OTU counts'!BD$1</f>
        <v>0</v>
      </c>
      <c r="BE271" s="4">
        <f>'Kelpie OTU counts'!BE271/'Kelpie OTU counts'!BE$1</f>
        <v>0</v>
      </c>
      <c r="BF271" s="4">
        <f>'Kelpie OTU counts'!BF271/'Kelpie OTU counts'!BF$1</f>
        <v>0</v>
      </c>
    </row>
    <row r="272" spans="1:58" x14ac:dyDescent="0.35">
      <c r="A272" t="str">
        <f>'Kelpie OTU counts'!A272</f>
        <v>OTU_271</v>
      </c>
      <c r="B272">
        <f>'Kelpie OTU counts'!B272</f>
        <v>2</v>
      </c>
      <c r="C272" t="str">
        <f>'Kelpie OTU counts'!C272</f>
        <v>Root</v>
      </c>
      <c r="D272" t="str">
        <f>'Kelpie OTU counts'!D272</f>
        <v>Bacteria</v>
      </c>
      <c r="E272" t="str">
        <f>'Kelpie OTU counts'!E272</f>
        <v>Proteobacteria</v>
      </c>
      <c r="F272" t="str">
        <f>'Kelpie OTU counts'!F272</f>
        <v>.</v>
      </c>
      <c r="G272" t="str">
        <f>'Kelpie OTU counts'!G272</f>
        <v>Deltaproteobacteria</v>
      </c>
      <c r="H272" t="str">
        <f>'Kelpie OTU counts'!H272</f>
        <v>.</v>
      </c>
      <c r="I272" t="str">
        <f>'Kelpie OTU counts'!I272</f>
        <v>Desulfovibrionales</v>
      </c>
      <c r="J272" t="str">
        <f>'Kelpie OTU counts'!J272</f>
        <v>.</v>
      </c>
      <c r="K272" t="str">
        <f>'Kelpie OTU counts'!K272</f>
        <v>Desulfovibrionaceae</v>
      </c>
      <c r="L272" t="str">
        <f>'Kelpie OTU counts'!L272</f>
        <v>.</v>
      </c>
      <c r="M272" t="str">
        <f>'Kelpie OTU counts'!M272</f>
        <v>Desulfovibrio</v>
      </c>
      <c r="N272" t="str">
        <f>'Kelpie OTU counts'!N272</f>
        <v>.</v>
      </c>
      <c r="O272">
        <f>'Kelpie OTU counts'!O272</f>
        <v>0.99</v>
      </c>
      <c r="P272" t="str">
        <f>'Kelpie OTU counts'!P272</f>
        <v>Desulfovibrio_piger_(T)_ATCC29098_(AF192152)</v>
      </c>
      <c r="Q272">
        <f>'Kelpie OTU counts'!Q272</f>
        <v>95.7</v>
      </c>
      <c r="R272">
        <f>'Kelpie OTU counts'!R272</f>
        <v>1</v>
      </c>
      <c r="S272" s="4">
        <f>'Kelpie OTU counts'!S272/'Kelpie OTU counts'!S$1</f>
        <v>0</v>
      </c>
      <c r="T272" s="4">
        <f>'Kelpie OTU counts'!T272/'Kelpie OTU counts'!T$1</f>
        <v>0</v>
      </c>
      <c r="U272" s="4">
        <f>'Kelpie OTU counts'!U272/'Kelpie OTU counts'!U$1</f>
        <v>0</v>
      </c>
      <c r="V272" s="4">
        <f>'Kelpie OTU counts'!V272/'Kelpie OTU counts'!V$1</f>
        <v>0</v>
      </c>
      <c r="W272" s="4">
        <f>'Kelpie OTU counts'!W272/'Kelpie OTU counts'!W$1</f>
        <v>0</v>
      </c>
      <c r="X272" s="4">
        <f>'Kelpie OTU counts'!X272/'Kelpie OTU counts'!X$1</f>
        <v>0</v>
      </c>
      <c r="Y272" s="4">
        <f>'Kelpie OTU counts'!Y272/'Kelpie OTU counts'!Y$1</f>
        <v>0</v>
      </c>
      <c r="Z272" s="4">
        <f>'Kelpie OTU counts'!Z272/'Kelpie OTU counts'!Z$1</f>
        <v>0</v>
      </c>
      <c r="AA272" s="4">
        <f>'Kelpie OTU counts'!AA272/'Kelpie OTU counts'!AA$1</f>
        <v>0</v>
      </c>
      <c r="AB272" s="4">
        <f>'Kelpie OTU counts'!AB272/'Kelpie OTU counts'!AB$1</f>
        <v>0</v>
      </c>
      <c r="AC272" s="4">
        <f>'Kelpie OTU counts'!AC272/'Kelpie OTU counts'!AC$1</f>
        <v>0</v>
      </c>
      <c r="AD272" s="4">
        <f>'Kelpie OTU counts'!AD272/'Kelpie OTU counts'!AD$1</f>
        <v>0</v>
      </c>
      <c r="AE272" s="4">
        <f>'Kelpie OTU counts'!AE272/'Kelpie OTU counts'!AE$1</f>
        <v>0</v>
      </c>
      <c r="AF272" s="4">
        <f>'Kelpie OTU counts'!AF272/'Kelpie OTU counts'!AF$1</f>
        <v>0</v>
      </c>
      <c r="AG272" s="4">
        <f>'Kelpie OTU counts'!AG272/'Kelpie OTU counts'!AG$1</f>
        <v>0</v>
      </c>
      <c r="AH272" s="4">
        <f>'Kelpie OTU counts'!AH272/'Kelpie OTU counts'!AH$1</f>
        <v>0</v>
      </c>
      <c r="AI272" s="4">
        <f>'Kelpie OTU counts'!AI272/'Kelpie OTU counts'!AI$1</f>
        <v>0</v>
      </c>
      <c r="AJ272" s="4">
        <f>'Kelpie OTU counts'!AJ272/'Kelpie OTU counts'!AJ$1</f>
        <v>0</v>
      </c>
      <c r="AK272" s="4">
        <f>'Kelpie OTU counts'!AK272/'Kelpie OTU counts'!AK$1</f>
        <v>0</v>
      </c>
      <c r="AL272" s="4">
        <f>'Kelpie OTU counts'!AL272/'Kelpie OTU counts'!AL$1</f>
        <v>0</v>
      </c>
      <c r="AM272" s="4">
        <f>'Kelpie OTU counts'!AM272/'Kelpie OTU counts'!AM$1</f>
        <v>0</v>
      </c>
      <c r="AN272" s="4">
        <f>'Kelpie OTU counts'!AN272/'Kelpie OTU counts'!AN$1</f>
        <v>0</v>
      </c>
      <c r="AO272" s="4">
        <f>'Kelpie OTU counts'!AO272/'Kelpie OTU counts'!AO$1</f>
        <v>0</v>
      </c>
      <c r="AP272" s="4">
        <f>'Kelpie OTU counts'!AP272/'Kelpie OTU counts'!AP$1</f>
        <v>0</v>
      </c>
      <c r="AQ272" s="4">
        <f>'Kelpie OTU counts'!AQ272/'Kelpie OTU counts'!AQ$1</f>
        <v>0</v>
      </c>
      <c r="AR272" s="4">
        <f>'Kelpie OTU counts'!AR272/'Kelpie OTU counts'!AR$1</f>
        <v>0</v>
      </c>
      <c r="AS272" s="4">
        <f>'Kelpie OTU counts'!AS272/'Kelpie OTU counts'!AS$1</f>
        <v>0</v>
      </c>
      <c r="AT272" s="4">
        <f>'Kelpie OTU counts'!AT272/'Kelpie OTU counts'!AT$1</f>
        <v>0</v>
      </c>
      <c r="AU272" s="4">
        <f>'Kelpie OTU counts'!AU272/'Kelpie OTU counts'!AU$1</f>
        <v>0</v>
      </c>
      <c r="AV272" s="4">
        <f>'Kelpie OTU counts'!AV272/'Kelpie OTU counts'!AV$1</f>
        <v>1.762114537444934E-3</v>
      </c>
      <c r="AW272" s="4">
        <f>'Kelpie OTU counts'!AW272/'Kelpie OTU counts'!AW$1</f>
        <v>0</v>
      </c>
      <c r="AX272" s="4">
        <f>'Kelpie OTU counts'!AX272/'Kelpie OTU counts'!AX$1</f>
        <v>0</v>
      </c>
      <c r="AY272" s="4">
        <f>'Kelpie OTU counts'!AY272/'Kelpie OTU counts'!AY$1</f>
        <v>0</v>
      </c>
      <c r="AZ272" s="4">
        <f>'Kelpie OTU counts'!AZ272/'Kelpie OTU counts'!AZ$1</f>
        <v>0</v>
      </c>
      <c r="BA272" s="4">
        <f>'Kelpie OTU counts'!BA272/'Kelpie OTU counts'!BA$1</f>
        <v>0</v>
      </c>
      <c r="BB272" s="4">
        <f>'Kelpie OTU counts'!BB272/'Kelpie OTU counts'!BB$1</f>
        <v>0</v>
      </c>
      <c r="BC272" s="4">
        <f>'Kelpie OTU counts'!BC272/'Kelpie OTU counts'!BC$1</f>
        <v>0</v>
      </c>
      <c r="BD272" s="4">
        <f>'Kelpie OTU counts'!BD272/'Kelpie OTU counts'!BD$1</f>
        <v>0</v>
      </c>
      <c r="BE272" s="4">
        <f>'Kelpie OTU counts'!BE272/'Kelpie OTU counts'!BE$1</f>
        <v>0</v>
      </c>
      <c r="BF272" s="4">
        <f>'Kelpie OTU counts'!BF272/'Kelpie OTU counts'!BF$1</f>
        <v>0</v>
      </c>
    </row>
    <row r="273" spans="1:58" x14ac:dyDescent="0.35">
      <c r="A273" t="str">
        <f>'Kelpie OTU counts'!A273</f>
        <v>OTU_273</v>
      </c>
      <c r="B273">
        <f>'Kelpie OTU counts'!B273</f>
        <v>2</v>
      </c>
      <c r="C273" t="str">
        <f>'Kelpie OTU counts'!C273</f>
        <v>Root</v>
      </c>
      <c r="D273" t="str">
        <f>'Kelpie OTU counts'!D273</f>
        <v>Bacteria</v>
      </c>
      <c r="E273" t="str">
        <f>'Kelpie OTU counts'!E273</f>
        <v>Proteobacteria</v>
      </c>
      <c r="F273" t="str">
        <f>'Kelpie OTU counts'!F273</f>
        <v>.</v>
      </c>
      <c r="G273" t="str">
        <f>'Kelpie OTU counts'!G273</f>
        <v>Gammaproteobacteria</v>
      </c>
      <c r="H273" t="str">
        <f>'Kelpie OTU counts'!H273</f>
        <v>.</v>
      </c>
      <c r="I273" t="str">
        <f>'Kelpie OTU counts'!I273</f>
        <v>Enterobacteriales</v>
      </c>
      <c r="J273" t="str">
        <f>'Kelpie OTU counts'!J273</f>
        <v>.</v>
      </c>
      <c r="K273" t="str">
        <f>'Kelpie OTU counts'!K273</f>
        <v>Enterobacteriaceae</v>
      </c>
      <c r="L273" t="str">
        <f>'Kelpie OTU counts'!L273</f>
        <v>.</v>
      </c>
      <c r="M273" t="str">
        <f>'Kelpie OTU counts'!M273</f>
        <v>Escherichia/Shigella</v>
      </c>
      <c r="N273" t="str">
        <f>'Kelpie OTU counts'!N273</f>
        <v>.</v>
      </c>
      <c r="O273">
        <f>'Kelpie OTU counts'!O273</f>
        <v>0.76</v>
      </c>
      <c r="P273" t="str">
        <f>'Kelpie OTU counts'!P273</f>
        <v>Shigella_sonnei_type_strain:_CECT_4887_(FR870445)</v>
      </c>
      <c r="Q273">
        <f>'Kelpie OTU counts'!Q273</f>
        <v>96.4</v>
      </c>
      <c r="R273">
        <f>'Kelpie OTU counts'!R273</f>
        <v>5</v>
      </c>
      <c r="S273" s="4">
        <f>'Kelpie OTU counts'!S273/'Kelpie OTU counts'!S$1</f>
        <v>0</v>
      </c>
      <c r="T273" s="4">
        <f>'Kelpie OTU counts'!T273/'Kelpie OTU counts'!T$1</f>
        <v>0</v>
      </c>
      <c r="U273" s="4">
        <f>'Kelpie OTU counts'!U273/'Kelpie OTU counts'!U$1</f>
        <v>0</v>
      </c>
      <c r="V273" s="4">
        <f>'Kelpie OTU counts'!V273/'Kelpie OTU counts'!V$1</f>
        <v>0</v>
      </c>
      <c r="W273" s="4">
        <f>'Kelpie OTU counts'!W273/'Kelpie OTU counts'!W$1</f>
        <v>0</v>
      </c>
      <c r="X273" s="4">
        <f>'Kelpie OTU counts'!X273/'Kelpie OTU counts'!X$1</f>
        <v>0</v>
      </c>
      <c r="Y273" s="4">
        <f>'Kelpie OTU counts'!Y273/'Kelpie OTU counts'!Y$1</f>
        <v>0</v>
      </c>
      <c r="Z273" s="4">
        <f>'Kelpie OTU counts'!Z273/'Kelpie OTU counts'!Z$1</f>
        <v>0</v>
      </c>
      <c r="AA273" s="4">
        <f>'Kelpie OTU counts'!AA273/'Kelpie OTU counts'!AA$1</f>
        <v>0</v>
      </c>
      <c r="AB273" s="4">
        <f>'Kelpie OTU counts'!AB273/'Kelpie OTU counts'!AB$1</f>
        <v>0</v>
      </c>
      <c r="AC273" s="4">
        <f>'Kelpie OTU counts'!AC273/'Kelpie OTU counts'!AC$1</f>
        <v>0</v>
      </c>
      <c r="AD273" s="4">
        <f>'Kelpie OTU counts'!AD273/'Kelpie OTU counts'!AD$1</f>
        <v>0</v>
      </c>
      <c r="AE273" s="4">
        <f>'Kelpie OTU counts'!AE273/'Kelpie OTU counts'!AE$1</f>
        <v>0</v>
      </c>
      <c r="AF273" s="4">
        <f>'Kelpie OTU counts'!AF273/'Kelpie OTU counts'!AF$1</f>
        <v>0</v>
      </c>
      <c r="AG273" s="4">
        <f>'Kelpie OTU counts'!AG273/'Kelpie OTU counts'!AG$1</f>
        <v>0</v>
      </c>
      <c r="AH273" s="4">
        <f>'Kelpie OTU counts'!AH273/'Kelpie OTU counts'!AH$1</f>
        <v>0</v>
      </c>
      <c r="AI273" s="4">
        <f>'Kelpie OTU counts'!AI273/'Kelpie OTU counts'!AI$1</f>
        <v>0</v>
      </c>
      <c r="AJ273" s="4">
        <f>'Kelpie OTU counts'!AJ273/'Kelpie OTU counts'!AJ$1</f>
        <v>0</v>
      </c>
      <c r="AK273" s="4">
        <f>'Kelpie OTU counts'!AK273/'Kelpie OTU counts'!AK$1</f>
        <v>0</v>
      </c>
      <c r="AL273" s="4">
        <f>'Kelpie OTU counts'!AL273/'Kelpie OTU counts'!AL$1</f>
        <v>0</v>
      </c>
      <c r="AM273" s="4">
        <f>'Kelpie OTU counts'!AM273/'Kelpie OTU counts'!AM$1</f>
        <v>0</v>
      </c>
      <c r="AN273" s="4">
        <f>'Kelpie OTU counts'!AN273/'Kelpie OTU counts'!AN$1</f>
        <v>0</v>
      </c>
      <c r="AO273" s="4">
        <f>'Kelpie OTU counts'!AO273/'Kelpie OTU counts'!AO$1</f>
        <v>0</v>
      </c>
      <c r="AP273" s="4">
        <f>'Kelpie OTU counts'!AP273/'Kelpie OTU counts'!AP$1</f>
        <v>8.7260034904013963E-4</v>
      </c>
      <c r="AQ273" s="4">
        <f>'Kelpie OTU counts'!AQ273/'Kelpie OTU counts'!AQ$1</f>
        <v>0</v>
      </c>
      <c r="AR273" s="4">
        <f>'Kelpie OTU counts'!AR273/'Kelpie OTU counts'!AR$1</f>
        <v>0</v>
      </c>
      <c r="AS273" s="4">
        <f>'Kelpie OTU counts'!AS273/'Kelpie OTU counts'!AS$1</f>
        <v>0</v>
      </c>
      <c r="AT273" s="4">
        <f>'Kelpie OTU counts'!AT273/'Kelpie OTU counts'!AT$1</f>
        <v>0</v>
      </c>
      <c r="AU273" s="4">
        <f>'Kelpie OTU counts'!AU273/'Kelpie OTU counts'!AU$1</f>
        <v>0</v>
      </c>
      <c r="AV273" s="4">
        <f>'Kelpie OTU counts'!AV273/'Kelpie OTU counts'!AV$1</f>
        <v>0</v>
      </c>
      <c r="AW273" s="4">
        <f>'Kelpie OTU counts'!AW273/'Kelpie OTU counts'!AW$1</f>
        <v>0</v>
      </c>
      <c r="AX273" s="4">
        <f>'Kelpie OTU counts'!AX273/'Kelpie OTU counts'!AX$1</f>
        <v>0</v>
      </c>
      <c r="AY273" s="4">
        <f>'Kelpie OTU counts'!AY273/'Kelpie OTU counts'!AY$1</f>
        <v>0</v>
      </c>
      <c r="AZ273" s="4">
        <f>'Kelpie OTU counts'!AZ273/'Kelpie OTU counts'!AZ$1</f>
        <v>0</v>
      </c>
      <c r="BA273" s="4">
        <f>'Kelpie OTU counts'!BA273/'Kelpie OTU counts'!BA$1</f>
        <v>0</v>
      </c>
      <c r="BB273" s="4">
        <f>'Kelpie OTU counts'!BB273/'Kelpie OTU counts'!BB$1</f>
        <v>0</v>
      </c>
      <c r="BC273" s="4">
        <f>'Kelpie OTU counts'!BC273/'Kelpie OTU counts'!BC$1</f>
        <v>0</v>
      </c>
      <c r="BD273" s="4">
        <f>'Kelpie OTU counts'!BD273/'Kelpie OTU counts'!BD$1</f>
        <v>0</v>
      </c>
      <c r="BE273" s="4">
        <f>'Kelpie OTU counts'!BE273/'Kelpie OTU counts'!BE$1</f>
        <v>0</v>
      </c>
      <c r="BF273" s="4">
        <f>'Kelpie OTU counts'!BF273/'Kelpie OTU counts'!BF$1</f>
        <v>0</v>
      </c>
    </row>
    <row r="274" spans="1:58" x14ac:dyDescent="0.35">
      <c r="A274" t="str">
        <f>'Kelpie OTU counts'!A274</f>
        <v>OTU_268</v>
      </c>
      <c r="B274">
        <f>'Kelpie OTU counts'!B274</f>
        <v>2</v>
      </c>
      <c r="C274" t="str">
        <f>'Kelpie OTU counts'!C274</f>
        <v>Root</v>
      </c>
      <c r="D274" t="str">
        <f>'Kelpie OTU counts'!D274</f>
        <v>Bacteria</v>
      </c>
      <c r="E274" t="str">
        <f>'Kelpie OTU counts'!E274</f>
        <v>Firmicutes</v>
      </c>
      <c r="F274" t="str">
        <f>'Kelpie OTU counts'!F274</f>
        <v>.</v>
      </c>
      <c r="G274" t="str">
        <f>'Kelpie OTU counts'!G274</f>
        <v>Clostridia</v>
      </c>
      <c r="H274" t="str">
        <f>'Kelpie OTU counts'!H274</f>
        <v>.</v>
      </c>
      <c r="I274" t="str">
        <f>'Kelpie OTU counts'!I274</f>
        <v>Clostridiales</v>
      </c>
      <c r="J274" t="str">
        <f>'Kelpie OTU counts'!J274</f>
        <v>.</v>
      </c>
      <c r="K274" t="str">
        <f>'Kelpie OTU counts'!K274</f>
        <v>Ruminococcaceae</v>
      </c>
      <c r="L274" t="str">
        <f>'Kelpie OTU counts'!L274</f>
        <v>.</v>
      </c>
      <c r="M274" t="str">
        <f>'Kelpie OTU counts'!M274</f>
        <v>.</v>
      </c>
      <c r="N274" t="str">
        <f>'Kelpie OTU counts'!N274</f>
        <v>.</v>
      </c>
      <c r="O274">
        <f>'Kelpie OTU counts'!O274</f>
        <v>0.99</v>
      </c>
      <c r="P274" t="str">
        <f>'Kelpie OTU counts'!P274</f>
        <v>Ruminococcus_champanellensis_18P13_type_strain:_18P13_(AJ515913)</v>
      </c>
      <c r="Q274">
        <f>'Kelpie OTU counts'!Q274</f>
        <v>93.7</v>
      </c>
      <c r="R274">
        <f>'Kelpie OTU counts'!R274</f>
        <v>1</v>
      </c>
      <c r="S274" s="4">
        <f>'Kelpie OTU counts'!S274/'Kelpie OTU counts'!S$1</f>
        <v>0</v>
      </c>
      <c r="T274" s="4">
        <f>'Kelpie OTU counts'!T274/'Kelpie OTU counts'!T$1</f>
        <v>0</v>
      </c>
      <c r="U274" s="4">
        <f>'Kelpie OTU counts'!U274/'Kelpie OTU counts'!U$1</f>
        <v>0</v>
      </c>
      <c r="V274" s="4">
        <f>'Kelpie OTU counts'!V274/'Kelpie OTU counts'!V$1</f>
        <v>0</v>
      </c>
      <c r="W274" s="4">
        <f>'Kelpie OTU counts'!W274/'Kelpie OTU counts'!W$1</f>
        <v>0</v>
      </c>
      <c r="X274" s="4">
        <f>'Kelpie OTU counts'!X274/'Kelpie OTU counts'!X$1</f>
        <v>0</v>
      </c>
      <c r="Y274" s="4">
        <f>'Kelpie OTU counts'!Y274/'Kelpie OTU counts'!Y$1</f>
        <v>0</v>
      </c>
      <c r="Z274" s="4">
        <f>'Kelpie OTU counts'!Z274/'Kelpie OTU counts'!Z$1</f>
        <v>0</v>
      </c>
      <c r="AA274" s="4">
        <f>'Kelpie OTU counts'!AA274/'Kelpie OTU counts'!AA$1</f>
        <v>0</v>
      </c>
      <c r="AB274" s="4">
        <f>'Kelpie OTU counts'!AB274/'Kelpie OTU counts'!AB$1</f>
        <v>0</v>
      </c>
      <c r="AC274" s="4">
        <f>'Kelpie OTU counts'!AC274/'Kelpie OTU counts'!AC$1</f>
        <v>0</v>
      </c>
      <c r="AD274" s="4">
        <f>'Kelpie OTU counts'!AD274/'Kelpie OTU counts'!AD$1</f>
        <v>0</v>
      </c>
      <c r="AE274" s="4">
        <f>'Kelpie OTU counts'!AE274/'Kelpie OTU counts'!AE$1</f>
        <v>7.334066740007334E-4</v>
      </c>
      <c r="AF274" s="4">
        <f>'Kelpie OTU counts'!AF274/'Kelpie OTU counts'!AF$1</f>
        <v>0</v>
      </c>
      <c r="AG274" s="4">
        <f>'Kelpie OTU counts'!AG274/'Kelpie OTU counts'!AG$1</f>
        <v>0</v>
      </c>
      <c r="AH274" s="4">
        <f>'Kelpie OTU counts'!AH274/'Kelpie OTU counts'!AH$1</f>
        <v>0</v>
      </c>
      <c r="AI274" s="4">
        <f>'Kelpie OTU counts'!AI274/'Kelpie OTU counts'!AI$1</f>
        <v>0</v>
      </c>
      <c r="AJ274" s="4">
        <f>'Kelpie OTU counts'!AJ274/'Kelpie OTU counts'!AJ$1</f>
        <v>0</v>
      </c>
      <c r="AK274" s="4">
        <f>'Kelpie OTU counts'!AK274/'Kelpie OTU counts'!AK$1</f>
        <v>0</v>
      </c>
      <c r="AL274" s="4">
        <f>'Kelpie OTU counts'!AL274/'Kelpie OTU counts'!AL$1</f>
        <v>0</v>
      </c>
      <c r="AM274" s="4">
        <f>'Kelpie OTU counts'!AM274/'Kelpie OTU counts'!AM$1</f>
        <v>0</v>
      </c>
      <c r="AN274" s="4">
        <f>'Kelpie OTU counts'!AN274/'Kelpie OTU counts'!AN$1</f>
        <v>0</v>
      </c>
      <c r="AO274" s="4">
        <f>'Kelpie OTU counts'!AO274/'Kelpie OTU counts'!AO$1</f>
        <v>0</v>
      </c>
      <c r="AP274" s="4">
        <f>'Kelpie OTU counts'!AP274/'Kelpie OTU counts'!AP$1</f>
        <v>0</v>
      </c>
      <c r="AQ274" s="4">
        <f>'Kelpie OTU counts'!AQ274/'Kelpie OTU counts'!AQ$1</f>
        <v>0</v>
      </c>
      <c r="AR274" s="4">
        <f>'Kelpie OTU counts'!AR274/'Kelpie OTU counts'!AR$1</f>
        <v>0</v>
      </c>
      <c r="AS274" s="4">
        <f>'Kelpie OTU counts'!AS274/'Kelpie OTU counts'!AS$1</f>
        <v>0</v>
      </c>
      <c r="AT274" s="4">
        <f>'Kelpie OTU counts'!AT274/'Kelpie OTU counts'!AT$1</f>
        <v>0</v>
      </c>
      <c r="AU274" s="4">
        <f>'Kelpie OTU counts'!AU274/'Kelpie OTU counts'!AU$1</f>
        <v>0</v>
      </c>
      <c r="AV274" s="4">
        <f>'Kelpie OTU counts'!AV274/'Kelpie OTU counts'!AV$1</f>
        <v>0</v>
      </c>
      <c r="AW274" s="4">
        <f>'Kelpie OTU counts'!AW274/'Kelpie OTU counts'!AW$1</f>
        <v>0</v>
      </c>
      <c r="AX274" s="4">
        <f>'Kelpie OTU counts'!AX274/'Kelpie OTU counts'!AX$1</f>
        <v>0</v>
      </c>
      <c r="AY274" s="4">
        <f>'Kelpie OTU counts'!AY274/'Kelpie OTU counts'!AY$1</f>
        <v>0</v>
      </c>
      <c r="AZ274" s="4">
        <f>'Kelpie OTU counts'!AZ274/'Kelpie OTU counts'!AZ$1</f>
        <v>0</v>
      </c>
      <c r="BA274" s="4">
        <f>'Kelpie OTU counts'!BA274/'Kelpie OTU counts'!BA$1</f>
        <v>0</v>
      </c>
      <c r="BB274" s="4">
        <f>'Kelpie OTU counts'!BB274/'Kelpie OTU counts'!BB$1</f>
        <v>0</v>
      </c>
      <c r="BC274" s="4">
        <f>'Kelpie OTU counts'!BC274/'Kelpie OTU counts'!BC$1</f>
        <v>0</v>
      </c>
      <c r="BD274" s="4">
        <f>'Kelpie OTU counts'!BD274/'Kelpie OTU counts'!BD$1</f>
        <v>0</v>
      </c>
      <c r="BE274" s="4">
        <f>'Kelpie OTU counts'!BE274/'Kelpie OTU counts'!BE$1</f>
        <v>0</v>
      </c>
      <c r="BF274" s="4">
        <f>'Kelpie OTU counts'!BF274/'Kelpie OTU counts'!BF$1</f>
        <v>0</v>
      </c>
    </row>
    <row r="275" spans="1:58" x14ac:dyDescent="0.35"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</row>
    <row r="276" spans="1:58" x14ac:dyDescent="0.35"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</row>
    <row r="277" spans="1:58" x14ac:dyDescent="0.35"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</row>
    <row r="278" spans="1:58" x14ac:dyDescent="0.35"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</row>
    <row r="279" spans="1:58" x14ac:dyDescent="0.35"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</row>
    <row r="280" spans="1:58" x14ac:dyDescent="0.35"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</row>
    <row r="281" spans="1:58" x14ac:dyDescent="0.35"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</row>
    <row r="282" spans="1:58" x14ac:dyDescent="0.35"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</row>
    <row r="283" spans="1:58" x14ac:dyDescent="0.35"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</row>
    <row r="284" spans="1:58" x14ac:dyDescent="0.35"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</row>
    <row r="285" spans="1:58" x14ac:dyDescent="0.35"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</row>
    <row r="286" spans="1:58" x14ac:dyDescent="0.35"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</row>
    <row r="287" spans="1:58" x14ac:dyDescent="0.35"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</row>
    <row r="288" spans="1:58" x14ac:dyDescent="0.35"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</row>
    <row r="289" spans="19:58" x14ac:dyDescent="0.35"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</row>
    <row r="290" spans="19:58" x14ac:dyDescent="0.35"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</row>
    <row r="291" spans="19:58" x14ac:dyDescent="0.35"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</row>
    <row r="292" spans="19:58" x14ac:dyDescent="0.35"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</row>
    <row r="293" spans="19:58" x14ac:dyDescent="0.35"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pans="19:58" x14ac:dyDescent="0.35"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</row>
    <row r="295" spans="19:58" x14ac:dyDescent="0.35"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</row>
    <row r="296" spans="19:58" x14ac:dyDescent="0.35"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</row>
    <row r="297" spans="19:58" x14ac:dyDescent="0.35"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</row>
    <row r="298" spans="19:58" x14ac:dyDescent="0.35"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</row>
    <row r="299" spans="19:58" x14ac:dyDescent="0.35"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</row>
    <row r="300" spans="19:58" x14ac:dyDescent="0.35"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</row>
    <row r="301" spans="19:58" x14ac:dyDescent="0.35"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</row>
    <row r="302" spans="19:58" x14ac:dyDescent="0.35"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</row>
    <row r="303" spans="19:58" x14ac:dyDescent="0.35"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</row>
    <row r="304" spans="19:58" x14ac:dyDescent="0.35"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</row>
    <row r="305" spans="19:58" x14ac:dyDescent="0.35"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</row>
    <row r="306" spans="19:58" x14ac:dyDescent="0.35"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</row>
    <row r="307" spans="19:58" x14ac:dyDescent="0.35"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</row>
    <row r="308" spans="19:58" x14ac:dyDescent="0.35"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</row>
    <row r="309" spans="19:58" x14ac:dyDescent="0.35"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</row>
    <row r="310" spans="19:58" x14ac:dyDescent="0.35"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</row>
    <row r="311" spans="19:58" x14ac:dyDescent="0.35"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</row>
    <row r="312" spans="19:58" x14ac:dyDescent="0.35"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</row>
    <row r="313" spans="19:58" x14ac:dyDescent="0.35"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</row>
    <row r="314" spans="19:58" x14ac:dyDescent="0.35"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</row>
    <row r="315" spans="19:58" x14ac:dyDescent="0.35"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</row>
    <row r="316" spans="19:58" x14ac:dyDescent="0.35"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</row>
    <row r="317" spans="19:58" x14ac:dyDescent="0.35"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</row>
    <row r="318" spans="19:58" x14ac:dyDescent="0.35"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</row>
    <row r="319" spans="19:58" x14ac:dyDescent="0.35"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</row>
    <row r="320" spans="19:58" x14ac:dyDescent="0.35"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</row>
  </sheetData>
  <conditionalFormatting sqref="S4:BF320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H276"/>
  <sheetViews>
    <sheetView tabSelected="1" topLeftCell="A13" workbookViewId="0">
      <selection activeCell="P43" sqref="P43"/>
    </sheetView>
  </sheetViews>
  <sheetFormatPr defaultRowHeight="14.5" x14ac:dyDescent="0.35"/>
  <cols>
    <col min="6" max="6" width="3.81640625" customWidth="1"/>
    <col min="7" max="7" width="12.81640625" customWidth="1"/>
    <col min="8" max="8" width="3.81640625" customWidth="1"/>
    <col min="9" max="9" width="19.81640625" customWidth="1"/>
    <col min="10" max="10" width="3.81640625" customWidth="1"/>
    <col min="11" max="11" width="19.6328125" customWidth="1"/>
    <col min="12" max="12" width="3.81640625" customWidth="1"/>
    <col min="13" max="13" width="21.1796875" customWidth="1"/>
    <col min="14" max="14" width="3.81640625" customWidth="1"/>
    <col min="16" max="16" width="27.1796875" customWidth="1"/>
  </cols>
  <sheetData>
    <row r="1" spans="1:58" x14ac:dyDescent="0.35">
      <c r="P1">
        <f>COUNTA(P4:P276)</f>
        <v>273</v>
      </c>
      <c r="S1">
        <f>SUM(S4:S276)</f>
        <v>2052</v>
      </c>
      <c r="T1">
        <f t="shared" ref="T1:BF1" si="0">SUM(T4:T276)</f>
        <v>2344</v>
      </c>
      <c r="U1">
        <f t="shared" si="0"/>
        <v>2607</v>
      </c>
      <c r="V1">
        <f t="shared" si="0"/>
        <v>3005</v>
      </c>
      <c r="W1">
        <f t="shared" si="0"/>
        <v>2592</v>
      </c>
      <c r="X1">
        <f t="shared" si="0"/>
        <v>2413</v>
      </c>
      <c r="Y1">
        <f t="shared" si="0"/>
        <v>4203</v>
      </c>
      <c r="Z1">
        <f t="shared" si="0"/>
        <v>3853</v>
      </c>
      <c r="AA1">
        <f t="shared" si="0"/>
        <v>2052</v>
      </c>
      <c r="AB1">
        <f t="shared" si="0"/>
        <v>1750</v>
      </c>
      <c r="AC1">
        <f t="shared" si="0"/>
        <v>4482</v>
      </c>
      <c r="AD1">
        <f t="shared" si="0"/>
        <v>4155</v>
      </c>
      <c r="AE1">
        <f t="shared" si="0"/>
        <v>2727</v>
      </c>
      <c r="AF1">
        <f t="shared" si="0"/>
        <v>2533</v>
      </c>
      <c r="AG1">
        <f t="shared" si="0"/>
        <v>785</v>
      </c>
      <c r="AH1">
        <f t="shared" si="0"/>
        <v>674</v>
      </c>
      <c r="AI1">
        <f t="shared" si="0"/>
        <v>2041</v>
      </c>
      <c r="AJ1">
        <f t="shared" si="0"/>
        <v>1681</v>
      </c>
      <c r="AK1">
        <f t="shared" si="0"/>
        <v>2638</v>
      </c>
      <c r="AL1">
        <f t="shared" si="0"/>
        <v>2352</v>
      </c>
      <c r="AM1">
        <f t="shared" si="0"/>
        <v>2806</v>
      </c>
      <c r="AN1">
        <f t="shared" si="0"/>
        <v>2576</v>
      </c>
      <c r="AO1">
        <f t="shared" si="0"/>
        <v>2503</v>
      </c>
      <c r="AP1">
        <f t="shared" si="0"/>
        <v>2292</v>
      </c>
      <c r="AQ1">
        <f t="shared" si="0"/>
        <v>3100</v>
      </c>
      <c r="AR1">
        <f t="shared" si="0"/>
        <v>2813</v>
      </c>
      <c r="AS1">
        <f t="shared" si="0"/>
        <v>6976</v>
      </c>
      <c r="AT1">
        <f t="shared" si="0"/>
        <v>6255</v>
      </c>
      <c r="AU1">
        <f t="shared" si="0"/>
        <v>1185</v>
      </c>
      <c r="AV1">
        <f t="shared" si="0"/>
        <v>1135</v>
      </c>
      <c r="AW1">
        <f t="shared" si="0"/>
        <v>1924</v>
      </c>
      <c r="AX1">
        <f t="shared" si="0"/>
        <v>2030</v>
      </c>
      <c r="AY1">
        <f t="shared" si="0"/>
        <v>4598</v>
      </c>
      <c r="AZ1">
        <f t="shared" si="0"/>
        <v>4564</v>
      </c>
      <c r="BA1">
        <f t="shared" si="0"/>
        <v>2098</v>
      </c>
      <c r="BB1">
        <f t="shared" si="0"/>
        <v>1970</v>
      </c>
      <c r="BC1">
        <f t="shared" si="0"/>
        <v>1562</v>
      </c>
      <c r="BD1">
        <f t="shared" si="0"/>
        <v>1615</v>
      </c>
      <c r="BE1">
        <f t="shared" si="0"/>
        <v>2915</v>
      </c>
      <c r="BF1">
        <f t="shared" si="0"/>
        <v>3387</v>
      </c>
    </row>
    <row r="3" spans="1:58" x14ac:dyDescent="0.35">
      <c r="A3" t="s">
        <v>0</v>
      </c>
      <c r="B3" t="s">
        <v>1</v>
      </c>
      <c r="C3" t="s">
        <v>2</v>
      </c>
      <c r="D3" t="s">
        <v>1856</v>
      </c>
      <c r="E3" t="s">
        <v>1857</v>
      </c>
      <c r="F3" t="s">
        <v>1858</v>
      </c>
      <c r="G3" t="s">
        <v>1859</v>
      </c>
      <c r="H3" t="s">
        <v>1860</v>
      </c>
      <c r="I3" t="s">
        <v>1861</v>
      </c>
      <c r="J3" t="s">
        <v>1862</v>
      </c>
      <c r="K3" t="s">
        <v>1863</v>
      </c>
      <c r="L3" t="s">
        <v>1864</v>
      </c>
      <c r="M3" t="s">
        <v>1625</v>
      </c>
      <c r="N3" t="s">
        <v>1865</v>
      </c>
      <c r="O3" t="s">
        <v>1866</v>
      </c>
      <c r="P3" t="s">
        <v>1867</v>
      </c>
      <c r="Q3" t="s">
        <v>5</v>
      </c>
      <c r="R3" t="s">
        <v>6</v>
      </c>
      <c r="S3" t="s">
        <v>7</v>
      </c>
      <c r="T3" t="s">
        <v>8</v>
      </c>
      <c r="U3" t="s">
        <v>9</v>
      </c>
      <c r="V3" t="s">
        <v>10</v>
      </c>
      <c r="W3" t="s">
        <v>11</v>
      </c>
      <c r="X3" t="s">
        <v>12</v>
      </c>
      <c r="Y3" t="s">
        <v>13</v>
      </c>
      <c r="Z3" t="s">
        <v>14</v>
      </c>
      <c r="AA3" t="s">
        <v>15</v>
      </c>
      <c r="AB3" t="s">
        <v>16</v>
      </c>
      <c r="AC3" t="s">
        <v>17</v>
      </c>
      <c r="AD3" t="s">
        <v>18</v>
      </c>
      <c r="AE3" t="s">
        <v>19</v>
      </c>
      <c r="AF3" t="s">
        <v>20</v>
      </c>
      <c r="AG3" t="s">
        <v>21</v>
      </c>
      <c r="AH3" t="s">
        <v>22</v>
      </c>
      <c r="AI3" t="s">
        <v>23</v>
      </c>
      <c r="AJ3" t="s">
        <v>24</v>
      </c>
      <c r="AK3" t="s">
        <v>25</v>
      </c>
      <c r="AL3" t="s">
        <v>26</v>
      </c>
      <c r="AM3" t="s">
        <v>27</v>
      </c>
      <c r="AN3" t="s">
        <v>28</v>
      </c>
      <c r="AO3" t="s">
        <v>29</v>
      </c>
      <c r="AP3" t="s">
        <v>30</v>
      </c>
      <c r="AQ3" t="s">
        <v>31</v>
      </c>
      <c r="AR3" t="s">
        <v>32</v>
      </c>
      <c r="AS3" t="s">
        <v>33</v>
      </c>
      <c r="AT3" t="s">
        <v>34</v>
      </c>
      <c r="AU3" t="s">
        <v>35</v>
      </c>
      <c r="AV3" t="s">
        <v>36</v>
      </c>
      <c r="AW3" t="s">
        <v>37</v>
      </c>
      <c r="AX3" t="s">
        <v>38</v>
      </c>
      <c r="AY3" t="s">
        <v>39</v>
      </c>
      <c r="AZ3" t="s">
        <v>40</v>
      </c>
      <c r="BA3" t="s">
        <v>41</v>
      </c>
      <c r="BB3" t="s">
        <v>42</v>
      </c>
      <c r="BC3" t="s">
        <v>43</v>
      </c>
      <c r="BD3" t="s">
        <v>44</v>
      </c>
      <c r="BE3" t="s">
        <v>45</v>
      </c>
      <c r="BF3" t="s">
        <v>46</v>
      </c>
    </row>
    <row r="4" spans="1:58" x14ac:dyDescent="0.35">
      <c r="A4" t="s">
        <v>47</v>
      </c>
      <c r="B4">
        <v>19769</v>
      </c>
      <c r="C4" t="s">
        <v>48</v>
      </c>
      <c r="D4" t="s">
        <v>49</v>
      </c>
      <c r="E4" t="s">
        <v>50</v>
      </c>
      <c r="F4" t="s">
        <v>51</v>
      </c>
      <c r="G4" t="s">
        <v>52</v>
      </c>
      <c r="H4" t="s">
        <v>51</v>
      </c>
      <c r="I4" t="s">
        <v>53</v>
      </c>
      <c r="J4" t="s">
        <v>51</v>
      </c>
      <c r="K4" t="s">
        <v>54</v>
      </c>
      <c r="L4" t="s">
        <v>51</v>
      </c>
      <c r="M4" t="s">
        <v>55</v>
      </c>
      <c r="N4" t="s">
        <v>51</v>
      </c>
      <c r="O4">
        <v>1</v>
      </c>
      <c r="P4" t="s">
        <v>56</v>
      </c>
      <c r="Q4">
        <v>99.6</v>
      </c>
      <c r="R4">
        <v>2</v>
      </c>
      <c r="S4">
        <v>258</v>
      </c>
      <c r="T4">
        <v>308</v>
      </c>
      <c r="U4">
        <v>203</v>
      </c>
      <c r="V4">
        <v>277</v>
      </c>
      <c r="W4">
        <v>362</v>
      </c>
      <c r="X4">
        <v>297</v>
      </c>
      <c r="Y4">
        <v>401</v>
      </c>
      <c r="Z4">
        <v>461</v>
      </c>
      <c r="AA4">
        <v>364</v>
      </c>
      <c r="AB4">
        <v>247</v>
      </c>
      <c r="AC4">
        <v>1325</v>
      </c>
      <c r="AD4">
        <v>985</v>
      </c>
      <c r="AE4">
        <v>219</v>
      </c>
      <c r="AF4">
        <v>177</v>
      </c>
      <c r="AG4">
        <v>10</v>
      </c>
      <c r="AH4">
        <v>18</v>
      </c>
      <c r="AI4">
        <v>169</v>
      </c>
      <c r="AJ4">
        <v>47</v>
      </c>
      <c r="AK4">
        <v>249</v>
      </c>
      <c r="AL4">
        <v>259</v>
      </c>
      <c r="AM4">
        <v>1893</v>
      </c>
      <c r="AN4">
        <v>1815</v>
      </c>
      <c r="AO4">
        <v>183</v>
      </c>
      <c r="AP4">
        <v>147</v>
      </c>
      <c r="AQ4">
        <v>2173</v>
      </c>
      <c r="AR4">
        <v>1975</v>
      </c>
      <c r="AS4">
        <v>1261</v>
      </c>
      <c r="AT4">
        <v>1222</v>
      </c>
      <c r="AU4">
        <v>56</v>
      </c>
      <c r="AV4">
        <v>16</v>
      </c>
      <c r="AW4">
        <v>243</v>
      </c>
      <c r="AX4">
        <v>279</v>
      </c>
      <c r="AY4">
        <v>500</v>
      </c>
      <c r="AZ4">
        <v>517</v>
      </c>
      <c r="BA4">
        <v>87</v>
      </c>
      <c r="BB4">
        <v>49</v>
      </c>
      <c r="BC4">
        <v>11</v>
      </c>
      <c r="BD4">
        <v>13</v>
      </c>
      <c r="BE4">
        <v>271</v>
      </c>
      <c r="BF4">
        <v>422</v>
      </c>
    </row>
    <row r="5" spans="1:58" x14ac:dyDescent="0.35">
      <c r="A5" t="s">
        <v>57</v>
      </c>
      <c r="B5">
        <v>7177</v>
      </c>
      <c r="C5" t="s">
        <v>48</v>
      </c>
      <c r="D5" t="s">
        <v>49</v>
      </c>
      <c r="E5" t="s">
        <v>58</v>
      </c>
      <c r="F5" t="s">
        <v>51</v>
      </c>
      <c r="G5" t="s">
        <v>59</v>
      </c>
      <c r="H5" t="s">
        <v>51</v>
      </c>
      <c r="I5" t="s">
        <v>60</v>
      </c>
      <c r="J5" t="s">
        <v>51</v>
      </c>
      <c r="K5" t="s">
        <v>61</v>
      </c>
      <c r="L5" t="s">
        <v>51</v>
      </c>
      <c r="M5" t="s">
        <v>62</v>
      </c>
      <c r="N5" t="s">
        <v>51</v>
      </c>
      <c r="O5">
        <v>1</v>
      </c>
      <c r="P5" t="s">
        <v>63</v>
      </c>
      <c r="Q5">
        <v>98.8</v>
      </c>
      <c r="R5">
        <v>1</v>
      </c>
      <c r="S5">
        <v>175</v>
      </c>
      <c r="T5">
        <v>201</v>
      </c>
      <c r="U5">
        <v>184</v>
      </c>
      <c r="V5">
        <v>245</v>
      </c>
      <c r="W5">
        <v>298</v>
      </c>
      <c r="X5">
        <v>266</v>
      </c>
      <c r="Y5">
        <v>459</v>
      </c>
      <c r="Z5">
        <v>388</v>
      </c>
      <c r="AA5">
        <v>132</v>
      </c>
      <c r="AB5">
        <v>104</v>
      </c>
      <c r="AC5">
        <v>222</v>
      </c>
      <c r="AD5">
        <v>163</v>
      </c>
      <c r="AE5">
        <v>163</v>
      </c>
      <c r="AF5">
        <v>149</v>
      </c>
      <c r="AG5">
        <v>75</v>
      </c>
      <c r="AH5">
        <v>47</v>
      </c>
      <c r="AI5">
        <v>226</v>
      </c>
      <c r="AJ5">
        <v>180</v>
      </c>
      <c r="AK5">
        <v>302</v>
      </c>
      <c r="AL5">
        <v>251</v>
      </c>
      <c r="AM5">
        <v>0</v>
      </c>
      <c r="AN5">
        <v>0</v>
      </c>
      <c r="AO5">
        <v>12</v>
      </c>
      <c r="AP5">
        <v>9</v>
      </c>
      <c r="AQ5">
        <v>0</v>
      </c>
      <c r="AR5">
        <v>0</v>
      </c>
      <c r="AS5">
        <v>705</v>
      </c>
      <c r="AT5">
        <v>604</v>
      </c>
      <c r="AU5">
        <v>5</v>
      </c>
      <c r="AV5">
        <v>6</v>
      </c>
      <c r="AW5">
        <v>179</v>
      </c>
      <c r="AX5">
        <v>256</v>
      </c>
      <c r="AY5">
        <v>250</v>
      </c>
      <c r="AZ5">
        <v>267</v>
      </c>
      <c r="BA5">
        <v>89</v>
      </c>
      <c r="BB5">
        <v>100</v>
      </c>
      <c r="BC5">
        <v>89</v>
      </c>
      <c r="BD5">
        <v>88</v>
      </c>
      <c r="BE5">
        <v>143</v>
      </c>
      <c r="BF5">
        <v>145</v>
      </c>
    </row>
    <row r="6" spans="1:58" x14ac:dyDescent="0.35">
      <c r="A6" t="s">
        <v>64</v>
      </c>
      <c r="B6">
        <v>6589</v>
      </c>
      <c r="C6" t="s">
        <v>48</v>
      </c>
      <c r="D6" t="s">
        <v>49</v>
      </c>
      <c r="E6" t="s">
        <v>50</v>
      </c>
      <c r="F6" t="s">
        <v>51</v>
      </c>
      <c r="G6" t="s">
        <v>52</v>
      </c>
      <c r="H6" t="s">
        <v>51</v>
      </c>
      <c r="I6" t="s">
        <v>53</v>
      </c>
      <c r="J6" t="s">
        <v>51</v>
      </c>
      <c r="K6" t="s">
        <v>65</v>
      </c>
      <c r="L6" t="s">
        <v>51</v>
      </c>
      <c r="M6" t="s">
        <v>66</v>
      </c>
      <c r="N6" t="s">
        <v>51</v>
      </c>
      <c r="O6">
        <v>1</v>
      </c>
      <c r="P6" t="s">
        <v>67</v>
      </c>
      <c r="Q6">
        <v>100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78</v>
      </c>
      <c r="AB6">
        <v>57</v>
      </c>
      <c r="AC6">
        <v>20</v>
      </c>
      <c r="AD6">
        <v>9</v>
      </c>
      <c r="AE6">
        <v>365</v>
      </c>
      <c r="AF6">
        <v>334</v>
      </c>
      <c r="AG6">
        <v>80</v>
      </c>
      <c r="AH6">
        <v>67</v>
      </c>
      <c r="AI6">
        <v>351</v>
      </c>
      <c r="AJ6">
        <v>326</v>
      </c>
      <c r="AK6">
        <v>457</v>
      </c>
      <c r="AL6">
        <v>478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6</v>
      </c>
      <c r="AV6">
        <v>4</v>
      </c>
      <c r="AW6">
        <v>0</v>
      </c>
      <c r="AX6">
        <v>0</v>
      </c>
      <c r="AY6">
        <v>740</v>
      </c>
      <c r="AZ6">
        <v>572</v>
      </c>
      <c r="BA6">
        <v>524</v>
      </c>
      <c r="BB6">
        <v>534</v>
      </c>
      <c r="BC6">
        <v>16</v>
      </c>
      <c r="BD6">
        <v>17</v>
      </c>
      <c r="BE6">
        <v>754</v>
      </c>
      <c r="BF6">
        <v>800</v>
      </c>
    </row>
    <row r="7" spans="1:58" x14ac:dyDescent="0.35">
      <c r="A7" t="s">
        <v>68</v>
      </c>
      <c r="B7">
        <v>4891</v>
      </c>
      <c r="C7" t="s">
        <v>48</v>
      </c>
      <c r="D7" t="s">
        <v>49</v>
      </c>
      <c r="E7" t="s">
        <v>58</v>
      </c>
      <c r="F7" t="s">
        <v>51</v>
      </c>
      <c r="G7" t="s">
        <v>59</v>
      </c>
      <c r="H7" t="s">
        <v>51</v>
      </c>
      <c r="I7" t="s">
        <v>60</v>
      </c>
      <c r="J7" t="s">
        <v>51</v>
      </c>
      <c r="K7" s="8" t="s">
        <v>1711</v>
      </c>
      <c r="L7" t="s">
        <v>51</v>
      </c>
      <c r="M7" s="8" t="s">
        <v>3254</v>
      </c>
      <c r="N7" t="s">
        <v>51</v>
      </c>
      <c r="O7">
        <v>0.99</v>
      </c>
      <c r="P7" t="s">
        <v>71</v>
      </c>
      <c r="Q7">
        <v>100</v>
      </c>
      <c r="R7">
        <v>1</v>
      </c>
      <c r="S7">
        <v>113</v>
      </c>
      <c r="T7">
        <v>170</v>
      </c>
      <c r="U7">
        <v>428</v>
      </c>
      <c r="V7">
        <v>491</v>
      </c>
      <c r="W7">
        <v>65</v>
      </c>
      <c r="X7">
        <v>80</v>
      </c>
      <c r="Y7">
        <v>270</v>
      </c>
      <c r="Z7">
        <v>230</v>
      </c>
      <c r="AA7">
        <v>156</v>
      </c>
      <c r="AB7">
        <v>116</v>
      </c>
      <c r="AC7">
        <v>151</v>
      </c>
      <c r="AD7">
        <v>110</v>
      </c>
      <c r="AE7">
        <v>82</v>
      </c>
      <c r="AF7">
        <v>69</v>
      </c>
      <c r="AG7">
        <v>27</v>
      </c>
      <c r="AH7">
        <v>26</v>
      </c>
      <c r="AI7">
        <v>34</v>
      </c>
      <c r="AJ7">
        <v>30</v>
      </c>
      <c r="AK7">
        <v>45</v>
      </c>
      <c r="AL7">
        <v>42</v>
      </c>
      <c r="AM7">
        <v>28</v>
      </c>
      <c r="AN7">
        <v>20</v>
      </c>
      <c r="AO7">
        <v>0</v>
      </c>
      <c r="AP7">
        <v>2</v>
      </c>
      <c r="AQ7">
        <v>24</v>
      </c>
      <c r="AR7">
        <v>16</v>
      </c>
      <c r="AS7">
        <v>348</v>
      </c>
      <c r="AT7">
        <v>344</v>
      </c>
      <c r="AU7">
        <v>0</v>
      </c>
      <c r="AV7">
        <v>0</v>
      </c>
      <c r="AW7">
        <v>192</v>
      </c>
      <c r="AX7">
        <v>206</v>
      </c>
      <c r="AY7">
        <v>252</v>
      </c>
      <c r="AZ7">
        <v>253</v>
      </c>
      <c r="BA7">
        <v>71</v>
      </c>
      <c r="BB7">
        <v>61</v>
      </c>
      <c r="BC7">
        <v>82</v>
      </c>
      <c r="BD7">
        <v>90</v>
      </c>
      <c r="BE7">
        <v>86</v>
      </c>
      <c r="BF7">
        <v>81</v>
      </c>
    </row>
    <row r="8" spans="1:58" x14ac:dyDescent="0.35">
      <c r="A8" t="s">
        <v>72</v>
      </c>
      <c r="B8">
        <v>4706</v>
      </c>
      <c r="C8" t="s">
        <v>48</v>
      </c>
      <c r="D8" t="s">
        <v>49</v>
      </c>
      <c r="E8" t="s">
        <v>73</v>
      </c>
      <c r="F8" t="s">
        <v>51</v>
      </c>
      <c r="G8" t="s">
        <v>74</v>
      </c>
      <c r="H8" t="s">
        <v>51</v>
      </c>
      <c r="I8" t="s">
        <v>75</v>
      </c>
      <c r="J8" t="s">
        <v>51</v>
      </c>
      <c r="K8" t="s">
        <v>76</v>
      </c>
      <c r="L8" t="s">
        <v>51</v>
      </c>
      <c r="M8" t="s">
        <v>77</v>
      </c>
      <c r="N8" t="s">
        <v>51</v>
      </c>
      <c r="O8">
        <v>0.51</v>
      </c>
      <c r="P8" t="s">
        <v>78</v>
      </c>
      <c r="Q8">
        <v>100</v>
      </c>
      <c r="R8">
        <v>33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2490</v>
      </c>
      <c r="AT8">
        <v>2214</v>
      </c>
      <c r="AU8">
        <v>2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</row>
    <row r="9" spans="1:58" x14ac:dyDescent="0.35">
      <c r="A9" t="s">
        <v>79</v>
      </c>
      <c r="B9">
        <v>3719</v>
      </c>
      <c r="C9" t="s">
        <v>48</v>
      </c>
      <c r="D9" t="s">
        <v>49</v>
      </c>
      <c r="E9" t="s">
        <v>50</v>
      </c>
      <c r="F9" t="s">
        <v>51</v>
      </c>
      <c r="G9" t="s">
        <v>52</v>
      </c>
      <c r="H9" t="s">
        <v>51</v>
      </c>
      <c r="I9" t="s">
        <v>53</v>
      </c>
      <c r="J9" t="s">
        <v>51</v>
      </c>
      <c r="K9" t="s">
        <v>54</v>
      </c>
      <c r="L9" t="s">
        <v>51</v>
      </c>
      <c r="M9" t="s">
        <v>55</v>
      </c>
      <c r="N9" t="s">
        <v>51</v>
      </c>
      <c r="O9">
        <v>1</v>
      </c>
      <c r="P9" t="s">
        <v>80</v>
      </c>
      <c r="Q9">
        <v>100</v>
      </c>
      <c r="R9">
        <v>1</v>
      </c>
      <c r="S9">
        <v>181</v>
      </c>
      <c r="T9">
        <v>179</v>
      </c>
      <c r="U9">
        <v>55</v>
      </c>
      <c r="V9">
        <v>74</v>
      </c>
      <c r="W9">
        <v>273</v>
      </c>
      <c r="X9">
        <v>230</v>
      </c>
      <c r="Y9">
        <v>161</v>
      </c>
      <c r="Z9">
        <v>70</v>
      </c>
      <c r="AA9">
        <v>85</v>
      </c>
      <c r="AB9">
        <v>75</v>
      </c>
      <c r="AC9">
        <v>184</v>
      </c>
      <c r="AD9">
        <v>206</v>
      </c>
      <c r="AE9">
        <v>29</v>
      </c>
      <c r="AF9">
        <v>44</v>
      </c>
      <c r="AG9">
        <v>0</v>
      </c>
      <c r="AH9">
        <v>0</v>
      </c>
      <c r="AI9">
        <v>40</v>
      </c>
      <c r="AJ9">
        <v>38</v>
      </c>
      <c r="AK9">
        <v>61</v>
      </c>
      <c r="AL9">
        <v>44</v>
      </c>
      <c r="AM9">
        <v>72</v>
      </c>
      <c r="AN9">
        <v>66</v>
      </c>
      <c r="AO9">
        <v>25</v>
      </c>
      <c r="AP9">
        <v>21</v>
      </c>
      <c r="AQ9">
        <v>103</v>
      </c>
      <c r="AR9">
        <v>88</v>
      </c>
      <c r="AS9">
        <v>414</v>
      </c>
      <c r="AT9">
        <v>261</v>
      </c>
      <c r="AU9">
        <v>10</v>
      </c>
      <c r="AV9">
        <v>11</v>
      </c>
      <c r="AW9">
        <v>157</v>
      </c>
      <c r="AX9">
        <v>128</v>
      </c>
      <c r="AY9">
        <v>54</v>
      </c>
      <c r="AZ9">
        <v>67</v>
      </c>
      <c r="BA9">
        <v>24</v>
      </c>
      <c r="BB9">
        <v>18</v>
      </c>
      <c r="BC9">
        <v>3</v>
      </c>
      <c r="BD9">
        <v>0</v>
      </c>
      <c r="BE9">
        <v>34</v>
      </c>
      <c r="BF9">
        <v>134</v>
      </c>
    </row>
    <row r="10" spans="1:58" x14ac:dyDescent="0.35">
      <c r="A10" t="s">
        <v>81</v>
      </c>
      <c r="B10">
        <v>2561</v>
      </c>
      <c r="C10" t="s">
        <v>48</v>
      </c>
      <c r="D10" t="s">
        <v>49</v>
      </c>
      <c r="E10" t="s">
        <v>58</v>
      </c>
      <c r="F10" t="s">
        <v>51</v>
      </c>
      <c r="G10" t="s">
        <v>59</v>
      </c>
      <c r="H10" t="s">
        <v>51</v>
      </c>
      <c r="I10" t="s">
        <v>60</v>
      </c>
      <c r="J10" t="s">
        <v>51</v>
      </c>
      <c r="K10" s="8" t="s">
        <v>1711</v>
      </c>
      <c r="L10" t="s">
        <v>51</v>
      </c>
      <c r="M10" s="8" t="s">
        <v>3254</v>
      </c>
      <c r="N10" t="s">
        <v>51</v>
      </c>
      <c r="O10">
        <v>0.85</v>
      </c>
      <c r="P10" t="s">
        <v>83</v>
      </c>
      <c r="Q10">
        <v>99.6</v>
      </c>
      <c r="R10">
        <v>1</v>
      </c>
      <c r="S10">
        <v>113</v>
      </c>
      <c r="T10">
        <v>113</v>
      </c>
      <c r="U10">
        <v>45</v>
      </c>
      <c r="V10">
        <v>40</v>
      </c>
      <c r="W10">
        <v>165</v>
      </c>
      <c r="X10">
        <v>139</v>
      </c>
      <c r="Y10">
        <v>202</v>
      </c>
      <c r="Z10">
        <v>170</v>
      </c>
      <c r="AA10">
        <v>27</v>
      </c>
      <c r="AB10">
        <v>38</v>
      </c>
      <c r="AC10">
        <v>103</v>
      </c>
      <c r="AD10">
        <v>90</v>
      </c>
      <c r="AE10">
        <v>77</v>
      </c>
      <c r="AF10">
        <v>77</v>
      </c>
      <c r="AG10">
        <v>24</v>
      </c>
      <c r="AH10">
        <v>23</v>
      </c>
      <c r="AI10">
        <v>23</v>
      </c>
      <c r="AJ10">
        <v>33</v>
      </c>
      <c r="AK10">
        <v>57</v>
      </c>
      <c r="AL10">
        <v>42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141</v>
      </c>
      <c r="AT10">
        <v>90</v>
      </c>
      <c r="AU10">
        <v>3</v>
      </c>
      <c r="AV10">
        <v>0</v>
      </c>
      <c r="AW10">
        <v>0</v>
      </c>
      <c r="AX10">
        <v>0</v>
      </c>
      <c r="AY10">
        <v>150</v>
      </c>
      <c r="AZ10">
        <v>180</v>
      </c>
      <c r="BA10">
        <v>43</v>
      </c>
      <c r="BB10">
        <v>56</v>
      </c>
      <c r="BC10">
        <v>0</v>
      </c>
      <c r="BD10">
        <v>0</v>
      </c>
      <c r="BE10">
        <v>154</v>
      </c>
      <c r="BF10">
        <v>143</v>
      </c>
    </row>
    <row r="11" spans="1:58" x14ac:dyDescent="0.35">
      <c r="A11" t="s">
        <v>84</v>
      </c>
      <c r="B11">
        <v>2480</v>
      </c>
      <c r="C11" t="s">
        <v>48</v>
      </c>
      <c r="D11" t="s">
        <v>49</v>
      </c>
      <c r="E11" t="s">
        <v>50</v>
      </c>
      <c r="F11" t="s">
        <v>51</v>
      </c>
      <c r="G11" t="s">
        <v>52</v>
      </c>
      <c r="H11" t="s">
        <v>51</v>
      </c>
      <c r="I11" t="s">
        <v>53</v>
      </c>
      <c r="J11" t="s">
        <v>51</v>
      </c>
      <c r="K11" t="s">
        <v>54</v>
      </c>
      <c r="L11" t="s">
        <v>51</v>
      </c>
      <c r="M11" t="s">
        <v>55</v>
      </c>
      <c r="N11" t="s">
        <v>51</v>
      </c>
      <c r="O11">
        <v>1</v>
      </c>
      <c r="P11" t="s">
        <v>85</v>
      </c>
      <c r="Q11">
        <v>100</v>
      </c>
      <c r="R11">
        <v>1</v>
      </c>
      <c r="S11">
        <v>34</v>
      </c>
      <c r="T11">
        <v>46</v>
      </c>
      <c r="U11">
        <v>149</v>
      </c>
      <c r="V11">
        <v>121</v>
      </c>
      <c r="W11">
        <v>18</v>
      </c>
      <c r="X11">
        <v>39</v>
      </c>
      <c r="Y11">
        <v>13</v>
      </c>
      <c r="Z11">
        <v>0</v>
      </c>
      <c r="AA11">
        <v>159</v>
      </c>
      <c r="AB11">
        <v>187</v>
      </c>
      <c r="AC11">
        <v>458</v>
      </c>
      <c r="AD11">
        <v>645</v>
      </c>
      <c r="AE11">
        <v>27</v>
      </c>
      <c r="AF11">
        <v>10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207</v>
      </c>
      <c r="AT11">
        <v>191</v>
      </c>
      <c r="AU11">
        <v>0</v>
      </c>
      <c r="AV11">
        <v>0</v>
      </c>
      <c r="AW11">
        <v>0</v>
      </c>
      <c r="AX11">
        <v>0</v>
      </c>
      <c r="AY11">
        <v>82</v>
      </c>
      <c r="AZ11">
        <v>94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</row>
    <row r="12" spans="1:58" x14ac:dyDescent="0.35">
      <c r="A12" t="s">
        <v>86</v>
      </c>
      <c r="B12">
        <v>2480</v>
      </c>
      <c r="C12" t="s">
        <v>48</v>
      </c>
      <c r="D12" t="s">
        <v>49</v>
      </c>
      <c r="E12" t="s">
        <v>50</v>
      </c>
      <c r="F12" t="s">
        <v>51</v>
      </c>
      <c r="G12" t="s">
        <v>52</v>
      </c>
      <c r="H12" t="s">
        <v>51</v>
      </c>
      <c r="I12" t="s">
        <v>53</v>
      </c>
      <c r="J12" t="s">
        <v>51</v>
      </c>
      <c r="K12" t="s">
        <v>54</v>
      </c>
      <c r="L12" t="s">
        <v>51</v>
      </c>
      <c r="M12" t="s">
        <v>55</v>
      </c>
      <c r="N12" t="s">
        <v>51</v>
      </c>
      <c r="O12">
        <v>1</v>
      </c>
      <c r="P12" t="s">
        <v>87</v>
      </c>
      <c r="Q12">
        <v>100</v>
      </c>
      <c r="R12">
        <v>1</v>
      </c>
      <c r="S12">
        <v>116</v>
      </c>
      <c r="T12">
        <v>90</v>
      </c>
      <c r="U12">
        <v>25</v>
      </c>
      <c r="V12">
        <v>36</v>
      </c>
      <c r="W12">
        <v>126</v>
      </c>
      <c r="X12">
        <v>137</v>
      </c>
      <c r="Y12">
        <v>58</v>
      </c>
      <c r="Z12">
        <v>61</v>
      </c>
      <c r="AA12">
        <v>28</v>
      </c>
      <c r="AB12">
        <v>13</v>
      </c>
      <c r="AC12">
        <v>42</v>
      </c>
      <c r="AD12">
        <v>42</v>
      </c>
      <c r="AE12">
        <v>15</v>
      </c>
      <c r="AF12">
        <v>27</v>
      </c>
      <c r="AG12">
        <v>0</v>
      </c>
      <c r="AH12">
        <v>0</v>
      </c>
      <c r="AI12">
        <v>49</v>
      </c>
      <c r="AJ12">
        <v>20</v>
      </c>
      <c r="AK12">
        <v>42</v>
      </c>
      <c r="AL12">
        <v>68</v>
      </c>
      <c r="AM12">
        <v>72</v>
      </c>
      <c r="AN12">
        <v>93</v>
      </c>
      <c r="AO12">
        <v>128</v>
      </c>
      <c r="AP12">
        <v>151</v>
      </c>
      <c r="AQ12">
        <v>79</v>
      </c>
      <c r="AR12">
        <v>90</v>
      </c>
      <c r="AS12">
        <v>167</v>
      </c>
      <c r="AT12">
        <v>162</v>
      </c>
      <c r="AU12">
        <v>96</v>
      </c>
      <c r="AV12">
        <v>92</v>
      </c>
      <c r="AW12">
        <v>36</v>
      </c>
      <c r="AX12">
        <v>34</v>
      </c>
      <c r="AY12">
        <v>80</v>
      </c>
      <c r="AZ12">
        <v>85</v>
      </c>
      <c r="BA12">
        <v>49</v>
      </c>
      <c r="BB12">
        <v>45</v>
      </c>
      <c r="BC12">
        <v>12</v>
      </c>
      <c r="BD12">
        <v>14</v>
      </c>
      <c r="BE12">
        <v>0</v>
      </c>
      <c r="BF12">
        <v>0</v>
      </c>
    </row>
    <row r="13" spans="1:58" x14ac:dyDescent="0.35">
      <c r="A13" t="s">
        <v>88</v>
      </c>
      <c r="B13">
        <v>2286</v>
      </c>
      <c r="C13" t="s">
        <v>48</v>
      </c>
      <c r="D13" t="s">
        <v>49</v>
      </c>
      <c r="E13" t="s">
        <v>58</v>
      </c>
      <c r="F13" t="s">
        <v>51</v>
      </c>
      <c r="G13" t="s">
        <v>59</v>
      </c>
      <c r="H13" t="s">
        <v>51</v>
      </c>
      <c r="I13" t="s">
        <v>60</v>
      </c>
      <c r="J13" t="s">
        <v>51</v>
      </c>
      <c r="K13" t="s">
        <v>69</v>
      </c>
      <c r="L13" t="s">
        <v>51</v>
      </c>
      <c r="M13" t="s">
        <v>1875</v>
      </c>
      <c r="N13" t="s">
        <v>51</v>
      </c>
      <c r="O13">
        <v>1</v>
      </c>
      <c r="P13" t="s">
        <v>89</v>
      </c>
      <c r="Q13">
        <v>100</v>
      </c>
      <c r="R13">
        <v>1</v>
      </c>
      <c r="S13">
        <v>32</v>
      </c>
      <c r="T13">
        <v>51</v>
      </c>
      <c r="U13">
        <v>6</v>
      </c>
      <c r="V13">
        <v>8</v>
      </c>
      <c r="W13">
        <v>85</v>
      </c>
      <c r="X13">
        <v>93</v>
      </c>
      <c r="Y13">
        <v>202</v>
      </c>
      <c r="Z13">
        <v>180</v>
      </c>
      <c r="AA13">
        <v>59</v>
      </c>
      <c r="AB13">
        <v>64</v>
      </c>
      <c r="AC13">
        <v>182</v>
      </c>
      <c r="AD13">
        <v>144</v>
      </c>
      <c r="AE13">
        <v>113</v>
      </c>
      <c r="AF13">
        <v>66</v>
      </c>
      <c r="AG13">
        <v>26</v>
      </c>
      <c r="AH13">
        <v>29</v>
      </c>
      <c r="AI13">
        <v>54</v>
      </c>
      <c r="AJ13">
        <v>42</v>
      </c>
      <c r="AK13">
        <v>59</v>
      </c>
      <c r="AL13">
        <v>61</v>
      </c>
      <c r="AM13">
        <v>38</v>
      </c>
      <c r="AN13">
        <v>30</v>
      </c>
      <c r="AO13">
        <v>0</v>
      </c>
      <c r="AP13">
        <v>4</v>
      </c>
      <c r="AQ13">
        <v>53</v>
      </c>
      <c r="AR13">
        <v>31</v>
      </c>
      <c r="AS13">
        <v>1</v>
      </c>
      <c r="AT13">
        <v>0</v>
      </c>
      <c r="AU13">
        <v>0</v>
      </c>
      <c r="AV13">
        <v>0</v>
      </c>
      <c r="AW13">
        <v>19</v>
      </c>
      <c r="AX13">
        <v>11</v>
      </c>
      <c r="AY13">
        <v>42</v>
      </c>
      <c r="AZ13">
        <v>47</v>
      </c>
      <c r="BA13">
        <v>71</v>
      </c>
      <c r="BB13">
        <v>48</v>
      </c>
      <c r="BC13">
        <v>105</v>
      </c>
      <c r="BD13">
        <v>110</v>
      </c>
      <c r="BE13">
        <v>55</v>
      </c>
      <c r="BF13">
        <v>65</v>
      </c>
    </row>
    <row r="14" spans="1:58" x14ac:dyDescent="0.35">
      <c r="A14" t="s">
        <v>90</v>
      </c>
      <c r="B14">
        <v>1937</v>
      </c>
      <c r="C14" t="s">
        <v>48</v>
      </c>
      <c r="D14" t="s">
        <v>49</v>
      </c>
      <c r="E14" t="s">
        <v>50</v>
      </c>
      <c r="F14" t="s">
        <v>51</v>
      </c>
      <c r="G14" t="s">
        <v>52</v>
      </c>
      <c r="H14" t="s">
        <v>51</v>
      </c>
      <c r="I14" t="s">
        <v>53</v>
      </c>
      <c r="J14" t="s">
        <v>51</v>
      </c>
      <c r="K14" t="s">
        <v>91</v>
      </c>
      <c r="L14" t="s">
        <v>51</v>
      </c>
      <c r="M14" t="s">
        <v>92</v>
      </c>
      <c r="N14" t="s">
        <v>51</v>
      </c>
      <c r="O14">
        <v>1</v>
      </c>
      <c r="P14" t="s">
        <v>93</v>
      </c>
      <c r="Q14">
        <v>99.2</v>
      </c>
      <c r="R14">
        <v>1</v>
      </c>
      <c r="S14">
        <v>0</v>
      </c>
      <c r="T14">
        <v>6</v>
      </c>
      <c r="U14">
        <v>20</v>
      </c>
      <c r="V14">
        <v>17</v>
      </c>
      <c r="W14">
        <v>0</v>
      </c>
      <c r="X14">
        <v>0</v>
      </c>
      <c r="Y14">
        <v>102</v>
      </c>
      <c r="Z14">
        <v>92</v>
      </c>
      <c r="AA14">
        <v>13</v>
      </c>
      <c r="AB14">
        <v>23</v>
      </c>
      <c r="AC14">
        <v>43</v>
      </c>
      <c r="AD14">
        <v>41</v>
      </c>
      <c r="AE14">
        <v>0</v>
      </c>
      <c r="AF14">
        <v>0</v>
      </c>
      <c r="AG14">
        <v>0</v>
      </c>
      <c r="AH14">
        <v>0</v>
      </c>
      <c r="AI14">
        <v>27</v>
      </c>
      <c r="AJ14">
        <v>20</v>
      </c>
      <c r="AK14">
        <v>52</v>
      </c>
      <c r="AL14">
        <v>28</v>
      </c>
      <c r="AM14">
        <v>236</v>
      </c>
      <c r="AN14">
        <v>185</v>
      </c>
      <c r="AO14">
        <v>95</v>
      </c>
      <c r="AP14">
        <v>46</v>
      </c>
      <c r="AQ14">
        <v>229</v>
      </c>
      <c r="AR14">
        <v>169</v>
      </c>
      <c r="AS14">
        <v>151</v>
      </c>
      <c r="AT14">
        <v>165</v>
      </c>
      <c r="AU14">
        <v>50</v>
      </c>
      <c r="AV14">
        <v>63</v>
      </c>
      <c r="AW14">
        <v>0</v>
      </c>
      <c r="AX14">
        <v>38</v>
      </c>
      <c r="AY14">
        <v>0</v>
      </c>
      <c r="AZ14">
        <v>6</v>
      </c>
      <c r="BA14">
        <v>0</v>
      </c>
      <c r="BB14">
        <v>0</v>
      </c>
      <c r="BC14">
        <v>20</v>
      </c>
      <c r="BD14">
        <v>0</v>
      </c>
      <c r="BE14">
        <v>0</v>
      </c>
      <c r="BF14">
        <v>0</v>
      </c>
    </row>
    <row r="15" spans="1:58" x14ac:dyDescent="0.35">
      <c r="A15" t="s">
        <v>94</v>
      </c>
      <c r="B15">
        <v>1612</v>
      </c>
      <c r="C15" t="s">
        <v>48</v>
      </c>
      <c r="D15" t="s">
        <v>49</v>
      </c>
      <c r="E15" t="s">
        <v>73</v>
      </c>
      <c r="F15" t="s">
        <v>51</v>
      </c>
      <c r="G15" t="s">
        <v>95</v>
      </c>
      <c r="H15" t="s">
        <v>51</v>
      </c>
      <c r="I15" t="s">
        <v>96</v>
      </c>
      <c r="J15" t="s">
        <v>51</v>
      </c>
      <c r="K15" t="s">
        <v>97</v>
      </c>
      <c r="L15" t="s">
        <v>51</v>
      </c>
      <c r="M15" t="s">
        <v>98</v>
      </c>
      <c r="N15" t="s">
        <v>51</v>
      </c>
      <c r="O15">
        <v>1</v>
      </c>
      <c r="P15" t="s">
        <v>99</v>
      </c>
      <c r="Q15">
        <v>100</v>
      </c>
      <c r="R15">
        <v>1</v>
      </c>
      <c r="S15">
        <v>18</v>
      </c>
      <c r="T15">
        <v>28</v>
      </c>
      <c r="U15">
        <v>0</v>
      </c>
      <c r="V15">
        <v>0</v>
      </c>
      <c r="W15">
        <v>37</v>
      </c>
      <c r="X15">
        <v>40</v>
      </c>
      <c r="Y15">
        <v>5</v>
      </c>
      <c r="Z15">
        <v>8</v>
      </c>
      <c r="AA15">
        <v>50</v>
      </c>
      <c r="AB15">
        <v>43</v>
      </c>
      <c r="AC15">
        <v>85</v>
      </c>
      <c r="AD15">
        <v>83</v>
      </c>
      <c r="AE15">
        <v>11</v>
      </c>
      <c r="AF15">
        <v>15</v>
      </c>
      <c r="AG15">
        <v>0</v>
      </c>
      <c r="AH15">
        <v>0</v>
      </c>
      <c r="AI15">
        <v>17</v>
      </c>
      <c r="AJ15">
        <v>8</v>
      </c>
      <c r="AK15">
        <v>19</v>
      </c>
      <c r="AL15">
        <v>10</v>
      </c>
      <c r="AM15">
        <v>195</v>
      </c>
      <c r="AN15">
        <v>179</v>
      </c>
      <c r="AO15">
        <v>15</v>
      </c>
      <c r="AP15">
        <v>11</v>
      </c>
      <c r="AQ15">
        <v>213</v>
      </c>
      <c r="AR15">
        <v>185</v>
      </c>
      <c r="AS15">
        <v>52</v>
      </c>
      <c r="AT15">
        <v>50</v>
      </c>
      <c r="AU15">
        <v>0</v>
      </c>
      <c r="AV15">
        <v>0</v>
      </c>
      <c r="AW15">
        <v>30</v>
      </c>
      <c r="AX15">
        <v>33</v>
      </c>
      <c r="AY15">
        <v>0</v>
      </c>
      <c r="AZ15">
        <v>0</v>
      </c>
      <c r="BA15">
        <v>3</v>
      </c>
      <c r="BB15">
        <v>3</v>
      </c>
      <c r="BC15">
        <v>76</v>
      </c>
      <c r="BD15">
        <v>88</v>
      </c>
      <c r="BE15">
        <v>2</v>
      </c>
      <c r="BF15">
        <v>0</v>
      </c>
    </row>
    <row r="16" spans="1:58" x14ac:dyDescent="0.35">
      <c r="A16" t="s">
        <v>100</v>
      </c>
      <c r="B16">
        <v>1386</v>
      </c>
      <c r="C16" t="s">
        <v>48</v>
      </c>
      <c r="D16" t="s">
        <v>49</v>
      </c>
      <c r="E16" t="s">
        <v>50</v>
      </c>
      <c r="F16" t="s">
        <v>51</v>
      </c>
      <c r="G16" t="s">
        <v>52</v>
      </c>
      <c r="H16" t="s">
        <v>51</v>
      </c>
      <c r="I16" t="s">
        <v>53</v>
      </c>
      <c r="J16" t="s">
        <v>51</v>
      </c>
      <c r="K16" t="s">
        <v>65</v>
      </c>
      <c r="L16" t="s">
        <v>51</v>
      </c>
      <c r="M16" t="s">
        <v>66</v>
      </c>
      <c r="N16" t="s">
        <v>51</v>
      </c>
      <c r="O16">
        <v>1</v>
      </c>
      <c r="P16" t="s">
        <v>101</v>
      </c>
      <c r="Q16">
        <v>98.4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308</v>
      </c>
      <c r="AZ16">
        <v>314</v>
      </c>
      <c r="BA16">
        <v>0</v>
      </c>
      <c r="BB16">
        <v>0</v>
      </c>
      <c r="BC16">
        <v>0</v>
      </c>
      <c r="BD16">
        <v>0</v>
      </c>
      <c r="BE16">
        <v>401</v>
      </c>
      <c r="BF16">
        <v>363</v>
      </c>
    </row>
    <row r="17" spans="1:58" x14ac:dyDescent="0.35">
      <c r="A17" t="s">
        <v>102</v>
      </c>
      <c r="B17">
        <v>1336</v>
      </c>
      <c r="C17" t="s">
        <v>48</v>
      </c>
      <c r="D17" t="s">
        <v>49</v>
      </c>
      <c r="E17" t="s">
        <v>58</v>
      </c>
      <c r="F17" t="s">
        <v>51</v>
      </c>
      <c r="G17" t="s">
        <v>59</v>
      </c>
      <c r="H17" t="s">
        <v>51</v>
      </c>
      <c r="I17" t="s">
        <v>60</v>
      </c>
      <c r="J17" t="s">
        <v>51</v>
      </c>
      <c r="K17" t="s">
        <v>69</v>
      </c>
      <c r="L17" t="s">
        <v>51</v>
      </c>
      <c r="M17" t="s">
        <v>103</v>
      </c>
      <c r="N17" t="s">
        <v>51</v>
      </c>
      <c r="O17">
        <v>1</v>
      </c>
      <c r="P17" t="s">
        <v>104</v>
      </c>
      <c r="Q17">
        <v>100</v>
      </c>
      <c r="R17">
        <v>3</v>
      </c>
      <c r="S17">
        <v>12</v>
      </c>
      <c r="T17">
        <v>12</v>
      </c>
      <c r="U17">
        <v>22</v>
      </c>
      <c r="V17">
        <v>28</v>
      </c>
      <c r="W17">
        <v>28</v>
      </c>
      <c r="X17">
        <v>25</v>
      </c>
      <c r="Y17">
        <v>124</v>
      </c>
      <c r="Z17">
        <v>132</v>
      </c>
      <c r="AA17">
        <v>18</v>
      </c>
      <c r="AB17">
        <v>8</v>
      </c>
      <c r="AC17">
        <v>77</v>
      </c>
      <c r="AD17">
        <v>70</v>
      </c>
      <c r="AE17">
        <v>11</v>
      </c>
      <c r="AF17">
        <v>4</v>
      </c>
      <c r="AG17">
        <v>15</v>
      </c>
      <c r="AH17">
        <v>16</v>
      </c>
      <c r="AI17">
        <v>39</v>
      </c>
      <c r="AJ17">
        <v>51</v>
      </c>
      <c r="AK17">
        <v>64</v>
      </c>
      <c r="AL17">
        <v>70</v>
      </c>
      <c r="AM17">
        <v>20</v>
      </c>
      <c r="AN17">
        <v>15</v>
      </c>
      <c r="AO17">
        <v>0</v>
      </c>
      <c r="AP17">
        <v>0</v>
      </c>
      <c r="AQ17">
        <v>19</v>
      </c>
      <c r="AR17">
        <v>15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3</v>
      </c>
      <c r="AY17">
        <v>136</v>
      </c>
      <c r="AZ17">
        <v>131</v>
      </c>
      <c r="BA17">
        <v>27</v>
      </c>
      <c r="BB17">
        <v>29</v>
      </c>
      <c r="BC17">
        <v>39</v>
      </c>
      <c r="BD17">
        <v>40</v>
      </c>
      <c r="BE17">
        <v>17</v>
      </c>
      <c r="BF17">
        <v>19</v>
      </c>
    </row>
    <row r="18" spans="1:58" x14ac:dyDescent="0.35">
      <c r="A18" t="s">
        <v>105</v>
      </c>
      <c r="B18">
        <v>1233</v>
      </c>
      <c r="C18" t="s">
        <v>48</v>
      </c>
      <c r="D18" t="s">
        <v>49</v>
      </c>
      <c r="E18" t="s">
        <v>58</v>
      </c>
      <c r="F18" t="s">
        <v>51</v>
      </c>
      <c r="G18" t="s">
        <v>59</v>
      </c>
      <c r="H18" t="s">
        <v>51</v>
      </c>
      <c r="I18" t="s">
        <v>60</v>
      </c>
      <c r="J18" t="s">
        <v>51</v>
      </c>
      <c r="K18" t="s">
        <v>69</v>
      </c>
      <c r="L18" t="s">
        <v>51</v>
      </c>
      <c r="M18" t="s">
        <v>106</v>
      </c>
      <c r="N18" t="s">
        <v>51</v>
      </c>
      <c r="O18">
        <v>1</v>
      </c>
      <c r="P18" t="s">
        <v>107</v>
      </c>
      <c r="Q18">
        <v>100</v>
      </c>
      <c r="R18">
        <v>2</v>
      </c>
      <c r="S18">
        <v>9</v>
      </c>
      <c r="T18">
        <v>15</v>
      </c>
      <c r="U18">
        <v>31</v>
      </c>
      <c r="V18">
        <v>49</v>
      </c>
      <c r="W18">
        <v>10</v>
      </c>
      <c r="X18">
        <v>18</v>
      </c>
      <c r="Y18">
        <v>57</v>
      </c>
      <c r="Z18">
        <v>65</v>
      </c>
      <c r="AA18">
        <v>8</v>
      </c>
      <c r="AB18">
        <v>13</v>
      </c>
      <c r="AC18">
        <v>85</v>
      </c>
      <c r="AD18">
        <v>79</v>
      </c>
      <c r="AE18">
        <v>12</v>
      </c>
      <c r="AF18">
        <v>12</v>
      </c>
      <c r="AG18">
        <v>40</v>
      </c>
      <c r="AH18">
        <v>35</v>
      </c>
      <c r="AI18">
        <v>16</v>
      </c>
      <c r="AJ18">
        <v>12</v>
      </c>
      <c r="AK18">
        <v>20</v>
      </c>
      <c r="AL18">
        <v>23</v>
      </c>
      <c r="AM18">
        <v>6</v>
      </c>
      <c r="AN18">
        <v>10</v>
      </c>
      <c r="AO18">
        <v>6</v>
      </c>
      <c r="AP18">
        <v>5</v>
      </c>
      <c r="AQ18">
        <v>11</v>
      </c>
      <c r="AR18">
        <v>5</v>
      </c>
      <c r="AS18">
        <v>1</v>
      </c>
      <c r="AT18">
        <v>0</v>
      </c>
      <c r="AU18">
        <v>0</v>
      </c>
      <c r="AV18">
        <v>0</v>
      </c>
      <c r="AW18">
        <v>16</v>
      </c>
      <c r="AX18">
        <v>14</v>
      </c>
      <c r="AY18">
        <v>165</v>
      </c>
      <c r="AZ18">
        <v>100</v>
      </c>
      <c r="BA18">
        <v>87</v>
      </c>
      <c r="BB18">
        <v>78</v>
      </c>
      <c r="BC18">
        <v>28</v>
      </c>
      <c r="BD18">
        <v>23</v>
      </c>
      <c r="BE18">
        <v>24</v>
      </c>
      <c r="BF18">
        <v>45</v>
      </c>
    </row>
    <row r="19" spans="1:58" x14ac:dyDescent="0.35">
      <c r="A19" t="s">
        <v>108</v>
      </c>
      <c r="B19">
        <v>1174</v>
      </c>
      <c r="C19" t="s">
        <v>48</v>
      </c>
      <c r="D19" t="s">
        <v>49</v>
      </c>
      <c r="E19" t="s">
        <v>58</v>
      </c>
      <c r="F19" t="s">
        <v>51</v>
      </c>
      <c r="G19" t="s">
        <v>59</v>
      </c>
      <c r="H19" t="s">
        <v>51</v>
      </c>
      <c r="I19" t="s">
        <v>60</v>
      </c>
      <c r="J19" t="s">
        <v>51</v>
      </c>
      <c r="K19" t="s">
        <v>69</v>
      </c>
      <c r="L19" t="s">
        <v>51</v>
      </c>
      <c r="M19" t="s">
        <v>109</v>
      </c>
      <c r="N19" t="s">
        <v>51</v>
      </c>
      <c r="O19">
        <v>0.96</v>
      </c>
      <c r="P19" t="s">
        <v>110</v>
      </c>
      <c r="Q19">
        <v>100</v>
      </c>
      <c r="R19">
        <v>1</v>
      </c>
      <c r="S19">
        <v>13</v>
      </c>
      <c r="T19">
        <v>20</v>
      </c>
      <c r="U19">
        <v>18</v>
      </c>
      <c r="V19">
        <v>34</v>
      </c>
      <c r="W19">
        <v>30</v>
      </c>
      <c r="X19">
        <v>20</v>
      </c>
      <c r="Y19">
        <v>59</v>
      </c>
      <c r="Z19">
        <v>112</v>
      </c>
      <c r="AA19">
        <v>8</v>
      </c>
      <c r="AB19">
        <v>4</v>
      </c>
      <c r="AC19">
        <v>29</v>
      </c>
      <c r="AD19">
        <v>21</v>
      </c>
      <c r="AE19">
        <v>3</v>
      </c>
      <c r="AF19">
        <v>6</v>
      </c>
      <c r="AG19">
        <v>26</v>
      </c>
      <c r="AH19">
        <v>12</v>
      </c>
      <c r="AI19">
        <v>49</v>
      </c>
      <c r="AJ19">
        <v>45</v>
      </c>
      <c r="AK19">
        <v>70</v>
      </c>
      <c r="AL19">
        <v>32</v>
      </c>
      <c r="AM19">
        <v>0</v>
      </c>
      <c r="AN19">
        <v>7</v>
      </c>
      <c r="AO19">
        <v>0</v>
      </c>
      <c r="AP19">
        <v>0</v>
      </c>
      <c r="AQ19">
        <v>8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28</v>
      </c>
      <c r="AX19">
        <v>30</v>
      </c>
      <c r="AY19">
        <v>113</v>
      </c>
      <c r="AZ19">
        <v>143</v>
      </c>
      <c r="BA19">
        <v>34</v>
      </c>
      <c r="BB19">
        <v>37</v>
      </c>
      <c r="BC19">
        <v>40</v>
      </c>
      <c r="BD19">
        <v>40</v>
      </c>
      <c r="BE19">
        <v>41</v>
      </c>
      <c r="BF19">
        <v>42</v>
      </c>
    </row>
    <row r="20" spans="1:58" x14ac:dyDescent="0.35">
      <c r="A20" t="s">
        <v>111</v>
      </c>
      <c r="B20">
        <v>1163</v>
      </c>
      <c r="C20" t="s">
        <v>48</v>
      </c>
      <c r="D20" t="s">
        <v>49</v>
      </c>
      <c r="E20" t="s">
        <v>58</v>
      </c>
      <c r="F20" t="s">
        <v>51</v>
      </c>
      <c r="G20" t="s">
        <v>112</v>
      </c>
      <c r="H20" t="s">
        <v>51</v>
      </c>
      <c r="I20" t="s">
        <v>113</v>
      </c>
      <c r="J20" t="s">
        <v>51</v>
      </c>
      <c r="K20" s="8" t="s">
        <v>3227</v>
      </c>
      <c r="L20" t="s">
        <v>51</v>
      </c>
      <c r="M20" t="s">
        <v>115</v>
      </c>
      <c r="N20" t="s">
        <v>51</v>
      </c>
      <c r="O20">
        <v>0.93</v>
      </c>
      <c r="P20" t="s">
        <v>116</v>
      </c>
      <c r="Q20">
        <v>100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27</v>
      </c>
      <c r="AB20">
        <v>25</v>
      </c>
      <c r="AC20">
        <v>96</v>
      </c>
      <c r="AD20">
        <v>93</v>
      </c>
      <c r="AE20">
        <v>0</v>
      </c>
      <c r="AF20">
        <v>0</v>
      </c>
      <c r="AG20">
        <v>33</v>
      </c>
      <c r="AH20">
        <v>29</v>
      </c>
      <c r="AI20">
        <v>3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174</v>
      </c>
      <c r="AZ20">
        <v>163</v>
      </c>
      <c r="BA20">
        <v>55</v>
      </c>
      <c r="BB20">
        <v>56</v>
      </c>
      <c r="BC20">
        <v>0</v>
      </c>
      <c r="BD20">
        <v>0</v>
      </c>
      <c r="BE20">
        <v>193</v>
      </c>
      <c r="BF20">
        <v>216</v>
      </c>
    </row>
    <row r="21" spans="1:58" x14ac:dyDescent="0.35">
      <c r="A21" t="s">
        <v>117</v>
      </c>
      <c r="B21">
        <v>1135</v>
      </c>
      <c r="C21" t="s">
        <v>48</v>
      </c>
      <c r="D21" t="s">
        <v>49</v>
      </c>
      <c r="E21" t="s">
        <v>50</v>
      </c>
      <c r="F21" t="s">
        <v>51</v>
      </c>
      <c r="G21" t="s">
        <v>52</v>
      </c>
      <c r="H21" t="s">
        <v>51</v>
      </c>
      <c r="I21" t="s">
        <v>53</v>
      </c>
      <c r="J21" t="s">
        <v>51</v>
      </c>
      <c r="K21" t="s">
        <v>91</v>
      </c>
      <c r="L21" t="s">
        <v>51</v>
      </c>
      <c r="M21" t="s">
        <v>92</v>
      </c>
      <c r="N21" t="s">
        <v>51</v>
      </c>
      <c r="O21">
        <v>1</v>
      </c>
      <c r="P21" t="s">
        <v>118</v>
      </c>
      <c r="Q21">
        <v>100</v>
      </c>
      <c r="R21">
        <v>1</v>
      </c>
      <c r="S21">
        <v>0</v>
      </c>
      <c r="T21">
        <v>0</v>
      </c>
      <c r="U21">
        <v>22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99</v>
      </c>
      <c r="AP21">
        <v>89</v>
      </c>
      <c r="AQ21">
        <v>0</v>
      </c>
      <c r="AR21">
        <v>0</v>
      </c>
      <c r="AS21">
        <v>0</v>
      </c>
      <c r="AT21">
        <v>0</v>
      </c>
      <c r="AU21">
        <v>60</v>
      </c>
      <c r="AV21">
        <v>60</v>
      </c>
      <c r="AW21">
        <v>0</v>
      </c>
      <c r="AX21">
        <v>0</v>
      </c>
      <c r="AY21">
        <v>0</v>
      </c>
      <c r="AZ21">
        <v>5</v>
      </c>
      <c r="BA21">
        <v>0</v>
      </c>
      <c r="BB21">
        <v>0</v>
      </c>
      <c r="BC21">
        <v>382</v>
      </c>
      <c r="BD21">
        <v>411</v>
      </c>
      <c r="BE21">
        <v>0</v>
      </c>
      <c r="BF21">
        <v>7</v>
      </c>
    </row>
    <row r="22" spans="1:58" x14ac:dyDescent="0.35">
      <c r="A22" t="s">
        <v>119</v>
      </c>
      <c r="B22">
        <v>1079</v>
      </c>
      <c r="C22" t="s">
        <v>48</v>
      </c>
      <c r="D22" t="s">
        <v>49</v>
      </c>
      <c r="E22" t="s">
        <v>58</v>
      </c>
      <c r="F22" t="s">
        <v>51</v>
      </c>
      <c r="G22" t="s">
        <v>59</v>
      </c>
      <c r="H22" t="s">
        <v>51</v>
      </c>
      <c r="I22" t="s">
        <v>60</v>
      </c>
      <c r="J22" t="s">
        <v>51</v>
      </c>
      <c r="K22" t="s">
        <v>69</v>
      </c>
      <c r="L22" t="s">
        <v>51</v>
      </c>
      <c r="M22" t="s">
        <v>70</v>
      </c>
      <c r="N22" t="s">
        <v>51</v>
      </c>
      <c r="O22">
        <v>1</v>
      </c>
      <c r="P22" t="s">
        <v>120</v>
      </c>
      <c r="Q22">
        <v>100</v>
      </c>
      <c r="R22">
        <v>1</v>
      </c>
      <c r="S22">
        <v>12</v>
      </c>
      <c r="T22">
        <v>7</v>
      </c>
      <c r="U22">
        <v>1</v>
      </c>
      <c r="V22">
        <v>5</v>
      </c>
      <c r="W22">
        <v>4</v>
      </c>
      <c r="X22">
        <v>2</v>
      </c>
      <c r="Y22">
        <v>170</v>
      </c>
      <c r="Z22">
        <v>150</v>
      </c>
      <c r="AA22">
        <v>45</v>
      </c>
      <c r="AB22">
        <v>59</v>
      </c>
      <c r="AC22">
        <v>52</v>
      </c>
      <c r="AD22">
        <v>74</v>
      </c>
      <c r="AE22">
        <v>0</v>
      </c>
      <c r="AF22">
        <v>15</v>
      </c>
      <c r="AG22">
        <v>22</v>
      </c>
      <c r="AH22">
        <v>17</v>
      </c>
      <c r="AI22">
        <v>19</v>
      </c>
      <c r="AJ22">
        <v>42</v>
      </c>
      <c r="AK22">
        <v>42</v>
      </c>
      <c r="AL22">
        <v>22</v>
      </c>
      <c r="AM22">
        <v>0</v>
      </c>
      <c r="AN22">
        <v>0</v>
      </c>
      <c r="AO22">
        <v>0</v>
      </c>
      <c r="AP22">
        <v>0</v>
      </c>
      <c r="AQ22">
        <v>4</v>
      </c>
      <c r="AR22">
        <v>9</v>
      </c>
      <c r="AS22">
        <v>39</v>
      </c>
      <c r="AT22">
        <v>54</v>
      </c>
      <c r="AU22">
        <v>0</v>
      </c>
      <c r="AV22">
        <v>0</v>
      </c>
      <c r="AW22">
        <v>0</v>
      </c>
      <c r="AX22">
        <v>3</v>
      </c>
      <c r="AY22">
        <v>77</v>
      </c>
      <c r="AZ22">
        <v>49</v>
      </c>
      <c r="BA22">
        <v>30</v>
      </c>
      <c r="BB22">
        <v>25</v>
      </c>
      <c r="BC22">
        <v>0</v>
      </c>
      <c r="BD22">
        <v>0</v>
      </c>
      <c r="BE22">
        <v>16</v>
      </c>
      <c r="BF22">
        <v>13</v>
      </c>
    </row>
    <row r="23" spans="1:58" x14ac:dyDescent="0.35">
      <c r="A23" t="s">
        <v>121</v>
      </c>
      <c r="B23">
        <v>1063</v>
      </c>
      <c r="C23" t="s">
        <v>48</v>
      </c>
      <c r="D23" t="s">
        <v>49</v>
      </c>
      <c r="E23" t="s">
        <v>50</v>
      </c>
      <c r="F23" t="s">
        <v>51</v>
      </c>
      <c r="G23" t="s">
        <v>52</v>
      </c>
      <c r="H23" t="s">
        <v>51</v>
      </c>
      <c r="I23" t="s">
        <v>53</v>
      </c>
      <c r="J23" t="s">
        <v>51</v>
      </c>
      <c r="K23" t="s">
        <v>54</v>
      </c>
      <c r="L23" t="s">
        <v>51</v>
      </c>
      <c r="M23" t="s">
        <v>55</v>
      </c>
      <c r="N23" t="s">
        <v>51</v>
      </c>
      <c r="O23">
        <v>1</v>
      </c>
      <c r="P23" t="s">
        <v>122</v>
      </c>
      <c r="Q23">
        <v>100</v>
      </c>
      <c r="R23">
        <v>1</v>
      </c>
      <c r="S23">
        <v>112</v>
      </c>
      <c r="T23">
        <v>120</v>
      </c>
      <c r="U23">
        <v>0</v>
      </c>
      <c r="V23">
        <v>0</v>
      </c>
      <c r="W23">
        <v>201</v>
      </c>
      <c r="X23">
        <v>217</v>
      </c>
      <c r="Y23">
        <v>0</v>
      </c>
      <c r="Z23">
        <v>0</v>
      </c>
      <c r="AA23">
        <v>22</v>
      </c>
      <c r="AB23">
        <v>13</v>
      </c>
      <c r="AC23">
        <v>67</v>
      </c>
      <c r="AD23">
        <v>84</v>
      </c>
      <c r="AE23">
        <v>47</v>
      </c>
      <c r="AF23">
        <v>50</v>
      </c>
      <c r="AG23">
        <v>0</v>
      </c>
      <c r="AH23">
        <v>0</v>
      </c>
      <c r="AI23">
        <v>28</v>
      </c>
      <c r="AJ23">
        <v>26</v>
      </c>
      <c r="AK23">
        <v>37</v>
      </c>
      <c r="AL23">
        <v>25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6</v>
      </c>
      <c r="BB23">
        <v>8</v>
      </c>
      <c r="BC23">
        <v>0</v>
      </c>
      <c r="BD23">
        <v>0</v>
      </c>
      <c r="BE23">
        <v>0</v>
      </c>
      <c r="BF23">
        <v>0</v>
      </c>
    </row>
    <row r="24" spans="1:58" x14ac:dyDescent="0.35">
      <c r="A24" t="s">
        <v>123</v>
      </c>
      <c r="B24">
        <v>930</v>
      </c>
      <c r="C24" t="s">
        <v>48</v>
      </c>
      <c r="D24" t="s">
        <v>49</v>
      </c>
      <c r="E24" t="s">
        <v>58</v>
      </c>
      <c r="F24" t="s">
        <v>51</v>
      </c>
      <c r="G24" t="s">
        <v>59</v>
      </c>
      <c r="H24" t="s">
        <v>51</v>
      </c>
      <c r="I24" t="s">
        <v>60</v>
      </c>
      <c r="J24" t="s">
        <v>51</v>
      </c>
      <c r="K24" t="s">
        <v>69</v>
      </c>
      <c r="L24" t="s">
        <v>51</v>
      </c>
      <c r="M24" t="s">
        <v>124</v>
      </c>
      <c r="N24" t="s">
        <v>51</v>
      </c>
      <c r="O24">
        <v>0.66</v>
      </c>
      <c r="P24" t="s">
        <v>125</v>
      </c>
      <c r="Q24">
        <v>97.6</v>
      </c>
      <c r="R24">
        <v>2</v>
      </c>
      <c r="S24">
        <v>8</v>
      </c>
      <c r="T24">
        <v>6</v>
      </c>
      <c r="U24">
        <v>10</v>
      </c>
      <c r="V24">
        <v>19</v>
      </c>
      <c r="W24">
        <v>0</v>
      </c>
      <c r="X24">
        <v>0</v>
      </c>
      <c r="Y24">
        <v>58</v>
      </c>
      <c r="Z24">
        <v>58</v>
      </c>
      <c r="AA24">
        <v>18</v>
      </c>
      <c r="AB24">
        <v>17</v>
      </c>
      <c r="AC24">
        <v>23</v>
      </c>
      <c r="AD24">
        <v>38</v>
      </c>
      <c r="AE24">
        <v>35</v>
      </c>
      <c r="AF24">
        <v>38</v>
      </c>
      <c r="AG24">
        <v>18</v>
      </c>
      <c r="AH24">
        <v>2</v>
      </c>
      <c r="AI24">
        <v>18</v>
      </c>
      <c r="AJ24">
        <v>10</v>
      </c>
      <c r="AK24">
        <v>15</v>
      </c>
      <c r="AL24">
        <v>19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252</v>
      </c>
      <c r="AT24">
        <v>188</v>
      </c>
      <c r="AU24">
        <v>0</v>
      </c>
      <c r="AV24">
        <v>0</v>
      </c>
      <c r="AW24">
        <v>0</v>
      </c>
      <c r="AX24">
        <v>0</v>
      </c>
      <c r="AY24">
        <v>3</v>
      </c>
      <c r="AZ24">
        <v>6</v>
      </c>
      <c r="BA24">
        <v>14</v>
      </c>
      <c r="BB24">
        <v>7</v>
      </c>
      <c r="BC24">
        <v>0</v>
      </c>
      <c r="BD24">
        <v>22</v>
      </c>
      <c r="BE24">
        <v>15</v>
      </c>
      <c r="BF24">
        <v>13</v>
      </c>
    </row>
    <row r="25" spans="1:58" x14ac:dyDescent="0.35">
      <c r="A25" t="s">
        <v>126</v>
      </c>
      <c r="B25">
        <v>922</v>
      </c>
      <c r="C25" t="s">
        <v>48</v>
      </c>
      <c r="D25" t="s">
        <v>49</v>
      </c>
      <c r="E25" t="s">
        <v>58</v>
      </c>
      <c r="F25" t="s">
        <v>51</v>
      </c>
      <c r="G25" t="s">
        <v>59</v>
      </c>
      <c r="H25" t="s">
        <v>51</v>
      </c>
      <c r="I25" t="s">
        <v>60</v>
      </c>
      <c r="J25" t="s">
        <v>51</v>
      </c>
      <c r="K25" t="s">
        <v>69</v>
      </c>
      <c r="L25" t="s">
        <v>51</v>
      </c>
      <c r="M25" t="s">
        <v>127</v>
      </c>
      <c r="N25" t="s">
        <v>51</v>
      </c>
      <c r="O25">
        <v>0.98</v>
      </c>
      <c r="P25" t="s">
        <v>128</v>
      </c>
      <c r="Q25">
        <v>100</v>
      </c>
      <c r="R25">
        <v>1</v>
      </c>
      <c r="S25">
        <v>15</v>
      </c>
      <c r="T25">
        <v>27</v>
      </c>
      <c r="U25">
        <v>28</v>
      </c>
      <c r="V25">
        <v>16</v>
      </c>
      <c r="W25">
        <v>13</v>
      </c>
      <c r="X25">
        <v>17</v>
      </c>
      <c r="Y25">
        <v>113</v>
      </c>
      <c r="Z25">
        <v>73</v>
      </c>
      <c r="AA25">
        <v>30</v>
      </c>
      <c r="AB25">
        <v>31</v>
      </c>
      <c r="AC25">
        <v>52</v>
      </c>
      <c r="AD25">
        <v>42</v>
      </c>
      <c r="AE25">
        <v>22</v>
      </c>
      <c r="AF25">
        <v>21</v>
      </c>
      <c r="AG25">
        <v>18</v>
      </c>
      <c r="AH25">
        <v>0</v>
      </c>
      <c r="AI25">
        <v>23</v>
      </c>
      <c r="AJ25">
        <v>0</v>
      </c>
      <c r="AK25">
        <v>33</v>
      </c>
      <c r="AL25">
        <v>22</v>
      </c>
      <c r="AM25">
        <v>0</v>
      </c>
      <c r="AN25">
        <v>0</v>
      </c>
      <c r="AO25">
        <v>0</v>
      </c>
      <c r="AP25">
        <v>5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34</v>
      </c>
      <c r="AX25">
        <v>26</v>
      </c>
      <c r="AY25">
        <v>101</v>
      </c>
      <c r="AZ25">
        <v>94</v>
      </c>
      <c r="BA25">
        <v>29</v>
      </c>
      <c r="BB25">
        <v>0</v>
      </c>
      <c r="BC25">
        <v>0</v>
      </c>
      <c r="BD25">
        <v>0</v>
      </c>
      <c r="BE25">
        <v>20</v>
      </c>
      <c r="BF25">
        <v>17</v>
      </c>
    </row>
    <row r="26" spans="1:58" x14ac:dyDescent="0.35">
      <c r="A26" t="s">
        <v>129</v>
      </c>
      <c r="B26">
        <v>845</v>
      </c>
      <c r="C26" t="s">
        <v>48</v>
      </c>
      <c r="D26" t="s">
        <v>49</v>
      </c>
      <c r="E26" t="s">
        <v>58</v>
      </c>
      <c r="F26" t="s">
        <v>51</v>
      </c>
      <c r="G26" t="s">
        <v>59</v>
      </c>
      <c r="H26" t="s">
        <v>51</v>
      </c>
      <c r="I26" t="s">
        <v>60</v>
      </c>
      <c r="J26" t="s">
        <v>51</v>
      </c>
      <c r="K26" t="s">
        <v>61</v>
      </c>
      <c r="L26" t="s">
        <v>51</v>
      </c>
      <c r="M26" t="s">
        <v>130</v>
      </c>
      <c r="N26" t="s">
        <v>51</v>
      </c>
      <c r="O26">
        <v>0.81</v>
      </c>
      <c r="P26" t="s">
        <v>131</v>
      </c>
      <c r="Q26">
        <v>100</v>
      </c>
      <c r="R26">
        <v>1</v>
      </c>
      <c r="S26">
        <v>37</v>
      </c>
      <c r="T26">
        <v>29</v>
      </c>
      <c r="U26">
        <v>64</v>
      </c>
      <c r="V26">
        <v>58</v>
      </c>
      <c r="W26">
        <v>15</v>
      </c>
      <c r="X26">
        <v>15</v>
      </c>
      <c r="Y26">
        <v>30</v>
      </c>
      <c r="Z26">
        <v>37</v>
      </c>
      <c r="AA26">
        <v>34</v>
      </c>
      <c r="AB26">
        <v>31</v>
      </c>
      <c r="AC26">
        <v>53</v>
      </c>
      <c r="AD26">
        <v>52</v>
      </c>
      <c r="AE26">
        <v>9</v>
      </c>
      <c r="AF26">
        <v>12</v>
      </c>
      <c r="AG26">
        <v>34</v>
      </c>
      <c r="AH26">
        <v>25</v>
      </c>
      <c r="AI26">
        <v>15</v>
      </c>
      <c r="AJ26">
        <v>24</v>
      </c>
      <c r="AK26">
        <v>11</v>
      </c>
      <c r="AL26">
        <v>16</v>
      </c>
      <c r="AM26">
        <v>0</v>
      </c>
      <c r="AN26">
        <v>0</v>
      </c>
      <c r="AO26">
        <v>35</v>
      </c>
      <c r="AP26">
        <v>27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34</v>
      </c>
      <c r="AX26">
        <v>29</v>
      </c>
      <c r="AY26">
        <v>6</v>
      </c>
      <c r="AZ26">
        <v>8</v>
      </c>
      <c r="BA26">
        <v>54</v>
      </c>
      <c r="BB26">
        <v>51</v>
      </c>
      <c r="BC26">
        <v>0</v>
      </c>
      <c r="BD26">
        <v>0</v>
      </c>
      <c r="BE26">
        <v>0</v>
      </c>
      <c r="BF26">
        <v>0</v>
      </c>
    </row>
    <row r="27" spans="1:58" x14ac:dyDescent="0.35">
      <c r="A27" t="s">
        <v>132</v>
      </c>
      <c r="B27">
        <v>816</v>
      </c>
      <c r="C27" t="s">
        <v>48</v>
      </c>
      <c r="D27" t="s">
        <v>49</v>
      </c>
      <c r="E27" t="s">
        <v>133</v>
      </c>
      <c r="F27" t="s">
        <v>51</v>
      </c>
      <c r="G27" t="s">
        <v>1896</v>
      </c>
      <c r="H27" t="s">
        <v>51</v>
      </c>
      <c r="I27" t="s">
        <v>135</v>
      </c>
      <c r="J27" t="s">
        <v>51</v>
      </c>
      <c r="K27" t="s">
        <v>136</v>
      </c>
      <c r="L27" t="s">
        <v>51</v>
      </c>
      <c r="M27" t="s">
        <v>137</v>
      </c>
      <c r="N27" t="s">
        <v>51</v>
      </c>
      <c r="O27">
        <v>1</v>
      </c>
      <c r="P27" t="s">
        <v>138</v>
      </c>
      <c r="Q27">
        <v>100</v>
      </c>
      <c r="R27">
        <v>6</v>
      </c>
      <c r="S27">
        <v>6</v>
      </c>
      <c r="T27">
        <v>5</v>
      </c>
      <c r="U27">
        <v>19</v>
      </c>
      <c r="V27">
        <v>14</v>
      </c>
      <c r="W27">
        <v>7</v>
      </c>
      <c r="X27">
        <v>9</v>
      </c>
      <c r="Y27">
        <v>13</v>
      </c>
      <c r="Z27">
        <v>12</v>
      </c>
      <c r="AA27">
        <v>25</v>
      </c>
      <c r="AB27">
        <v>10</v>
      </c>
      <c r="AC27">
        <v>20</v>
      </c>
      <c r="AD27">
        <v>11</v>
      </c>
      <c r="AE27">
        <v>12</v>
      </c>
      <c r="AF27">
        <v>6</v>
      </c>
      <c r="AG27">
        <v>0</v>
      </c>
      <c r="AH27">
        <v>3</v>
      </c>
      <c r="AI27">
        <v>15</v>
      </c>
      <c r="AJ27">
        <v>18</v>
      </c>
      <c r="AK27">
        <v>23</v>
      </c>
      <c r="AL27">
        <v>27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11</v>
      </c>
      <c r="AT27">
        <v>13</v>
      </c>
      <c r="AU27">
        <v>0</v>
      </c>
      <c r="AV27">
        <v>0</v>
      </c>
      <c r="AW27">
        <v>116</v>
      </c>
      <c r="AX27">
        <v>133</v>
      </c>
      <c r="AY27">
        <v>43</v>
      </c>
      <c r="AZ27">
        <v>21</v>
      </c>
      <c r="BA27">
        <v>7</v>
      </c>
      <c r="BB27">
        <v>7</v>
      </c>
      <c r="BC27">
        <v>108</v>
      </c>
      <c r="BD27">
        <v>83</v>
      </c>
      <c r="BE27">
        <v>9</v>
      </c>
      <c r="BF27">
        <v>10</v>
      </c>
    </row>
    <row r="28" spans="1:58" x14ac:dyDescent="0.35">
      <c r="A28" t="s">
        <v>139</v>
      </c>
      <c r="B28">
        <v>808</v>
      </c>
      <c r="C28" t="s">
        <v>48</v>
      </c>
      <c r="D28" t="s">
        <v>49</v>
      </c>
      <c r="E28" t="s">
        <v>58</v>
      </c>
      <c r="F28" t="s">
        <v>51</v>
      </c>
      <c r="G28" t="s">
        <v>112</v>
      </c>
      <c r="H28" t="s">
        <v>51</v>
      </c>
      <c r="I28" t="s">
        <v>3222</v>
      </c>
      <c r="J28" t="s">
        <v>51</v>
      </c>
      <c r="K28" t="s">
        <v>140</v>
      </c>
      <c r="L28" t="s">
        <v>51</v>
      </c>
      <c r="M28" t="s">
        <v>141</v>
      </c>
      <c r="N28" t="s">
        <v>51</v>
      </c>
      <c r="O28">
        <v>1</v>
      </c>
      <c r="P28" t="s">
        <v>142</v>
      </c>
      <c r="Q28">
        <v>100</v>
      </c>
      <c r="R28">
        <v>1</v>
      </c>
      <c r="S28">
        <v>18</v>
      </c>
      <c r="T28">
        <v>26</v>
      </c>
      <c r="U28">
        <v>1</v>
      </c>
      <c r="V28">
        <v>5</v>
      </c>
      <c r="W28">
        <v>0</v>
      </c>
      <c r="X28">
        <v>0</v>
      </c>
      <c r="Y28">
        <v>253</v>
      </c>
      <c r="Z28">
        <v>222</v>
      </c>
      <c r="AA28">
        <v>15</v>
      </c>
      <c r="AB28">
        <v>15</v>
      </c>
      <c r="AC28">
        <v>26</v>
      </c>
      <c r="AD28">
        <v>29</v>
      </c>
      <c r="AE28">
        <v>0</v>
      </c>
      <c r="AF28">
        <v>0</v>
      </c>
      <c r="AG28">
        <v>6</v>
      </c>
      <c r="AH28">
        <v>10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51</v>
      </c>
      <c r="AT28">
        <v>72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35</v>
      </c>
      <c r="BB28">
        <v>23</v>
      </c>
      <c r="BC28">
        <v>1</v>
      </c>
      <c r="BD28">
        <v>0</v>
      </c>
      <c r="BE28">
        <v>0</v>
      </c>
      <c r="BF28">
        <v>0</v>
      </c>
    </row>
    <row r="29" spans="1:58" x14ac:dyDescent="0.35">
      <c r="A29" t="s">
        <v>143</v>
      </c>
      <c r="B29">
        <v>806</v>
      </c>
      <c r="C29" t="s">
        <v>48</v>
      </c>
      <c r="D29" t="s">
        <v>49</v>
      </c>
      <c r="E29" t="s">
        <v>50</v>
      </c>
      <c r="F29" t="s">
        <v>51</v>
      </c>
      <c r="G29" t="s">
        <v>52</v>
      </c>
      <c r="H29" t="s">
        <v>51</v>
      </c>
      <c r="I29" t="s">
        <v>53</v>
      </c>
      <c r="J29" t="s">
        <v>51</v>
      </c>
      <c r="K29" t="s">
        <v>54</v>
      </c>
      <c r="L29" t="s">
        <v>51</v>
      </c>
      <c r="M29" t="s">
        <v>55</v>
      </c>
      <c r="N29" t="s">
        <v>51</v>
      </c>
      <c r="O29">
        <v>1</v>
      </c>
      <c r="P29" t="s">
        <v>144</v>
      </c>
      <c r="Q29">
        <v>100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129</v>
      </c>
      <c r="Z29">
        <v>184</v>
      </c>
      <c r="AA29">
        <v>0</v>
      </c>
      <c r="AB29">
        <v>0</v>
      </c>
      <c r="AC29">
        <v>0</v>
      </c>
      <c r="AD29">
        <v>0</v>
      </c>
      <c r="AE29">
        <v>51</v>
      </c>
      <c r="AF29">
        <v>72</v>
      </c>
      <c r="AG29">
        <v>0</v>
      </c>
      <c r="AH29">
        <v>0</v>
      </c>
      <c r="AI29">
        <v>91</v>
      </c>
      <c r="AJ29">
        <v>37</v>
      </c>
      <c r="AK29">
        <v>62</v>
      </c>
      <c r="AL29">
        <v>47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61</v>
      </c>
      <c r="AT29">
        <v>49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9</v>
      </c>
      <c r="BB29">
        <v>14</v>
      </c>
      <c r="BC29">
        <v>0</v>
      </c>
      <c r="BD29">
        <v>0</v>
      </c>
      <c r="BE29">
        <v>0</v>
      </c>
      <c r="BF29">
        <v>0</v>
      </c>
    </row>
    <row r="30" spans="1:58" x14ac:dyDescent="0.35">
      <c r="A30" t="s">
        <v>145</v>
      </c>
      <c r="B30">
        <v>784</v>
      </c>
      <c r="C30" t="s">
        <v>48</v>
      </c>
      <c r="D30" t="s">
        <v>49</v>
      </c>
      <c r="E30" t="s">
        <v>50</v>
      </c>
      <c r="F30" t="s">
        <v>51</v>
      </c>
      <c r="G30" t="s">
        <v>52</v>
      </c>
      <c r="H30" t="s">
        <v>51</v>
      </c>
      <c r="I30" t="s">
        <v>53</v>
      </c>
      <c r="J30" t="s">
        <v>51</v>
      </c>
      <c r="K30" t="s">
        <v>146</v>
      </c>
      <c r="L30" t="s">
        <v>51</v>
      </c>
      <c r="M30" t="s">
        <v>147</v>
      </c>
      <c r="N30" t="s">
        <v>51</v>
      </c>
      <c r="O30">
        <v>1</v>
      </c>
      <c r="P30" t="s">
        <v>148</v>
      </c>
      <c r="Q30">
        <v>99.2</v>
      </c>
      <c r="R30">
        <v>1</v>
      </c>
      <c r="S30">
        <v>42</v>
      </c>
      <c r="T30">
        <v>29</v>
      </c>
      <c r="U30">
        <v>24</v>
      </c>
      <c r="V30">
        <v>40</v>
      </c>
      <c r="W30">
        <v>57</v>
      </c>
      <c r="X30">
        <v>31</v>
      </c>
      <c r="Y30">
        <v>10</v>
      </c>
      <c r="Z30">
        <v>8</v>
      </c>
      <c r="AA30">
        <v>46</v>
      </c>
      <c r="AB30">
        <v>35</v>
      </c>
      <c r="AC30">
        <v>61</v>
      </c>
      <c r="AD30">
        <v>58</v>
      </c>
      <c r="AE30">
        <v>20</v>
      </c>
      <c r="AF30">
        <v>22</v>
      </c>
      <c r="AG30">
        <v>0</v>
      </c>
      <c r="AH30">
        <v>0</v>
      </c>
      <c r="AI30">
        <v>13</v>
      </c>
      <c r="AJ30">
        <v>23</v>
      </c>
      <c r="AK30">
        <v>22</v>
      </c>
      <c r="AL30">
        <v>17</v>
      </c>
      <c r="AM30">
        <v>0</v>
      </c>
      <c r="AN30">
        <v>0</v>
      </c>
      <c r="AO30">
        <v>28</v>
      </c>
      <c r="AP30">
        <v>59</v>
      </c>
      <c r="AQ30">
        <v>0</v>
      </c>
      <c r="AR30">
        <v>0</v>
      </c>
      <c r="AS30">
        <v>0</v>
      </c>
      <c r="AT30">
        <v>0</v>
      </c>
      <c r="AU30">
        <v>12</v>
      </c>
      <c r="AV30">
        <v>11</v>
      </c>
      <c r="AW30">
        <v>59</v>
      </c>
      <c r="AX30">
        <v>37</v>
      </c>
      <c r="AY30">
        <v>2</v>
      </c>
      <c r="AZ30">
        <v>0</v>
      </c>
      <c r="BA30">
        <v>11</v>
      </c>
      <c r="BB30">
        <v>7</v>
      </c>
      <c r="BC30">
        <v>0</v>
      </c>
      <c r="BD30">
        <v>0</v>
      </c>
      <c r="BE30">
        <v>0</v>
      </c>
      <c r="BF30">
        <v>0</v>
      </c>
    </row>
    <row r="31" spans="1:58" x14ac:dyDescent="0.35">
      <c r="A31" t="s">
        <v>149</v>
      </c>
      <c r="B31">
        <v>702</v>
      </c>
      <c r="C31" t="s">
        <v>48</v>
      </c>
      <c r="D31" t="s">
        <v>49</v>
      </c>
      <c r="E31" t="s">
        <v>50</v>
      </c>
      <c r="F31" t="s">
        <v>51</v>
      </c>
      <c r="G31" t="s">
        <v>52</v>
      </c>
      <c r="H31" t="s">
        <v>51</v>
      </c>
      <c r="I31" t="s">
        <v>53</v>
      </c>
      <c r="J31" t="s">
        <v>51</v>
      </c>
      <c r="K31" t="s">
        <v>146</v>
      </c>
      <c r="L31" t="s">
        <v>51</v>
      </c>
      <c r="M31" t="s">
        <v>147</v>
      </c>
      <c r="N31" t="s">
        <v>51</v>
      </c>
      <c r="O31">
        <v>1</v>
      </c>
      <c r="P31" t="s">
        <v>150</v>
      </c>
      <c r="Q31">
        <v>100</v>
      </c>
      <c r="R31">
        <v>1</v>
      </c>
      <c r="S31">
        <v>11</v>
      </c>
      <c r="T31">
        <v>6</v>
      </c>
      <c r="U31">
        <v>34</v>
      </c>
      <c r="V31">
        <v>30</v>
      </c>
      <c r="W31">
        <v>9</v>
      </c>
      <c r="X31">
        <v>5</v>
      </c>
      <c r="Y31">
        <v>0</v>
      </c>
      <c r="Z31">
        <v>0</v>
      </c>
      <c r="AA31">
        <v>6</v>
      </c>
      <c r="AB31">
        <v>7</v>
      </c>
      <c r="AC31">
        <v>8</v>
      </c>
      <c r="AD31">
        <v>6</v>
      </c>
      <c r="AE31">
        <v>13</v>
      </c>
      <c r="AF31">
        <v>6</v>
      </c>
      <c r="AG31">
        <v>0</v>
      </c>
      <c r="AH31">
        <v>0</v>
      </c>
      <c r="AI31">
        <v>5</v>
      </c>
      <c r="AJ31">
        <v>17</v>
      </c>
      <c r="AK31">
        <v>22</v>
      </c>
      <c r="AL31">
        <v>16</v>
      </c>
      <c r="AM31">
        <v>0</v>
      </c>
      <c r="AN31">
        <v>0</v>
      </c>
      <c r="AO31">
        <v>113</v>
      </c>
      <c r="AP31">
        <v>117</v>
      </c>
      <c r="AQ31">
        <v>0</v>
      </c>
      <c r="AR31">
        <v>0</v>
      </c>
      <c r="AS31">
        <v>16</v>
      </c>
      <c r="AT31">
        <v>9</v>
      </c>
      <c r="AU31">
        <v>82</v>
      </c>
      <c r="AV31">
        <v>85</v>
      </c>
      <c r="AW31">
        <v>10</v>
      </c>
      <c r="AX31">
        <v>23</v>
      </c>
      <c r="AY31">
        <v>7</v>
      </c>
      <c r="AZ31">
        <v>0</v>
      </c>
      <c r="BA31">
        <v>0</v>
      </c>
      <c r="BB31">
        <v>0</v>
      </c>
      <c r="BC31">
        <v>22</v>
      </c>
      <c r="BD31">
        <v>17</v>
      </c>
      <c r="BE31">
        <v>0</v>
      </c>
      <c r="BF31">
        <v>0</v>
      </c>
    </row>
    <row r="32" spans="1:58" x14ac:dyDescent="0.35">
      <c r="A32" t="s">
        <v>151</v>
      </c>
      <c r="B32">
        <v>680</v>
      </c>
      <c r="C32" t="s">
        <v>48</v>
      </c>
      <c r="D32" t="s">
        <v>49</v>
      </c>
      <c r="E32" t="s">
        <v>50</v>
      </c>
      <c r="F32" t="s">
        <v>51</v>
      </c>
      <c r="G32" t="s">
        <v>52</v>
      </c>
      <c r="H32" t="s">
        <v>51</v>
      </c>
      <c r="I32" t="s">
        <v>53</v>
      </c>
      <c r="J32" t="s">
        <v>51</v>
      </c>
      <c r="K32" t="s">
        <v>91</v>
      </c>
      <c r="L32" t="s">
        <v>51</v>
      </c>
      <c r="M32" t="s">
        <v>92</v>
      </c>
      <c r="N32" t="s">
        <v>51</v>
      </c>
      <c r="O32">
        <v>1</v>
      </c>
      <c r="P32" t="s">
        <v>152</v>
      </c>
      <c r="Q32">
        <v>100</v>
      </c>
      <c r="R32">
        <v>1</v>
      </c>
      <c r="S32">
        <v>32</v>
      </c>
      <c r="T32">
        <v>34</v>
      </c>
      <c r="U32">
        <v>18</v>
      </c>
      <c r="V32">
        <v>38</v>
      </c>
      <c r="W32">
        <v>73</v>
      </c>
      <c r="X32">
        <v>60</v>
      </c>
      <c r="Y32">
        <v>18</v>
      </c>
      <c r="Z32">
        <v>16</v>
      </c>
      <c r="AA32">
        <v>23</v>
      </c>
      <c r="AB32">
        <v>8</v>
      </c>
      <c r="AC32">
        <v>66</v>
      </c>
      <c r="AD32">
        <v>67</v>
      </c>
      <c r="AE32">
        <v>27</v>
      </c>
      <c r="AF32">
        <v>20</v>
      </c>
      <c r="AG32">
        <v>0</v>
      </c>
      <c r="AH32">
        <v>0</v>
      </c>
      <c r="AI32">
        <v>20</v>
      </c>
      <c r="AJ32">
        <v>18</v>
      </c>
      <c r="AK32">
        <v>23</v>
      </c>
      <c r="AL32">
        <v>27</v>
      </c>
      <c r="AM32">
        <v>0</v>
      </c>
      <c r="AN32">
        <v>0</v>
      </c>
      <c r="AO32">
        <v>11</v>
      </c>
      <c r="AP32">
        <v>9</v>
      </c>
      <c r="AQ32">
        <v>0</v>
      </c>
      <c r="AR32">
        <v>0</v>
      </c>
      <c r="AS32">
        <v>0</v>
      </c>
      <c r="AT32">
        <v>0</v>
      </c>
      <c r="AU32">
        <v>7</v>
      </c>
      <c r="AV32">
        <v>2</v>
      </c>
      <c r="AW32">
        <v>27</v>
      </c>
      <c r="AX32">
        <v>22</v>
      </c>
      <c r="AY32">
        <v>5</v>
      </c>
      <c r="AZ32">
        <v>3</v>
      </c>
      <c r="BA32">
        <v>0</v>
      </c>
      <c r="BB32">
        <v>6</v>
      </c>
      <c r="BC32">
        <v>0</v>
      </c>
      <c r="BD32">
        <v>0</v>
      </c>
      <c r="BE32">
        <v>0</v>
      </c>
      <c r="BF32">
        <v>0</v>
      </c>
    </row>
    <row r="33" spans="1:58" x14ac:dyDescent="0.35">
      <c r="A33" t="s">
        <v>153</v>
      </c>
      <c r="B33">
        <v>661</v>
      </c>
      <c r="C33" t="s">
        <v>48</v>
      </c>
      <c r="D33" t="s">
        <v>49</v>
      </c>
      <c r="E33" t="s">
        <v>50</v>
      </c>
      <c r="F33" t="s">
        <v>51</v>
      </c>
      <c r="G33" t="s">
        <v>52</v>
      </c>
      <c r="H33" t="s">
        <v>51</v>
      </c>
      <c r="I33" t="s">
        <v>53</v>
      </c>
      <c r="J33" t="s">
        <v>51</v>
      </c>
      <c r="K33" t="s">
        <v>65</v>
      </c>
      <c r="L33" t="s">
        <v>51</v>
      </c>
      <c r="M33" t="s">
        <v>154</v>
      </c>
      <c r="N33" t="s">
        <v>51</v>
      </c>
      <c r="O33">
        <v>0.98</v>
      </c>
      <c r="P33" t="s">
        <v>155</v>
      </c>
      <c r="Q33">
        <v>98.4</v>
      </c>
      <c r="R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142</v>
      </c>
      <c r="AZ33">
        <v>196</v>
      </c>
      <c r="BA33">
        <v>0</v>
      </c>
      <c r="BB33">
        <v>0</v>
      </c>
      <c r="BC33">
        <v>0</v>
      </c>
      <c r="BD33">
        <v>0</v>
      </c>
      <c r="BE33">
        <v>148</v>
      </c>
      <c r="BF33">
        <v>175</v>
      </c>
    </row>
    <row r="34" spans="1:58" x14ac:dyDescent="0.35">
      <c r="A34" t="s">
        <v>156</v>
      </c>
      <c r="B34">
        <v>660</v>
      </c>
      <c r="C34" t="s">
        <v>48</v>
      </c>
      <c r="D34" t="s">
        <v>49</v>
      </c>
      <c r="E34" t="s">
        <v>58</v>
      </c>
      <c r="F34" t="s">
        <v>51</v>
      </c>
      <c r="G34" t="s">
        <v>59</v>
      </c>
      <c r="H34" t="s">
        <v>51</v>
      </c>
      <c r="I34" t="s">
        <v>60</v>
      </c>
      <c r="J34" t="s">
        <v>51</v>
      </c>
      <c r="K34" t="s">
        <v>69</v>
      </c>
      <c r="L34" t="s">
        <v>51</v>
      </c>
      <c r="M34" t="s">
        <v>1875</v>
      </c>
      <c r="N34" t="s">
        <v>51</v>
      </c>
      <c r="O34">
        <v>0.95</v>
      </c>
      <c r="P34" t="s">
        <v>157</v>
      </c>
      <c r="Q34">
        <v>95.7</v>
      </c>
      <c r="R34">
        <v>4</v>
      </c>
      <c r="S34">
        <v>20</v>
      </c>
      <c r="T34">
        <v>23</v>
      </c>
      <c r="U34">
        <v>67</v>
      </c>
      <c r="V34">
        <v>20</v>
      </c>
      <c r="W34">
        <v>69</v>
      </c>
      <c r="X34">
        <v>48</v>
      </c>
      <c r="Y34">
        <v>160</v>
      </c>
      <c r="Z34">
        <v>129</v>
      </c>
      <c r="AA34">
        <v>0</v>
      </c>
      <c r="AB34">
        <v>2</v>
      </c>
      <c r="AC34">
        <v>7</v>
      </c>
      <c r="AD34">
        <v>5</v>
      </c>
      <c r="AE34">
        <v>7</v>
      </c>
      <c r="AF34">
        <v>0</v>
      </c>
      <c r="AG34">
        <v>20</v>
      </c>
      <c r="AH34">
        <v>14</v>
      </c>
      <c r="AI34">
        <v>0</v>
      </c>
      <c r="AJ34">
        <v>5</v>
      </c>
      <c r="AK34">
        <v>3</v>
      </c>
      <c r="AL34">
        <v>4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1</v>
      </c>
      <c r="AZ34">
        <v>0</v>
      </c>
      <c r="BA34">
        <v>14</v>
      </c>
      <c r="BB34">
        <v>13</v>
      </c>
      <c r="BC34">
        <v>0</v>
      </c>
      <c r="BD34">
        <v>0</v>
      </c>
      <c r="BE34">
        <v>29</v>
      </c>
      <c r="BF34">
        <v>0</v>
      </c>
    </row>
    <row r="35" spans="1:58" x14ac:dyDescent="0.35">
      <c r="A35" t="s">
        <v>158</v>
      </c>
      <c r="B35">
        <v>659</v>
      </c>
      <c r="C35" t="s">
        <v>48</v>
      </c>
      <c r="D35" t="s">
        <v>49</v>
      </c>
      <c r="E35" t="s">
        <v>58</v>
      </c>
      <c r="F35" t="s">
        <v>51</v>
      </c>
      <c r="G35" t="s">
        <v>59</v>
      </c>
      <c r="H35" t="s">
        <v>51</v>
      </c>
      <c r="I35" t="s">
        <v>60</v>
      </c>
      <c r="J35" t="s">
        <v>51</v>
      </c>
      <c r="K35" t="s">
        <v>61</v>
      </c>
      <c r="L35" t="s">
        <v>51</v>
      </c>
      <c r="M35" t="s">
        <v>1876</v>
      </c>
      <c r="N35" t="s">
        <v>51</v>
      </c>
      <c r="O35">
        <v>0.74</v>
      </c>
      <c r="P35" t="s">
        <v>159</v>
      </c>
      <c r="Q35">
        <v>90.9</v>
      </c>
      <c r="R35">
        <v>2</v>
      </c>
      <c r="S35">
        <v>8</v>
      </c>
      <c r="T35">
        <v>22</v>
      </c>
      <c r="U35">
        <v>34</v>
      </c>
      <c r="V35">
        <v>27</v>
      </c>
      <c r="W35">
        <v>0</v>
      </c>
      <c r="X35">
        <v>2</v>
      </c>
      <c r="Y35">
        <v>0</v>
      </c>
      <c r="Z35">
        <v>0</v>
      </c>
      <c r="AA35">
        <v>19</v>
      </c>
      <c r="AB35">
        <v>16</v>
      </c>
      <c r="AC35">
        <v>78</v>
      </c>
      <c r="AD35">
        <v>61</v>
      </c>
      <c r="AE35">
        <v>73</v>
      </c>
      <c r="AF35">
        <v>70</v>
      </c>
      <c r="AG35">
        <v>11</v>
      </c>
      <c r="AH35">
        <v>13</v>
      </c>
      <c r="AI35">
        <v>26</v>
      </c>
      <c r="AJ35">
        <v>14</v>
      </c>
      <c r="AK35">
        <v>19</v>
      </c>
      <c r="AL35">
        <v>11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48</v>
      </c>
      <c r="AX35">
        <v>53</v>
      </c>
      <c r="AY35">
        <v>9</v>
      </c>
      <c r="AZ35">
        <v>3</v>
      </c>
      <c r="BA35">
        <v>19</v>
      </c>
      <c r="BB35">
        <v>23</v>
      </c>
      <c r="BC35">
        <v>0</v>
      </c>
      <c r="BD35">
        <v>0</v>
      </c>
      <c r="BE35">
        <v>0</v>
      </c>
      <c r="BF35">
        <v>0</v>
      </c>
    </row>
    <row r="36" spans="1:58" x14ac:dyDescent="0.35">
      <c r="A36" t="s">
        <v>160</v>
      </c>
      <c r="B36">
        <v>623</v>
      </c>
      <c r="C36" t="s">
        <v>48</v>
      </c>
      <c r="D36" t="s">
        <v>49</v>
      </c>
      <c r="E36" t="s">
        <v>50</v>
      </c>
      <c r="F36" t="s">
        <v>51</v>
      </c>
      <c r="G36" t="s">
        <v>52</v>
      </c>
      <c r="H36" t="s">
        <v>51</v>
      </c>
      <c r="I36" t="s">
        <v>53</v>
      </c>
      <c r="J36" t="s">
        <v>51</v>
      </c>
      <c r="K36" t="s">
        <v>91</v>
      </c>
      <c r="L36" t="s">
        <v>51</v>
      </c>
      <c r="M36" t="s">
        <v>161</v>
      </c>
      <c r="N36" t="s">
        <v>51</v>
      </c>
      <c r="O36">
        <v>1</v>
      </c>
      <c r="P36" t="s">
        <v>162</v>
      </c>
      <c r="Q36">
        <v>98.8</v>
      </c>
      <c r="R36">
        <v>1</v>
      </c>
      <c r="S36">
        <v>7</v>
      </c>
      <c r="T36">
        <v>31</v>
      </c>
      <c r="U36">
        <v>6</v>
      </c>
      <c r="V36">
        <v>3</v>
      </c>
      <c r="W36">
        <v>12</v>
      </c>
      <c r="X36">
        <v>8</v>
      </c>
      <c r="Y36">
        <v>0</v>
      </c>
      <c r="Z36">
        <v>0</v>
      </c>
      <c r="AA36">
        <v>7</v>
      </c>
      <c r="AB36">
        <v>17</v>
      </c>
      <c r="AC36">
        <v>20</v>
      </c>
      <c r="AD36">
        <v>21</v>
      </c>
      <c r="AE36">
        <v>5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108</v>
      </c>
      <c r="AP36">
        <v>114</v>
      </c>
      <c r="AQ36">
        <v>0</v>
      </c>
      <c r="AR36">
        <v>0</v>
      </c>
      <c r="AS36">
        <v>43</v>
      </c>
      <c r="AT36">
        <v>31</v>
      </c>
      <c r="AU36">
        <v>49</v>
      </c>
      <c r="AV36">
        <v>61</v>
      </c>
      <c r="AW36">
        <v>14</v>
      </c>
      <c r="AX36">
        <v>15</v>
      </c>
      <c r="AY36">
        <v>7</v>
      </c>
      <c r="AZ36">
        <v>0</v>
      </c>
      <c r="BA36">
        <v>0</v>
      </c>
      <c r="BB36">
        <v>0</v>
      </c>
      <c r="BC36">
        <v>36</v>
      </c>
      <c r="BD36">
        <v>8</v>
      </c>
      <c r="BE36">
        <v>0</v>
      </c>
      <c r="BF36">
        <v>0</v>
      </c>
    </row>
    <row r="37" spans="1:58" x14ac:dyDescent="0.35">
      <c r="A37" t="s">
        <v>163</v>
      </c>
      <c r="B37">
        <v>608</v>
      </c>
      <c r="C37" t="s">
        <v>48</v>
      </c>
      <c r="D37" t="s">
        <v>49</v>
      </c>
      <c r="E37" t="s">
        <v>58</v>
      </c>
      <c r="F37" t="s">
        <v>51</v>
      </c>
      <c r="G37" t="s">
        <v>112</v>
      </c>
      <c r="H37" t="s">
        <v>51</v>
      </c>
      <c r="I37" s="8" t="s">
        <v>3226</v>
      </c>
      <c r="J37" t="s">
        <v>51</v>
      </c>
      <c r="K37" s="8" t="s">
        <v>114</v>
      </c>
      <c r="L37" t="s">
        <v>51</v>
      </c>
      <c r="M37" t="s">
        <v>164</v>
      </c>
      <c r="N37" t="s">
        <v>51</v>
      </c>
      <c r="O37">
        <v>1</v>
      </c>
      <c r="P37" t="s">
        <v>165</v>
      </c>
      <c r="Q37">
        <v>100</v>
      </c>
      <c r="R37">
        <v>1</v>
      </c>
      <c r="S37">
        <v>11</v>
      </c>
      <c r="T37">
        <v>5</v>
      </c>
      <c r="U37">
        <v>0</v>
      </c>
      <c r="V37">
        <v>0</v>
      </c>
      <c r="W37">
        <v>21</v>
      </c>
      <c r="X37">
        <v>19</v>
      </c>
      <c r="Y37">
        <v>0</v>
      </c>
      <c r="Z37">
        <v>0</v>
      </c>
      <c r="AA37">
        <v>3</v>
      </c>
      <c r="AB37">
        <v>0</v>
      </c>
      <c r="AC37">
        <v>0</v>
      </c>
      <c r="AD37">
        <v>0</v>
      </c>
      <c r="AE37">
        <v>105</v>
      </c>
      <c r="AF37">
        <v>93</v>
      </c>
      <c r="AG37">
        <v>0</v>
      </c>
      <c r="AH37">
        <v>0</v>
      </c>
      <c r="AI37">
        <v>44</v>
      </c>
      <c r="AJ37">
        <v>46</v>
      </c>
      <c r="AK37">
        <v>85</v>
      </c>
      <c r="AL37">
        <v>72</v>
      </c>
      <c r="AM37">
        <v>0</v>
      </c>
      <c r="AN37">
        <v>0</v>
      </c>
      <c r="AO37">
        <v>2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37</v>
      </c>
      <c r="AX37">
        <v>23</v>
      </c>
      <c r="AY37">
        <v>0</v>
      </c>
      <c r="AZ37">
        <v>4</v>
      </c>
      <c r="BA37">
        <v>0</v>
      </c>
      <c r="BB37">
        <v>0</v>
      </c>
      <c r="BC37">
        <v>18</v>
      </c>
      <c r="BD37">
        <v>20</v>
      </c>
      <c r="BE37">
        <v>0</v>
      </c>
      <c r="BF37">
        <v>0</v>
      </c>
    </row>
    <row r="38" spans="1:58" x14ac:dyDescent="0.35">
      <c r="A38" t="s">
        <v>166</v>
      </c>
      <c r="B38">
        <v>583</v>
      </c>
      <c r="C38" t="s">
        <v>48</v>
      </c>
      <c r="D38" t="s">
        <v>49</v>
      </c>
      <c r="E38" t="s">
        <v>50</v>
      </c>
      <c r="F38" t="s">
        <v>51</v>
      </c>
      <c r="G38" t="s">
        <v>52</v>
      </c>
      <c r="H38" t="s">
        <v>51</v>
      </c>
      <c r="I38" t="s">
        <v>53</v>
      </c>
      <c r="J38" t="s">
        <v>51</v>
      </c>
      <c r="K38" t="s">
        <v>65</v>
      </c>
      <c r="L38" t="s">
        <v>51</v>
      </c>
      <c r="M38" t="s">
        <v>167</v>
      </c>
      <c r="N38" t="s">
        <v>51</v>
      </c>
      <c r="O38">
        <v>1</v>
      </c>
      <c r="P38" t="s">
        <v>168</v>
      </c>
      <c r="Q38">
        <v>99.6</v>
      </c>
      <c r="R38">
        <v>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218</v>
      </c>
      <c r="AF38">
        <v>210</v>
      </c>
      <c r="AG38">
        <v>0</v>
      </c>
      <c r="AH38">
        <v>0</v>
      </c>
      <c r="AI38">
        <v>37</v>
      </c>
      <c r="AJ38">
        <v>36</v>
      </c>
      <c r="AK38">
        <v>38</v>
      </c>
      <c r="AL38">
        <v>44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</row>
    <row r="39" spans="1:58" x14ac:dyDescent="0.35">
      <c r="A39" t="s">
        <v>169</v>
      </c>
      <c r="B39">
        <v>574</v>
      </c>
      <c r="C39" t="s">
        <v>48</v>
      </c>
      <c r="D39" t="s">
        <v>49</v>
      </c>
      <c r="E39" t="s">
        <v>58</v>
      </c>
      <c r="F39" t="s">
        <v>51</v>
      </c>
      <c r="G39" t="s">
        <v>59</v>
      </c>
      <c r="H39" t="s">
        <v>51</v>
      </c>
      <c r="I39" t="s">
        <v>60</v>
      </c>
      <c r="J39" t="s">
        <v>51</v>
      </c>
      <c r="K39" t="s">
        <v>69</v>
      </c>
      <c r="L39" t="s">
        <v>51</v>
      </c>
      <c r="M39" t="s">
        <v>170</v>
      </c>
      <c r="N39" t="s">
        <v>51</v>
      </c>
      <c r="O39">
        <v>1</v>
      </c>
      <c r="P39" t="s">
        <v>171</v>
      </c>
      <c r="Q39">
        <v>100</v>
      </c>
      <c r="R39">
        <v>1</v>
      </c>
      <c r="S39">
        <v>4</v>
      </c>
      <c r="T39">
        <v>9</v>
      </c>
      <c r="U39">
        <v>26</v>
      </c>
      <c r="V39">
        <v>2</v>
      </c>
      <c r="W39">
        <v>14</v>
      </c>
      <c r="X39">
        <v>11</v>
      </c>
      <c r="Y39">
        <v>103</v>
      </c>
      <c r="Z39">
        <v>102</v>
      </c>
      <c r="AA39">
        <v>12</v>
      </c>
      <c r="AB39">
        <v>11</v>
      </c>
      <c r="AC39">
        <v>19</v>
      </c>
      <c r="AD39">
        <v>17</v>
      </c>
      <c r="AE39">
        <v>0</v>
      </c>
      <c r="AF39">
        <v>4</v>
      </c>
      <c r="AG39">
        <v>10</v>
      </c>
      <c r="AH39">
        <v>24</v>
      </c>
      <c r="AI39">
        <v>6</v>
      </c>
      <c r="AJ39">
        <v>8</v>
      </c>
      <c r="AK39">
        <v>7</v>
      </c>
      <c r="AL39">
        <v>8</v>
      </c>
      <c r="AM39">
        <v>0</v>
      </c>
      <c r="AN39">
        <v>3</v>
      </c>
      <c r="AO39">
        <v>10</v>
      </c>
      <c r="AP39">
        <v>0</v>
      </c>
      <c r="AQ39">
        <v>0</v>
      </c>
      <c r="AR39">
        <v>10</v>
      </c>
      <c r="AS39">
        <v>0</v>
      </c>
      <c r="AT39">
        <v>0</v>
      </c>
      <c r="AU39">
        <v>0</v>
      </c>
      <c r="AV39">
        <v>0</v>
      </c>
      <c r="AW39">
        <v>2</v>
      </c>
      <c r="AX39">
        <v>3</v>
      </c>
      <c r="AY39">
        <v>29</v>
      </c>
      <c r="AZ39">
        <v>55</v>
      </c>
      <c r="BA39">
        <v>4</v>
      </c>
      <c r="BB39">
        <v>37</v>
      </c>
      <c r="BC39">
        <v>14</v>
      </c>
      <c r="BD39">
        <v>0</v>
      </c>
      <c r="BE39">
        <v>0</v>
      </c>
      <c r="BF39">
        <v>10</v>
      </c>
    </row>
    <row r="40" spans="1:58" x14ac:dyDescent="0.35">
      <c r="A40" t="s">
        <v>172</v>
      </c>
      <c r="B40">
        <v>571</v>
      </c>
      <c r="C40" t="s">
        <v>48</v>
      </c>
      <c r="D40" t="s">
        <v>49</v>
      </c>
      <c r="E40" t="s">
        <v>58</v>
      </c>
      <c r="F40" t="s">
        <v>51</v>
      </c>
      <c r="G40" t="s">
        <v>173</v>
      </c>
      <c r="H40" t="s">
        <v>51</v>
      </c>
      <c r="I40" t="s">
        <v>174</v>
      </c>
      <c r="J40" t="s">
        <v>51</v>
      </c>
      <c r="K40" t="s">
        <v>175</v>
      </c>
      <c r="L40" t="s">
        <v>51</v>
      </c>
      <c r="M40" t="s">
        <v>176</v>
      </c>
      <c r="N40" t="s">
        <v>51</v>
      </c>
      <c r="O40">
        <v>1</v>
      </c>
      <c r="P40" t="s">
        <v>177</v>
      </c>
      <c r="Q40">
        <v>97.6</v>
      </c>
      <c r="R40">
        <v>1</v>
      </c>
      <c r="S40">
        <v>3</v>
      </c>
      <c r="T40">
        <v>7</v>
      </c>
      <c r="U40">
        <v>31</v>
      </c>
      <c r="V40">
        <v>43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50</v>
      </c>
      <c r="AF40">
        <v>42</v>
      </c>
      <c r="AG40">
        <v>0</v>
      </c>
      <c r="AH40">
        <v>0</v>
      </c>
      <c r="AI40">
        <v>29</v>
      </c>
      <c r="AJ40">
        <v>32</v>
      </c>
      <c r="AK40">
        <v>42</v>
      </c>
      <c r="AL40">
        <v>29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36</v>
      </c>
      <c r="AX40">
        <v>60</v>
      </c>
      <c r="AY40">
        <v>54</v>
      </c>
      <c r="AZ40">
        <v>60</v>
      </c>
      <c r="BA40">
        <v>0</v>
      </c>
      <c r="BB40">
        <v>0</v>
      </c>
      <c r="BC40">
        <v>0</v>
      </c>
      <c r="BD40">
        <v>0</v>
      </c>
      <c r="BE40">
        <v>23</v>
      </c>
      <c r="BF40">
        <v>30</v>
      </c>
    </row>
    <row r="41" spans="1:58" x14ac:dyDescent="0.35">
      <c r="A41" t="s">
        <v>178</v>
      </c>
      <c r="B41">
        <v>568</v>
      </c>
      <c r="C41" t="s">
        <v>48</v>
      </c>
      <c r="D41" t="s">
        <v>49</v>
      </c>
      <c r="E41" t="s">
        <v>58</v>
      </c>
      <c r="F41" t="s">
        <v>51</v>
      </c>
      <c r="G41" t="s">
        <v>1888</v>
      </c>
      <c r="H41" t="s">
        <v>51</v>
      </c>
      <c r="I41" t="s">
        <v>1889</v>
      </c>
      <c r="J41" t="s">
        <v>51</v>
      </c>
      <c r="K41" t="s">
        <v>1890</v>
      </c>
      <c r="L41" t="s">
        <v>51</v>
      </c>
      <c r="M41" t="s">
        <v>1891</v>
      </c>
      <c r="N41" t="s">
        <v>51</v>
      </c>
      <c r="O41">
        <v>0.95</v>
      </c>
      <c r="P41" t="s">
        <v>179</v>
      </c>
      <c r="Q41">
        <v>89.7</v>
      </c>
      <c r="R41">
        <v>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170</v>
      </c>
      <c r="AP41">
        <v>137</v>
      </c>
      <c r="AQ41">
        <v>0</v>
      </c>
      <c r="AR41">
        <v>0</v>
      </c>
      <c r="AS41">
        <v>0</v>
      </c>
      <c r="AT41">
        <v>0</v>
      </c>
      <c r="AU41">
        <v>95</v>
      </c>
      <c r="AV41">
        <v>110</v>
      </c>
      <c r="AW41">
        <v>0</v>
      </c>
      <c r="AX41">
        <v>0</v>
      </c>
      <c r="AY41">
        <v>9</v>
      </c>
      <c r="AZ41">
        <v>6</v>
      </c>
      <c r="BA41">
        <v>0</v>
      </c>
      <c r="BB41">
        <v>0</v>
      </c>
      <c r="BC41">
        <v>23</v>
      </c>
      <c r="BD41">
        <v>18</v>
      </c>
      <c r="BE41">
        <v>0</v>
      </c>
      <c r="BF41">
        <v>0</v>
      </c>
    </row>
    <row r="42" spans="1:58" x14ac:dyDescent="0.35">
      <c r="A42" t="s">
        <v>180</v>
      </c>
      <c r="B42">
        <v>562</v>
      </c>
      <c r="C42" t="s">
        <v>48</v>
      </c>
      <c r="D42" t="s">
        <v>49</v>
      </c>
      <c r="E42" t="s">
        <v>58</v>
      </c>
      <c r="F42" t="s">
        <v>51</v>
      </c>
      <c r="G42" t="s">
        <v>59</v>
      </c>
      <c r="H42" t="s">
        <v>51</v>
      </c>
      <c r="I42" t="s">
        <v>60</v>
      </c>
      <c r="J42" t="s">
        <v>51</v>
      </c>
      <c r="K42" t="s">
        <v>69</v>
      </c>
      <c r="L42" t="s">
        <v>51</v>
      </c>
      <c r="M42" t="s">
        <v>106</v>
      </c>
      <c r="N42" t="s">
        <v>51</v>
      </c>
      <c r="O42">
        <v>0.96</v>
      </c>
      <c r="P42" t="s">
        <v>181</v>
      </c>
      <c r="Q42">
        <v>99.6</v>
      </c>
      <c r="R42">
        <v>1</v>
      </c>
      <c r="S42">
        <v>9</v>
      </c>
      <c r="T42">
        <v>12</v>
      </c>
      <c r="U42">
        <v>17</v>
      </c>
      <c r="V42">
        <v>33</v>
      </c>
      <c r="W42">
        <v>6</v>
      </c>
      <c r="X42">
        <v>17</v>
      </c>
      <c r="Y42">
        <v>50</v>
      </c>
      <c r="Z42">
        <v>41</v>
      </c>
      <c r="AA42">
        <v>3</v>
      </c>
      <c r="AB42">
        <v>0</v>
      </c>
      <c r="AC42">
        <v>0</v>
      </c>
      <c r="AD42">
        <v>13</v>
      </c>
      <c r="AE42">
        <v>4</v>
      </c>
      <c r="AF42">
        <v>8</v>
      </c>
      <c r="AG42">
        <v>3</v>
      </c>
      <c r="AH42">
        <v>1</v>
      </c>
      <c r="AI42">
        <v>22</v>
      </c>
      <c r="AJ42">
        <v>9</v>
      </c>
      <c r="AK42">
        <v>7</v>
      </c>
      <c r="AL42">
        <v>8</v>
      </c>
      <c r="AM42">
        <v>13</v>
      </c>
      <c r="AN42">
        <v>14</v>
      </c>
      <c r="AO42">
        <v>1</v>
      </c>
      <c r="AP42">
        <v>1</v>
      </c>
      <c r="AQ42">
        <v>5</v>
      </c>
      <c r="AR42">
        <v>6</v>
      </c>
      <c r="AS42">
        <v>0</v>
      </c>
      <c r="AT42">
        <v>0</v>
      </c>
      <c r="AU42">
        <v>0</v>
      </c>
      <c r="AV42">
        <v>0</v>
      </c>
      <c r="AW42">
        <v>20</v>
      </c>
      <c r="AX42">
        <v>30</v>
      </c>
      <c r="AY42">
        <v>95</v>
      </c>
      <c r="AZ42">
        <v>74</v>
      </c>
      <c r="BA42">
        <v>3</v>
      </c>
      <c r="BB42">
        <v>3</v>
      </c>
      <c r="BC42">
        <v>3</v>
      </c>
      <c r="BD42">
        <v>0</v>
      </c>
      <c r="BE42">
        <v>11</v>
      </c>
      <c r="BF42">
        <v>20</v>
      </c>
    </row>
    <row r="43" spans="1:58" x14ac:dyDescent="0.35">
      <c r="A43" t="s">
        <v>182</v>
      </c>
      <c r="B43">
        <v>539</v>
      </c>
      <c r="C43" t="s">
        <v>48</v>
      </c>
      <c r="D43" t="s">
        <v>49</v>
      </c>
      <c r="E43" t="s">
        <v>58</v>
      </c>
      <c r="F43" t="s">
        <v>51</v>
      </c>
      <c r="G43" t="s">
        <v>59</v>
      </c>
      <c r="H43" t="s">
        <v>51</v>
      </c>
      <c r="I43" t="s">
        <v>60</v>
      </c>
      <c r="J43" t="s">
        <v>51</v>
      </c>
      <c r="K43" t="s">
        <v>1877</v>
      </c>
      <c r="L43" t="s">
        <v>51</v>
      </c>
      <c r="M43" t="s">
        <v>1878</v>
      </c>
      <c r="N43" t="s">
        <v>51</v>
      </c>
      <c r="O43">
        <v>0.77</v>
      </c>
      <c r="P43" t="s">
        <v>183</v>
      </c>
      <c r="Q43">
        <v>89.8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171</v>
      </c>
      <c r="AP43">
        <v>194</v>
      </c>
      <c r="AQ43">
        <v>0</v>
      </c>
      <c r="AR43">
        <v>0</v>
      </c>
      <c r="AS43">
        <v>0</v>
      </c>
      <c r="AT43">
        <v>0</v>
      </c>
      <c r="AU43">
        <v>63</v>
      </c>
      <c r="AV43">
        <v>36</v>
      </c>
      <c r="AW43">
        <v>0</v>
      </c>
      <c r="AX43">
        <v>0</v>
      </c>
      <c r="AY43">
        <v>7</v>
      </c>
      <c r="AZ43">
        <v>19</v>
      </c>
      <c r="BA43">
        <v>0</v>
      </c>
      <c r="BB43">
        <v>0</v>
      </c>
      <c r="BC43">
        <v>26</v>
      </c>
      <c r="BD43">
        <v>23</v>
      </c>
      <c r="BE43">
        <v>0</v>
      </c>
      <c r="BF43">
        <v>0</v>
      </c>
    </row>
    <row r="44" spans="1:58" x14ac:dyDescent="0.35">
      <c r="A44" t="s">
        <v>184</v>
      </c>
      <c r="B44">
        <v>531</v>
      </c>
      <c r="C44" t="s">
        <v>48</v>
      </c>
      <c r="D44" t="s">
        <v>49</v>
      </c>
      <c r="E44" t="s">
        <v>58</v>
      </c>
      <c r="F44" t="s">
        <v>51</v>
      </c>
      <c r="G44" t="s">
        <v>59</v>
      </c>
      <c r="H44" t="s">
        <v>51</v>
      </c>
      <c r="I44" t="s">
        <v>60</v>
      </c>
      <c r="J44" t="s">
        <v>51</v>
      </c>
      <c r="K44" s="8" t="s">
        <v>1711</v>
      </c>
      <c r="L44" t="s">
        <v>51</v>
      </c>
      <c r="M44" s="8" t="s">
        <v>3254</v>
      </c>
      <c r="N44" t="s">
        <v>51</v>
      </c>
      <c r="O44">
        <v>0.98</v>
      </c>
      <c r="P44" t="s">
        <v>186</v>
      </c>
      <c r="Q44">
        <v>99.6</v>
      </c>
      <c r="R44">
        <v>1</v>
      </c>
      <c r="S44">
        <v>0</v>
      </c>
      <c r="T44">
        <v>0</v>
      </c>
      <c r="U44">
        <v>2</v>
      </c>
      <c r="V44">
        <v>0</v>
      </c>
      <c r="W44">
        <v>0</v>
      </c>
      <c r="X44">
        <v>0</v>
      </c>
      <c r="Y44">
        <v>0</v>
      </c>
      <c r="Z44">
        <v>0</v>
      </c>
      <c r="AA44">
        <v>147</v>
      </c>
      <c r="AB44">
        <v>114</v>
      </c>
      <c r="AC44">
        <v>75</v>
      </c>
      <c r="AD44">
        <v>66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43</v>
      </c>
      <c r="AP44">
        <v>45</v>
      </c>
      <c r="AQ44">
        <v>0</v>
      </c>
      <c r="AR44">
        <v>0</v>
      </c>
      <c r="AS44">
        <v>0</v>
      </c>
      <c r="AT44">
        <v>0</v>
      </c>
      <c r="AU44">
        <v>19</v>
      </c>
      <c r="AV44">
        <v>13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3</v>
      </c>
      <c r="BD44">
        <v>4</v>
      </c>
      <c r="BE44">
        <v>0</v>
      </c>
      <c r="BF44">
        <v>0</v>
      </c>
    </row>
    <row r="45" spans="1:58" x14ac:dyDescent="0.35">
      <c r="A45" t="s">
        <v>187</v>
      </c>
      <c r="B45">
        <v>530</v>
      </c>
      <c r="C45" t="s">
        <v>48</v>
      </c>
      <c r="D45" t="s">
        <v>49</v>
      </c>
      <c r="E45" t="s">
        <v>58</v>
      </c>
      <c r="F45" t="s">
        <v>51</v>
      </c>
      <c r="G45" t="s">
        <v>59</v>
      </c>
      <c r="H45" t="s">
        <v>51</v>
      </c>
      <c r="I45" t="s">
        <v>60</v>
      </c>
      <c r="J45" t="s">
        <v>51</v>
      </c>
      <c r="K45" s="8" t="s">
        <v>1711</v>
      </c>
      <c r="L45" t="s">
        <v>51</v>
      </c>
      <c r="M45" s="8" t="s">
        <v>3254</v>
      </c>
      <c r="N45" t="s">
        <v>51</v>
      </c>
      <c r="O45">
        <v>0.53</v>
      </c>
      <c r="P45" t="s">
        <v>188</v>
      </c>
      <c r="Q45">
        <v>98.8</v>
      </c>
      <c r="R45">
        <v>1</v>
      </c>
      <c r="S45">
        <v>0</v>
      </c>
      <c r="T45">
        <v>4</v>
      </c>
      <c r="U45">
        <v>6</v>
      </c>
      <c r="V45">
        <v>28</v>
      </c>
      <c r="W45">
        <v>0</v>
      </c>
      <c r="X45">
        <v>0</v>
      </c>
      <c r="Y45">
        <v>82</v>
      </c>
      <c r="Z45">
        <v>8</v>
      </c>
      <c r="AA45">
        <v>29</v>
      </c>
      <c r="AB45">
        <v>0</v>
      </c>
      <c r="AC45">
        <v>0</v>
      </c>
      <c r="AD45">
        <v>52</v>
      </c>
      <c r="AE45">
        <v>0</v>
      </c>
      <c r="AF45">
        <v>0</v>
      </c>
      <c r="AG45">
        <v>18</v>
      </c>
      <c r="AH45">
        <v>0</v>
      </c>
      <c r="AI45">
        <v>37</v>
      </c>
      <c r="AJ45">
        <v>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9</v>
      </c>
      <c r="AX45">
        <v>9</v>
      </c>
      <c r="AY45">
        <v>28</v>
      </c>
      <c r="AZ45">
        <v>38</v>
      </c>
      <c r="BA45">
        <v>28</v>
      </c>
      <c r="BB45">
        <v>38</v>
      </c>
      <c r="BC45">
        <v>1</v>
      </c>
      <c r="BD45">
        <v>0</v>
      </c>
      <c r="BE45">
        <v>47</v>
      </c>
      <c r="BF45">
        <v>65</v>
      </c>
    </row>
    <row r="46" spans="1:58" x14ac:dyDescent="0.35">
      <c r="A46" t="s">
        <v>189</v>
      </c>
      <c r="B46">
        <v>509</v>
      </c>
      <c r="C46" t="s">
        <v>48</v>
      </c>
      <c r="D46" t="s">
        <v>49</v>
      </c>
      <c r="E46" t="s">
        <v>58</v>
      </c>
      <c r="F46" t="s">
        <v>51</v>
      </c>
      <c r="G46" t="s">
        <v>59</v>
      </c>
      <c r="H46" t="s">
        <v>51</v>
      </c>
      <c r="I46" t="s">
        <v>60</v>
      </c>
      <c r="J46" t="s">
        <v>51</v>
      </c>
      <c r="K46" t="s">
        <v>61</v>
      </c>
      <c r="L46" t="s">
        <v>51</v>
      </c>
      <c r="M46" t="s">
        <v>190</v>
      </c>
      <c r="N46" t="s">
        <v>51</v>
      </c>
      <c r="O46">
        <v>1</v>
      </c>
      <c r="P46" t="s">
        <v>191</v>
      </c>
      <c r="Q46">
        <v>98</v>
      </c>
      <c r="R46">
        <v>1</v>
      </c>
      <c r="S46">
        <v>14</v>
      </c>
      <c r="T46">
        <v>18</v>
      </c>
      <c r="U46">
        <v>39</v>
      </c>
      <c r="V46">
        <v>56</v>
      </c>
      <c r="W46">
        <v>8</v>
      </c>
      <c r="X46">
        <v>10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62</v>
      </c>
      <c r="AF46">
        <v>62</v>
      </c>
      <c r="AG46">
        <v>6</v>
      </c>
      <c r="AH46">
        <v>4</v>
      </c>
      <c r="AI46">
        <v>28</v>
      </c>
      <c r="AJ46">
        <v>34</v>
      </c>
      <c r="AK46">
        <v>32</v>
      </c>
      <c r="AL46">
        <v>33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18</v>
      </c>
      <c r="AX46">
        <v>22</v>
      </c>
      <c r="AY46">
        <v>0</v>
      </c>
      <c r="AZ46">
        <v>0</v>
      </c>
      <c r="BA46">
        <v>26</v>
      </c>
      <c r="BB46">
        <v>17</v>
      </c>
      <c r="BC46">
        <v>13</v>
      </c>
      <c r="BD46">
        <v>7</v>
      </c>
      <c r="BE46">
        <v>0</v>
      </c>
      <c r="BF46">
        <v>0</v>
      </c>
    </row>
    <row r="47" spans="1:58" x14ac:dyDescent="0.35">
      <c r="A47" t="s">
        <v>192</v>
      </c>
      <c r="B47">
        <v>506</v>
      </c>
      <c r="C47" t="s">
        <v>48</v>
      </c>
      <c r="D47" t="s">
        <v>49</v>
      </c>
      <c r="E47" t="s">
        <v>58</v>
      </c>
      <c r="F47" t="s">
        <v>51</v>
      </c>
      <c r="G47" t="s">
        <v>59</v>
      </c>
      <c r="H47" t="s">
        <v>51</v>
      </c>
      <c r="I47" t="s">
        <v>60</v>
      </c>
      <c r="J47" t="s">
        <v>51</v>
      </c>
      <c r="K47" t="s">
        <v>61</v>
      </c>
      <c r="L47" t="s">
        <v>51</v>
      </c>
      <c r="M47" t="s">
        <v>193</v>
      </c>
      <c r="N47" t="s">
        <v>51</v>
      </c>
      <c r="O47">
        <v>0.86</v>
      </c>
      <c r="P47" t="s">
        <v>194</v>
      </c>
      <c r="Q47">
        <v>94.1</v>
      </c>
      <c r="R47">
        <v>1</v>
      </c>
      <c r="S47">
        <v>19</v>
      </c>
      <c r="T47">
        <v>10</v>
      </c>
      <c r="U47">
        <v>6</v>
      </c>
      <c r="V47">
        <v>3</v>
      </c>
      <c r="W47">
        <v>22</v>
      </c>
      <c r="X47">
        <v>14</v>
      </c>
      <c r="Y47">
        <v>0</v>
      </c>
      <c r="Z47">
        <v>0</v>
      </c>
      <c r="AA47">
        <v>0</v>
      </c>
      <c r="AB47">
        <v>3</v>
      </c>
      <c r="AC47">
        <v>36</v>
      </c>
      <c r="AD47">
        <v>45</v>
      </c>
      <c r="AE47">
        <v>73</v>
      </c>
      <c r="AF47">
        <v>40</v>
      </c>
      <c r="AG47">
        <v>15</v>
      </c>
      <c r="AH47">
        <v>6</v>
      </c>
      <c r="AI47">
        <v>15</v>
      </c>
      <c r="AJ47">
        <v>15</v>
      </c>
      <c r="AK47">
        <v>17</v>
      </c>
      <c r="AL47">
        <v>18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29</v>
      </c>
      <c r="AX47">
        <v>24</v>
      </c>
      <c r="AY47">
        <v>12</v>
      </c>
      <c r="AZ47">
        <v>10</v>
      </c>
      <c r="BA47">
        <v>19</v>
      </c>
      <c r="BB47">
        <v>13</v>
      </c>
      <c r="BC47">
        <v>0</v>
      </c>
      <c r="BD47">
        <v>0</v>
      </c>
      <c r="BE47">
        <v>20</v>
      </c>
      <c r="BF47">
        <v>22</v>
      </c>
    </row>
    <row r="48" spans="1:58" x14ac:dyDescent="0.35">
      <c r="A48" t="s">
        <v>195</v>
      </c>
      <c r="B48">
        <v>486</v>
      </c>
      <c r="C48" t="s">
        <v>48</v>
      </c>
      <c r="D48" t="s">
        <v>49</v>
      </c>
      <c r="E48" t="s">
        <v>58</v>
      </c>
      <c r="F48" t="s">
        <v>51</v>
      </c>
      <c r="G48" t="s">
        <v>59</v>
      </c>
      <c r="H48" t="s">
        <v>51</v>
      </c>
      <c r="I48" t="s">
        <v>60</v>
      </c>
      <c r="J48" t="s">
        <v>51</v>
      </c>
      <c r="K48" t="s">
        <v>69</v>
      </c>
      <c r="L48" t="s">
        <v>51</v>
      </c>
      <c r="M48" t="s">
        <v>1875</v>
      </c>
      <c r="N48" t="s">
        <v>51</v>
      </c>
      <c r="O48">
        <v>0.93</v>
      </c>
      <c r="P48" t="s">
        <v>196</v>
      </c>
      <c r="Q48">
        <v>94.9</v>
      </c>
      <c r="R48">
        <v>1</v>
      </c>
      <c r="S48">
        <v>9</v>
      </c>
      <c r="T48">
        <v>17</v>
      </c>
      <c r="U48">
        <v>5</v>
      </c>
      <c r="V48">
        <v>0</v>
      </c>
      <c r="W48">
        <v>27</v>
      </c>
      <c r="X48">
        <v>32</v>
      </c>
      <c r="Y48">
        <v>21</v>
      </c>
      <c r="Z48">
        <v>33</v>
      </c>
      <c r="AA48">
        <v>7</v>
      </c>
      <c r="AB48">
        <v>9</v>
      </c>
      <c r="AC48">
        <v>10</v>
      </c>
      <c r="AD48">
        <v>21</v>
      </c>
      <c r="AE48">
        <v>17</v>
      </c>
      <c r="AF48">
        <v>13</v>
      </c>
      <c r="AG48">
        <v>3</v>
      </c>
      <c r="AH48">
        <v>6</v>
      </c>
      <c r="AI48">
        <v>6</v>
      </c>
      <c r="AJ48">
        <v>4</v>
      </c>
      <c r="AK48">
        <v>3</v>
      </c>
      <c r="AL48">
        <v>4</v>
      </c>
      <c r="AM48">
        <v>31</v>
      </c>
      <c r="AN48">
        <v>35</v>
      </c>
      <c r="AO48">
        <v>0</v>
      </c>
      <c r="AP48">
        <v>0</v>
      </c>
      <c r="AQ48">
        <v>46</v>
      </c>
      <c r="AR48">
        <v>31</v>
      </c>
      <c r="AS48">
        <v>0</v>
      </c>
      <c r="AT48">
        <v>0</v>
      </c>
      <c r="AU48">
        <v>0</v>
      </c>
      <c r="AV48">
        <v>0</v>
      </c>
      <c r="AW48">
        <v>13</v>
      </c>
      <c r="AX48">
        <v>15</v>
      </c>
      <c r="AY48">
        <v>13</v>
      </c>
      <c r="AZ48">
        <v>8</v>
      </c>
      <c r="BA48">
        <v>14</v>
      </c>
      <c r="BB48">
        <v>6</v>
      </c>
      <c r="BC48">
        <v>7</v>
      </c>
      <c r="BD48">
        <v>11</v>
      </c>
      <c r="BE48">
        <v>5</v>
      </c>
      <c r="BF48">
        <v>4</v>
      </c>
    </row>
    <row r="49" spans="1:58" x14ac:dyDescent="0.35">
      <c r="A49" t="s">
        <v>197</v>
      </c>
      <c r="B49">
        <v>475</v>
      </c>
      <c r="C49" t="s">
        <v>48</v>
      </c>
      <c r="D49" t="s">
        <v>49</v>
      </c>
      <c r="E49" t="s">
        <v>58</v>
      </c>
      <c r="F49" t="s">
        <v>51</v>
      </c>
      <c r="G49" t="s">
        <v>173</v>
      </c>
      <c r="H49" t="s">
        <v>51</v>
      </c>
      <c r="I49" t="s">
        <v>174</v>
      </c>
      <c r="J49" t="s">
        <v>51</v>
      </c>
      <c r="K49" t="s">
        <v>175</v>
      </c>
      <c r="L49" t="s">
        <v>51</v>
      </c>
      <c r="M49" t="s">
        <v>198</v>
      </c>
      <c r="N49" t="s">
        <v>51</v>
      </c>
      <c r="O49">
        <v>0.75</v>
      </c>
      <c r="P49" t="s">
        <v>199</v>
      </c>
      <c r="Q49">
        <v>93.3</v>
      </c>
      <c r="R49">
        <v>1</v>
      </c>
      <c r="S49">
        <v>19</v>
      </c>
      <c r="T49">
        <v>18</v>
      </c>
      <c r="U49">
        <v>13</v>
      </c>
      <c r="V49">
        <v>22</v>
      </c>
      <c r="W49">
        <v>34</v>
      </c>
      <c r="X49">
        <v>32</v>
      </c>
      <c r="Y49">
        <v>0</v>
      </c>
      <c r="Z49">
        <v>0</v>
      </c>
      <c r="AA49">
        <v>15</v>
      </c>
      <c r="AB49">
        <v>11</v>
      </c>
      <c r="AC49">
        <v>25</v>
      </c>
      <c r="AD49">
        <v>15</v>
      </c>
      <c r="AE49">
        <v>0</v>
      </c>
      <c r="AF49">
        <v>2</v>
      </c>
      <c r="AG49">
        <v>14</v>
      </c>
      <c r="AH49">
        <v>5</v>
      </c>
      <c r="AI49">
        <v>8</v>
      </c>
      <c r="AJ49">
        <v>8</v>
      </c>
      <c r="AK49">
        <v>6</v>
      </c>
      <c r="AL49">
        <v>11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70</v>
      </c>
      <c r="AZ49">
        <v>72</v>
      </c>
      <c r="BA49">
        <v>10</v>
      </c>
      <c r="BB49">
        <v>14</v>
      </c>
      <c r="BC49">
        <v>0</v>
      </c>
      <c r="BD49">
        <v>0</v>
      </c>
      <c r="BE49">
        <v>24</v>
      </c>
      <c r="BF49">
        <v>27</v>
      </c>
    </row>
    <row r="50" spans="1:58" x14ac:dyDescent="0.35">
      <c r="A50" t="s">
        <v>200</v>
      </c>
      <c r="B50">
        <v>464</v>
      </c>
      <c r="C50" t="s">
        <v>48</v>
      </c>
      <c r="D50" t="s">
        <v>49</v>
      </c>
      <c r="E50" t="s">
        <v>50</v>
      </c>
      <c r="F50" t="s">
        <v>51</v>
      </c>
      <c r="G50" t="s">
        <v>52</v>
      </c>
      <c r="H50" t="s">
        <v>51</v>
      </c>
      <c r="I50" t="s">
        <v>53</v>
      </c>
      <c r="J50" t="s">
        <v>51</v>
      </c>
      <c r="K50" t="s">
        <v>91</v>
      </c>
      <c r="L50" t="s">
        <v>51</v>
      </c>
      <c r="M50" t="s">
        <v>201</v>
      </c>
      <c r="N50" t="s">
        <v>51</v>
      </c>
      <c r="O50">
        <v>1</v>
      </c>
      <c r="P50" t="s">
        <v>202</v>
      </c>
      <c r="Q50">
        <v>98</v>
      </c>
      <c r="R50">
        <v>1</v>
      </c>
      <c r="S50">
        <v>15</v>
      </c>
      <c r="T50">
        <v>21</v>
      </c>
      <c r="U50">
        <v>33</v>
      </c>
      <c r="V50">
        <v>44</v>
      </c>
      <c r="W50">
        <v>18</v>
      </c>
      <c r="X50">
        <v>20</v>
      </c>
      <c r="Y50">
        <v>22</v>
      </c>
      <c r="Z50">
        <v>11</v>
      </c>
      <c r="AA50">
        <v>0</v>
      </c>
      <c r="AB50">
        <v>0</v>
      </c>
      <c r="AC50">
        <v>12</v>
      </c>
      <c r="AD50">
        <v>22</v>
      </c>
      <c r="AE50">
        <v>31</v>
      </c>
      <c r="AF50">
        <v>28</v>
      </c>
      <c r="AG50">
        <v>0</v>
      </c>
      <c r="AH50">
        <v>0</v>
      </c>
      <c r="AI50">
        <v>20</v>
      </c>
      <c r="AJ50">
        <v>16</v>
      </c>
      <c r="AK50">
        <v>24</v>
      </c>
      <c r="AL50">
        <v>27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47</v>
      </c>
      <c r="AX50">
        <v>50</v>
      </c>
      <c r="AY50">
        <v>0</v>
      </c>
      <c r="AZ50">
        <v>3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</row>
    <row r="51" spans="1:58" x14ac:dyDescent="0.35">
      <c r="A51" t="s">
        <v>203</v>
      </c>
      <c r="B51">
        <v>455</v>
      </c>
      <c r="C51" t="s">
        <v>48</v>
      </c>
      <c r="D51" t="s">
        <v>49</v>
      </c>
      <c r="E51" t="s">
        <v>58</v>
      </c>
      <c r="F51" t="s">
        <v>51</v>
      </c>
      <c r="G51" t="s">
        <v>59</v>
      </c>
      <c r="H51" t="s">
        <v>51</v>
      </c>
      <c r="I51" t="s">
        <v>60</v>
      </c>
      <c r="J51" t="s">
        <v>51</v>
      </c>
      <c r="K51" t="s">
        <v>69</v>
      </c>
      <c r="L51" t="s">
        <v>51</v>
      </c>
      <c r="M51" t="s">
        <v>82</v>
      </c>
      <c r="N51" t="s">
        <v>51</v>
      </c>
      <c r="O51">
        <v>0.57999999999999996</v>
      </c>
      <c r="P51" t="s">
        <v>204</v>
      </c>
      <c r="Q51">
        <v>96.8</v>
      </c>
      <c r="R51">
        <v>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122</v>
      </c>
      <c r="AP51">
        <v>105</v>
      </c>
      <c r="AQ51">
        <v>0</v>
      </c>
      <c r="AR51">
        <v>0</v>
      </c>
      <c r="AS51">
        <v>0</v>
      </c>
      <c r="AT51">
        <v>0</v>
      </c>
      <c r="AU51">
        <v>48</v>
      </c>
      <c r="AV51">
        <v>35</v>
      </c>
      <c r="AW51">
        <v>0</v>
      </c>
      <c r="AX51">
        <v>0</v>
      </c>
      <c r="AY51">
        <v>51</v>
      </c>
      <c r="AZ51">
        <v>54</v>
      </c>
      <c r="BA51">
        <v>0</v>
      </c>
      <c r="BB51">
        <v>0</v>
      </c>
      <c r="BC51">
        <v>19</v>
      </c>
      <c r="BD51">
        <v>21</v>
      </c>
      <c r="BE51">
        <v>0</v>
      </c>
      <c r="BF51">
        <v>0</v>
      </c>
    </row>
    <row r="52" spans="1:58" x14ac:dyDescent="0.35">
      <c r="A52" t="s">
        <v>205</v>
      </c>
      <c r="B52">
        <v>440</v>
      </c>
      <c r="C52" t="s">
        <v>48</v>
      </c>
      <c r="D52" t="s">
        <v>49</v>
      </c>
      <c r="E52" t="s">
        <v>58</v>
      </c>
      <c r="F52" t="s">
        <v>51</v>
      </c>
      <c r="G52" t="s">
        <v>59</v>
      </c>
      <c r="H52" t="s">
        <v>51</v>
      </c>
      <c r="I52" t="s">
        <v>60</v>
      </c>
      <c r="J52" t="s">
        <v>51</v>
      </c>
      <c r="K52" t="s">
        <v>61</v>
      </c>
      <c r="L52" t="s">
        <v>51</v>
      </c>
      <c r="M52" t="s">
        <v>1876</v>
      </c>
      <c r="N52" t="s">
        <v>51</v>
      </c>
      <c r="O52">
        <v>0.67</v>
      </c>
      <c r="P52" t="s">
        <v>206</v>
      </c>
      <c r="Q52">
        <v>94.5</v>
      </c>
      <c r="R52">
        <v>1</v>
      </c>
      <c r="S52">
        <v>23</v>
      </c>
      <c r="T52">
        <v>27</v>
      </c>
      <c r="U52">
        <v>102</v>
      </c>
      <c r="V52">
        <v>113</v>
      </c>
      <c r="W52">
        <v>0</v>
      </c>
      <c r="X52">
        <v>4</v>
      </c>
      <c r="Y52">
        <v>0</v>
      </c>
      <c r="Z52">
        <v>0</v>
      </c>
      <c r="AA52">
        <v>29</v>
      </c>
      <c r="AB52">
        <v>28</v>
      </c>
      <c r="AC52">
        <v>0</v>
      </c>
      <c r="AD52">
        <v>19</v>
      </c>
      <c r="AE52">
        <v>15</v>
      </c>
      <c r="AF52">
        <v>17</v>
      </c>
      <c r="AG52">
        <v>0</v>
      </c>
      <c r="AH52">
        <v>0</v>
      </c>
      <c r="AI52">
        <v>11</v>
      </c>
      <c r="AJ52">
        <v>17</v>
      </c>
      <c r="AK52">
        <v>19</v>
      </c>
      <c r="AL52">
        <v>16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</row>
    <row r="53" spans="1:58" x14ac:dyDescent="0.35">
      <c r="A53" t="s">
        <v>207</v>
      </c>
      <c r="B53">
        <v>436</v>
      </c>
      <c r="C53" t="s">
        <v>48</v>
      </c>
      <c r="D53" t="s">
        <v>49</v>
      </c>
      <c r="E53" t="s">
        <v>58</v>
      </c>
      <c r="F53" t="s">
        <v>51</v>
      </c>
      <c r="G53" t="s">
        <v>1888</v>
      </c>
      <c r="H53" t="s">
        <v>51</v>
      </c>
      <c r="I53" t="s">
        <v>1889</v>
      </c>
      <c r="J53" t="s">
        <v>51</v>
      </c>
      <c r="K53" t="s">
        <v>1890</v>
      </c>
      <c r="L53" t="s">
        <v>51</v>
      </c>
      <c r="M53" t="s">
        <v>1891</v>
      </c>
      <c r="N53" t="s">
        <v>51</v>
      </c>
      <c r="O53">
        <v>0.75</v>
      </c>
      <c r="P53" t="s">
        <v>183</v>
      </c>
      <c r="Q53">
        <v>86.6</v>
      </c>
      <c r="R53">
        <v>1</v>
      </c>
      <c r="S53">
        <v>37</v>
      </c>
      <c r="T53">
        <v>32</v>
      </c>
      <c r="U53">
        <v>80</v>
      </c>
      <c r="V53">
        <v>100</v>
      </c>
      <c r="W53">
        <v>17</v>
      </c>
      <c r="X53">
        <v>12</v>
      </c>
      <c r="Y53">
        <v>0</v>
      </c>
      <c r="Z53">
        <v>0</v>
      </c>
      <c r="AA53">
        <v>29</v>
      </c>
      <c r="AB53">
        <v>29</v>
      </c>
      <c r="AC53">
        <v>26</v>
      </c>
      <c r="AD53">
        <v>35</v>
      </c>
      <c r="AE53">
        <v>13</v>
      </c>
      <c r="AF53">
        <v>8</v>
      </c>
      <c r="AG53">
        <v>0</v>
      </c>
      <c r="AH53">
        <v>0</v>
      </c>
      <c r="AI53">
        <v>0</v>
      </c>
      <c r="AJ53">
        <v>10</v>
      </c>
      <c r="AK53">
        <v>8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</row>
    <row r="54" spans="1:58" x14ac:dyDescent="0.35">
      <c r="A54" t="s">
        <v>208</v>
      </c>
      <c r="B54">
        <v>422</v>
      </c>
      <c r="C54" t="s">
        <v>48</v>
      </c>
      <c r="D54" t="s">
        <v>49</v>
      </c>
      <c r="E54" t="s">
        <v>50</v>
      </c>
      <c r="F54" t="s">
        <v>51</v>
      </c>
      <c r="G54" t="s">
        <v>52</v>
      </c>
      <c r="H54" t="s">
        <v>51</v>
      </c>
      <c r="I54" t="s">
        <v>53</v>
      </c>
      <c r="J54" t="s">
        <v>51</v>
      </c>
      <c r="K54" t="s">
        <v>54</v>
      </c>
      <c r="L54" t="s">
        <v>51</v>
      </c>
      <c r="M54" t="s">
        <v>55</v>
      </c>
      <c r="N54" t="s">
        <v>51</v>
      </c>
      <c r="O54">
        <v>1</v>
      </c>
      <c r="P54" t="s">
        <v>209</v>
      </c>
      <c r="Q54">
        <v>100</v>
      </c>
      <c r="R54">
        <v>3</v>
      </c>
      <c r="S54">
        <v>11</v>
      </c>
      <c r="T54">
        <v>28</v>
      </c>
      <c r="U54">
        <v>52</v>
      </c>
      <c r="V54">
        <v>91</v>
      </c>
      <c r="W54">
        <v>7</v>
      </c>
      <c r="X54">
        <v>4</v>
      </c>
      <c r="Y54">
        <v>5</v>
      </c>
      <c r="Z54">
        <v>0</v>
      </c>
      <c r="AA54">
        <v>9</v>
      </c>
      <c r="AB54">
        <v>8</v>
      </c>
      <c r="AC54">
        <v>37</v>
      </c>
      <c r="AD54">
        <v>41</v>
      </c>
      <c r="AE54">
        <v>0</v>
      </c>
      <c r="AF54">
        <v>0</v>
      </c>
      <c r="AG54">
        <v>0</v>
      </c>
      <c r="AH54">
        <v>0</v>
      </c>
      <c r="AI54">
        <v>6</v>
      </c>
      <c r="AJ54">
        <v>5</v>
      </c>
      <c r="AK54">
        <v>10</v>
      </c>
      <c r="AL54">
        <v>3</v>
      </c>
      <c r="AM54">
        <v>0</v>
      </c>
      <c r="AN54">
        <v>0</v>
      </c>
      <c r="AO54">
        <v>19</v>
      </c>
      <c r="AP54">
        <v>26</v>
      </c>
      <c r="AQ54">
        <v>0</v>
      </c>
      <c r="AR54">
        <v>0</v>
      </c>
      <c r="AS54">
        <v>0</v>
      </c>
      <c r="AT54">
        <v>0</v>
      </c>
      <c r="AU54">
        <v>9</v>
      </c>
      <c r="AV54">
        <v>32</v>
      </c>
      <c r="AW54">
        <v>6</v>
      </c>
      <c r="AX54">
        <v>4</v>
      </c>
      <c r="AY54">
        <v>0</v>
      </c>
      <c r="AZ54">
        <v>0</v>
      </c>
      <c r="BA54">
        <v>3</v>
      </c>
      <c r="BB54">
        <v>0</v>
      </c>
      <c r="BC54">
        <v>0</v>
      </c>
      <c r="BD54">
        <v>6</v>
      </c>
      <c r="BE54">
        <v>0</v>
      </c>
      <c r="BF54">
        <v>0</v>
      </c>
    </row>
    <row r="55" spans="1:58" x14ac:dyDescent="0.35">
      <c r="A55" t="s">
        <v>210</v>
      </c>
      <c r="B55">
        <v>417</v>
      </c>
      <c r="C55" t="s">
        <v>48</v>
      </c>
      <c r="D55" t="s">
        <v>49</v>
      </c>
      <c r="E55" t="s">
        <v>58</v>
      </c>
      <c r="F55" t="s">
        <v>51</v>
      </c>
      <c r="G55" t="s">
        <v>59</v>
      </c>
      <c r="H55" t="s">
        <v>51</v>
      </c>
      <c r="I55" t="s">
        <v>60</v>
      </c>
      <c r="J55" t="s">
        <v>51</v>
      </c>
      <c r="K55" t="s">
        <v>211</v>
      </c>
      <c r="L55" t="s">
        <v>51</v>
      </c>
      <c r="M55" t="s">
        <v>212</v>
      </c>
      <c r="N55" t="s">
        <v>51</v>
      </c>
      <c r="O55">
        <v>0.96</v>
      </c>
      <c r="P55" t="s">
        <v>213</v>
      </c>
      <c r="Q55">
        <v>100</v>
      </c>
      <c r="R55">
        <v>1</v>
      </c>
      <c r="S55">
        <v>0</v>
      </c>
      <c r="T55">
        <v>0</v>
      </c>
      <c r="U55">
        <v>9</v>
      </c>
      <c r="V55">
        <v>13</v>
      </c>
      <c r="W55">
        <v>7</v>
      </c>
      <c r="X55">
        <v>0</v>
      </c>
      <c r="Y55">
        <v>30</v>
      </c>
      <c r="Z55">
        <v>24</v>
      </c>
      <c r="AA55">
        <v>0</v>
      </c>
      <c r="AB55">
        <v>3</v>
      </c>
      <c r="AC55">
        <v>3</v>
      </c>
      <c r="AD55">
        <v>0</v>
      </c>
      <c r="AE55">
        <v>0</v>
      </c>
      <c r="AF55">
        <v>0</v>
      </c>
      <c r="AG55">
        <v>9</v>
      </c>
      <c r="AH55">
        <v>2</v>
      </c>
      <c r="AI55">
        <v>0</v>
      </c>
      <c r="AJ55">
        <v>0</v>
      </c>
      <c r="AK55">
        <v>0</v>
      </c>
      <c r="AL55">
        <v>0</v>
      </c>
      <c r="AM55">
        <v>29</v>
      </c>
      <c r="AN55">
        <v>25</v>
      </c>
      <c r="AO55">
        <v>8</v>
      </c>
      <c r="AP55">
        <v>12</v>
      </c>
      <c r="AQ55">
        <v>38</v>
      </c>
      <c r="AR55">
        <v>23</v>
      </c>
      <c r="AS55">
        <v>0</v>
      </c>
      <c r="AT55">
        <v>0</v>
      </c>
      <c r="AU55">
        <v>0</v>
      </c>
      <c r="AV55">
        <v>0</v>
      </c>
      <c r="AW55">
        <v>26</v>
      </c>
      <c r="AX55">
        <v>24</v>
      </c>
      <c r="AY55">
        <v>15</v>
      </c>
      <c r="AZ55">
        <v>12</v>
      </c>
      <c r="BA55">
        <v>23</v>
      </c>
      <c r="BB55">
        <v>39</v>
      </c>
      <c r="BC55">
        <v>0</v>
      </c>
      <c r="BD55">
        <v>4</v>
      </c>
      <c r="BE55">
        <v>23</v>
      </c>
      <c r="BF55">
        <v>16</v>
      </c>
    </row>
    <row r="56" spans="1:58" x14ac:dyDescent="0.35">
      <c r="A56" t="s">
        <v>214</v>
      </c>
      <c r="B56">
        <v>408</v>
      </c>
      <c r="C56" t="s">
        <v>48</v>
      </c>
      <c r="D56" t="s">
        <v>49</v>
      </c>
      <c r="E56" t="s">
        <v>50</v>
      </c>
      <c r="F56" t="s">
        <v>51</v>
      </c>
      <c r="G56" t="s">
        <v>52</v>
      </c>
      <c r="H56" t="s">
        <v>51</v>
      </c>
      <c r="I56" t="s">
        <v>53</v>
      </c>
      <c r="J56" t="s">
        <v>51</v>
      </c>
      <c r="K56" t="s">
        <v>1886</v>
      </c>
      <c r="L56" t="s">
        <v>51</v>
      </c>
      <c r="M56" t="s">
        <v>1887</v>
      </c>
      <c r="N56" t="s">
        <v>51</v>
      </c>
      <c r="O56">
        <v>0.57999999999999996</v>
      </c>
      <c r="P56" t="s">
        <v>215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98</v>
      </c>
      <c r="AF56">
        <v>102</v>
      </c>
      <c r="AG56">
        <v>0</v>
      </c>
      <c r="AH56">
        <v>0</v>
      </c>
      <c r="AI56">
        <v>45</v>
      </c>
      <c r="AJ56">
        <v>48</v>
      </c>
      <c r="AK56">
        <v>69</v>
      </c>
      <c r="AL56">
        <v>45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1</v>
      </c>
      <c r="BC56">
        <v>0</v>
      </c>
      <c r="BD56">
        <v>0</v>
      </c>
      <c r="BE56">
        <v>0</v>
      </c>
      <c r="BF56">
        <v>0</v>
      </c>
    </row>
    <row r="57" spans="1:58" x14ac:dyDescent="0.35">
      <c r="A57" t="s">
        <v>216</v>
      </c>
      <c r="B57">
        <v>385</v>
      </c>
      <c r="C57" t="s">
        <v>48</v>
      </c>
      <c r="D57" t="s">
        <v>49</v>
      </c>
      <c r="E57" t="s">
        <v>58</v>
      </c>
      <c r="F57" t="s">
        <v>51</v>
      </c>
      <c r="G57" t="s">
        <v>59</v>
      </c>
      <c r="H57" t="s">
        <v>51</v>
      </c>
      <c r="I57" t="s">
        <v>60</v>
      </c>
      <c r="J57" t="s">
        <v>51</v>
      </c>
      <c r="K57" t="s">
        <v>69</v>
      </c>
      <c r="L57" t="s">
        <v>51</v>
      </c>
      <c r="M57" t="s">
        <v>124</v>
      </c>
      <c r="N57" t="s">
        <v>51</v>
      </c>
      <c r="O57">
        <v>0.55000000000000004</v>
      </c>
      <c r="P57" t="s">
        <v>217</v>
      </c>
      <c r="Q57">
        <v>100</v>
      </c>
      <c r="R57">
        <v>1</v>
      </c>
      <c r="S57">
        <v>22</v>
      </c>
      <c r="T57">
        <v>20</v>
      </c>
      <c r="U57">
        <v>58</v>
      </c>
      <c r="V57">
        <v>47</v>
      </c>
      <c r="W57">
        <v>24</v>
      </c>
      <c r="X57">
        <v>10</v>
      </c>
      <c r="Y57">
        <v>14</v>
      </c>
      <c r="Z57">
        <v>11</v>
      </c>
      <c r="AA57">
        <v>0</v>
      </c>
      <c r="AB57">
        <v>1</v>
      </c>
      <c r="AC57">
        <v>9</v>
      </c>
      <c r="AD57">
        <v>6</v>
      </c>
      <c r="AE57">
        <v>5</v>
      </c>
      <c r="AF57">
        <v>14</v>
      </c>
      <c r="AG57">
        <v>0</v>
      </c>
      <c r="AH57">
        <v>0</v>
      </c>
      <c r="AI57">
        <v>1</v>
      </c>
      <c r="AJ57">
        <v>0</v>
      </c>
      <c r="AK57">
        <v>3</v>
      </c>
      <c r="AL57">
        <v>0</v>
      </c>
      <c r="AM57">
        <v>17</v>
      </c>
      <c r="AN57">
        <v>15</v>
      </c>
      <c r="AO57">
        <v>0</v>
      </c>
      <c r="AP57">
        <v>3</v>
      </c>
      <c r="AQ57">
        <v>5</v>
      </c>
      <c r="AR57">
        <v>14</v>
      </c>
      <c r="AS57">
        <v>11</v>
      </c>
      <c r="AT57">
        <v>16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4</v>
      </c>
      <c r="BB57">
        <v>0</v>
      </c>
      <c r="BC57">
        <v>28</v>
      </c>
      <c r="BD57">
        <v>23</v>
      </c>
      <c r="BE57">
        <v>0</v>
      </c>
      <c r="BF57">
        <v>4</v>
      </c>
    </row>
    <row r="58" spans="1:58" x14ac:dyDescent="0.35">
      <c r="A58" t="s">
        <v>218</v>
      </c>
      <c r="B58">
        <v>381</v>
      </c>
      <c r="C58" t="s">
        <v>48</v>
      </c>
      <c r="D58" t="s">
        <v>49</v>
      </c>
      <c r="E58" t="s">
        <v>50</v>
      </c>
      <c r="F58" t="s">
        <v>51</v>
      </c>
      <c r="G58" t="s">
        <v>52</v>
      </c>
      <c r="H58" t="s">
        <v>51</v>
      </c>
      <c r="I58" t="s">
        <v>53</v>
      </c>
      <c r="J58" t="s">
        <v>51</v>
      </c>
      <c r="K58" t="s">
        <v>65</v>
      </c>
      <c r="L58" t="s">
        <v>51</v>
      </c>
      <c r="M58" t="s">
        <v>66</v>
      </c>
      <c r="N58" t="s">
        <v>51</v>
      </c>
      <c r="O58">
        <v>0.99</v>
      </c>
      <c r="P58" t="s">
        <v>219</v>
      </c>
      <c r="Q58">
        <v>91.3</v>
      </c>
      <c r="R58">
        <v>1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76</v>
      </c>
      <c r="AZ58">
        <v>86</v>
      </c>
      <c r="BA58">
        <v>0</v>
      </c>
      <c r="BB58">
        <v>6</v>
      </c>
      <c r="BC58">
        <v>0</v>
      </c>
      <c r="BD58">
        <v>0</v>
      </c>
      <c r="BE58">
        <v>104</v>
      </c>
      <c r="BF58">
        <v>109</v>
      </c>
    </row>
    <row r="59" spans="1:58" x14ac:dyDescent="0.35">
      <c r="A59" t="s">
        <v>220</v>
      </c>
      <c r="B59">
        <v>379</v>
      </c>
      <c r="C59" t="s">
        <v>48</v>
      </c>
      <c r="D59" t="s">
        <v>49</v>
      </c>
      <c r="E59" t="s">
        <v>58</v>
      </c>
      <c r="F59" t="s">
        <v>51</v>
      </c>
      <c r="G59" t="s">
        <v>59</v>
      </c>
      <c r="H59" t="s">
        <v>51</v>
      </c>
      <c r="I59" t="s">
        <v>60</v>
      </c>
      <c r="J59" t="s">
        <v>51</v>
      </c>
      <c r="K59" t="s">
        <v>61</v>
      </c>
      <c r="L59" t="s">
        <v>51</v>
      </c>
      <c r="M59" t="s">
        <v>190</v>
      </c>
      <c r="N59" t="s">
        <v>51</v>
      </c>
      <c r="O59">
        <v>0.74</v>
      </c>
      <c r="P59" t="s">
        <v>221</v>
      </c>
      <c r="Q59">
        <v>98.4</v>
      </c>
      <c r="R59">
        <v>1</v>
      </c>
      <c r="S59">
        <v>0</v>
      </c>
      <c r="T59">
        <v>7</v>
      </c>
      <c r="U59">
        <v>0</v>
      </c>
      <c r="V59">
        <v>0</v>
      </c>
      <c r="W59">
        <v>0</v>
      </c>
      <c r="X59">
        <v>0</v>
      </c>
      <c r="Y59">
        <v>0</v>
      </c>
      <c r="Z59">
        <v>3</v>
      </c>
      <c r="AA59">
        <v>0</v>
      </c>
      <c r="AB59">
        <v>0</v>
      </c>
      <c r="AC59">
        <v>0</v>
      </c>
      <c r="AD59">
        <v>0</v>
      </c>
      <c r="AE59">
        <v>20</v>
      </c>
      <c r="AF59">
        <v>27</v>
      </c>
      <c r="AG59">
        <v>3</v>
      </c>
      <c r="AH59">
        <v>5</v>
      </c>
      <c r="AI59">
        <v>59</v>
      </c>
      <c r="AJ59">
        <v>48</v>
      </c>
      <c r="AK59">
        <v>75</v>
      </c>
      <c r="AL59">
        <v>50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36</v>
      </c>
      <c r="AX59">
        <v>31</v>
      </c>
      <c r="AY59">
        <v>0</v>
      </c>
      <c r="AZ59">
        <v>0</v>
      </c>
      <c r="BA59">
        <v>9</v>
      </c>
      <c r="BB59">
        <v>6</v>
      </c>
      <c r="BC59">
        <v>0</v>
      </c>
      <c r="BD59">
        <v>0</v>
      </c>
      <c r="BE59">
        <v>0</v>
      </c>
      <c r="BF59">
        <v>0</v>
      </c>
    </row>
    <row r="60" spans="1:58" x14ac:dyDescent="0.35">
      <c r="A60" t="s">
        <v>222</v>
      </c>
      <c r="B60">
        <v>369</v>
      </c>
      <c r="C60" t="s">
        <v>48</v>
      </c>
      <c r="D60" t="s">
        <v>49</v>
      </c>
      <c r="E60" t="s">
        <v>50</v>
      </c>
      <c r="F60" t="s">
        <v>51</v>
      </c>
      <c r="G60" t="s">
        <v>52</v>
      </c>
      <c r="H60" t="s">
        <v>51</v>
      </c>
      <c r="I60" t="s">
        <v>53</v>
      </c>
      <c r="J60" t="s">
        <v>51</v>
      </c>
      <c r="K60" t="s">
        <v>54</v>
      </c>
      <c r="L60" t="s">
        <v>51</v>
      </c>
      <c r="M60" t="s">
        <v>55</v>
      </c>
      <c r="N60" t="s">
        <v>51</v>
      </c>
      <c r="O60">
        <v>1</v>
      </c>
      <c r="P60" t="s">
        <v>223</v>
      </c>
      <c r="Q60">
        <v>100</v>
      </c>
      <c r="R60">
        <v>1</v>
      </c>
      <c r="S60">
        <v>22</v>
      </c>
      <c r="T60">
        <v>55</v>
      </c>
      <c r="U60">
        <v>0</v>
      </c>
      <c r="V60">
        <v>4</v>
      </c>
      <c r="W60">
        <v>40</v>
      </c>
      <c r="X60">
        <v>34</v>
      </c>
      <c r="Y60">
        <v>86</v>
      </c>
      <c r="Z60">
        <v>63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5</v>
      </c>
      <c r="AZ60">
        <v>60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</row>
    <row r="61" spans="1:58" x14ac:dyDescent="0.35">
      <c r="A61" t="s">
        <v>224</v>
      </c>
      <c r="B61">
        <v>368</v>
      </c>
      <c r="C61" t="s">
        <v>48</v>
      </c>
      <c r="D61" t="s">
        <v>49</v>
      </c>
      <c r="E61" t="s">
        <v>58</v>
      </c>
      <c r="F61" t="s">
        <v>51</v>
      </c>
      <c r="G61" t="s">
        <v>59</v>
      </c>
      <c r="H61" t="s">
        <v>51</v>
      </c>
      <c r="I61" t="s">
        <v>60</v>
      </c>
      <c r="J61" t="s">
        <v>51</v>
      </c>
      <c r="K61" t="s">
        <v>69</v>
      </c>
      <c r="L61" t="s">
        <v>51</v>
      </c>
      <c r="M61" t="s">
        <v>225</v>
      </c>
      <c r="N61" t="s">
        <v>51</v>
      </c>
      <c r="O61">
        <v>0.98</v>
      </c>
      <c r="P61" t="s">
        <v>226</v>
      </c>
      <c r="Q61">
        <v>99.6</v>
      </c>
      <c r="R61">
        <v>1</v>
      </c>
      <c r="S61">
        <v>4</v>
      </c>
      <c r="T61">
        <v>0</v>
      </c>
      <c r="U61">
        <v>7</v>
      </c>
      <c r="V61">
        <v>6</v>
      </c>
      <c r="W61">
        <v>0</v>
      </c>
      <c r="X61">
        <v>7</v>
      </c>
      <c r="Y61">
        <v>22</v>
      </c>
      <c r="Z61">
        <v>53</v>
      </c>
      <c r="AA61">
        <v>7</v>
      </c>
      <c r="AB61">
        <v>5</v>
      </c>
      <c r="AC61">
        <v>11</v>
      </c>
      <c r="AD61">
        <v>5</v>
      </c>
      <c r="AE61">
        <v>15</v>
      </c>
      <c r="AF61">
        <v>5</v>
      </c>
      <c r="AG61">
        <v>0</v>
      </c>
      <c r="AH61">
        <v>1</v>
      </c>
      <c r="AI61">
        <v>4</v>
      </c>
      <c r="AJ61">
        <v>3</v>
      </c>
      <c r="AK61">
        <v>6</v>
      </c>
      <c r="AL61">
        <v>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11</v>
      </c>
      <c r="AX61">
        <v>5</v>
      </c>
      <c r="AY61">
        <v>54</v>
      </c>
      <c r="AZ61">
        <v>46</v>
      </c>
      <c r="BA61">
        <v>7</v>
      </c>
      <c r="BB61">
        <v>6</v>
      </c>
      <c r="BC61">
        <v>17</v>
      </c>
      <c r="BD61">
        <v>19</v>
      </c>
      <c r="BE61">
        <v>19</v>
      </c>
      <c r="BF61">
        <v>16</v>
      </c>
    </row>
    <row r="62" spans="1:58" x14ac:dyDescent="0.35">
      <c r="A62" t="s">
        <v>227</v>
      </c>
      <c r="B62">
        <v>361</v>
      </c>
      <c r="C62" t="s">
        <v>48</v>
      </c>
      <c r="D62" t="s">
        <v>49</v>
      </c>
      <c r="E62" t="s">
        <v>58</v>
      </c>
      <c r="F62" t="s">
        <v>51</v>
      </c>
      <c r="G62" t="s">
        <v>59</v>
      </c>
      <c r="H62" t="s">
        <v>51</v>
      </c>
      <c r="I62" t="s">
        <v>60</v>
      </c>
      <c r="J62" t="s">
        <v>51</v>
      </c>
      <c r="K62" t="s">
        <v>69</v>
      </c>
      <c r="L62" t="s">
        <v>51</v>
      </c>
      <c r="M62" t="s">
        <v>109</v>
      </c>
      <c r="N62" t="s">
        <v>51</v>
      </c>
      <c r="O62">
        <v>0.57999999999999996</v>
      </c>
      <c r="P62" t="s">
        <v>110</v>
      </c>
      <c r="Q62">
        <v>96.4</v>
      </c>
      <c r="R62">
        <v>1</v>
      </c>
      <c r="S62">
        <v>36</v>
      </c>
      <c r="T62">
        <v>33</v>
      </c>
      <c r="U62">
        <v>23</v>
      </c>
      <c r="V62">
        <v>21</v>
      </c>
      <c r="W62">
        <v>31</v>
      </c>
      <c r="X62">
        <v>13</v>
      </c>
      <c r="Y62">
        <v>12</v>
      </c>
      <c r="Z62">
        <v>26</v>
      </c>
      <c r="AA62">
        <v>16</v>
      </c>
      <c r="AB62">
        <v>6</v>
      </c>
      <c r="AC62">
        <v>17</v>
      </c>
      <c r="AD62">
        <v>11</v>
      </c>
      <c r="AE62">
        <v>3</v>
      </c>
      <c r="AF62">
        <v>14</v>
      </c>
      <c r="AG62">
        <v>0</v>
      </c>
      <c r="AH62">
        <v>0</v>
      </c>
      <c r="AI62">
        <v>0</v>
      </c>
      <c r="AJ62">
        <v>0</v>
      </c>
      <c r="AK62">
        <v>2</v>
      </c>
      <c r="AL62">
        <v>5</v>
      </c>
      <c r="AM62">
        <v>0</v>
      </c>
      <c r="AN62">
        <v>0</v>
      </c>
      <c r="AO62">
        <v>28</v>
      </c>
      <c r="AP62">
        <v>28</v>
      </c>
      <c r="AQ62">
        <v>0</v>
      </c>
      <c r="AR62">
        <v>0</v>
      </c>
      <c r="AS62">
        <v>0</v>
      </c>
      <c r="AT62">
        <v>0</v>
      </c>
      <c r="AU62">
        <v>18</v>
      </c>
      <c r="AV62">
        <v>0</v>
      </c>
      <c r="AW62">
        <v>6</v>
      </c>
      <c r="AX62">
        <v>3</v>
      </c>
      <c r="AY62">
        <v>0</v>
      </c>
      <c r="AZ62">
        <v>0</v>
      </c>
      <c r="BA62">
        <v>4</v>
      </c>
      <c r="BB62">
        <v>5</v>
      </c>
      <c r="BC62">
        <v>0</v>
      </c>
      <c r="BD62">
        <v>0</v>
      </c>
      <c r="BE62">
        <v>0</v>
      </c>
      <c r="BF62">
        <v>0</v>
      </c>
    </row>
    <row r="63" spans="1:58" x14ac:dyDescent="0.35">
      <c r="A63" t="s">
        <v>228</v>
      </c>
      <c r="B63">
        <v>361</v>
      </c>
      <c r="C63" t="s">
        <v>48</v>
      </c>
      <c r="D63" t="s">
        <v>49</v>
      </c>
      <c r="E63" t="s">
        <v>58</v>
      </c>
      <c r="F63" t="s">
        <v>51</v>
      </c>
      <c r="G63" t="s">
        <v>59</v>
      </c>
      <c r="H63" t="s">
        <v>51</v>
      </c>
      <c r="I63" t="s">
        <v>60</v>
      </c>
      <c r="J63" t="s">
        <v>51</v>
      </c>
      <c r="K63" t="s">
        <v>69</v>
      </c>
      <c r="L63" t="s">
        <v>51</v>
      </c>
      <c r="M63" t="s">
        <v>127</v>
      </c>
      <c r="N63" t="s">
        <v>51</v>
      </c>
      <c r="O63">
        <v>1</v>
      </c>
      <c r="P63" t="s">
        <v>229</v>
      </c>
      <c r="Q63">
        <v>99.6</v>
      </c>
      <c r="R63">
        <v>1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3</v>
      </c>
      <c r="AC63">
        <v>23</v>
      </c>
      <c r="AD63">
        <v>12</v>
      </c>
      <c r="AE63">
        <v>150</v>
      </c>
      <c r="AF63">
        <v>137</v>
      </c>
      <c r="AG63">
        <v>0</v>
      </c>
      <c r="AH63">
        <v>0</v>
      </c>
      <c r="AI63">
        <v>6</v>
      </c>
      <c r="AJ63">
        <v>6</v>
      </c>
      <c r="AK63">
        <v>14</v>
      </c>
      <c r="AL63">
        <v>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5</v>
      </c>
      <c r="BB63">
        <v>0</v>
      </c>
      <c r="BC63">
        <v>0</v>
      </c>
      <c r="BD63">
        <v>0</v>
      </c>
      <c r="BE63">
        <v>0</v>
      </c>
      <c r="BF63">
        <v>0</v>
      </c>
    </row>
    <row r="64" spans="1:58" x14ac:dyDescent="0.35">
      <c r="A64" t="s">
        <v>230</v>
      </c>
      <c r="B64">
        <v>356</v>
      </c>
      <c r="C64" t="s">
        <v>48</v>
      </c>
      <c r="D64" t="s">
        <v>49</v>
      </c>
      <c r="E64" t="s">
        <v>50</v>
      </c>
      <c r="F64" t="s">
        <v>51</v>
      </c>
      <c r="G64" t="s">
        <v>52</v>
      </c>
      <c r="H64" t="s">
        <v>51</v>
      </c>
      <c r="I64" t="s">
        <v>53</v>
      </c>
      <c r="J64" t="s">
        <v>51</v>
      </c>
      <c r="K64" t="s">
        <v>54</v>
      </c>
      <c r="L64" t="s">
        <v>51</v>
      </c>
      <c r="M64" t="s">
        <v>55</v>
      </c>
      <c r="N64" t="s">
        <v>51</v>
      </c>
      <c r="O64">
        <v>1</v>
      </c>
      <c r="P64" t="s">
        <v>231</v>
      </c>
      <c r="Q64">
        <v>99.6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14</v>
      </c>
      <c r="AP64">
        <v>11</v>
      </c>
      <c r="AQ64">
        <v>0</v>
      </c>
      <c r="AR64">
        <v>0</v>
      </c>
      <c r="AS64">
        <v>0</v>
      </c>
      <c r="AT64">
        <v>0</v>
      </c>
      <c r="AU64">
        <v>19</v>
      </c>
      <c r="AV64">
        <v>10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148</v>
      </c>
      <c r="BD64">
        <v>154</v>
      </c>
      <c r="BE64">
        <v>0</v>
      </c>
      <c r="BF64">
        <v>0</v>
      </c>
    </row>
    <row r="65" spans="1:58" x14ac:dyDescent="0.35">
      <c r="A65" t="s">
        <v>232</v>
      </c>
      <c r="B65">
        <v>331</v>
      </c>
      <c r="C65" t="s">
        <v>48</v>
      </c>
      <c r="D65" t="s">
        <v>49</v>
      </c>
      <c r="E65" t="s">
        <v>50</v>
      </c>
      <c r="F65" t="s">
        <v>51</v>
      </c>
      <c r="G65" t="s">
        <v>52</v>
      </c>
      <c r="H65" t="s">
        <v>51</v>
      </c>
      <c r="I65" t="s">
        <v>53</v>
      </c>
      <c r="J65" t="s">
        <v>51</v>
      </c>
      <c r="K65" t="s">
        <v>65</v>
      </c>
      <c r="L65" t="s">
        <v>51</v>
      </c>
      <c r="M65" t="s">
        <v>66</v>
      </c>
      <c r="N65" t="s">
        <v>51</v>
      </c>
      <c r="O65">
        <v>1</v>
      </c>
      <c r="P65" t="s">
        <v>233</v>
      </c>
      <c r="Q65">
        <v>100</v>
      </c>
      <c r="R65">
        <v>1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40</v>
      </c>
      <c r="AF65">
        <v>43</v>
      </c>
      <c r="AG65">
        <v>0</v>
      </c>
      <c r="AH65">
        <v>0</v>
      </c>
      <c r="AI65">
        <v>54</v>
      </c>
      <c r="AJ65">
        <v>64</v>
      </c>
      <c r="AK65">
        <v>84</v>
      </c>
      <c r="AL65">
        <v>46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</row>
    <row r="66" spans="1:58" x14ac:dyDescent="0.35">
      <c r="A66" t="s">
        <v>234</v>
      </c>
      <c r="B66">
        <v>331</v>
      </c>
      <c r="C66" t="s">
        <v>48</v>
      </c>
      <c r="D66" t="s">
        <v>49</v>
      </c>
      <c r="E66" t="s">
        <v>58</v>
      </c>
      <c r="F66" t="s">
        <v>51</v>
      </c>
      <c r="G66" t="s">
        <v>59</v>
      </c>
      <c r="H66" t="s">
        <v>51</v>
      </c>
      <c r="I66" t="s">
        <v>60</v>
      </c>
      <c r="J66" t="s">
        <v>51</v>
      </c>
      <c r="K66" t="s">
        <v>61</v>
      </c>
      <c r="L66" t="s">
        <v>51</v>
      </c>
      <c r="M66" t="s">
        <v>185</v>
      </c>
      <c r="N66" t="s">
        <v>51</v>
      </c>
      <c r="O66">
        <v>0.6</v>
      </c>
      <c r="P66" t="s">
        <v>235</v>
      </c>
      <c r="Q66">
        <v>94.1</v>
      </c>
      <c r="R66">
        <v>1</v>
      </c>
      <c r="S66">
        <v>0</v>
      </c>
      <c r="T66">
        <v>0</v>
      </c>
      <c r="U66">
        <v>6</v>
      </c>
      <c r="V66">
        <v>8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17</v>
      </c>
      <c r="AF66">
        <v>15</v>
      </c>
      <c r="AG66">
        <v>0</v>
      </c>
      <c r="AH66">
        <v>0</v>
      </c>
      <c r="AI66">
        <v>11</v>
      </c>
      <c r="AJ66">
        <v>0</v>
      </c>
      <c r="AK66">
        <v>0</v>
      </c>
      <c r="AL66">
        <v>1</v>
      </c>
      <c r="AM66">
        <v>0</v>
      </c>
      <c r="AN66">
        <v>0</v>
      </c>
      <c r="AO66">
        <v>101</v>
      </c>
      <c r="AP66">
        <v>83</v>
      </c>
      <c r="AQ66">
        <v>0</v>
      </c>
      <c r="AR66">
        <v>0</v>
      </c>
      <c r="AS66">
        <v>0</v>
      </c>
      <c r="AT66">
        <v>0</v>
      </c>
      <c r="AU66">
        <v>32</v>
      </c>
      <c r="AV66">
        <v>37</v>
      </c>
      <c r="AW66">
        <v>0</v>
      </c>
      <c r="AX66">
        <v>0</v>
      </c>
      <c r="AY66">
        <v>0</v>
      </c>
      <c r="AZ66">
        <v>8</v>
      </c>
      <c r="BA66">
        <v>0</v>
      </c>
      <c r="BB66">
        <v>0</v>
      </c>
      <c r="BC66">
        <v>2</v>
      </c>
      <c r="BD66">
        <v>10</v>
      </c>
      <c r="BE66">
        <v>0</v>
      </c>
      <c r="BF66">
        <v>0</v>
      </c>
    </row>
    <row r="67" spans="1:58" x14ac:dyDescent="0.35">
      <c r="A67" t="s">
        <v>236</v>
      </c>
      <c r="B67">
        <v>324</v>
      </c>
      <c r="C67" t="s">
        <v>48</v>
      </c>
      <c r="D67" t="s">
        <v>49</v>
      </c>
      <c r="E67" t="s">
        <v>58</v>
      </c>
      <c r="F67" t="s">
        <v>51</v>
      </c>
      <c r="G67" t="s">
        <v>59</v>
      </c>
      <c r="H67" t="s">
        <v>51</v>
      </c>
      <c r="I67" t="s">
        <v>60</v>
      </c>
      <c r="J67" t="s">
        <v>51</v>
      </c>
      <c r="K67" t="s">
        <v>69</v>
      </c>
      <c r="L67" t="s">
        <v>51</v>
      </c>
      <c r="M67" t="s">
        <v>1875</v>
      </c>
      <c r="N67" t="s">
        <v>51</v>
      </c>
      <c r="O67">
        <v>1</v>
      </c>
      <c r="P67" t="s">
        <v>237</v>
      </c>
      <c r="Q67">
        <v>95.7</v>
      </c>
      <c r="R67">
        <v>1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178</v>
      </c>
      <c r="AZ67">
        <v>146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</row>
    <row r="68" spans="1:58" x14ac:dyDescent="0.35">
      <c r="A68" t="s">
        <v>238</v>
      </c>
      <c r="B68">
        <v>323</v>
      </c>
      <c r="C68" t="s">
        <v>48</v>
      </c>
      <c r="D68" t="s">
        <v>49</v>
      </c>
      <c r="E68" t="s">
        <v>133</v>
      </c>
      <c r="F68" t="s">
        <v>51</v>
      </c>
      <c r="G68" t="s">
        <v>1975</v>
      </c>
      <c r="H68" t="s">
        <v>51</v>
      </c>
      <c r="I68" t="s">
        <v>240</v>
      </c>
      <c r="J68" t="s">
        <v>51</v>
      </c>
      <c r="K68" t="s">
        <v>242</v>
      </c>
      <c r="L68" t="s">
        <v>51</v>
      </c>
      <c r="M68" t="s">
        <v>243</v>
      </c>
      <c r="N68" t="s">
        <v>51</v>
      </c>
      <c r="O68">
        <v>1</v>
      </c>
      <c r="P68" t="s">
        <v>244</v>
      </c>
      <c r="Q68">
        <v>100</v>
      </c>
      <c r="R68">
        <v>1</v>
      </c>
      <c r="S68">
        <v>0</v>
      </c>
      <c r="T68">
        <v>5</v>
      </c>
      <c r="U68">
        <v>12</v>
      </c>
      <c r="V68">
        <v>10</v>
      </c>
      <c r="W68">
        <v>9</v>
      </c>
      <c r="X68">
        <v>0</v>
      </c>
      <c r="Y68">
        <v>49</v>
      </c>
      <c r="Z68">
        <v>54</v>
      </c>
      <c r="AA68">
        <v>7</v>
      </c>
      <c r="AB68">
        <v>0</v>
      </c>
      <c r="AC68">
        <v>12</v>
      </c>
      <c r="AD68">
        <v>11</v>
      </c>
      <c r="AE68">
        <v>11</v>
      </c>
      <c r="AF68">
        <v>0</v>
      </c>
      <c r="AG68">
        <v>5</v>
      </c>
      <c r="AH68">
        <v>0</v>
      </c>
      <c r="AI68">
        <v>17</v>
      </c>
      <c r="AJ68">
        <v>14</v>
      </c>
      <c r="AK68">
        <v>16</v>
      </c>
      <c r="AL68">
        <v>14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28</v>
      </c>
      <c r="AX68">
        <v>22</v>
      </c>
      <c r="AY68">
        <v>8</v>
      </c>
      <c r="AZ68">
        <v>0</v>
      </c>
      <c r="BA68">
        <v>13</v>
      </c>
      <c r="BB68">
        <v>6</v>
      </c>
      <c r="BC68">
        <v>0</v>
      </c>
      <c r="BD68">
        <v>0</v>
      </c>
      <c r="BE68">
        <v>0</v>
      </c>
      <c r="BF68">
        <v>0</v>
      </c>
    </row>
    <row r="69" spans="1:58" x14ac:dyDescent="0.35">
      <c r="A69" t="s">
        <v>245</v>
      </c>
      <c r="B69">
        <v>319</v>
      </c>
      <c r="C69" t="s">
        <v>48</v>
      </c>
      <c r="D69" t="s">
        <v>49</v>
      </c>
      <c r="E69" t="s">
        <v>73</v>
      </c>
      <c r="F69" t="s">
        <v>51</v>
      </c>
      <c r="G69" t="s">
        <v>95</v>
      </c>
      <c r="H69" t="s">
        <v>51</v>
      </c>
      <c r="I69" t="s">
        <v>96</v>
      </c>
      <c r="J69" t="s">
        <v>51</v>
      </c>
      <c r="K69" s="8" t="s">
        <v>97</v>
      </c>
      <c r="L69" t="s">
        <v>51</v>
      </c>
      <c r="M69" s="8" t="s">
        <v>3278</v>
      </c>
      <c r="N69" t="s">
        <v>51</v>
      </c>
      <c r="O69">
        <v>0.69</v>
      </c>
      <c r="P69" t="s">
        <v>246</v>
      </c>
      <c r="Q69">
        <v>100</v>
      </c>
      <c r="R69">
        <v>1</v>
      </c>
      <c r="S69">
        <v>3</v>
      </c>
      <c r="T69">
        <v>6</v>
      </c>
      <c r="U69">
        <v>18</v>
      </c>
      <c r="V69">
        <v>28</v>
      </c>
      <c r="W69">
        <v>0</v>
      </c>
      <c r="X69">
        <v>0</v>
      </c>
      <c r="Y69">
        <v>0</v>
      </c>
      <c r="Z69">
        <v>0</v>
      </c>
      <c r="AA69">
        <v>19</v>
      </c>
      <c r="AB69">
        <v>17</v>
      </c>
      <c r="AC69">
        <v>16</v>
      </c>
      <c r="AD69">
        <v>21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8</v>
      </c>
      <c r="AX69">
        <v>6</v>
      </c>
      <c r="AY69">
        <v>36</v>
      </c>
      <c r="AZ69">
        <v>42</v>
      </c>
      <c r="BA69">
        <v>0</v>
      </c>
      <c r="BB69">
        <v>0</v>
      </c>
      <c r="BC69">
        <v>0</v>
      </c>
      <c r="BD69">
        <v>0</v>
      </c>
      <c r="BE69">
        <v>49</v>
      </c>
      <c r="BF69">
        <v>50</v>
      </c>
    </row>
    <row r="70" spans="1:58" x14ac:dyDescent="0.35">
      <c r="A70" t="s">
        <v>247</v>
      </c>
      <c r="B70">
        <v>318</v>
      </c>
      <c r="C70" t="s">
        <v>48</v>
      </c>
      <c r="D70" t="s">
        <v>49</v>
      </c>
      <c r="E70" t="s">
        <v>58</v>
      </c>
      <c r="F70" t="s">
        <v>51</v>
      </c>
      <c r="G70" t="s">
        <v>59</v>
      </c>
      <c r="H70" t="s">
        <v>51</v>
      </c>
      <c r="I70" t="s">
        <v>60</v>
      </c>
      <c r="J70" t="s">
        <v>51</v>
      </c>
      <c r="K70" t="s">
        <v>61</v>
      </c>
      <c r="L70" t="s">
        <v>51</v>
      </c>
      <c r="M70" t="s">
        <v>193</v>
      </c>
      <c r="N70" t="s">
        <v>51</v>
      </c>
      <c r="O70">
        <v>0.98</v>
      </c>
      <c r="P70" t="s">
        <v>248</v>
      </c>
      <c r="Q70">
        <v>92.9</v>
      </c>
      <c r="R70">
        <v>1</v>
      </c>
      <c r="S70">
        <v>17</v>
      </c>
      <c r="T70">
        <v>15</v>
      </c>
      <c r="U70">
        <v>0</v>
      </c>
      <c r="V70">
        <v>8</v>
      </c>
      <c r="W70">
        <v>16</v>
      </c>
      <c r="X70">
        <v>11</v>
      </c>
      <c r="Y70">
        <v>0</v>
      </c>
      <c r="Z70">
        <v>0</v>
      </c>
      <c r="AA70">
        <v>0</v>
      </c>
      <c r="AB70">
        <v>0</v>
      </c>
      <c r="AC70">
        <v>42</v>
      </c>
      <c r="AD70">
        <v>43</v>
      </c>
      <c r="AE70">
        <v>36</v>
      </c>
      <c r="AF70">
        <v>25</v>
      </c>
      <c r="AG70">
        <v>0</v>
      </c>
      <c r="AH70">
        <v>0</v>
      </c>
      <c r="AI70">
        <v>14</v>
      </c>
      <c r="AJ70">
        <v>11</v>
      </c>
      <c r="AK70">
        <v>26</v>
      </c>
      <c r="AL70">
        <v>21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5</v>
      </c>
      <c r="AY70">
        <v>7</v>
      </c>
      <c r="AZ70">
        <v>3</v>
      </c>
      <c r="BA70">
        <v>8</v>
      </c>
      <c r="BB70">
        <v>0</v>
      </c>
      <c r="BC70">
        <v>0</v>
      </c>
      <c r="BD70">
        <v>0</v>
      </c>
      <c r="BE70">
        <v>7</v>
      </c>
      <c r="BF70">
        <v>3</v>
      </c>
    </row>
    <row r="71" spans="1:58" x14ac:dyDescent="0.35">
      <c r="A71" t="s">
        <v>249</v>
      </c>
      <c r="B71">
        <v>316</v>
      </c>
      <c r="C71" t="s">
        <v>48</v>
      </c>
      <c r="D71" t="s">
        <v>49</v>
      </c>
      <c r="E71" t="s">
        <v>50</v>
      </c>
      <c r="F71" t="s">
        <v>51</v>
      </c>
      <c r="G71" t="s">
        <v>52</v>
      </c>
      <c r="H71" t="s">
        <v>51</v>
      </c>
      <c r="I71" t="s">
        <v>53</v>
      </c>
      <c r="J71" t="s">
        <v>51</v>
      </c>
      <c r="K71" t="s">
        <v>54</v>
      </c>
      <c r="L71" t="s">
        <v>51</v>
      </c>
      <c r="M71" t="s">
        <v>55</v>
      </c>
      <c r="N71" t="s">
        <v>51</v>
      </c>
      <c r="O71">
        <v>1</v>
      </c>
      <c r="P71" t="s">
        <v>250</v>
      </c>
      <c r="Q71">
        <v>100</v>
      </c>
      <c r="R71">
        <v>1</v>
      </c>
      <c r="S71">
        <v>35</v>
      </c>
      <c r="T71">
        <v>27</v>
      </c>
      <c r="U71">
        <v>76</v>
      </c>
      <c r="V71">
        <v>83</v>
      </c>
      <c r="W71">
        <v>24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6</v>
      </c>
      <c r="AH71">
        <v>14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31</v>
      </c>
      <c r="BB71">
        <v>20</v>
      </c>
      <c r="BC71">
        <v>0</v>
      </c>
      <c r="BD71">
        <v>0</v>
      </c>
      <c r="BE71">
        <v>0</v>
      </c>
      <c r="BF71">
        <v>0</v>
      </c>
    </row>
    <row r="72" spans="1:58" x14ac:dyDescent="0.35">
      <c r="A72" t="s">
        <v>251</v>
      </c>
      <c r="B72">
        <v>314</v>
      </c>
      <c r="C72" t="s">
        <v>48</v>
      </c>
      <c r="D72" t="s">
        <v>49</v>
      </c>
      <c r="E72" t="s">
        <v>58</v>
      </c>
      <c r="F72" t="s">
        <v>51</v>
      </c>
      <c r="G72" t="s">
        <v>59</v>
      </c>
      <c r="H72" t="s">
        <v>51</v>
      </c>
      <c r="I72" t="s">
        <v>60</v>
      </c>
      <c r="J72" t="s">
        <v>51</v>
      </c>
      <c r="K72" t="s">
        <v>69</v>
      </c>
      <c r="L72" t="s">
        <v>51</v>
      </c>
      <c r="M72" t="s">
        <v>82</v>
      </c>
      <c r="N72" t="s">
        <v>51</v>
      </c>
      <c r="O72">
        <v>0.68</v>
      </c>
      <c r="P72" t="s">
        <v>83</v>
      </c>
      <c r="Q72">
        <v>94.1</v>
      </c>
      <c r="R72">
        <v>1</v>
      </c>
      <c r="S72">
        <v>5</v>
      </c>
      <c r="T72">
        <v>11</v>
      </c>
      <c r="U72">
        <v>29</v>
      </c>
      <c r="V72">
        <v>6</v>
      </c>
      <c r="W72">
        <v>8</v>
      </c>
      <c r="X72">
        <v>6</v>
      </c>
      <c r="Y72">
        <v>31</v>
      </c>
      <c r="Z72">
        <v>21</v>
      </c>
      <c r="AA72">
        <v>2</v>
      </c>
      <c r="AB72">
        <v>0</v>
      </c>
      <c r="AC72">
        <v>17</v>
      </c>
      <c r="AD72">
        <v>9</v>
      </c>
      <c r="AE72">
        <v>9</v>
      </c>
      <c r="AF72">
        <v>7</v>
      </c>
      <c r="AG72">
        <v>10</v>
      </c>
      <c r="AH72">
        <v>8</v>
      </c>
      <c r="AI72">
        <v>19</v>
      </c>
      <c r="AJ72">
        <v>12</v>
      </c>
      <c r="AK72">
        <v>14</v>
      </c>
      <c r="AL72">
        <v>11</v>
      </c>
      <c r="AM72">
        <v>0</v>
      </c>
      <c r="AN72">
        <v>0</v>
      </c>
      <c r="AO72">
        <v>4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5</v>
      </c>
      <c r="AZ72">
        <v>6</v>
      </c>
      <c r="BA72">
        <v>14</v>
      </c>
      <c r="BB72">
        <v>19</v>
      </c>
      <c r="BC72">
        <v>11</v>
      </c>
      <c r="BD72">
        <v>11</v>
      </c>
      <c r="BE72">
        <v>2</v>
      </c>
      <c r="BF72">
        <v>7</v>
      </c>
    </row>
    <row r="73" spans="1:58" x14ac:dyDescent="0.35">
      <c r="A73" t="s">
        <v>252</v>
      </c>
      <c r="B73">
        <v>314</v>
      </c>
      <c r="C73" t="s">
        <v>48</v>
      </c>
      <c r="D73" t="s">
        <v>49</v>
      </c>
      <c r="E73" t="s">
        <v>58</v>
      </c>
      <c r="F73" t="s">
        <v>51</v>
      </c>
      <c r="G73" t="s">
        <v>59</v>
      </c>
      <c r="H73" t="s">
        <v>51</v>
      </c>
      <c r="I73" t="s">
        <v>60</v>
      </c>
      <c r="J73" t="s">
        <v>51</v>
      </c>
      <c r="K73" t="s">
        <v>61</v>
      </c>
      <c r="L73" t="s">
        <v>51</v>
      </c>
      <c r="M73" t="s">
        <v>1876</v>
      </c>
      <c r="N73" t="s">
        <v>51</v>
      </c>
      <c r="O73">
        <v>0.63</v>
      </c>
      <c r="P73" t="s">
        <v>253</v>
      </c>
      <c r="Q73">
        <v>89.7</v>
      </c>
      <c r="R73">
        <v>4</v>
      </c>
      <c r="S73">
        <v>9</v>
      </c>
      <c r="T73">
        <v>2</v>
      </c>
      <c r="U73">
        <v>0</v>
      </c>
      <c r="V73">
        <v>6</v>
      </c>
      <c r="W73">
        <v>7</v>
      </c>
      <c r="X73">
        <v>13</v>
      </c>
      <c r="Y73">
        <v>14</v>
      </c>
      <c r="Z73">
        <v>24</v>
      </c>
      <c r="AA73">
        <v>19</v>
      </c>
      <c r="AB73">
        <v>16</v>
      </c>
      <c r="AC73">
        <v>7</v>
      </c>
      <c r="AD73">
        <v>3</v>
      </c>
      <c r="AE73">
        <v>7</v>
      </c>
      <c r="AF73">
        <v>7</v>
      </c>
      <c r="AG73">
        <v>0</v>
      </c>
      <c r="AH73">
        <v>7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17</v>
      </c>
      <c r="AX73">
        <v>11</v>
      </c>
      <c r="AY73">
        <v>23</v>
      </c>
      <c r="AZ73">
        <v>39</v>
      </c>
      <c r="BA73">
        <v>3</v>
      </c>
      <c r="BB73">
        <v>8</v>
      </c>
      <c r="BC73">
        <v>2</v>
      </c>
      <c r="BD73">
        <v>5</v>
      </c>
      <c r="BE73">
        <v>35</v>
      </c>
      <c r="BF73">
        <v>30</v>
      </c>
    </row>
    <row r="74" spans="1:58" x14ac:dyDescent="0.35">
      <c r="A74" t="s">
        <v>254</v>
      </c>
      <c r="B74">
        <v>307</v>
      </c>
      <c r="C74" t="s">
        <v>48</v>
      </c>
      <c r="D74" t="s">
        <v>49</v>
      </c>
      <c r="E74" t="s">
        <v>58</v>
      </c>
      <c r="F74" t="s">
        <v>51</v>
      </c>
      <c r="G74" t="s">
        <v>59</v>
      </c>
      <c r="H74" t="s">
        <v>51</v>
      </c>
      <c r="I74" t="s">
        <v>60</v>
      </c>
      <c r="J74" t="s">
        <v>51</v>
      </c>
      <c r="K74" t="s">
        <v>61</v>
      </c>
      <c r="L74" t="s">
        <v>51</v>
      </c>
      <c r="M74" t="s">
        <v>62</v>
      </c>
      <c r="N74" t="s">
        <v>51</v>
      </c>
      <c r="O74">
        <v>0.77</v>
      </c>
      <c r="P74" t="s">
        <v>63</v>
      </c>
      <c r="Q74">
        <v>95.7</v>
      </c>
      <c r="R74">
        <v>1</v>
      </c>
      <c r="S74">
        <v>14</v>
      </c>
      <c r="T74">
        <v>17</v>
      </c>
      <c r="U74">
        <v>0</v>
      </c>
      <c r="V74">
        <v>0</v>
      </c>
      <c r="W74">
        <v>12</v>
      </c>
      <c r="X74">
        <v>15</v>
      </c>
      <c r="Y74">
        <v>23</v>
      </c>
      <c r="Z74">
        <v>18</v>
      </c>
      <c r="AA74">
        <v>2</v>
      </c>
      <c r="AB74">
        <v>7</v>
      </c>
      <c r="AC74">
        <v>22</v>
      </c>
      <c r="AD74">
        <v>10</v>
      </c>
      <c r="AE74">
        <v>17</v>
      </c>
      <c r="AF74">
        <v>12</v>
      </c>
      <c r="AG74">
        <v>12</v>
      </c>
      <c r="AH74">
        <v>5</v>
      </c>
      <c r="AI74">
        <v>15</v>
      </c>
      <c r="AJ74">
        <v>0</v>
      </c>
      <c r="AK74">
        <v>2</v>
      </c>
      <c r="AL74">
        <v>14</v>
      </c>
      <c r="AM74">
        <v>0</v>
      </c>
      <c r="AN74">
        <v>0</v>
      </c>
      <c r="AO74">
        <v>5</v>
      </c>
      <c r="AP74">
        <v>3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35</v>
      </c>
      <c r="AX74">
        <v>18</v>
      </c>
      <c r="AY74">
        <v>0</v>
      </c>
      <c r="AZ74">
        <v>0</v>
      </c>
      <c r="BA74">
        <v>20</v>
      </c>
      <c r="BB74">
        <v>9</v>
      </c>
      <c r="BC74">
        <v>0</v>
      </c>
      <c r="BD74">
        <v>0</v>
      </c>
      <c r="BE74">
        <v>0</v>
      </c>
      <c r="BF74">
        <v>0</v>
      </c>
    </row>
    <row r="75" spans="1:58" x14ac:dyDescent="0.35">
      <c r="A75" t="s">
        <v>255</v>
      </c>
      <c r="B75">
        <v>301</v>
      </c>
      <c r="C75" t="s">
        <v>48</v>
      </c>
      <c r="D75" t="s">
        <v>49</v>
      </c>
      <c r="E75" t="s">
        <v>58</v>
      </c>
      <c r="F75" t="s">
        <v>51</v>
      </c>
      <c r="G75" t="s">
        <v>59</v>
      </c>
      <c r="H75" t="s">
        <v>51</v>
      </c>
      <c r="I75" t="s">
        <v>60</v>
      </c>
      <c r="J75" t="s">
        <v>51</v>
      </c>
      <c r="K75" t="s">
        <v>69</v>
      </c>
      <c r="L75" t="s">
        <v>51</v>
      </c>
      <c r="M75" t="s">
        <v>1875</v>
      </c>
      <c r="N75" t="s">
        <v>51</v>
      </c>
      <c r="O75">
        <v>1</v>
      </c>
      <c r="P75" t="s">
        <v>256</v>
      </c>
      <c r="Q75">
        <v>96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85</v>
      </c>
      <c r="AP75">
        <v>86</v>
      </c>
      <c r="AQ75">
        <v>0</v>
      </c>
      <c r="AR75">
        <v>0</v>
      </c>
      <c r="AS75">
        <v>0</v>
      </c>
      <c r="AT75">
        <v>0</v>
      </c>
      <c r="AU75">
        <v>55</v>
      </c>
      <c r="AV75">
        <v>50</v>
      </c>
      <c r="AW75">
        <v>0</v>
      </c>
      <c r="AX75">
        <v>0</v>
      </c>
      <c r="AY75">
        <v>5</v>
      </c>
      <c r="AZ75">
        <v>0</v>
      </c>
      <c r="BA75">
        <v>0</v>
      </c>
      <c r="BB75">
        <v>0</v>
      </c>
      <c r="BC75">
        <v>13</v>
      </c>
      <c r="BD75">
        <v>7</v>
      </c>
      <c r="BE75">
        <v>0</v>
      </c>
      <c r="BF75">
        <v>0</v>
      </c>
    </row>
    <row r="76" spans="1:58" x14ac:dyDescent="0.35">
      <c r="A76" t="s">
        <v>257</v>
      </c>
      <c r="B76">
        <v>299</v>
      </c>
      <c r="C76" t="s">
        <v>48</v>
      </c>
      <c r="D76" t="s">
        <v>49</v>
      </c>
      <c r="E76" t="s">
        <v>58</v>
      </c>
      <c r="F76" t="s">
        <v>51</v>
      </c>
      <c r="G76" t="s">
        <v>258</v>
      </c>
      <c r="H76" t="s">
        <v>51</v>
      </c>
      <c r="I76" t="s">
        <v>259</v>
      </c>
      <c r="J76" t="s">
        <v>51</v>
      </c>
      <c r="K76" t="s">
        <v>260</v>
      </c>
      <c r="L76" t="s">
        <v>51</v>
      </c>
      <c r="M76" t="s">
        <v>261</v>
      </c>
      <c r="N76" t="s">
        <v>51</v>
      </c>
      <c r="O76">
        <v>1</v>
      </c>
      <c r="P76" t="s">
        <v>262</v>
      </c>
      <c r="Q76">
        <v>100</v>
      </c>
      <c r="R76">
        <v>3</v>
      </c>
      <c r="S76">
        <v>8</v>
      </c>
      <c r="T76">
        <v>12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3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6</v>
      </c>
      <c r="AH76">
        <v>11</v>
      </c>
      <c r="AI76">
        <v>15</v>
      </c>
      <c r="AJ76">
        <v>0</v>
      </c>
      <c r="AK76">
        <v>15</v>
      </c>
      <c r="AL76">
        <v>12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23</v>
      </c>
      <c r="AT76">
        <v>22</v>
      </c>
      <c r="AU76">
        <v>0</v>
      </c>
      <c r="AV76">
        <v>0</v>
      </c>
      <c r="AW76">
        <v>12</v>
      </c>
      <c r="AX76">
        <v>7</v>
      </c>
      <c r="AY76">
        <v>37</v>
      </c>
      <c r="AZ76">
        <v>47</v>
      </c>
      <c r="BA76">
        <v>12</v>
      </c>
      <c r="BB76">
        <v>13</v>
      </c>
      <c r="BC76">
        <v>5</v>
      </c>
      <c r="BD76">
        <v>8</v>
      </c>
      <c r="BE76">
        <v>11</v>
      </c>
      <c r="BF76">
        <v>20</v>
      </c>
    </row>
    <row r="77" spans="1:58" x14ac:dyDescent="0.35">
      <c r="A77" t="s">
        <v>263</v>
      </c>
      <c r="B77">
        <v>297</v>
      </c>
      <c r="C77" t="s">
        <v>48</v>
      </c>
      <c r="D77" t="s">
        <v>49</v>
      </c>
      <c r="E77" t="s">
        <v>58</v>
      </c>
      <c r="F77" t="s">
        <v>51</v>
      </c>
      <c r="G77" t="s">
        <v>59</v>
      </c>
      <c r="H77" t="s">
        <v>51</v>
      </c>
      <c r="I77" t="s">
        <v>60</v>
      </c>
      <c r="J77" t="s">
        <v>51</v>
      </c>
      <c r="K77" t="s">
        <v>69</v>
      </c>
      <c r="L77" t="s">
        <v>51</v>
      </c>
      <c r="M77" t="s">
        <v>1875</v>
      </c>
      <c r="N77" t="s">
        <v>51</v>
      </c>
      <c r="O77">
        <v>1</v>
      </c>
      <c r="P77" t="s">
        <v>264</v>
      </c>
      <c r="Q77">
        <v>96.4</v>
      </c>
      <c r="R77">
        <v>1</v>
      </c>
      <c r="S77">
        <v>0</v>
      </c>
      <c r="T77">
        <v>6</v>
      </c>
      <c r="U77">
        <v>0</v>
      </c>
      <c r="V77">
        <v>0</v>
      </c>
      <c r="W77">
        <v>12</v>
      </c>
      <c r="X77">
        <v>20</v>
      </c>
      <c r="Y77">
        <v>43</v>
      </c>
      <c r="Z77">
        <v>59</v>
      </c>
      <c r="AA77">
        <v>0</v>
      </c>
      <c r="AB77">
        <v>0</v>
      </c>
      <c r="AC77">
        <v>0</v>
      </c>
      <c r="AD77">
        <v>0</v>
      </c>
      <c r="AE77">
        <v>3</v>
      </c>
      <c r="AF77">
        <v>4</v>
      </c>
      <c r="AG77">
        <v>10</v>
      </c>
      <c r="AH77">
        <v>24</v>
      </c>
      <c r="AI77">
        <v>8</v>
      </c>
      <c r="AJ77">
        <v>20</v>
      </c>
      <c r="AK77">
        <v>19</v>
      </c>
      <c r="AL77">
        <v>17</v>
      </c>
      <c r="AM77">
        <v>0</v>
      </c>
      <c r="AN77">
        <v>0</v>
      </c>
      <c r="AO77">
        <v>2</v>
      </c>
      <c r="AP77">
        <v>5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10</v>
      </c>
      <c r="AZ77">
        <v>0</v>
      </c>
      <c r="BA77">
        <v>9</v>
      </c>
      <c r="BB77">
        <v>14</v>
      </c>
      <c r="BC77">
        <v>0</v>
      </c>
      <c r="BD77">
        <v>0</v>
      </c>
      <c r="BE77">
        <v>10</v>
      </c>
      <c r="BF77">
        <v>2</v>
      </c>
    </row>
    <row r="78" spans="1:58" x14ac:dyDescent="0.35">
      <c r="A78" t="s">
        <v>265</v>
      </c>
      <c r="B78">
        <v>277</v>
      </c>
      <c r="C78" t="s">
        <v>48</v>
      </c>
      <c r="D78" t="s">
        <v>49</v>
      </c>
      <c r="E78" t="s">
        <v>58</v>
      </c>
      <c r="F78" t="s">
        <v>51</v>
      </c>
      <c r="G78" t="s">
        <v>59</v>
      </c>
      <c r="H78" t="s">
        <v>51</v>
      </c>
      <c r="I78" t="s">
        <v>60</v>
      </c>
      <c r="J78" t="s">
        <v>51</v>
      </c>
      <c r="K78" s="8" t="s">
        <v>1711</v>
      </c>
      <c r="L78" t="s">
        <v>51</v>
      </c>
      <c r="M78" t="s">
        <v>82</v>
      </c>
      <c r="N78" t="s">
        <v>51</v>
      </c>
      <c r="O78">
        <v>0.98</v>
      </c>
      <c r="P78" t="s">
        <v>266</v>
      </c>
      <c r="Q78">
        <v>100</v>
      </c>
      <c r="R78">
        <v>1</v>
      </c>
      <c r="S78">
        <v>19</v>
      </c>
      <c r="T78">
        <v>18</v>
      </c>
      <c r="U78">
        <v>7</v>
      </c>
      <c r="V78">
        <v>9</v>
      </c>
      <c r="W78">
        <v>29</v>
      </c>
      <c r="X78">
        <v>24</v>
      </c>
      <c r="Y78">
        <v>37</v>
      </c>
      <c r="Z78">
        <v>39</v>
      </c>
      <c r="AA78">
        <v>10</v>
      </c>
      <c r="AB78">
        <v>10</v>
      </c>
      <c r="AC78">
        <v>6</v>
      </c>
      <c r="AD78">
        <v>9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3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10</v>
      </c>
      <c r="AX78">
        <v>12</v>
      </c>
      <c r="AY78">
        <v>9</v>
      </c>
      <c r="AZ78">
        <v>12</v>
      </c>
      <c r="BA78">
        <v>8</v>
      </c>
      <c r="BB78">
        <v>0</v>
      </c>
      <c r="BC78">
        <v>0</v>
      </c>
      <c r="BD78">
        <v>0</v>
      </c>
      <c r="BE78">
        <v>0</v>
      </c>
      <c r="BF78">
        <v>6</v>
      </c>
    </row>
    <row r="79" spans="1:58" x14ac:dyDescent="0.35">
      <c r="A79" t="s">
        <v>267</v>
      </c>
      <c r="B79">
        <v>276</v>
      </c>
      <c r="C79" t="s">
        <v>48</v>
      </c>
      <c r="D79" t="s">
        <v>49</v>
      </c>
      <c r="E79" t="s">
        <v>58</v>
      </c>
      <c r="F79" t="s">
        <v>51</v>
      </c>
      <c r="G79" t="s">
        <v>59</v>
      </c>
      <c r="H79" t="s">
        <v>51</v>
      </c>
      <c r="I79" t="s">
        <v>60</v>
      </c>
      <c r="J79" t="s">
        <v>51</v>
      </c>
      <c r="K79" s="8" t="s">
        <v>1711</v>
      </c>
      <c r="L79" t="s">
        <v>51</v>
      </c>
      <c r="M79" t="s">
        <v>82</v>
      </c>
      <c r="N79" t="s">
        <v>51</v>
      </c>
      <c r="O79">
        <v>0.92</v>
      </c>
      <c r="P79" t="s">
        <v>268</v>
      </c>
      <c r="Q79">
        <v>100</v>
      </c>
      <c r="R79">
        <v>1</v>
      </c>
      <c r="S79">
        <v>3</v>
      </c>
      <c r="T79">
        <v>0</v>
      </c>
      <c r="U79">
        <v>8</v>
      </c>
      <c r="V79">
        <v>10</v>
      </c>
      <c r="W79">
        <v>0</v>
      </c>
      <c r="X79">
        <v>5</v>
      </c>
      <c r="Y79">
        <v>15</v>
      </c>
      <c r="Z79">
        <v>19</v>
      </c>
      <c r="AA79">
        <v>5</v>
      </c>
      <c r="AB79">
        <v>7</v>
      </c>
      <c r="AC79">
        <v>25</v>
      </c>
      <c r="AD79">
        <v>24</v>
      </c>
      <c r="AE79">
        <v>0</v>
      </c>
      <c r="AF79">
        <v>1</v>
      </c>
      <c r="AG79">
        <v>10</v>
      </c>
      <c r="AH79">
        <v>8</v>
      </c>
      <c r="AI79">
        <v>8</v>
      </c>
      <c r="AJ79">
        <v>9</v>
      </c>
      <c r="AK79">
        <v>22</v>
      </c>
      <c r="AL79">
        <v>17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11</v>
      </c>
      <c r="AX79">
        <v>9</v>
      </c>
      <c r="AY79">
        <v>28</v>
      </c>
      <c r="AZ79">
        <v>17</v>
      </c>
      <c r="BA79">
        <v>4</v>
      </c>
      <c r="BB79">
        <v>4</v>
      </c>
      <c r="BC79">
        <v>0</v>
      </c>
      <c r="BD79">
        <v>0</v>
      </c>
      <c r="BE79">
        <v>1</v>
      </c>
      <c r="BF79">
        <v>6</v>
      </c>
    </row>
    <row r="80" spans="1:58" x14ac:dyDescent="0.35">
      <c r="A80" t="s">
        <v>269</v>
      </c>
      <c r="B80">
        <v>272</v>
      </c>
      <c r="C80" t="s">
        <v>48</v>
      </c>
      <c r="D80" t="s">
        <v>49</v>
      </c>
      <c r="E80" t="s">
        <v>50</v>
      </c>
      <c r="F80" t="s">
        <v>51</v>
      </c>
      <c r="G80" t="s">
        <v>52</v>
      </c>
      <c r="H80" t="s">
        <v>51</v>
      </c>
      <c r="I80" t="s">
        <v>53</v>
      </c>
      <c r="J80" t="s">
        <v>51</v>
      </c>
      <c r="K80" t="s">
        <v>54</v>
      </c>
      <c r="L80" t="s">
        <v>51</v>
      </c>
      <c r="M80" t="s">
        <v>55</v>
      </c>
      <c r="N80" t="s">
        <v>51</v>
      </c>
      <c r="O80">
        <v>0.99</v>
      </c>
      <c r="P80" t="s">
        <v>270</v>
      </c>
      <c r="Q80">
        <v>97.6</v>
      </c>
      <c r="R80">
        <v>2</v>
      </c>
      <c r="S80">
        <v>0</v>
      </c>
      <c r="T80">
        <v>0</v>
      </c>
      <c r="U80">
        <v>0</v>
      </c>
      <c r="V80">
        <v>0</v>
      </c>
      <c r="W80">
        <v>0</v>
      </c>
      <c r="X80">
        <v>41</v>
      </c>
      <c r="Y80">
        <v>0</v>
      </c>
      <c r="Z80">
        <v>0</v>
      </c>
      <c r="AA80">
        <v>0</v>
      </c>
      <c r="AB80">
        <v>5</v>
      </c>
      <c r="AC80">
        <v>1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74</v>
      </c>
      <c r="AN80">
        <v>0</v>
      </c>
      <c r="AO80">
        <v>0</v>
      </c>
      <c r="AP80">
        <v>0</v>
      </c>
      <c r="AQ80">
        <v>0</v>
      </c>
      <c r="AR80">
        <v>76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75</v>
      </c>
    </row>
    <row r="81" spans="1:58" x14ac:dyDescent="0.35">
      <c r="A81" t="s">
        <v>271</v>
      </c>
      <c r="B81">
        <v>261</v>
      </c>
      <c r="C81" t="s">
        <v>48</v>
      </c>
      <c r="D81" t="s">
        <v>49</v>
      </c>
      <c r="E81" t="s">
        <v>58</v>
      </c>
      <c r="F81" t="s">
        <v>51</v>
      </c>
      <c r="G81" t="s">
        <v>59</v>
      </c>
      <c r="H81" t="s">
        <v>51</v>
      </c>
      <c r="I81" t="s">
        <v>60</v>
      </c>
      <c r="J81" t="s">
        <v>51</v>
      </c>
      <c r="K81" t="s">
        <v>69</v>
      </c>
      <c r="L81" t="s">
        <v>51</v>
      </c>
      <c r="M81" t="s">
        <v>127</v>
      </c>
      <c r="N81" t="s">
        <v>51</v>
      </c>
      <c r="O81">
        <v>1</v>
      </c>
      <c r="P81" t="s">
        <v>272</v>
      </c>
      <c r="Q81">
        <v>99.6</v>
      </c>
      <c r="R81">
        <v>1</v>
      </c>
      <c r="S81">
        <v>0</v>
      </c>
      <c r="T81">
        <v>0</v>
      </c>
      <c r="U81">
        <v>8</v>
      </c>
      <c r="V81">
        <v>6</v>
      </c>
      <c r="W81">
        <v>1</v>
      </c>
      <c r="X81">
        <v>2</v>
      </c>
      <c r="Y81">
        <v>25</v>
      </c>
      <c r="Z81">
        <v>28</v>
      </c>
      <c r="AA81">
        <v>4</v>
      </c>
      <c r="AB81">
        <v>0</v>
      </c>
      <c r="AC81">
        <v>14</v>
      </c>
      <c r="AD81">
        <v>1</v>
      </c>
      <c r="AE81">
        <v>0</v>
      </c>
      <c r="AF81">
        <v>0</v>
      </c>
      <c r="AG81">
        <v>0</v>
      </c>
      <c r="AH81">
        <v>0</v>
      </c>
      <c r="AI81">
        <v>9</v>
      </c>
      <c r="AJ81">
        <v>13</v>
      </c>
      <c r="AK81">
        <v>9</v>
      </c>
      <c r="AL81">
        <v>4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17</v>
      </c>
      <c r="AX81">
        <v>0</v>
      </c>
      <c r="AY81">
        <v>55</v>
      </c>
      <c r="AZ81">
        <v>58</v>
      </c>
      <c r="BA81">
        <v>0</v>
      </c>
      <c r="BB81">
        <v>0</v>
      </c>
      <c r="BC81">
        <v>0</v>
      </c>
      <c r="BD81">
        <v>0</v>
      </c>
      <c r="BE81">
        <v>7</v>
      </c>
      <c r="BF81">
        <v>0</v>
      </c>
    </row>
    <row r="82" spans="1:58" x14ac:dyDescent="0.35">
      <c r="A82" t="s">
        <v>273</v>
      </c>
      <c r="B82">
        <v>259</v>
      </c>
      <c r="C82" t="s">
        <v>48</v>
      </c>
      <c r="D82" t="s">
        <v>49</v>
      </c>
      <c r="E82" t="s">
        <v>58</v>
      </c>
      <c r="F82" t="s">
        <v>51</v>
      </c>
      <c r="G82" t="s">
        <v>59</v>
      </c>
      <c r="H82" t="s">
        <v>51</v>
      </c>
      <c r="I82" t="s">
        <v>60</v>
      </c>
      <c r="J82" t="s">
        <v>51</v>
      </c>
      <c r="K82" t="s">
        <v>69</v>
      </c>
      <c r="L82" t="s">
        <v>51</v>
      </c>
      <c r="M82" t="s">
        <v>1875</v>
      </c>
      <c r="N82" t="s">
        <v>51</v>
      </c>
      <c r="O82">
        <v>0.99</v>
      </c>
      <c r="P82" t="s">
        <v>274</v>
      </c>
      <c r="Q82">
        <v>95.7</v>
      </c>
      <c r="R82">
        <v>7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5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127</v>
      </c>
      <c r="AT82">
        <v>127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</row>
    <row r="83" spans="1:58" x14ac:dyDescent="0.35">
      <c r="A83" t="s">
        <v>275</v>
      </c>
      <c r="B83">
        <v>257</v>
      </c>
      <c r="C83" t="s">
        <v>48</v>
      </c>
      <c r="D83" t="s">
        <v>49</v>
      </c>
      <c r="E83" t="s">
        <v>58</v>
      </c>
      <c r="F83" t="s">
        <v>51</v>
      </c>
      <c r="G83" t="s">
        <v>59</v>
      </c>
      <c r="H83" t="s">
        <v>51</v>
      </c>
      <c r="I83" t="s">
        <v>60</v>
      </c>
      <c r="J83" t="s">
        <v>51</v>
      </c>
      <c r="K83" t="s">
        <v>69</v>
      </c>
      <c r="L83" t="s">
        <v>51</v>
      </c>
      <c r="M83" t="s">
        <v>106</v>
      </c>
      <c r="N83" t="s">
        <v>51</v>
      </c>
      <c r="O83">
        <v>1</v>
      </c>
      <c r="P83" t="s">
        <v>276</v>
      </c>
      <c r="Q83">
        <v>100</v>
      </c>
      <c r="R83">
        <v>1</v>
      </c>
      <c r="S83">
        <v>11</v>
      </c>
      <c r="T83">
        <v>13</v>
      </c>
      <c r="U83">
        <v>32</v>
      </c>
      <c r="V83">
        <v>19</v>
      </c>
      <c r="W83">
        <v>18</v>
      </c>
      <c r="X83">
        <v>23</v>
      </c>
      <c r="Y83">
        <v>60</v>
      </c>
      <c r="Z83">
        <v>20</v>
      </c>
      <c r="AA83">
        <v>0</v>
      </c>
      <c r="AB83">
        <v>0</v>
      </c>
      <c r="AC83">
        <v>4</v>
      </c>
      <c r="AD83">
        <v>12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4</v>
      </c>
      <c r="AX83">
        <v>17</v>
      </c>
      <c r="AY83">
        <v>1</v>
      </c>
      <c r="AZ83">
        <v>5</v>
      </c>
      <c r="BA83">
        <v>0</v>
      </c>
      <c r="BB83">
        <v>8</v>
      </c>
      <c r="BC83">
        <v>0</v>
      </c>
      <c r="BD83">
        <v>5</v>
      </c>
      <c r="BE83">
        <v>5</v>
      </c>
      <c r="BF83">
        <v>0</v>
      </c>
    </row>
    <row r="84" spans="1:58" x14ac:dyDescent="0.35">
      <c r="A84" t="s">
        <v>277</v>
      </c>
      <c r="B84">
        <v>244</v>
      </c>
      <c r="C84" t="s">
        <v>48</v>
      </c>
      <c r="D84" t="s">
        <v>49</v>
      </c>
      <c r="E84" t="s">
        <v>58</v>
      </c>
      <c r="F84" t="s">
        <v>51</v>
      </c>
      <c r="G84" t="s">
        <v>59</v>
      </c>
      <c r="H84" t="s">
        <v>51</v>
      </c>
      <c r="I84" t="s">
        <v>60</v>
      </c>
      <c r="J84" t="s">
        <v>51</v>
      </c>
      <c r="K84" t="s">
        <v>69</v>
      </c>
      <c r="L84" t="s">
        <v>51</v>
      </c>
      <c r="M84" t="s">
        <v>124</v>
      </c>
      <c r="N84" t="s">
        <v>51</v>
      </c>
      <c r="O84">
        <v>0.78</v>
      </c>
      <c r="P84" t="s">
        <v>256</v>
      </c>
      <c r="Q84">
        <v>97.2</v>
      </c>
      <c r="R84">
        <v>1</v>
      </c>
      <c r="S84">
        <v>3</v>
      </c>
      <c r="T84">
        <v>1</v>
      </c>
      <c r="U84">
        <v>10</v>
      </c>
      <c r="V84">
        <v>11</v>
      </c>
      <c r="W84">
        <v>0</v>
      </c>
      <c r="X84">
        <v>0</v>
      </c>
      <c r="Y84">
        <v>43</v>
      </c>
      <c r="Z84">
        <v>34</v>
      </c>
      <c r="AA84">
        <v>1</v>
      </c>
      <c r="AB84">
        <v>5</v>
      </c>
      <c r="AC84">
        <v>8</v>
      </c>
      <c r="AD84">
        <v>1</v>
      </c>
      <c r="AE84">
        <v>3</v>
      </c>
      <c r="AF84">
        <v>6</v>
      </c>
      <c r="AG84">
        <v>3</v>
      </c>
      <c r="AH84">
        <v>3</v>
      </c>
      <c r="AI84">
        <v>0</v>
      </c>
      <c r="AJ84">
        <v>4</v>
      </c>
      <c r="AK84">
        <v>2</v>
      </c>
      <c r="AL84">
        <v>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4</v>
      </c>
      <c r="AX84">
        <v>0</v>
      </c>
      <c r="AY84">
        <v>33</v>
      </c>
      <c r="AZ84">
        <v>29</v>
      </c>
      <c r="BA84">
        <v>7</v>
      </c>
      <c r="BB84">
        <v>18</v>
      </c>
      <c r="BC84">
        <v>0</v>
      </c>
      <c r="BD84">
        <v>0</v>
      </c>
      <c r="BE84">
        <v>3</v>
      </c>
      <c r="BF84">
        <v>7</v>
      </c>
    </row>
    <row r="85" spans="1:58" x14ac:dyDescent="0.35">
      <c r="A85" t="s">
        <v>278</v>
      </c>
      <c r="B85">
        <v>236</v>
      </c>
      <c r="C85" t="s">
        <v>48</v>
      </c>
      <c r="D85" t="s">
        <v>49</v>
      </c>
      <c r="E85" t="s">
        <v>58</v>
      </c>
      <c r="F85" t="s">
        <v>51</v>
      </c>
      <c r="G85" t="s">
        <v>112</v>
      </c>
      <c r="H85" t="s">
        <v>51</v>
      </c>
      <c r="I85" s="8" t="s">
        <v>3226</v>
      </c>
      <c r="J85" t="s">
        <v>51</v>
      </c>
      <c r="K85" t="s">
        <v>114</v>
      </c>
      <c r="L85" t="s">
        <v>51</v>
      </c>
      <c r="M85" t="s">
        <v>164</v>
      </c>
      <c r="N85" t="s">
        <v>51</v>
      </c>
      <c r="O85">
        <v>0.97</v>
      </c>
      <c r="P85" t="s">
        <v>279</v>
      </c>
      <c r="Q85">
        <v>96.4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37</v>
      </c>
      <c r="AH85">
        <v>37</v>
      </c>
      <c r="AI85">
        <v>3</v>
      </c>
      <c r="AJ85">
        <v>4</v>
      </c>
      <c r="AK85">
        <v>7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91</v>
      </c>
      <c r="BB85">
        <v>57</v>
      </c>
      <c r="BC85">
        <v>0</v>
      </c>
      <c r="BD85">
        <v>0</v>
      </c>
      <c r="BE85">
        <v>0</v>
      </c>
      <c r="BF85">
        <v>0</v>
      </c>
    </row>
    <row r="86" spans="1:58" x14ac:dyDescent="0.35">
      <c r="A86" t="s">
        <v>280</v>
      </c>
      <c r="B86">
        <v>227</v>
      </c>
      <c r="C86" t="s">
        <v>48</v>
      </c>
      <c r="D86" t="s">
        <v>49</v>
      </c>
      <c r="E86" t="s">
        <v>58</v>
      </c>
      <c r="F86" t="s">
        <v>51</v>
      </c>
      <c r="G86" t="s">
        <v>59</v>
      </c>
      <c r="H86" t="s">
        <v>51</v>
      </c>
      <c r="I86" t="s">
        <v>60</v>
      </c>
      <c r="J86" t="s">
        <v>51</v>
      </c>
      <c r="K86" t="s">
        <v>69</v>
      </c>
      <c r="L86" t="s">
        <v>51</v>
      </c>
      <c r="M86" t="s">
        <v>1875</v>
      </c>
      <c r="N86" t="s">
        <v>51</v>
      </c>
      <c r="O86">
        <v>0.89</v>
      </c>
      <c r="P86" t="s">
        <v>281</v>
      </c>
      <c r="Q86">
        <v>96</v>
      </c>
      <c r="R86">
        <v>3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31</v>
      </c>
      <c r="AF86">
        <v>58</v>
      </c>
      <c r="AG86">
        <v>10</v>
      </c>
      <c r="AH86">
        <v>12</v>
      </c>
      <c r="AI86">
        <v>21</v>
      </c>
      <c r="AJ86">
        <v>16</v>
      </c>
      <c r="AK86">
        <v>27</v>
      </c>
      <c r="AL86">
        <v>15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17</v>
      </c>
      <c r="BB86">
        <v>20</v>
      </c>
      <c r="BC86">
        <v>0</v>
      </c>
      <c r="BD86">
        <v>0</v>
      </c>
      <c r="BE86">
        <v>0</v>
      </c>
      <c r="BF86">
        <v>0</v>
      </c>
    </row>
    <row r="87" spans="1:58" x14ac:dyDescent="0.35">
      <c r="A87" t="s">
        <v>282</v>
      </c>
      <c r="B87">
        <v>225</v>
      </c>
      <c r="C87" t="s">
        <v>48</v>
      </c>
      <c r="D87" t="s">
        <v>49</v>
      </c>
      <c r="E87" t="s">
        <v>73</v>
      </c>
      <c r="F87" t="s">
        <v>51</v>
      </c>
      <c r="G87" t="s">
        <v>95</v>
      </c>
      <c r="H87" t="s">
        <v>51</v>
      </c>
      <c r="I87" t="s">
        <v>96</v>
      </c>
      <c r="J87" t="s">
        <v>51</v>
      </c>
      <c r="K87" t="s">
        <v>97</v>
      </c>
      <c r="L87" t="s">
        <v>51</v>
      </c>
      <c r="M87" t="s">
        <v>98</v>
      </c>
      <c r="N87" t="s">
        <v>51</v>
      </c>
      <c r="O87">
        <v>1</v>
      </c>
      <c r="P87" t="s">
        <v>283</v>
      </c>
      <c r="Q87">
        <v>100</v>
      </c>
      <c r="R87">
        <v>2</v>
      </c>
      <c r="S87">
        <v>0</v>
      </c>
      <c r="T87">
        <v>0</v>
      </c>
      <c r="U87">
        <v>0</v>
      </c>
      <c r="V87">
        <v>2</v>
      </c>
      <c r="W87">
        <v>0</v>
      </c>
      <c r="X87">
        <v>0</v>
      </c>
      <c r="Y87">
        <v>122</v>
      </c>
      <c r="Z87">
        <v>101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</row>
    <row r="88" spans="1:58" x14ac:dyDescent="0.35">
      <c r="A88" t="s">
        <v>284</v>
      </c>
      <c r="B88">
        <v>213</v>
      </c>
      <c r="C88" t="s">
        <v>48</v>
      </c>
      <c r="D88" t="s">
        <v>49</v>
      </c>
      <c r="E88" t="s">
        <v>58</v>
      </c>
      <c r="F88" t="s">
        <v>51</v>
      </c>
      <c r="G88" t="s">
        <v>59</v>
      </c>
      <c r="H88" t="s">
        <v>51</v>
      </c>
      <c r="I88" t="s">
        <v>60</v>
      </c>
      <c r="J88" t="s">
        <v>51</v>
      </c>
      <c r="K88" t="s">
        <v>69</v>
      </c>
      <c r="L88" t="s">
        <v>51</v>
      </c>
      <c r="M88" t="s">
        <v>1875</v>
      </c>
      <c r="N88" t="s">
        <v>51</v>
      </c>
      <c r="O88">
        <v>1</v>
      </c>
      <c r="P88" t="s">
        <v>204</v>
      </c>
      <c r="Q88">
        <v>96</v>
      </c>
      <c r="R88">
        <v>1</v>
      </c>
      <c r="S88">
        <v>51</v>
      </c>
      <c r="T88">
        <v>51</v>
      </c>
      <c r="U88">
        <v>0</v>
      </c>
      <c r="V88">
        <v>0</v>
      </c>
      <c r="W88">
        <v>60</v>
      </c>
      <c r="X88">
        <v>51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</row>
    <row r="89" spans="1:58" x14ac:dyDescent="0.35">
      <c r="A89" t="s">
        <v>285</v>
      </c>
      <c r="B89">
        <v>208</v>
      </c>
      <c r="C89" t="s">
        <v>48</v>
      </c>
      <c r="D89" t="s">
        <v>49</v>
      </c>
      <c r="E89" t="s">
        <v>58</v>
      </c>
      <c r="F89" t="s">
        <v>51</v>
      </c>
      <c r="G89" t="s">
        <v>112</v>
      </c>
      <c r="H89" t="s">
        <v>51</v>
      </c>
      <c r="I89" s="8" t="s">
        <v>3226</v>
      </c>
      <c r="J89" t="s">
        <v>51</v>
      </c>
      <c r="K89" t="s">
        <v>114</v>
      </c>
      <c r="L89" t="s">
        <v>51</v>
      </c>
      <c r="M89" t="s">
        <v>286</v>
      </c>
      <c r="N89" t="s">
        <v>51</v>
      </c>
      <c r="O89">
        <v>1</v>
      </c>
      <c r="P89" t="s">
        <v>287</v>
      </c>
      <c r="Q89">
        <v>100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2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17</v>
      </c>
      <c r="BC89">
        <v>87</v>
      </c>
      <c r="BD89">
        <v>102</v>
      </c>
      <c r="BE89">
        <v>0</v>
      </c>
      <c r="BF89">
        <v>0</v>
      </c>
    </row>
    <row r="90" spans="1:58" x14ac:dyDescent="0.35">
      <c r="A90" t="s">
        <v>288</v>
      </c>
      <c r="B90">
        <v>199</v>
      </c>
      <c r="C90" t="s">
        <v>48</v>
      </c>
      <c r="D90" t="s">
        <v>49</v>
      </c>
      <c r="E90" t="s">
        <v>50</v>
      </c>
      <c r="F90" t="s">
        <v>51</v>
      </c>
      <c r="G90" t="s">
        <v>52</v>
      </c>
      <c r="H90" t="s">
        <v>51</v>
      </c>
      <c r="I90" t="s">
        <v>53</v>
      </c>
      <c r="J90" t="s">
        <v>51</v>
      </c>
      <c r="K90" t="s">
        <v>91</v>
      </c>
      <c r="L90" t="s">
        <v>51</v>
      </c>
      <c r="M90" t="s">
        <v>289</v>
      </c>
      <c r="N90" t="s">
        <v>51</v>
      </c>
      <c r="O90">
        <v>1</v>
      </c>
      <c r="P90" t="s">
        <v>290</v>
      </c>
      <c r="Q90">
        <v>98</v>
      </c>
      <c r="R90">
        <v>2</v>
      </c>
      <c r="S90">
        <v>0</v>
      </c>
      <c r="T90">
        <v>0</v>
      </c>
      <c r="U90">
        <v>0</v>
      </c>
      <c r="V90">
        <v>2</v>
      </c>
      <c r="W90">
        <v>0</v>
      </c>
      <c r="X90">
        <v>0</v>
      </c>
      <c r="Y90">
        <v>0</v>
      </c>
      <c r="Z90">
        <v>0</v>
      </c>
      <c r="AA90">
        <v>18</v>
      </c>
      <c r="AB90">
        <v>18</v>
      </c>
      <c r="AC90">
        <v>69</v>
      </c>
      <c r="AD90">
        <v>54</v>
      </c>
      <c r="AE90">
        <v>0</v>
      </c>
      <c r="AF90">
        <v>6</v>
      </c>
      <c r="AG90">
        <v>0</v>
      </c>
      <c r="AH90">
        <v>0</v>
      </c>
      <c r="AI90">
        <v>4</v>
      </c>
      <c r="AJ90">
        <v>7</v>
      </c>
      <c r="AK90">
        <v>8</v>
      </c>
      <c r="AL90">
        <v>7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3</v>
      </c>
      <c r="AW90">
        <v>0</v>
      </c>
      <c r="AX90">
        <v>3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</row>
    <row r="91" spans="1:58" x14ac:dyDescent="0.35">
      <c r="A91" t="s">
        <v>291</v>
      </c>
      <c r="B91">
        <v>187</v>
      </c>
      <c r="C91" t="s">
        <v>48</v>
      </c>
      <c r="D91" t="s">
        <v>49</v>
      </c>
      <c r="E91" t="s">
        <v>58</v>
      </c>
      <c r="F91" t="s">
        <v>51</v>
      </c>
      <c r="G91" t="s">
        <v>59</v>
      </c>
      <c r="H91" t="s">
        <v>51</v>
      </c>
      <c r="I91" t="s">
        <v>60</v>
      </c>
      <c r="J91" t="s">
        <v>51</v>
      </c>
      <c r="K91" t="s">
        <v>211</v>
      </c>
      <c r="L91" t="s">
        <v>51</v>
      </c>
      <c r="M91" t="s">
        <v>292</v>
      </c>
      <c r="N91" t="s">
        <v>51</v>
      </c>
      <c r="O91">
        <v>0.88</v>
      </c>
      <c r="P91" t="s">
        <v>293</v>
      </c>
      <c r="Q91">
        <v>100</v>
      </c>
      <c r="R91">
        <v>1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4</v>
      </c>
      <c r="AH91">
        <v>7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7</v>
      </c>
      <c r="AP91">
        <v>5</v>
      </c>
      <c r="AQ91">
        <v>0</v>
      </c>
      <c r="AR91">
        <v>0</v>
      </c>
      <c r="AS91">
        <v>57</v>
      </c>
      <c r="AT91">
        <v>42</v>
      </c>
      <c r="AU91">
        <v>0</v>
      </c>
      <c r="AV91">
        <v>0</v>
      </c>
      <c r="AW91">
        <v>6</v>
      </c>
      <c r="AX91">
        <v>10</v>
      </c>
      <c r="AY91">
        <v>17</v>
      </c>
      <c r="AZ91">
        <v>12</v>
      </c>
      <c r="BA91">
        <v>7</v>
      </c>
      <c r="BB91">
        <v>7</v>
      </c>
      <c r="BC91">
        <v>0</v>
      </c>
      <c r="BD91">
        <v>0</v>
      </c>
      <c r="BE91">
        <v>6</v>
      </c>
      <c r="BF91">
        <v>0</v>
      </c>
    </row>
    <row r="92" spans="1:58" x14ac:dyDescent="0.35">
      <c r="A92" t="s">
        <v>294</v>
      </c>
      <c r="B92">
        <v>184</v>
      </c>
      <c r="C92" t="s">
        <v>48</v>
      </c>
      <c r="D92" t="s">
        <v>49</v>
      </c>
      <c r="E92" t="s">
        <v>73</v>
      </c>
      <c r="F92" t="s">
        <v>51</v>
      </c>
      <c r="G92" t="s">
        <v>295</v>
      </c>
      <c r="H92" t="s">
        <v>51</v>
      </c>
      <c r="I92" t="s">
        <v>296</v>
      </c>
      <c r="J92" t="s">
        <v>51</v>
      </c>
      <c r="K92" t="s">
        <v>297</v>
      </c>
      <c r="L92" t="s">
        <v>51</v>
      </c>
      <c r="M92" t="s">
        <v>1923</v>
      </c>
      <c r="N92" t="s">
        <v>51</v>
      </c>
      <c r="O92">
        <v>0.62</v>
      </c>
      <c r="P92" t="s">
        <v>298</v>
      </c>
      <c r="Q92">
        <v>85.8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40</v>
      </c>
      <c r="AB92">
        <v>37</v>
      </c>
      <c r="AC92">
        <v>30</v>
      </c>
      <c r="AD92">
        <v>27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19</v>
      </c>
      <c r="AP92">
        <v>10</v>
      </c>
      <c r="AQ92">
        <v>0</v>
      </c>
      <c r="AR92">
        <v>0</v>
      </c>
      <c r="AS92">
        <v>0</v>
      </c>
      <c r="AT92">
        <v>0</v>
      </c>
      <c r="AU92">
        <v>14</v>
      </c>
      <c r="AV92">
        <v>7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</row>
    <row r="93" spans="1:58" x14ac:dyDescent="0.35">
      <c r="A93" t="s">
        <v>299</v>
      </c>
      <c r="B93">
        <v>179</v>
      </c>
      <c r="C93" t="s">
        <v>48</v>
      </c>
      <c r="D93" t="s">
        <v>49</v>
      </c>
      <c r="E93" t="s">
        <v>58</v>
      </c>
      <c r="F93" t="s">
        <v>51</v>
      </c>
      <c r="G93" t="s">
        <v>173</v>
      </c>
      <c r="H93" t="s">
        <v>51</v>
      </c>
      <c r="I93" t="s">
        <v>174</v>
      </c>
      <c r="J93" t="s">
        <v>51</v>
      </c>
      <c r="K93" t="s">
        <v>175</v>
      </c>
      <c r="L93" t="s">
        <v>51</v>
      </c>
      <c r="M93" t="s">
        <v>300</v>
      </c>
      <c r="N93" t="s">
        <v>51</v>
      </c>
      <c r="O93">
        <v>0.84</v>
      </c>
      <c r="P93" t="s">
        <v>301</v>
      </c>
      <c r="Q93">
        <v>96.4</v>
      </c>
      <c r="R93">
        <v>1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17</v>
      </c>
      <c r="AX93">
        <v>20</v>
      </c>
      <c r="AY93">
        <v>23</v>
      </c>
      <c r="AZ93">
        <v>26</v>
      </c>
      <c r="BA93">
        <v>0</v>
      </c>
      <c r="BB93">
        <v>0</v>
      </c>
      <c r="BC93">
        <v>0</v>
      </c>
      <c r="BD93">
        <v>0</v>
      </c>
      <c r="BE93">
        <v>39</v>
      </c>
      <c r="BF93">
        <v>54</v>
      </c>
    </row>
    <row r="94" spans="1:58" x14ac:dyDescent="0.35">
      <c r="A94" t="s">
        <v>302</v>
      </c>
      <c r="B94">
        <v>175</v>
      </c>
      <c r="C94" t="s">
        <v>48</v>
      </c>
      <c r="D94" t="s">
        <v>49</v>
      </c>
      <c r="E94" t="s">
        <v>58</v>
      </c>
      <c r="F94" t="s">
        <v>51</v>
      </c>
      <c r="G94" t="s">
        <v>59</v>
      </c>
      <c r="H94" t="s">
        <v>51</v>
      </c>
      <c r="I94" t="s">
        <v>60</v>
      </c>
      <c r="J94" t="s">
        <v>51</v>
      </c>
      <c r="K94" s="8" t="s">
        <v>1711</v>
      </c>
      <c r="L94" t="s">
        <v>51</v>
      </c>
      <c r="M94" s="8" t="s">
        <v>3254</v>
      </c>
      <c r="N94" t="s">
        <v>51</v>
      </c>
      <c r="O94">
        <v>0.9</v>
      </c>
      <c r="P94" t="s">
        <v>304</v>
      </c>
      <c r="Q94">
        <v>99.6</v>
      </c>
      <c r="R94">
        <v>1</v>
      </c>
      <c r="S94">
        <v>0</v>
      </c>
      <c r="T94">
        <v>0</v>
      </c>
      <c r="U94">
        <v>0</v>
      </c>
      <c r="V94">
        <v>0</v>
      </c>
      <c r="W94">
        <v>3</v>
      </c>
      <c r="X94">
        <v>0</v>
      </c>
      <c r="Y94">
        <v>53</v>
      </c>
      <c r="Z94">
        <v>43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16</v>
      </c>
      <c r="AH94">
        <v>10</v>
      </c>
      <c r="AI94">
        <v>0</v>
      </c>
      <c r="AJ94">
        <v>5</v>
      </c>
      <c r="AK94">
        <v>5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18</v>
      </c>
      <c r="BB94">
        <v>22</v>
      </c>
      <c r="BC94">
        <v>0</v>
      </c>
      <c r="BD94">
        <v>0</v>
      </c>
      <c r="BE94">
        <v>0</v>
      </c>
      <c r="BF94">
        <v>0</v>
      </c>
    </row>
    <row r="95" spans="1:58" x14ac:dyDescent="0.35">
      <c r="A95" t="s">
        <v>305</v>
      </c>
      <c r="B95">
        <v>173</v>
      </c>
      <c r="C95" t="s">
        <v>48</v>
      </c>
      <c r="D95" t="s">
        <v>49</v>
      </c>
      <c r="E95" t="s">
        <v>58</v>
      </c>
      <c r="F95" t="s">
        <v>51</v>
      </c>
      <c r="G95" t="s">
        <v>59</v>
      </c>
      <c r="H95" t="s">
        <v>51</v>
      </c>
      <c r="I95" t="s">
        <v>60</v>
      </c>
      <c r="J95" t="s">
        <v>51</v>
      </c>
      <c r="K95" t="s">
        <v>69</v>
      </c>
      <c r="L95" t="s">
        <v>51</v>
      </c>
      <c r="M95" t="s">
        <v>106</v>
      </c>
      <c r="N95" t="s">
        <v>51</v>
      </c>
      <c r="O95">
        <v>1</v>
      </c>
      <c r="P95" t="s">
        <v>306</v>
      </c>
      <c r="Q95">
        <v>100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2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5</v>
      </c>
      <c r="AP95">
        <v>11</v>
      </c>
      <c r="AQ95">
        <v>3</v>
      </c>
      <c r="AR95">
        <v>0</v>
      </c>
      <c r="AS95">
        <v>27</v>
      </c>
      <c r="AT95">
        <v>27</v>
      </c>
      <c r="AU95">
        <v>0</v>
      </c>
      <c r="AV95">
        <v>0</v>
      </c>
      <c r="AW95">
        <v>0</v>
      </c>
      <c r="AX95">
        <v>0</v>
      </c>
      <c r="AY95">
        <v>30</v>
      </c>
      <c r="AZ95">
        <v>36</v>
      </c>
      <c r="BA95">
        <v>9</v>
      </c>
      <c r="BB95">
        <v>0</v>
      </c>
      <c r="BC95">
        <v>0</v>
      </c>
      <c r="BD95">
        <v>0</v>
      </c>
      <c r="BE95">
        <v>0</v>
      </c>
      <c r="BF95">
        <v>23</v>
      </c>
    </row>
    <row r="96" spans="1:58" x14ac:dyDescent="0.35">
      <c r="A96" t="s">
        <v>307</v>
      </c>
      <c r="B96">
        <v>170</v>
      </c>
      <c r="C96" t="s">
        <v>48</v>
      </c>
      <c r="D96" t="s">
        <v>49</v>
      </c>
      <c r="E96" t="s">
        <v>58</v>
      </c>
      <c r="F96" t="s">
        <v>51</v>
      </c>
      <c r="G96" t="s">
        <v>59</v>
      </c>
      <c r="H96" t="s">
        <v>51</v>
      </c>
      <c r="I96" t="s">
        <v>60</v>
      </c>
      <c r="J96" t="s">
        <v>51</v>
      </c>
      <c r="K96" s="8" t="s">
        <v>1711</v>
      </c>
      <c r="L96" t="s">
        <v>51</v>
      </c>
      <c r="M96" t="s">
        <v>82</v>
      </c>
      <c r="N96" t="s">
        <v>51</v>
      </c>
      <c r="O96">
        <v>0.71</v>
      </c>
      <c r="P96" t="s">
        <v>308</v>
      </c>
      <c r="Q96">
        <v>98.4</v>
      </c>
      <c r="R96">
        <v>1</v>
      </c>
      <c r="S96">
        <v>12</v>
      </c>
      <c r="T96">
        <v>8</v>
      </c>
      <c r="U96">
        <v>32</v>
      </c>
      <c r="V96">
        <v>92</v>
      </c>
      <c r="W96">
        <v>5</v>
      </c>
      <c r="X96">
        <v>17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4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</row>
    <row r="97" spans="1:58" x14ac:dyDescent="0.35">
      <c r="A97" t="s">
        <v>309</v>
      </c>
      <c r="B97">
        <v>165</v>
      </c>
      <c r="C97" t="s">
        <v>48</v>
      </c>
      <c r="D97" t="s">
        <v>49</v>
      </c>
      <c r="E97" t="s">
        <v>58</v>
      </c>
      <c r="F97" t="s">
        <v>51</v>
      </c>
      <c r="G97" t="s">
        <v>59</v>
      </c>
      <c r="H97" t="s">
        <v>51</v>
      </c>
      <c r="I97" t="s">
        <v>60</v>
      </c>
      <c r="J97" t="s">
        <v>51</v>
      </c>
      <c r="K97" s="8" t="s">
        <v>1711</v>
      </c>
      <c r="L97" t="s">
        <v>51</v>
      </c>
      <c r="M97" t="s">
        <v>82</v>
      </c>
      <c r="N97" t="s">
        <v>51</v>
      </c>
      <c r="O97">
        <v>0.81</v>
      </c>
      <c r="P97" t="s">
        <v>308</v>
      </c>
      <c r="Q97">
        <v>97.6</v>
      </c>
      <c r="R97">
        <v>1</v>
      </c>
      <c r="S97">
        <v>20</v>
      </c>
      <c r="T97">
        <v>19</v>
      </c>
      <c r="U97">
        <v>0</v>
      </c>
      <c r="V97">
        <v>0</v>
      </c>
      <c r="W97">
        <v>16</v>
      </c>
      <c r="X97">
        <v>17</v>
      </c>
      <c r="Y97">
        <v>0</v>
      </c>
      <c r="Z97">
        <v>0</v>
      </c>
      <c r="AA97">
        <v>15</v>
      </c>
      <c r="AB97">
        <v>15</v>
      </c>
      <c r="AC97">
        <v>19</v>
      </c>
      <c r="AD97">
        <v>20</v>
      </c>
      <c r="AE97">
        <v>12</v>
      </c>
      <c r="AF97">
        <v>12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</row>
    <row r="98" spans="1:58" x14ac:dyDescent="0.35">
      <c r="A98" t="s">
        <v>310</v>
      </c>
      <c r="B98">
        <v>163</v>
      </c>
      <c r="C98" t="s">
        <v>48</v>
      </c>
      <c r="D98" t="s">
        <v>49</v>
      </c>
      <c r="E98" t="s">
        <v>58</v>
      </c>
      <c r="F98" t="s">
        <v>51</v>
      </c>
      <c r="G98" t="s">
        <v>59</v>
      </c>
      <c r="H98" t="s">
        <v>51</v>
      </c>
      <c r="I98" t="s">
        <v>60</v>
      </c>
      <c r="J98" t="s">
        <v>51</v>
      </c>
      <c r="K98" s="8" t="s">
        <v>1711</v>
      </c>
      <c r="L98" t="s">
        <v>51</v>
      </c>
      <c r="M98" s="8" t="s">
        <v>3254</v>
      </c>
      <c r="N98" t="s">
        <v>51</v>
      </c>
      <c r="O98">
        <v>0.74</v>
      </c>
      <c r="P98" t="s">
        <v>304</v>
      </c>
      <c r="Q98">
        <v>97.2</v>
      </c>
      <c r="R98">
        <v>1</v>
      </c>
      <c r="S98">
        <v>0</v>
      </c>
      <c r="T98">
        <v>1</v>
      </c>
      <c r="U98">
        <v>0</v>
      </c>
      <c r="V98">
        <v>0</v>
      </c>
      <c r="W98">
        <v>2</v>
      </c>
      <c r="X98">
        <v>4</v>
      </c>
      <c r="Y98">
        <v>13</v>
      </c>
      <c r="Z98">
        <v>8</v>
      </c>
      <c r="AA98">
        <v>9</v>
      </c>
      <c r="AB98">
        <v>2</v>
      </c>
      <c r="AC98">
        <v>8</v>
      </c>
      <c r="AD98">
        <v>4</v>
      </c>
      <c r="AE98">
        <v>2</v>
      </c>
      <c r="AF98">
        <v>6</v>
      </c>
      <c r="AG98">
        <v>0</v>
      </c>
      <c r="AH98">
        <v>0</v>
      </c>
      <c r="AI98">
        <v>0</v>
      </c>
      <c r="AJ98">
        <v>0</v>
      </c>
      <c r="AK98">
        <v>2</v>
      </c>
      <c r="AL98">
        <v>5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8</v>
      </c>
      <c r="AX98">
        <v>8</v>
      </c>
      <c r="AY98">
        <v>16</v>
      </c>
      <c r="AZ98">
        <v>19</v>
      </c>
      <c r="BA98">
        <v>7</v>
      </c>
      <c r="BB98">
        <v>0</v>
      </c>
      <c r="BC98">
        <v>16</v>
      </c>
      <c r="BD98">
        <v>10</v>
      </c>
      <c r="BE98">
        <v>9</v>
      </c>
      <c r="BF98">
        <v>4</v>
      </c>
    </row>
    <row r="99" spans="1:58" x14ac:dyDescent="0.35">
      <c r="A99" t="s">
        <v>311</v>
      </c>
      <c r="B99">
        <v>162</v>
      </c>
      <c r="C99" t="s">
        <v>48</v>
      </c>
      <c r="D99" t="s">
        <v>49</v>
      </c>
      <c r="E99" t="s">
        <v>58</v>
      </c>
      <c r="F99" t="s">
        <v>51</v>
      </c>
      <c r="G99" t="s">
        <v>59</v>
      </c>
      <c r="H99" t="s">
        <v>51</v>
      </c>
      <c r="I99" t="s">
        <v>60</v>
      </c>
      <c r="J99" t="s">
        <v>51</v>
      </c>
      <c r="K99" t="s">
        <v>61</v>
      </c>
      <c r="L99" t="s">
        <v>51</v>
      </c>
      <c r="M99" t="s">
        <v>312</v>
      </c>
      <c r="N99" t="s">
        <v>51</v>
      </c>
      <c r="O99">
        <v>0.82</v>
      </c>
      <c r="P99" t="s">
        <v>313</v>
      </c>
      <c r="Q99">
        <v>96.8</v>
      </c>
      <c r="R99">
        <v>1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33</v>
      </c>
      <c r="AP99">
        <v>75</v>
      </c>
      <c r="AQ99">
        <v>0</v>
      </c>
      <c r="AR99">
        <v>0</v>
      </c>
      <c r="AS99">
        <v>0</v>
      </c>
      <c r="AT99">
        <v>0</v>
      </c>
      <c r="AU99">
        <v>22</v>
      </c>
      <c r="AV99">
        <v>28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4</v>
      </c>
      <c r="BE99">
        <v>0</v>
      </c>
      <c r="BF99">
        <v>0</v>
      </c>
    </row>
    <row r="100" spans="1:58" x14ac:dyDescent="0.35">
      <c r="A100" t="s">
        <v>314</v>
      </c>
      <c r="B100">
        <v>155</v>
      </c>
      <c r="C100" t="s">
        <v>48</v>
      </c>
      <c r="D100" t="s">
        <v>49</v>
      </c>
      <c r="E100" t="s">
        <v>58</v>
      </c>
      <c r="F100" t="s">
        <v>51</v>
      </c>
      <c r="G100" t="s">
        <v>59</v>
      </c>
      <c r="H100" t="s">
        <v>51</v>
      </c>
      <c r="I100" t="s">
        <v>60</v>
      </c>
      <c r="J100" t="s">
        <v>51</v>
      </c>
      <c r="K100" t="s">
        <v>69</v>
      </c>
      <c r="L100" t="s">
        <v>51</v>
      </c>
      <c r="M100" t="s">
        <v>82</v>
      </c>
      <c r="N100" t="s">
        <v>51</v>
      </c>
      <c r="O100">
        <v>0.57999999999999996</v>
      </c>
      <c r="P100" t="s">
        <v>315</v>
      </c>
      <c r="Q100">
        <v>96.8</v>
      </c>
      <c r="R100">
        <v>1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24</v>
      </c>
      <c r="AF100">
        <v>37</v>
      </c>
      <c r="AG100">
        <v>18</v>
      </c>
      <c r="AH100">
        <v>14</v>
      </c>
      <c r="AI100">
        <v>5</v>
      </c>
      <c r="AJ100">
        <v>0</v>
      </c>
      <c r="AK100">
        <v>0</v>
      </c>
      <c r="AL100">
        <v>8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30</v>
      </c>
      <c r="BB100">
        <v>19</v>
      </c>
      <c r="BC100">
        <v>0</v>
      </c>
      <c r="BD100">
        <v>0</v>
      </c>
      <c r="BE100">
        <v>0</v>
      </c>
      <c r="BF100">
        <v>0</v>
      </c>
    </row>
    <row r="101" spans="1:58" x14ac:dyDescent="0.35">
      <c r="A101" t="s">
        <v>316</v>
      </c>
      <c r="B101">
        <v>152</v>
      </c>
      <c r="C101" t="s">
        <v>48</v>
      </c>
      <c r="D101" t="s">
        <v>49</v>
      </c>
      <c r="E101" t="s">
        <v>58</v>
      </c>
      <c r="F101" t="s">
        <v>51</v>
      </c>
      <c r="G101" t="s">
        <v>59</v>
      </c>
      <c r="H101" t="s">
        <v>51</v>
      </c>
      <c r="I101" t="s">
        <v>60</v>
      </c>
      <c r="J101" t="s">
        <v>51</v>
      </c>
      <c r="K101" t="s">
        <v>69</v>
      </c>
      <c r="L101" t="s">
        <v>51</v>
      </c>
      <c r="M101" t="s">
        <v>1875</v>
      </c>
      <c r="N101" t="s">
        <v>51</v>
      </c>
      <c r="O101">
        <v>1</v>
      </c>
      <c r="P101" t="s">
        <v>196</v>
      </c>
      <c r="Q101">
        <v>95.7</v>
      </c>
      <c r="R101">
        <v>1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51</v>
      </c>
      <c r="AP101">
        <v>48</v>
      </c>
      <c r="AQ101">
        <v>0</v>
      </c>
      <c r="AR101">
        <v>0</v>
      </c>
      <c r="AS101">
        <v>0</v>
      </c>
      <c r="AT101">
        <v>0</v>
      </c>
      <c r="AU101">
        <v>18</v>
      </c>
      <c r="AV101">
        <v>33</v>
      </c>
      <c r="AW101">
        <v>0</v>
      </c>
      <c r="AX101">
        <v>0</v>
      </c>
      <c r="AY101">
        <v>2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</row>
    <row r="102" spans="1:58" x14ac:dyDescent="0.35">
      <c r="A102" t="s">
        <v>317</v>
      </c>
      <c r="B102">
        <v>147</v>
      </c>
      <c r="C102" t="s">
        <v>48</v>
      </c>
      <c r="D102" t="s">
        <v>49</v>
      </c>
      <c r="E102" t="s">
        <v>73</v>
      </c>
      <c r="F102" t="s">
        <v>51</v>
      </c>
      <c r="G102" t="s">
        <v>318</v>
      </c>
      <c r="H102" t="s">
        <v>51</v>
      </c>
      <c r="I102" t="s">
        <v>319</v>
      </c>
      <c r="J102" t="s">
        <v>51</v>
      </c>
      <c r="K102" t="s">
        <v>320</v>
      </c>
      <c r="L102" t="s">
        <v>51</v>
      </c>
      <c r="M102" t="s">
        <v>321</v>
      </c>
      <c r="N102" t="s">
        <v>51</v>
      </c>
      <c r="O102">
        <v>1</v>
      </c>
      <c r="P102" t="s">
        <v>322</v>
      </c>
      <c r="Q102">
        <v>100</v>
      </c>
      <c r="R102">
        <v>1</v>
      </c>
      <c r="S102">
        <v>0</v>
      </c>
      <c r="T102">
        <v>11</v>
      </c>
      <c r="U102">
        <v>0</v>
      </c>
      <c r="V102">
        <v>6</v>
      </c>
      <c r="W102">
        <v>13</v>
      </c>
      <c r="X102">
        <v>10</v>
      </c>
      <c r="Y102">
        <v>30</v>
      </c>
      <c r="Z102">
        <v>14</v>
      </c>
      <c r="AA102">
        <v>0</v>
      </c>
      <c r="AB102">
        <v>0</v>
      </c>
      <c r="AC102">
        <v>11</v>
      </c>
      <c r="AD102">
        <v>15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4</v>
      </c>
      <c r="AP102">
        <v>7</v>
      </c>
      <c r="AQ102">
        <v>0</v>
      </c>
      <c r="AR102">
        <v>0</v>
      </c>
      <c r="AS102">
        <v>0</v>
      </c>
      <c r="AT102">
        <v>0</v>
      </c>
      <c r="AU102">
        <v>10</v>
      </c>
      <c r="AV102">
        <v>6</v>
      </c>
      <c r="AW102">
        <v>8</v>
      </c>
      <c r="AX102">
        <v>2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</row>
    <row r="103" spans="1:58" x14ac:dyDescent="0.35">
      <c r="A103" t="s">
        <v>323</v>
      </c>
      <c r="B103">
        <v>144</v>
      </c>
      <c r="C103" t="s">
        <v>48</v>
      </c>
      <c r="D103" t="s">
        <v>49</v>
      </c>
      <c r="E103" t="s">
        <v>58</v>
      </c>
      <c r="F103" t="s">
        <v>51</v>
      </c>
      <c r="G103" t="s">
        <v>59</v>
      </c>
      <c r="H103" t="s">
        <v>51</v>
      </c>
      <c r="I103" t="s">
        <v>60</v>
      </c>
      <c r="J103" t="s">
        <v>51</v>
      </c>
      <c r="K103" t="s">
        <v>69</v>
      </c>
      <c r="L103" t="s">
        <v>51</v>
      </c>
      <c r="M103" t="s">
        <v>124</v>
      </c>
      <c r="N103" t="s">
        <v>51</v>
      </c>
      <c r="O103">
        <v>0.67</v>
      </c>
      <c r="P103" t="s">
        <v>324</v>
      </c>
      <c r="Q103">
        <v>97.2</v>
      </c>
      <c r="R103">
        <v>2</v>
      </c>
      <c r="S103">
        <v>0</v>
      </c>
      <c r="T103">
        <v>2</v>
      </c>
      <c r="U103">
        <v>3</v>
      </c>
      <c r="V103">
        <v>7</v>
      </c>
      <c r="W103">
        <v>0</v>
      </c>
      <c r="X103">
        <v>2</v>
      </c>
      <c r="Y103">
        <v>7</v>
      </c>
      <c r="Z103">
        <v>2</v>
      </c>
      <c r="AA103">
        <v>0</v>
      </c>
      <c r="AB103">
        <v>3</v>
      </c>
      <c r="AC103">
        <v>5</v>
      </c>
      <c r="AD103">
        <v>4</v>
      </c>
      <c r="AE103">
        <v>8</v>
      </c>
      <c r="AF103">
        <v>6</v>
      </c>
      <c r="AG103">
        <v>5</v>
      </c>
      <c r="AH103">
        <v>8</v>
      </c>
      <c r="AI103">
        <v>0</v>
      </c>
      <c r="AJ103">
        <v>4</v>
      </c>
      <c r="AK103">
        <v>1</v>
      </c>
      <c r="AL103">
        <v>4</v>
      </c>
      <c r="AM103">
        <v>0</v>
      </c>
      <c r="AN103">
        <v>2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4</v>
      </c>
      <c r="AZ103">
        <v>23</v>
      </c>
      <c r="BA103">
        <v>26</v>
      </c>
      <c r="BB103">
        <v>14</v>
      </c>
      <c r="BC103">
        <v>0</v>
      </c>
      <c r="BD103">
        <v>0</v>
      </c>
      <c r="BE103">
        <v>3</v>
      </c>
      <c r="BF103">
        <v>1</v>
      </c>
    </row>
    <row r="104" spans="1:58" x14ac:dyDescent="0.35">
      <c r="A104" t="s">
        <v>325</v>
      </c>
      <c r="B104">
        <v>143</v>
      </c>
      <c r="C104" t="s">
        <v>48</v>
      </c>
      <c r="D104" t="s">
        <v>49</v>
      </c>
      <c r="E104" t="s">
        <v>58</v>
      </c>
      <c r="F104" t="s">
        <v>51</v>
      </c>
      <c r="G104" t="s">
        <v>59</v>
      </c>
      <c r="H104" t="s">
        <v>51</v>
      </c>
      <c r="I104" t="s">
        <v>60</v>
      </c>
      <c r="J104" t="s">
        <v>51</v>
      </c>
      <c r="K104" t="s">
        <v>61</v>
      </c>
      <c r="L104" t="s">
        <v>51</v>
      </c>
      <c r="M104" t="s">
        <v>190</v>
      </c>
      <c r="N104" t="s">
        <v>51</v>
      </c>
      <c r="O104">
        <v>0.78</v>
      </c>
      <c r="P104" t="s">
        <v>191</v>
      </c>
      <c r="Q104">
        <v>96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35</v>
      </c>
      <c r="AP104">
        <v>34</v>
      </c>
      <c r="AQ104">
        <v>0</v>
      </c>
      <c r="AR104">
        <v>0</v>
      </c>
      <c r="AS104">
        <v>0</v>
      </c>
      <c r="AT104">
        <v>0</v>
      </c>
      <c r="AU104">
        <v>31</v>
      </c>
      <c r="AV104">
        <v>34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7</v>
      </c>
      <c r="BD104">
        <v>2</v>
      </c>
      <c r="BE104">
        <v>0</v>
      </c>
      <c r="BF104">
        <v>0</v>
      </c>
    </row>
    <row r="105" spans="1:58" x14ac:dyDescent="0.35">
      <c r="A105" t="s">
        <v>326</v>
      </c>
      <c r="B105">
        <v>140</v>
      </c>
      <c r="C105" t="s">
        <v>48</v>
      </c>
      <c r="D105" t="s">
        <v>49</v>
      </c>
      <c r="E105" t="s">
        <v>58</v>
      </c>
      <c r="F105" t="s">
        <v>51</v>
      </c>
      <c r="G105" t="s">
        <v>59</v>
      </c>
      <c r="H105" t="s">
        <v>51</v>
      </c>
      <c r="I105" t="s">
        <v>60</v>
      </c>
      <c r="J105" t="s">
        <v>51</v>
      </c>
      <c r="K105" t="s">
        <v>69</v>
      </c>
      <c r="L105" t="s">
        <v>51</v>
      </c>
      <c r="M105" t="s">
        <v>170</v>
      </c>
      <c r="N105" t="s">
        <v>51</v>
      </c>
      <c r="O105">
        <v>0.87</v>
      </c>
      <c r="P105" t="s">
        <v>264</v>
      </c>
      <c r="Q105">
        <v>100</v>
      </c>
      <c r="R105">
        <v>1</v>
      </c>
      <c r="S105">
        <v>3</v>
      </c>
      <c r="T105">
        <v>5</v>
      </c>
      <c r="U105">
        <v>6</v>
      </c>
      <c r="V105">
        <v>9</v>
      </c>
      <c r="W105">
        <v>0</v>
      </c>
      <c r="X105">
        <v>0</v>
      </c>
      <c r="Y105">
        <v>0</v>
      </c>
      <c r="Z105">
        <v>0</v>
      </c>
      <c r="AA105">
        <v>12</v>
      </c>
      <c r="AB105">
        <v>7</v>
      </c>
      <c r="AC105">
        <v>22</v>
      </c>
      <c r="AD105">
        <v>15</v>
      </c>
      <c r="AE105">
        <v>5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8</v>
      </c>
      <c r="AL105">
        <v>0</v>
      </c>
      <c r="AM105">
        <v>0</v>
      </c>
      <c r="AN105">
        <v>0</v>
      </c>
      <c r="AO105">
        <v>6</v>
      </c>
      <c r="AP105">
        <v>1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20</v>
      </c>
      <c r="AZ105">
        <v>20</v>
      </c>
      <c r="BA105">
        <v>1</v>
      </c>
      <c r="BB105">
        <v>0</v>
      </c>
      <c r="BC105">
        <v>0</v>
      </c>
      <c r="BD105">
        <v>0</v>
      </c>
      <c r="BE105">
        <v>0</v>
      </c>
      <c r="BF105">
        <v>0</v>
      </c>
    </row>
    <row r="106" spans="1:58" x14ac:dyDescent="0.35">
      <c r="A106" t="s">
        <v>327</v>
      </c>
      <c r="B106">
        <v>133</v>
      </c>
      <c r="C106" t="s">
        <v>48</v>
      </c>
      <c r="D106" t="s">
        <v>49</v>
      </c>
      <c r="E106" t="s">
        <v>58</v>
      </c>
      <c r="F106" t="s">
        <v>51</v>
      </c>
      <c r="G106" t="s">
        <v>59</v>
      </c>
      <c r="H106" t="s">
        <v>51</v>
      </c>
      <c r="I106" t="s">
        <v>60</v>
      </c>
      <c r="J106" t="s">
        <v>51</v>
      </c>
      <c r="K106" t="s">
        <v>61</v>
      </c>
      <c r="L106" t="s">
        <v>51</v>
      </c>
      <c r="M106" t="s">
        <v>190</v>
      </c>
      <c r="N106" t="s">
        <v>51</v>
      </c>
      <c r="O106">
        <v>1</v>
      </c>
      <c r="P106" t="s">
        <v>191</v>
      </c>
      <c r="Q106">
        <v>98.8</v>
      </c>
      <c r="R106">
        <v>1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16</v>
      </c>
      <c r="AB106">
        <v>25</v>
      </c>
      <c r="AC106">
        <v>47</v>
      </c>
      <c r="AD106">
        <v>32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7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6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</row>
    <row r="107" spans="1:58" x14ac:dyDescent="0.35">
      <c r="A107" t="s">
        <v>328</v>
      </c>
      <c r="B107">
        <v>130</v>
      </c>
      <c r="C107" t="s">
        <v>48</v>
      </c>
      <c r="D107" t="s">
        <v>49</v>
      </c>
      <c r="E107" t="s">
        <v>58</v>
      </c>
      <c r="F107" t="s">
        <v>51</v>
      </c>
      <c r="G107" t="s">
        <v>59</v>
      </c>
      <c r="H107" t="s">
        <v>51</v>
      </c>
      <c r="I107" t="s">
        <v>60</v>
      </c>
      <c r="J107" t="s">
        <v>51</v>
      </c>
      <c r="K107" t="s">
        <v>61</v>
      </c>
      <c r="L107" t="s">
        <v>51</v>
      </c>
      <c r="M107" t="s">
        <v>1876</v>
      </c>
      <c r="N107" t="s">
        <v>51</v>
      </c>
      <c r="O107">
        <v>0.89</v>
      </c>
      <c r="P107" t="s">
        <v>221</v>
      </c>
      <c r="Q107">
        <v>94.9</v>
      </c>
      <c r="R107">
        <v>1</v>
      </c>
      <c r="S107">
        <v>7</v>
      </c>
      <c r="T107">
        <v>0</v>
      </c>
      <c r="U107">
        <v>52</v>
      </c>
      <c r="V107">
        <v>38</v>
      </c>
      <c r="W107">
        <v>2</v>
      </c>
      <c r="X107">
        <v>5</v>
      </c>
      <c r="Y107">
        <v>0</v>
      </c>
      <c r="Z107">
        <v>0</v>
      </c>
      <c r="AA107">
        <v>0</v>
      </c>
      <c r="AB107">
        <v>10</v>
      </c>
      <c r="AC107">
        <v>10</v>
      </c>
      <c r="AD107">
        <v>6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</row>
    <row r="108" spans="1:58" x14ac:dyDescent="0.35">
      <c r="A108" t="s">
        <v>329</v>
      </c>
      <c r="B108">
        <v>128</v>
      </c>
      <c r="C108" t="s">
        <v>48</v>
      </c>
      <c r="D108" t="s">
        <v>49</v>
      </c>
      <c r="E108" t="s">
        <v>58</v>
      </c>
      <c r="F108" t="s">
        <v>51</v>
      </c>
      <c r="G108" t="s">
        <v>59</v>
      </c>
      <c r="H108" t="s">
        <v>51</v>
      </c>
      <c r="I108" t="s">
        <v>60</v>
      </c>
      <c r="J108" t="s">
        <v>51</v>
      </c>
      <c r="K108" t="s">
        <v>61</v>
      </c>
      <c r="L108" t="s">
        <v>51</v>
      </c>
      <c r="M108" t="s">
        <v>330</v>
      </c>
      <c r="N108" t="s">
        <v>51</v>
      </c>
      <c r="O108">
        <v>0.54</v>
      </c>
      <c r="P108" t="s">
        <v>331</v>
      </c>
      <c r="Q108">
        <v>92.5</v>
      </c>
      <c r="R108">
        <v>2</v>
      </c>
      <c r="S108">
        <v>18</v>
      </c>
      <c r="T108">
        <v>18</v>
      </c>
      <c r="U108">
        <v>6</v>
      </c>
      <c r="V108">
        <v>8</v>
      </c>
      <c r="W108">
        <v>0</v>
      </c>
      <c r="X108">
        <v>8</v>
      </c>
      <c r="Y108">
        <v>0</v>
      </c>
      <c r="Z108">
        <v>0</v>
      </c>
      <c r="AA108">
        <v>4</v>
      </c>
      <c r="AB108">
        <v>7</v>
      </c>
      <c r="AC108">
        <v>0</v>
      </c>
      <c r="AD108">
        <v>23</v>
      </c>
      <c r="AE108">
        <v>10</v>
      </c>
      <c r="AF108">
        <v>8</v>
      </c>
      <c r="AG108">
        <v>0</v>
      </c>
      <c r="AH108">
        <v>0</v>
      </c>
      <c r="AI108">
        <v>1</v>
      </c>
      <c r="AJ108">
        <v>0</v>
      </c>
      <c r="AK108">
        <v>0</v>
      </c>
      <c r="AL108">
        <v>15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2</v>
      </c>
      <c r="BC108">
        <v>0</v>
      </c>
      <c r="BD108">
        <v>0</v>
      </c>
      <c r="BE108">
        <v>0</v>
      </c>
      <c r="BF108">
        <v>0</v>
      </c>
    </row>
    <row r="109" spans="1:58" x14ac:dyDescent="0.35">
      <c r="A109" t="s">
        <v>332</v>
      </c>
      <c r="B109">
        <v>126</v>
      </c>
      <c r="C109" t="s">
        <v>48</v>
      </c>
      <c r="D109" t="s">
        <v>49</v>
      </c>
      <c r="E109" t="s">
        <v>58</v>
      </c>
      <c r="F109" t="s">
        <v>51</v>
      </c>
      <c r="G109" t="s">
        <v>112</v>
      </c>
      <c r="H109" t="s">
        <v>51</v>
      </c>
      <c r="I109" s="8" t="s">
        <v>3226</v>
      </c>
      <c r="J109" t="s">
        <v>51</v>
      </c>
      <c r="K109" t="s">
        <v>114</v>
      </c>
      <c r="L109" t="s">
        <v>51</v>
      </c>
      <c r="M109" t="s">
        <v>333</v>
      </c>
      <c r="N109" t="s">
        <v>51</v>
      </c>
      <c r="O109">
        <v>1</v>
      </c>
      <c r="P109" t="s">
        <v>334</v>
      </c>
      <c r="Q109">
        <v>100</v>
      </c>
      <c r="R109">
        <v>3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27</v>
      </c>
      <c r="AN109">
        <v>34</v>
      </c>
      <c r="AO109">
        <v>0</v>
      </c>
      <c r="AP109">
        <v>0</v>
      </c>
      <c r="AQ109">
        <v>34</v>
      </c>
      <c r="AR109">
        <v>29</v>
      </c>
      <c r="AS109">
        <v>2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</row>
    <row r="110" spans="1:58" x14ac:dyDescent="0.35">
      <c r="A110" t="s">
        <v>335</v>
      </c>
      <c r="B110">
        <v>126</v>
      </c>
      <c r="C110" t="s">
        <v>48</v>
      </c>
      <c r="D110" t="s">
        <v>49</v>
      </c>
      <c r="E110" t="s">
        <v>58</v>
      </c>
      <c r="F110" t="s">
        <v>51</v>
      </c>
      <c r="G110" t="s">
        <v>59</v>
      </c>
      <c r="H110" t="s">
        <v>51</v>
      </c>
      <c r="I110" t="s">
        <v>60</v>
      </c>
      <c r="J110" t="s">
        <v>51</v>
      </c>
      <c r="K110" t="s">
        <v>1877</v>
      </c>
      <c r="L110" t="s">
        <v>51</v>
      </c>
      <c r="M110" t="s">
        <v>1878</v>
      </c>
      <c r="N110" t="s">
        <v>51</v>
      </c>
      <c r="O110">
        <v>0.92</v>
      </c>
      <c r="P110" t="s">
        <v>336</v>
      </c>
      <c r="Q110">
        <v>88.5</v>
      </c>
      <c r="R110">
        <v>1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39</v>
      </c>
      <c r="AP110">
        <v>49</v>
      </c>
      <c r="AQ110">
        <v>0</v>
      </c>
      <c r="AR110">
        <v>0</v>
      </c>
      <c r="AS110">
        <v>0</v>
      </c>
      <c r="AT110">
        <v>0</v>
      </c>
      <c r="AU110">
        <v>17</v>
      </c>
      <c r="AV110">
        <v>18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3</v>
      </c>
      <c r="BE110">
        <v>0</v>
      </c>
      <c r="BF110">
        <v>0</v>
      </c>
    </row>
    <row r="111" spans="1:58" x14ac:dyDescent="0.35">
      <c r="A111" t="s">
        <v>337</v>
      </c>
      <c r="B111">
        <v>126</v>
      </c>
      <c r="C111" t="s">
        <v>48</v>
      </c>
      <c r="D111" t="s">
        <v>49</v>
      </c>
      <c r="E111" t="s">
        <v>50</v>
      </c>
      <c r="F111" t="s">
        <v>51</v>
      </c>
      <c r="G111" t="s">
        <v>52</v>
      </c>
      <c r="H111" t="s">
        <v>51</v>
      </c>
      <c r="I111" t="s">
        <v>53</v>
      </c>
      <c r="J111" t="s">
        <v>51</v>
      </c>
      <c r="K111" t="s">
        <v>54</v>
      </c>
      <c r="L111" t="s">
        <v>51</v>
      </c>
      <c r="M111" t="s">
        <v>55</v>
      </c>
      <c r="N111" t="s">
        <v>51</v>
      </c>
      <c r="O111">
        <v>1</v>
      </c>
      <c r="P111" t="s">
        <v>338</v>
      </c>
      <c r="Q111">
        <v>99.2</v>
      </c>
      <c r="R111">
        <v>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63</v>
      </c>
      <c r="BB111">
        <v>63</v>
      </c>
      <c r="BC111">
        <v>0</v>
      </c>
      <c r="BD111">
        <v>0</v>
      </c>
      <c r="BE111">
        <v>0</v>
      </c>
      <c r="BF111">
        <v>0</v>
      </c>
    </row>
    <row r="112" spans="1:58" x14ac:dyDescent="0.35">
      <c r="A112" t="s">
        <v>339</v>
      </c>
      <c r="B112">
        <v>119</v>
      </c>
      <c r="C112" t="s">
        <v>48</v>
      </c>
      <c r="D112" t="s">
        <v>49</v>
      </c>
      <c r="E112" t="s">
        <v>73</v>
      </c>
      <c r="F112" t="s">
        <v>51</v>
      </c>
      <c r="G112" t="s">
        <v>95</v>
      </c>
      <c r="H112" t="s">
        <v>51</v>
      </c>
      <c r="I112" t="s">
        <v>96</v>
      </c>
      <c r="J112" t="s">
        <v>51</v>
      </c>
      <c r="K112" t="s">
        <v>97</v>
      </c>
      <c r="L112" t="s">
        <v>51</v>
      </c>
      <c r="M112" t="s">
        <v>340</v>
      </c>
      <c r="N112" t="s">
        <v>51</v>
      </c>
      <c r="O112">
        <v>1</v>
      </c>
      <c r="P112" t="s">
        <v>341</v>
      </c>
      <c r="Q112">
        <v>100</v>
      </c>
      <c r="R112">
        <v>1</v>
      </c>
      <c r="S112">
        <v>18</v>
      </c>
      <c r="T112">
        <v>19</v>
      </c>
      <c r="U112">
        <v>4</v>
      </c>
      <c r="V112">
        <v>6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5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15</v>
      </c>
      <c r="AZ112">
        <v>21</v>
      </c>
      <c r="BA112">
        <v>8</v>
      </c>
      <c r="BB112">
        <v>12</v>
      </c>
      <c r="BC112">
        <v>0</v>
      </c>
      <c r="BD112">
        <v>11</v>
      </c>
      <c r="BE112">
        <v>0</v>
      </c>
      <c r="BF112">
        <v>0</v>
      </c>
    </row>
    <row r="113" spans="1:58" x14ac:dyDescent="0.35">
      <c r="A113" t="s">
        <v>342</v>
      </c>
      <c r="B113">
        <v>117</v>
      </c>
      <c r="C113" t="s">
        <v>48</v>
      </c>
      <c r="D113" t="s">
        <v>49</v>
      </c>
      <c r="E113" t="s">
        <v>58</v>
      </c>
      <c r="F113" t="s">
        <v>51</v>
      </c>
      <c r="G113" t="s">
        <v>59</v>
      </c>
      <c r="H113" t="s">
        <v>51</v>
      </c>
      <c r="I113" t="s">
        <v>60</v>
      </c>
      <c r="J113" t="s">
        <v>51</v>
      </c>
      <c r="K113" t="s">
        <v>61</v>
      </c>
      <c r="L113" t="s">
        <v>51</v>
      </c>
      <c r="M113" t="s">
        <v>343</v>
      </c>
      <c r="N113" t="s">
        <v>51</v>
      </c>
      <c r="O113">
        <v>1</v>
      </c>
      <c r="P113" t="s">
        <v>344</v>
      </c>
      <c r="Q113">
        <v>100</v>
      </c>
      <c r="R113">
        <v>1</v>
      </c>
      <c r="S113">
        <v>0</v>
      </c>
      <c r="T113">
        <v>0</v>
      </c>
      <c r="U113">
        <v>0</v>
      </c>
      <c r="V113">
        <v>0</v>
      </c>
      <c r="W113">
        <v>6</v>
      </c>
      <c r="X113">
        <v>0</v>
      </c>
      <c r="Y113">
        <v>15</v>
      </c>
      <c r="Z113">
        <v>13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2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1</v>
      </c>
      <c r="AR113">
        <v>0</v>
      </c>
      <c r="AS113">
        <v>16</v>
      </c>
      <c r="AT113">
        <v>21</v>
      </c>
      <c r="AU113">
        <v>0</v>
      </c>
      <c r="AV113">
        <v>0</v>
      </c>
      <c r="AW113">
        <v>0</v>
      </c>
      <c r="AX113">
        <v>0</v>
      </c>
      <c r="AY113">
        <v>8</v>
      </c>
      <c r="AZ113">
        <v>1</v>
      </c>
      <c r="BA113">
        <v>0</v>
      </c>
      <c r="BB113">
        <v>5</v>
      </c>
      <c r="BC113">
        <v>7</v>
      </c>
      <c r="BD113">
        <v>9</v>
      </c>
      <c r="BE113">
        <v>5</v>
      </c>
      <c r="BF113">
        <v>8</v>
      </c>
    </row>
    <row r="114" spans="1:58" x14ac:dyDescent="0.35">
      <c r="A114" t="s">
        <v>345</v>
      </c>
      <c r="B114">
        <v>116</v>
      </c>
      <c r="C114" t="s">
        <v>48</v>
      </c>
      <c r="D114" t="s">
        <v>49</v>
      </c>
      <c r="E114" t="s">
        <v>58</v>
      </c>
      <c r="F114" t="s">
        <v>51</v>
      </c>
      <c r="G114" t="s">
        <v>59</v>
      </c>
      <c r="H114" t="s">
        <v>51</v>
      </c>
      <c r="I114" t="s">
        <v>60</v>
      </c>
      <c r="J114" t="s">
        <v>51</v>
      </c>
      <c r="K114" t="s">
        <v>69</v>
      </c>
      <c r="L114" t="s">
        <v>51</v>
      </c>
      <c r="M114" t="s">
        <v>346</v>
      </c>
      <c r="N114" t="s">
        <v>51</v>
      </c>
      <c r="O114">
        <v>0.98</v>
      </c>
      <c r="P114" t="s">
        <v>347</v>
      </c>
      <c r="Q114">
        <v>95.7</v>
      </c>
      <c r="R114">
        <v>1</v>
      </c>
      <c r="S114">
        <v>6</v>
      </c>
      <c r="T114">
        <v>10</v>
      </c>
      <c r="U114">
        <v>0</v>
      </c>
      <c r="V114">
        <v>7</v>
      </c>
      <c r="W114">
        <v>11</v>
      </c>
      <c r="X114">
        <v>9</v>
      </c>
      <c r="Y114">
        <v>0</v>
      </c>
      <c r="Z114">
        <v>0</v>
      </c>
      <c r="AA114">
        <v>0</v>
      </c>
      <c r="AB114">
        <v>3</v>
      </c>
      <c r="AC114">
        <v>3</v>
      </c>
      <c r="AD114">
        <v>6</v>
      </c>
      <c r="AE114">
        <v>0</v>
      </c>
      <c r="AF114">
        <v>0</v>
      </c>
      <c r="AG114">
        <v>6</v>
      </c>
      <c r="AH114">
        <v>0</v>
      </c>
      <c r="AI114">
        <v>2</v>
      </c>
      <c r="AJ114">
        <v>0</v>
      </c>
      <c r="AK114">
        <v>4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13</v>
      </c>
      <c r="AX114">
        <v>17</v>
      </c>
      <c r="AY114">
        <v>0</v>
      </c>
      <c r="AZ114">
        <v>2</v>
      </c>
      <c r="BA114">
        <v>10</v>
      </c>
      <c r="BB114">
        <v>7</v>
      </c>
      <c r="BC114">
        <v>0</v>
      </c>
      <c r="BD114">
        <v>0</v>
      </c>
      <c r="BE114">
        <v>0</v>
      </c>
      <c r="BF114">
        <v>0</v>
      </c>
    </row>
    <row r="115" spans="1:58" x14ac:dyDescent="0.35">
      <c r="A115" t="s">
        <v>348</v>
      </c>
      <c r="B115">
        <v>113</v>
      </c>
      <c r="C115" t="s">
        <v>48</v>
      </c>
      <c r="D115" t="s">
        <v>49</v>
      </c>
      <c r="E115" t="s">
        <v>58</v>
      </c>
      <c r="F115" t="s">
        <v>51</v>
      </c>
      <c r="G115" t="s">
        <v>59</v>
      </c>
      <c r="H115" t="s">
        <v>51</v>
      </c>
      <c r="I115" t="s">
        <v>60</v>
      </c>
      <c r="J115" t="s">
        <v>51</v>
      </c>
      <c r="K115" t="s">
        <v>69</v>
      </c>
      <c r="L115" t="s">
        <v>51</v>
      </c>
      <c r="M115" t="s">
        <v>124</v>
      </c>
      <c r="N115" t="s">
        <v>51</v>
      </c>
      <c r="O115">
        <v>0.96</v>
      </c>
      <c r="P115" t="s">
        <v>349</v>
      </c>
      <c r="Q115">
        <v>99.2</v>
      </c>
      <c r="R115">
        <v>2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52</v>
      </c>
      <c r="AP115">
        <v>23</v>
      </c>
      <c r="AQ115">
        <v>0</v>
      </c>
      <c r="AR115">
        <v>0</v>
      </c>
      <c r="AS115">
        <v>0</v>
      </c>
      <c r="AT115">
        <v>38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</row>
    <row r="116" spans="1:58" x14ac:dyDescent="0.35">
      <c r="A116" t="s">
        <v>350</v>
      </c>
      <c r="B116">
        <v>113</v>
      </c>
      <c r="C116" t="s">
        <v>48</v>
      </c>
      <c r="D116" t="s">
        <v>49</v>
      </c>
      <c r="E116" t="s">
        <v>58</v>
      </c>
      <c r="F116" t="s">
        <v>51</v>
      </c>
      <c r="G116" t="s">
        <v>59</v>
      </c>
      <c r="H116" t="s">
        <v>51</v>
      </c>
      <c r="I116" t="s">
        <v>60</v>
      </c>
      <c r="J116" t="s">
        <v>51</v>
      </c>
      <c r="K116" t="s">
        <v>69</v>
      </c>
      <c r="L116" t="s">
        <v>51</v>
      </c>
      <c r="M116" t="s">
        <v>106</v>
      </c>
      <c r="N116" t="s">
        <v>51</v>
      </c>
      <c r="O116">
        <v>1</v>
      </c>
      <c r="P116" t="s">
        <v>351</v>
      </c>
      <c r="Q116">
        <v>100</v>
      </c>
      <c r="R116">
        <v>1</v>
      </c>
      <c r="S116">
        <v>10</v>
      </c>
      <c r="T116">
        <v>8</v>
      </c>
      <c r="U116">
        <v>1</v>
      </c>
      <c r="V116">
        <v>3</v>
      </c>
      <c r="W116">
        <v>10</v>
      </c>
      <c r="X116">
        <v>11</v>
      </c>
      <c r="Y116">
        <v>0</v>
      </c>
      <c r="Z116">
        <v>2</v>
      </c>
      <c r="AA116">
        <v>6</v>
      </c>
      <c r="AB116">
        <v>5</v>
      </c>
      <c r="AC116">
        <v>10</v>
      </c>
      <c r="AD116">
        <v>10</v>
      </c>
      <c r="AE116">
        <v>10</v>
      </c>
      <c r="AF116">
        <v>4</v>
      </c>
      <c r="AG116">
        <v>0</v>
      </c>
      <c r="AH116">
        <v>9</v>
      </c>
      <c r="AI116">
        <v>0</v>
      </c>
      <c r="AJ116">
        <v>0</v>
      </c>
      <c r="AK116">
        <v>0</v>
      </c>
      <c r="AL116">
        <v>5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4</v>
      </c>
      <c r="AY116">
        <v>0</v>
      </c>
      <c r="AZ116">
        <v>2</v>
      </c>
      <c r="BA116">
        <v>3</v>
      </c>
      <c r="BB116">
        <v>0</v>
      </c>
      <c r="BC116">
        <v>0</v>
      </c>
      <c r="BD116">
        <v>0</v>
      </c>
      <c r="BE116">
        <v>0</v>
      </c>
      <c r="BF116">
        <v>0</v>
      </c>
    </row>
    <row r="117" spans="1:58" x14ac:dyDescent="0.35">
      <c r="A117" t="s">
        <v>352</v>
      </c>
      <c r="B117">
        <v>112</v>
      </c>
      <c r="C117" t="s">
        <v>48</v>
      </c>
      <c r="D117" t="s">
        <v>49</v>
      </c>
      <c r="E117" t="s">
        <v>353</v>
      </c>
      <c r="F117" t="s">
        <v>51</v>
      </c>
      <c r="G117" t="s">
        <v>354</v>
      </c>
      <c r="H117" t="s">
        <v>51</v>
      </c>
      <c r="I117" t="s">
        <v>355</v>
      </c>
      <c r="J117" t="s">
        <v>51</v>
      </c>
      <c r="K117" t="s">
        <v>356</v>
      </c>
      <c r="L117" t="s">
        <v>51</v>
      </c>
      <c r="M117" t="s">
        <v>357</v>
      </c>
      <c r="N117" t="s">
        <v>51</v>
      </c>
      <c r="O117">
        <v>1</v>
      </c>
      <c r="P117" t="s">
        <v>358</v>
      </c>
      <c r="Q117">
        <v>100</v>
      </c>
      <c r="R117">
        <v>1</v>
      </c>
      <c r="S117">
        <v>0</v>
      </c>
      <c r="T117">
        <v>0</v>
      </c>
      <c r="U117">
        <v>5</v>
      </c>
      <c r="V117">
        <v>7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49</v>
      </c>
      <c r="AP117">
        <v>26</v>
      </c>
      <c r="AQ117">
        <v>0</v>
      </c>
      <c r="AR117">
        <v>0</v>
      </c>
      <c r="AS117">
        <v>0</v>
      </c>
      <c r="AT117">
        <v>0</v>
      </c>
      <c r="AU117">
        <v>15</v>
      </c>
      <c r="AV117">
        <v>7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3</v>
      </c>
      <c r="BE117">
        <v>0</v>
      </c>
      <c r="BF117">
        <v>0</v>
      </c>
    </row>
    <row r="118" spans="1:58" x14ac:dyDescent="0.35">
      <c r="A118" t="s">
        <v>359</v>
      </c>
      <c r="B118">
        <v>108</v>
      </c>
      <c r="C118" t="s">
        <v>48</v>
      </c>
      <c r="D118" t="s">
        <v>49</v>
      </c>
      <c r="E118" t="s">
        <v>58</v>
      </c>
      <c r="F118" t="s">
        <v>51</v>
      </c>
      <c r="G118" t="s">
        <v>59</v>
      </c>
      <c r="H118" t="s">
        <v>51</v>
      </c>
      <c r="I118" t="s">
        <v>60</v>
      </c>
      <c r="J118" t="s">
        <v>51</v>
      </c>
      <c r="K118" t="s">
        <v>61</v>
      </c>
      <c r="L118" t="s">
        <v>51</v>
      </c>
      <c r="M118" t="s">
        <v>1876</v>
      </c>
      <c r="N118" t="s">
        <v>51</v>
      </c>
      <c r="O118">
        <v>0.94</v>
      </c>
      <c r="P118" t="s">
        <v>206</v>
      </c>
      <c r="Q118">
        <v>91.3</v>
      </c>
      <c r="R118">
        <v>1</v>
      </c>
      <c r="S118">
        <v>3</v>
      </c>
      <c r="T118">
        <v>4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38</v>
      </c>
      <c r="AF118">
        <v>34</v>
      </c>
      <c r="AG118">
        <v>0</v>
      </c>
      <c r="AH118">
        <v>0</v>
      </c>
      <c r="AI118">
        <v>4</v>
      </c>
      <c r="AJ118">
        <v>4</v>
      </c>
      <c r="AK118">
        <v>3</v>
      </c>
      <c r="AL118">
        <v>8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2</v>
      </c>
      <c r="BB118">
        <v>8</v>
      </c>
      <c r="BC118">
        <v>0</v>
      </c>
      <c r="BD118">
        <v>0</v>
      </c>
      <c r="BE118">
        <v>0</v>
      </c>
      <c r="BF118">
        <v>0</v>
      </c>
    </row>
    <row r="119" spans="1:58" x14ac:dyDescent="0.35">
      <c r="A119" t="s">
        <v>360</v>
      </c>
      <c r="B119">
        <v>107</v>
      </c>
      <c r="C119" t="s">
        <v>48</v>
      </c>
      <c r="D119" t="s">
        <v>49</v>
      </c>
      <c r="E119" t="s">
        <v>58</v>
      </c>
      <c r="F119" t="s">
        <v>51</v>
      </c>
      <c r="G119" t="s">
        <v>59</v>
      </c>
      <c r="H119" t="s">
        <v>51</v>
      </c>
      <c r="I119" t="s">
        <v>60</v>
      </c>
      <c r="J119" t="s">
        <v>51</v>
      </c>
      <c r="K119" t="s">
        <v>69</v>
      </c>
      <c r="L119" t="s">
        <v>51</v>
      </c>
      <c r="M119" t="s">
        <v>1875</v>
      </c>
      <c r="N119" t="s">
        <v>51</v>
      </c>
      <c r="O119">
        <v>1</v>
      </c>
      <c r="P119" t="s">
        <v>361</v>
      </c>
      <c r="Q119">
        <v>98.8</v>
      </c>
      <c r="R119">
        <v>1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11</v>
      </c>
      <c r="AN119">
        <v>0</v>
      </c>
      <c r="AO119">
        <v>0</v>
      </c>
      <c r="AP119">
        <v>0</v>
      </c>
      <c r="AQ119">
        <v>8</v>
      </c>
      <c r="AR119">
        <v>10</v>
      </c>
      <c r="AS119">
        <v>41</v>
      </c>
      <c r="AT119">
        <v>33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4</v>
      </c>
      <c r="BE119">
        <v>0</v>
      </c>
      <c r="BF119">
        <v>0</v>
      </c>
    </row>
    <row r="120" spans="1:58" x14ac:dyDescent="0.35">
      <c r="A120" t="s">
        <v>362</v>
      </c>
      <c r="B120">
        <v>106</v>
      </c>
      <c r="C120" t="s">
        <v>48</v>
      </c>
      <c r="D120" t="s">
        <v>49</v>
      </c>
      <c r="E120" t="s">
        <v>58</v>
      </c>
      <c r="F120" t="s">
        <v>51</v>
      </c>
      <c r="G120" t="s">
        <v>59</v>
      </c>
      <c r="H120" t="s">
        <v>51</v>
      </c>
      <c r="I120" t="s">
        <v>60</v>
      </c>
      <c r="J120" t="s">
        <v>51</v>
      </c>
      <c r="K120" t="s">
        <v>69</v>
      </c>
      <c r="L120" t="s">
        <v>51</v>
      </c>
      <c r="M120" t="s">
        <v>1875</v>
      </c>
      <c r="N120" t="s">
        <v>51</v>
      </c>
      <c r="O120">
        <v>1</v>
      </c>
      <c r="P120" t="s">
        <v>363</v>
      </c>
      <c r="Q120">
        <v>96.8</v>
      </c>
      <c r="R120">
        <v>1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70</v>
      </c>
      <c r="AT120">
        <v>36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</row>
    <row r="121" spans="1:58" x14ac:dyDescent="0.35">
      <c r="A121" t="s">
        <v>364</v>
      </c>
      <c r="B121">
        <v>106</v>
      </c>
      <c r="C121" t="s">
        <v>48</v>
      </c>
      <c r="D121" t="s">
        <v>49</v>
      </c>
      <c r="E121" t="s">
        <v>58</v>
      </c>
      <c r="F121" t="s">
        <v>51</v>
      </c>
      <c r="G121" t="s">
        <v>59</v>
      </c>
      <c r="H121" t="s">
        <v>51</v>
      </c>
      <c r="I121" t="s">
        <v>60</v>
      </c>
      <c r="J121" t="s">
        <v>51</v>
      </c>
      <c r="K121" t="s">
        <v>61</v>
      </c>
      <c r="L121" t="s">
        <v>51</v>
      </c>
      <c r="M121" t="s">
        <v>185</v>
      </c>
      <c r="N121" t="s">
        <v>51</v>
      </c>
      <c r="O121">
        <v>0.84</v>
      </c>
      <c r="P121" t="s">
        <v>186</v>
      </c>
      <c r="Q121">
        <v>94.9</v>
      </c>
      <c r="R121">
        <v>1</v>
      </c>
      <c r="S121">
        <v>15</v>
      </c>
      <c r="T121">
        <v>11</v>
      </c>
      <c r="U121">
        <v>38</v>
      </c>
      <c r="V121">
        <v>32</v>
      </c>
      <c r="W121">
        <v>10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</row>
    <row r="122" spans="1:58" x14ac:dyDescent="0.35">
      <c r="A122" t="s">
        <v>365</v>
      </c>
      <c r="B122">
        <v>104</v>
      </c>
      <c r="C122" t="s">
        <v>48</v>
      </c>
      <c r="D122" t="s">
        <v>49</v>
      </c>
      <c r="E122" t="s">
        <v>58</v>
      </c>
      <c r="F122" t="s">
        <v>51</v>
      </c>
      <c r="G122" t="s">
        <v>59</v>
      </c>
      <c r="H122" t="s">
        <v>51</v>
      </c>
      <c r="I122" t="s">
        <v>60</v>
      </c>
      <c r="J122" t="s">
        <v>51</v>
      </c>
      <c r="K122" t="s">
        <v>69</v>
      </c>
      <c r="L122" t="s">
        <v>51</v>
      </c>
      <c r="M122" t="s">
        <v>1875</v>
      </c>
      <c r="N122" t="s">
        <v>51</v>
      </c>
      <c r="O122">
        <v>0.98</v>
      </c>
      <c r="P122" t="s">
        <v>366</v>
      </c>
      <c r="Q122">
        <v>94.5</v>
      </c>
      <c r="R122">
        <v>3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19</v>
      </c>
      <c r="AP122">
        <v>17</v>
      </c>
      <c r="AQ122">
        <v>0</v>
      </c>
      <c r="AR122">
        <v>0</v>
      </c>
      <c r="AS122">
        <v>0</v>
      </c>
      <c r="AT122">
        <v>0</v>
      </c>
      <c r="AU122">
        <v>41</v>
      </c>
      <c r="AV122">
        <v>26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1</v>
      </c>
      <c r="BE122">
        <v>0</v>
      </c>
      <c r="BF122">
        <v>0</v>
      </c>
    </row>
    <row r="123" spans="1:58" x14ac:dyDescent="0.35">
      <c r="A123" t="s">
        <v>367</v>
      </c>
      <c r="B123">
        <v>103</v>
      </c>
      <c r="C123" t="s">
        <v>48</v>
      </c>
      <c r="D123" t="s">
        <v>49</v>
      </c>
      <c r="E123" t="s">
        <v>58</v>
      </c>
      <c r="F123" t="s">
        <v>51</v>
      </c>
      <c r="G123" t="s">
        <v>59</v>
      </c>
      <c r="H123" t="s">
        <v>51</v>
      </c>
      <c r="I123" t="s">
        <v>60</v>
      </c>
      <c r="J123" t="s">
        <v>51</v>
      </c>
      <c r="K123" t="s">
        <v>1877</v>
      </c>
      <c r="L123" t="s">
        <v>51</v>
      </c>
      <c r="M123" t="s">
        <v>1878</v>
      </c>
      <c r="N123" t="s">
        <v>51</v>
      </c>
      <c r="O123">
        <v>0.89</v>
      </c>
      <c r="P123" t="s">
        <v>368</v>
      </c>
      <c r="Q123">
        <v>90.1</v>
      </c>
      <c r="R123">
        <v>1</v>
      </c>
      <c r="S123">
        <v>6</v>
      </c>
      <c r="T123">
        <v>3</v>
      </c>
      <c r="U123">
        <v>34</v>
      </c>
      <c r="V123">
        <v>54</v>
      </c>
      <c r="W123">
        <v>3</v>
      </c>
      <c r="X123">
        <v>3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</row>
    <row r="124" spans="1:58" x14ac:dyDescent="0.35">
      <c r="A124" t="s">
        <v>369</v>
      </c>
      <c r="B124">
        <v>102</v>
      </c>
      <c r="C124" t="s">
        <v>48</v>
      </c>
      <c r="D124" t="s">
        <v>49</v>
      </c>
      <c r="E124" t="s">
        <v>58</v>
      </c>
      <c r="F124" t="s">
        <v>51</v>
      </c>
      <c r="G124" t="s">
        <v>59</v>
      </c>
      <c r="H124" t="s">
        <v>51</v>
      </c>
      <c r="I124" t="s">
        <v>60</v>
      </c>
      <c r="J124" t="s">
        <v>51</v>
      </c>
      <c r="K124" t="s">
        <v>61</v>
      </c>
      <c r="L124" t="s">
        <v>51</v>
      </c>
      <c r="M124" t="s">
        <v>1876</v>
      </c>
      <c r="N124" t="s">
        <v>51</v>
      </c>
      <c r="O124">
        <v>0.86</v>
      </c>
      <c r="P124" t="s">
        <v>331</v>
      </c>
      <c r="Q124">
        <v>96.8</v>
      </c>
      <c r="R124">
        <v>1</v>
      </c>
      <c r="S124">
        <v>8</v>
      </c>
      <c r="T124">
        <v>5</v>
      </c>
      <c r="U124">
        <v>6</v>
      </c>
      <c r="V124">
        <v>0</v>
      </c>
      <c r="W124">
        <v>16</v>
      </c>
      <c r="X124">
        <v>3</v>
      </c>
      <c r="Y124">
        <v>0</v>
      </c>
      <c r="Z124">
        <v>0</v>
      </c>
      <c r="AA124">
        <v>0</v>
      </c>
      <c r="AB124">
        <v>0</v>
      </c>
      <c r="AC124">
        <v>20</v>
      </c>
      <c r="AD124">
        <v>3</v>
      </c>
      <c r="AE124">
        <v>7</v>
      </c>
      <c r="AF124">
        <v>0</v>
      </c>
      <c r="AG124">
        <v>0</v>
      </c>
      <c r="AH124">
        <v>0</v>
      </c>
      <c r="AI124">
        <v>5</v>
      </c>
      <c r="AJ124">
        <v>6</v>
      </c>
      <c r="AK124">
        <v>3</v>
      </c>
      <c r="AL124">
        <v>5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10</v>
      </c>
      <c r="AX124">
        <v>5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</row>
    <row r="125" spans="1:58" x14ac:dyDescent="0.35">
      <c r="A125" t="s">
        <v>370</v>
      </c>
      <c r="B125">
        <v>97</v>
      </c>
      <c r="C125" t="s">
        <v>48</v>
      </c>
      <c r="D125" t="s">
        <v>49</v>
      </c>
      <c r="E125" t="s">
        <v>58</v>
      </c>
      <c r="F125" t="s">
        <v>51</v>
      </c>
      <c r="G125" t="s">
        <v>173</v>
      </c>
      <c r="H125" t="s">
        <v>51</v>
      </c>
      <c r="I125" t="s">
        <v>174</v>
      </c>
      <c r="J125" t="s">
        <v>51</v>
      </c>
      <c r="K125" t="s">
        <v>175</v>
      </c>
      <c r="L125" t="s">
        <v>51</v>
      </c>
      <c r="M125" t="s">
        <v>371</v>
      </c>
      <c r="N125" t="s">
        <v>51</v>
      </c>
      <c r="O125">
        <v>1</v>
      </c>
      <c r="P125" t="s">
        <v>372</v>
      </c>
      <c r="Q125">
        <v>99.6</v>
      </c>
      <c r="R125">
        <v>1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19</v>
      </c>
      <c r="AH125">
        <v>19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9</v>
      </c>
      <c r="AX125">
        <v>7</v>
      </c>
      <c r="AY125">
        <v>0</v>
      </c>
      <c r="AZ125">
        <v>0</v>
      </c>
      <c r="BA125">
        <v>28</v>
      </c>
      <c r="BB125">
        <v>15</v>
      </c>
      <c r="BC125">
        <v>0</v>
      </c>
      <c r="BD125">
        <v>0</v>
      </c>
      <c r="BE125">
        <v>0</v>
      </c>
      <c r="BF125">
        <v>0</v>
      </c>
    </row>
    <row r="126" spans="1:58" x14ac:dyDescent="0.35">
      <c r="A126" t="s">
        <v>373</v>
      </c>
      <c r="B126">
        <v>95</v>
      </c>
      <c r="C126" t="s">
        <v>48</v>
      </c>
      <c r="D126" t="s">
        <v>49</v>
      </c>
      <c r="E126" t="s">
        <v>50</v>
      </c>
      <c r="F126" t="s">
        <v>51</v>
      </c>
      <c r="G126" t="s">
        <v>52</v>
      </c>
      <c r="H126" t="s">
        <v>51</v>
      </c>
      <c r="I126" t="s">
        <v>53</v>
      </c>
      <c r="J126" t="s">
        <v>51</v>
      </c>
      <c r="K126" t="s">
        <v>146</v>
      </c>
      <c r="L126" t="s">
        <v>51</v>
      </c>
      <c r="M126" t="s">
        <v>147</v>
      </c>
      <c r="N126" t="s">
        <v>51</v>
      </c>
      <c r="O126">
        <v>0.98</v>
      </c>
      <c r="P126" t="s">
        <v>374</v>
      </c>
      <c r="Q126">
        <v>100</v>
      </c>
      <c r="R126">
        <v>1</v>
      </c>
      <c r="S126">
        <v>7</v>
      </c>
      <c r="T126">
        <v>14</v>
      </c>
      <c r="U126">
        <v>6</v>
      </c>
      <c r="V126">
        <v>2</v>
      </c>
      <c r="W126">
        <v>0</v>
      </c>
      <c r="X126">
        <v>5</v>
      </c>
      <c r="Y126">
        <v>0</v>
      </c>
      <c r="Z126">
        <v>0</v>
      </c>
      <c r="AA126">
        <v>6</v>
      </c>
      <c r="AB126">
        <v>4</v>
      </c>
      <c r="AC126">
        <v>7</v>
      </c>
      <c r="AD126">
        <v>12</v>
      </c>
      <c r="AE126">
        <v>0</v>
      </c>
      <c r="AF126">
        <v>0</v>
      </c>
      <c r="AG126">
        <v>0</v>
      </c>
      <c r="AH126">
        <v>0</v>
      </c>
      <c r="AI126">
        <v>12</v>
      </c>
      <c r="AJ126">
        <v>3</v>
      </c>
      <c r="AK126">
        <v>5</v>
      </c>
      <c r="AL126">
        <v>7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5</v>
      </c>
      <c r="BC126">
        <v>0</v>
      </c>
      <c r="BD126">
        <v>0</v>
      </c>
      <c r="BE126">
        <v>0</v>
      </c>
      <c r="BF126">
        <v>0</v>
      </c>
    </row>
    <row r="127" spans="1:58" x14ac:dyDescent="0.35">
      <c r="A127" t="s">
        <v>375</v>
      </c>
      <c r="B127">
        <v>92</v>
      </c>
      <c r="C127" t="s">
        <v>48</v>
      </c>
      <c r="D127" t="s">
        <v>49</v>
      </c>
      <c r="E127" t="s">
        <v>58</v>
      </c>
      <c r="F127" t="s">
        <v>51</v>
      </c>
      <c r="G127" t="s">
        <v>59</v>
      </c>
      <c r="H127" t="s">
        <v>51</v>
      </c>
      <c r="I127" t="s">
        <v>60</v>
      </c>
      <c r="J127" t="s">
        <v>51</v>
      </c>
      <c r="K127" t="s">
        <v>69</v>
      </c>
      <c r="L127" t="s">
        <v>51</v>
      </c>
      <c r="M127" t="s">
        <v>124</v>
      </c>
      <c r="N127" t="s">
        <v>51</v>
      </c>
      <c r="O127">
        <v>0.75</v>
      </c>
      <c r="P127" t="s">
        <v>324</v>
      </c>
      <c r="Q127">
        <v>96.8</v>
      </c>
      <c r="R127">
        <v>2</v>
      </c>
      <c r="S127">
        <v>0</v>
      </c>
      <c r="T127">
        <v>1</v>
      </c>
      <c r="U127">
        <v>3</v>
      </c>
      <c r="V127">
        <v>0</v>
      </c>
      <c r="W127">
        <v>0</v>
      </c>
      <c r="X127">
        <v>5</v>
      </c>
      <c r="Y127">
        <v>21</v>
      </c>
      <c r="Z127">
        <v>30</v>
      </c>
      <c r="AA127">
        <v>4</v>
      </c>
      <c r="AB127">
        <v>2</v>
      </c>
      <c r="AC127">
        <v>0</v>
      </c>
      <c r="AD127">
        <v>0</v>
      </c>
      <c r="AE127">
        <v>3</v>
      </c>
      <c r="AF127">
        <v>0</v>
      </c>
      <c r="AG127">
        <v>0</v>
      </c>
      <c r="AH127">
        <v>0</v>
      </c>
      <c r="AI127">
        <v>12</v>
      </c>
      <c r="AJ127">
        <v>0</v>
      </c>
      <c r="AK127">
        <v>2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4</v>
      </c>
      <c r="AX127">
        <v>0</v>
      </c>
      <c r="AY127">
        <v>1</v>
      </c>
      <c r="AZ127">
        <v>0</v>
      </c>
      <c r="BA127">
        <v>1</v>
      </c>
      <c r="BB127">
        <v>3</v>
      </c>
      <c r="BC127">
        <v>0</v>
      </c>
      <c r="BD127">
        <v>0</v>
      </c>
      <c r="BE127">
        <v>0</v>
      </c>
      <c r="BF127">
        <v>0</v>
      </c>
    </row>
    <row r="128" spans="1:58" x14ac:dyDescent="0.35">
      <c r="A128" t="s">
        <v>376</v>
      </c>
      <c r="B128">
        <v>91</v>
      </c>
      <c r="C128" t="s">
        <v>48</v>
      </c>
      <c r="D128" t="s">
        <v>49</v>
      </c>
      <c r="E128" t="s">
        <v>58</v>
      </c>
      <c r="F128" t="s">
        <v>51</v>
      </c>
      <c r="G128" t="s">
        <v>59</v>
      </c>
      <c r="H128" t="s">
        <v>51</v>
      </c>
      <c r="I128" t="s">
        <v>60</v>
      </c>
      <c r="J128" t="s">
        <v>51</v>
      </c>
      <c r="K128" t="s">
        <v>1877</v>
      </c>
      <c r="L128" t="s">
        <v>51</v>
      </c>
      <c r="M128" t="s">
        <v>1878</v>
      </c>
      <c r="N128" t="s">
        <v>51</v>
      </c>
      <c r="O128">
        <v>0.9</v>
      </c>
      <c r="P128" t="s">
        <v>377</v>
      </c>
      <c r="Q128">
        <v>87.4</v>
      </c>
      <c r="R128">
        <v>1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5</v>
      </c>
      <c r="AB128">
        <v>0</v>
      </c>
      <c r="AC128">
        <v>6</v>
      </c>
      <c r="AD128">
        <v>5</v>
      </c>
      <c r="AE128">
        <v>0</v>
      </c>
      <c r="AF128">
        <v>0</v>
      </c>
      <c r="AG128">
        <v>9</v>
      </c>
      <c r="AH128">
        <v>19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25</v>
      </c>
      <c r="BB128">
        <v>21</v>
      </c>
      <c r="BC128">
        <v>0</v>
      </c>
      <c r="BD128">
        <v>1</v>
      </c>
      <c r="BE128">
        <v>0</v>
      </c>
      <c r="BF128">
        <v>0</v>
      </c>
    </row>
    <row r="129" spans="1:58" x14ac:dyDescent="0.35">
      <c r="A129" t="s">
        <v>378</v>
      </c>
      <c r="B129">
        <v>90</v>
      </c>
      <c r="C129" t="s">
        <v>48</v>
      </c>
      <c r="D129" t="s">
        <v>49</v>
      </c>
      <c r="E129" t="s">
        <v>58</v>
      </c>
      <c r="F129" t="s">
        <v>51</v>
      </c>
      <c r="G129" t="s">
        <v>59</v>
      </c>
      <c r="H129" t="s">
        <v>51</v>
      </c>
      <c r="I129" t="s">
        <v>60</v>
      </c>
      <c r="J129" t="s">
        <v>51</v>
      </c>
      <c r="K129" t="s">
        <v>69</v>
      </c>
      <c r="L129" t="s">
        <v>51</v>
      </c>
      <c r="M129" t="s">
        <v>124</v>
      </c>
      <c r="N129" t="s">
        <v>51</v>
      </c>
      <c r="O129">
        <v>0.63</v>
      </c>
      <c r="P129" t="s">
        <v>274</v>
      </c>
      <c r="Q129">
        <v>97.2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29</v>
      </c>
      <c r="AP129">
        <v>45</v>
      </c>
      <c r="AQ129">
        <v>0</v>
      </c>
      <c r="AR129">
        <v>0</v>
      </c>
      <c r="AS129">
        <v>0</v>
      </c>
      <c r="AT129">
        <v>0</v>
      </c>
      <c r="AU129">
        <v>10</v>
      </c>
      <c r="AV129">
        <v>6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</row>
    <row r="130" spans="1:58" x14ac:dyDescent="0.35">
      <c r="A130" t="s">
        <v>379</v>
      </c>
      <c r="B130">
        <v>89</v>
      </c>
      <c r="C130" t="s">
        <v>48</v>
      </c>
      <c r="D130" t="s">
        <v>49</v>
      </c>
      <c r="E130" t="s">
        <v>58</v>
      </c>
      <c r="F130" t="s">
        <v>51</v>
      </c>
      <c r="G130" t="s">
        <v>59</v>
      </c>
      <c r="H130" t="s">
        <v>51</v>
      </c>
      <c r="I130" t="s">
        <v>60</v>
      </c>
      <c r="J130" t="s">
        <v>51</v>
      </c>
      <c r="K130" t="s">
        <v>69</v>
      </c>
      <c r="L130" t="s">
        <v>51</v>
      </c>
      <c r="M130" t="s">
        <v>124</v>
      </c>
      <c r="N130" t="s">
        <v>51</v>
      </c>
      <c r="O130">
        <v>0.5</v>
      </c>
      <c r="P130" t="s">
        <v>380</v>
      </c>
      <c r="Q130">
        <v>96.8</v>
      </c>
      <c r="R130">
        <v>1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12</v>
      </c>
      <c r="Z130">
        <v>11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17</v>
      </c>
      <c r="AN130">
        <v>11</v>
      </c>
      <c r="AO130">
        <v>0</v>
      </c>
      <c r="AP130">
        <v>0</v>
      </c>
      <c r="AQ130">
        <v>11</v>
      </c>
      <c r="AR130">
        <v>16</v>
      </c>
      <c r="AS130">
        <v>0</v>
      </c>
      <c r="AT130">
        <v>4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3</v>
      </c>
      <c r="BD130">
        <v>4</v>
      </c>
      <c r="BE130">
        <v>0</v>
      </c>
      <c r="BF130">
        <v>0</v>
      </c>
    </row>
    <row r="131" spans="1:58" x14ac:dyDescent="0.35">
      <c r="A131" t="s">
        <v>381</v>
      </c>
      <c r="B131">
        <v>88</v>
      </c>
      <c r="C131" t="s">
        <v>48</v>
      </c>
      <c r="D131" t="s">
        <v>49</v>
      </c>
      <c r="E131" t="s">
        <v>58</v>
      </c>
      <c r="F131" t="s">
        <v>51</v>
      </c>
      <c r="G131" t="s">
        <v>59</v>
      </c>
      <c r="H131" t="s">
        <v>51</v>
      </c>
      <c r="I131" t="s">
        <v>60</v>
      </c>
      <c r="J131" t="s">
        <v>51</v>
      </c>
      <c r="K131" t="s">
        <v>61</v>
      </c>
      <c r="L131" t="s">
        <v>51</v>
      </c>
      <c r="M131" t="s">
        <v>185</v>
      </c>
      <c r="N131" t="s">
        <v>51</v>
      </c>
      <c r="O131">
        <v>0.54</v>
      </c>
      <c r="P131" t="s">
        <v>382</v>
      </c>
      <c r="Q131">
        <v>92.1</v>
      </c>
      <c r="R131">
        <v>9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43</v>
      </c>
      <c r="AP131">
        <v>27</v>
      </c>
      <c r="AQ131">
        <v>0</v>
      </c>
      <c r="AR131">
        <v>0</v>
      </c>
      <c r="AS131">
        <v>0</v>
      </c>
      <c r="AT131">
        <v>0</v>
      </c>
      <c r="AU131">
        <v>11</v>
      </c>
      <c r="AV131">
        <v>4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3</v>
      </c>
      <c r="BD131">
        <v>0</v>
      </c>
      <c r="BE131">
        <v>0</v>
      </c>
      <c r="BF131">
        <v>0</v>
      </c>
    </row>
    <row r="132" spans="1:58" x14ac:dyDescent="0.35">
      <c r="A132" t="s">
        <v>383</v>
      </c>
      <c r="B132">
        <v>88</v>
      </c>
      <c r="C132" t="s">
        <v>48</v>
      </c>
      <c r="D132" t="s">
        <v>49</v>
      </c>
      <c r="E132" t="s">
        <v>50</v>
      </c>
      <c r="F132" t="s">
        <v>51</v>
      </c>
      <c r="G132" t="s">
        <v>52</v>
      </c>
      <c r="H132" t="s">
        <v>51</v>
      </c>
      <c r="I132" t="s">
        <v>53</v>
      </c>
      <c r="J132" t="s">
        <v>51</v>
      </c>
      <c r="K132" t="s">
        <v>91</v>
      </c>
      <c r="L132" t="s">
        <v>51</v>
      </c>
      <c r="M132" t="s">
        <v>1897</v>
      </c>
      <c r="N132" t="s">
        <v>51</v>
      </c>
      <c r="O132">
        <v>0.74</v>
      </c>
      <c r="P132" t="s">
        <v>384</v>
      </c>
      <c r="Q132">
        <v>87.3</v>
      </c>
      <c r="R132">
        <v>1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19</v>
      </c>
      <c r="AZ132">
        <v>18</v>
      </c>
      <c r="BA132">
        <v>0</v>
      </c>
      <c r="BB132">
        <v>0</v>
      </c>
      <c r="BC132">
        <v>0</v>
      </c>
      <c r="BD132">
        <v>0</v>
      </c>
      <c r="BE132">
        <v>26</v>
      </c>
      <c r="BF132">
        <v>25</v>
      </c>
    </row>
    <row r="133" spans="1:58" x14ac:dyDescent="0.35">
      <c r="A133" t="s">
        <v>385</v>
      </c>
      <c r="B133">
        <v>81</v>
      </c>
      <c r="C133" t="s">
        <v>48</v>
      </c>
      <c r="D133" t="s">
        <v>386</v>
      </c>
      <c r="E133" t="s">
        <v>387</v>
      </c>
      <c r="F133" t="s">
        <v>51</v>
      </c>
      <c r="G133" t="s">
        <v>388</v>
      </c>
      <c r="H133" t="s">
        <v>51</v>
      </c>
      <c r="I133" t="s">
        <v>389</v>
      </c>
      <c r="J133" t="s">
        <v>51</v>
      </c>
      <c r="K133" t="s">
        <v>390</v>
      </c>
      <c r="L133" t="s">
        <v>51</v>
      </c>
      <c r="M133" t="s">
        <v>391</v>
      </c>
      <c r="N133" t="s">
        <v>51</v>
      </c>
      <c r="O133">
        <v>1</v>
      </c>
      <c r="P133" t="s">
        <v>392</v>
      </c>
      <c r="Q133">
        <v>100</v>
      </c>
      <c r="R133">
        <v>2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16</v>
      </c>
      <c r="AP133">
        <v>9</v>
      </c>
      <c r="AQ133">
        <v>0</v>
      </c>
      <c r="AR133">
        <v>0</v>
      </c>
      <c r="AS133">
        <v>0</v>
      </c>
      <c r="AT133">
        <v>0</v>
      </c>
      <c r="AU133">
        <v>21</v>
      </c>
      <c r="AV133">
        <v>35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</row>
    <row r="134" spans="1:58" x14ac:dyDescent="0.35">
      <c r="A134" t="s">
        <v>393</v>
      </c>
      <c r="B134">
        <v>80</v>
      </c>
      <c r="C134" t="s">
        <v>48</v>
      </c>
      <c r="D134" t="s">
        <v>49</v>
      </c>
      <c r="E134" t="s">
        <v>58</v>
      </c>
      <c r="F134" t="s">
        <v>51</v>
      </c>
      <c r="G134" t="s">
        <v>59</v>
      </c>
      <c r="H134" t="s">
        <v>51</v>
      </c>
      <c r="I134" t="s">
        <v>60</v>
      </c>
      <c r="J134" t="s">
        <v>51</v>
      </c>
      <c r="K134" t="s">
        <v>61</v>
      </c>
      <c r="L134" t="s">
        <v>51</v>
      </c>
      <c r="M134" t="s">
        <v>1876</v>
      </c>
      <c r="N134" t="s">
        <v>51</v>
      </c>
      <c r="O134">
        <v>0.66</v>
      </c>
      <c r="P134" t="s">
        <v>206</v>
      </c>
      <c r="Q134">
        <v>93.7</v>
      </c>
      <c r="R134">
        <v>1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12</v>
      </c>
      <c r="AF134">
        <v>6</v>
      </c>
      <c r="AG134">
        <v>0</v>
      </c>
      <c r="AH134">
        <v>0</v>
      </c>
      <c r="AI134">
        <v>8</v>
      </c>
      <c r="AJ134">
        <v>12</v>
      </c>
      <c r="AK134">
        <v>24</v>
      </c>
      <c r="AL134">
        <v>18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</row>
    <row r="135" spans="1:58" x14ac:dyDescent="0.35">
      <c r="A135" t="s">
        <v>394</v>
      </c>
      <c r="B135">
        <v>77</v>
      </c>
      <c r="C135" t="s">
        <v>48</v>
      </c>
      <c r="D135" t="s">
        <v>49</v>
      </c>
      <c r="E135" t="s">
        <v>50</v>
      </c>
      <c r="F135" t="s">
        <v>51</v>
      </c>
      <c r="G135" t="s">
        <v>52</v>
      </c>
      <c r="H135" t="s">
        <v>51</v>
      </c>
      <c r="I135" t="s">
        <v>53</v>
      </c>
      <c r="J135" t="s">
        <v>51</v>
      </c>
      <c r="K135" t="s">
        <v>65</v>
      </c>
      <c r="L135" t="s">
        <v>51</v>
      </c>
      <c r="M135" t="s">
        <v>154</v>
      </c>
      <c r="N135" t="s">
        <v>51</v>
      </c>
      <c r="O135">
        <v>0.72</v>
      </c>
      <c r="P135" t="s">
        <v>395</v>
      </c>
      <c r="Q135">
        <v>92.9</v>
      </c>
      <c r="R135">
        <v>1</v>
      </c>
      <c r="S135">
        <v>14</v>
      </c>
      <c r="T135">
        <v>8</v>
      </c>
      <c r="U135">
        <v>24</v>
      </c>
      <c r="V135">
        <v>25</v>
      </c>
      <c r="W135">
        <v>6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</row>
    <row r="136" spans="1:58" x14ac:dyDescent="0.35">
      <c r="A136" t="s">
        <v>396</v>
      </c>
      <c r="B136">
        <v>76</v>
      </c>
      <c r="C136" t="s">
        <v>48</v>
      </c>
      <c r="D136" t="s">
        <v>49</v>
      </c>
      <c r="E136" t="s">
        <v>58</v>
      </c>
      <c r="F136" t="s">
        <v>51</v>
      </c>
      <c r="G136" t="s">
        <v>59</v>
      </c>
      <c r="H136" t="s">
        <v>51</v>
      </c>
      <c r="I136" t="s">
        <v>60</v>
      </c>
      <c r="J136" t="s">
        <v>51</v>
      </c>
      <c r="K136" t="s">
        <v>61</v>
      </c>
      <c r="L136" t="s">
        <v>51</v>
      </c>
      <c r="M136" t="s">
        <v>397</v>
      </c>
      <c r="N136" t="s">
        <v>51</v>
      </c>
      <c r="O136">
        <v>0.53</v>
      </c>
      <c r="P136" t="s">
        <v>398</v>
      </c>
      <c r="Q136">
        <v>97.2</v>
      </c>
      <c r="R136">
        <v>1</v>
      </c>
      <c r="S136">
        <v>0</v>
      </c>
      <c r="T136">
        <v>7</v>
      </c>
      <c r="U136">
        <v>0</v>
      </c>
      <c r="V136">
        <v>0</v>
      </c>
      <c r="W136">
        <v>2</v>
      </c>
      <c r="X136">
        <v>3</v>
      </c>
      <c r="Y136">
        <v>6</v>
      </c>
      <c r="Z136">
        <v>3</v>
      </c>
      <c r="AA136">
        <v>0</v>
      </c>
      <c r="AB136">
        <v>0</v>
      </c>
      <c r="AC136">
        <v>1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22</v>
      </c>
      <c r="AP136">
        <v>23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1</v>
      </c>
      <c r="AW136">
        <v>0</v>
      </c>
      <c r="AX136">
        <v>0</v>
      </c>
      <c r="AY136">
        <v>2</v>
      </c>
      <c r="AZ136">
        <v>0</v>
      </c>
      <c r="BA136">
        <v>4</v>
      </c>
      <c r="BB136">
        <v>2</v>
      </c>
      <c r="BC136">
        <v>0</v>
      </c>
      <c r="BD136">
        <v>0</v>
      </c>
      <c r="BE136">
        <v>0</v>
      </c>
      <c r="BF136">
        <v>0</v>
      </c>
    </row>
    <row r="137" spans="1:58" x14ac:dyDescent="0.35">
      <c r="A137" t="s">
        <v>399</v>
      </c>
      <c r="B137">
        <v>73</v>
      </c>
      <c r="C137" t="s">
        <v>48</v>
      </c>
      <c r="D137" t="s">
        <v>49</v>
      </c>
      <c r="E137" t="s">
        <v>58</v>
      </c>
      <c r="F137" t="s">
        <v>51</v>
      </c>
      <c r="G137" t="s">
        <v>59</v>
      </c>
      <c r="H137" t="s">
        <v>51</v>
      </c>
      <c r="I137" t="s">
        <v>60</v>
      </c>
      <c r="J137" t="s">
        <v>51</v>
      </c>
      <c r="K137" t="s">
        <v>61</v>
      </c>
      <c r="L137" t="s">
        <v>51</v>
      </c>
      <c r="M137" t="s">
        <v>190</v>
      </c>
      <c r="N137" t="s">
        <v>51</v>
      </c>
      <c r="O137">
        <v>1</v>
      </c>
      <c r="P137" t="s">
        <v>400</v>
      </c>
      <c r="Q137">
        <v>100</v>
      </c>
      <c r="R137">
        <v>1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6</v>
      </c>
      <c r="AG137">
        <v>3</v>
      </c>
      <c r="AH137">
        <v>4</v>
      </c>
      <c r="AI137">
        <v>9</v>
      </c>
      <c r="AJ137">
        <v>3</v>
      </c>
      <c r="AK137">
        <v>17</v>
      </c>
      <c r="AL137">
        <v>8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6</v>
      </c>
      <c r="AZ137">
        <v>6</v>
      </c>
      <c r="BA137">
        <v>4</v>
      </c>
      <c r="BB137">
        <v>6</v>
      </c>
      <c r="BC137">
        <v>0</v>
      </c>
      <c r="BD137">
        <v>0</v>
      </c>
      <c r="BE137">
        <v>0</v>
      </c>
      <c r="BF137">
        <v>1</v>
      </c>
    </row>
    <row r="138" spans="1:58" x14ac:dyDescent="0.35">
      <c r="A138" t="s">
        <v>401</v>
      </c>
      <c r="B138">
        <v>73</v>
      </c>
      <c r="C138" t="s">
        <v>48</v>
      </c>
      <c r="D138" t="s">
        <v>49</v>
      </c>
      <c r="E138" t="s">
        <v>73</v>
      </c>
      <c r="F138" t="s">
        <v>51</v>
      </c>
      <c r="G138" t="s">
        <v>295</v>
      </c>
      <c r="H138" t="s">
        <v>51</v>
      </c>
      <c r="I138" t="s">
        <v>296</v>
      </c>
      <c r="J138" t="s">
        <v>51</v>
      </c>
      <c r="K138" t="s">
        <v>297</v>
      </c>
      <c r="L138" t="s">
        <v>51</v>
      </c>
      <c r="M138" t="s">
        <v>1923</v>
      </c>
      <c r="N138" t="s">
        <v>51</v>
      </c>
      <c r="O138">
        <v>0.68</v>
      </c>
      <c r="P138" t="s">
        <v>215</v>
      </c>
      <c r="Q138">
        <v>0</v>
      </c>
      <c r="R138">
        <v>1</v>
      </c>
      <c r="S138">
        <v>12</v>
      </c>
      <c r="T138">
        <v>7</v>
      </c>
      <c r="U138">
        <v>22</v>
      </c>
      <c r="V138">
        <v>24</v>
      </c>
      <c r="W138">
        <v>0</v>
      </c>
      <c r="X138">
        <v>8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</row>
    <row r="139" spans="1:58" x14ac:dyDescent="0.35">
      <c r="A139" t="s">
        <v>402</v>
      </c>
      <c r="B139">
        <v>73</v>
      </c>
      <c r="C139" t="s">
        <v>48</v>
      </c>
      <c r="D139" t="s">
        <v>49</v>
      </c>
      <c r="E139" t="s">
        <v>58</v>
      </c>
      <c r="F139" t="s">
        <v>51</v>
      </c>
      <c r="G139" t="s">
        <v>1888</v>
      </c>
      <c r="H139" t="s">
        <v>51</v>
      </c>
      <c r="I139" t="s">
        <v>1889</v>
      </c>
      <c r="J139" t="s">
        <v>51</v>
      </c>
      <c r="K139" t="s">
        <v>1890</v>
      </c>
      <c r="L139" t="s">
        <v>51</v>
      </c>
      <c r="M139" t="s">
        <v>1891</v>
      </c>
      <c r="N139" t="s">
        <v>51</v>
      </c>
      <c r="O139">
        <v>0.83</v>
      </c>
      <c r="P139" t="s">
        <v>403</v>
      </c>
      <c r="Q139">
        <v>86.6</v>
      </c>
      <c r="R139">
        <v>1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13</v>
      </c>
      <c r="AP139">
        <v>13</v>
      </c>
      <c r="AQ139">
        <v>0</v>
      </c>
      <c r="AR139">
        <v>0</v>
      </c>
      <c r="AS139">
        <v>0</v>
      </c>
      <c r="AT139">
        <v>0</v>
      </c>
      <c r="AU139">
        <v>24</v>
      </c>
      <c r="AV139">
        <v>23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</row>
    <row r="140" spans="1:58" x14ac:dyDescent="0.35">
      <c r="A140" t="s">
        <v>404</v>
      </c>
      <c r="B140">
        <v>72</v>
      </c>
      <c r="C140" t="s">
        <v>48</v>
      </c>
      <c r="D140" t="s">
        <v>49</v>
      </c>
      <c r="E140" t="s">
        <v>58</v>
      </c>
      <c r="F140" t="s">
        <v>51</v>
      </c>
      <c r="G140" t="s">
        <v>59</v>
      </c>
      <c r="H140" t="s">
        <v>51</v>
      </c>
      <c r="I140" t="s">
        <v>60</v>
      </c>
      <c r="J140" t="s">
        <v>51</v>
      </c>
      <c r="K140" t="s">
        <v>69</v>
      </c>
      <c r="L140" t="s">
        <v>51</v>
      </c>
      <c r="M140" t="s">
        <v>103</v>
      </c>
      <c r="N140" t="s">
        <v>51</v>
      </c>
      <c r="O140">
        <v>1</v>
      </c>
      <c r="P140" t="s">
        <v>405</v>
      </c>
      <c r="Q140">
        <v>100</v>
      </c>
      <c r="R140">
        <v>1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45</v>
      </c>
      <c r="AT140">
        <v>27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</row>
    <row r="141" spans="1:58" x14ac:dyDescent="0.35">
      <c r="A141" t="s">
        <v>406</v>
      </c>
      <c r="B141">
        <v>71</v>
      </c>
      <c r="C141" t="s">
        <v>48</v>
      </c>
      <c r="D141" t="s">
        <v>49</v>
      </c>
      <c r="E141" t="s">
        <v>58</v>
      </c>
      <c r="F141" t="s">
        <v>51</v>
      </c>
      <c r="G141" t="s">
        <v>59</v>
      </c>
      <c r="H141" t="s">
        <v>51</v>
      </c>
      <c r="I141" t="s">
        <v>60</v>
      </c>
      <c r="J141" t="s">
        <v>51</v>
      </c>
      <c r="K141" t="s">
        <v>61</v>
      </c>
      <c r="L141" t="s">
        <v>51</v>
      </c>
      <c r="M141" t="s">
        <v>185</v>
      </c>
      <c r="N141" t="s">
        <v>51</v>
      </c>
      <c r="O141">
        <v>0.62</v>
      </c>
      <c r="P141" t="s">
        <v>407</v>
      </c>
      <c r="Q141">
        <v>89.7</v>
      </c>
      <c r="R141">
        <v>3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35</v>
      </c>
      <c r="AX141">
        <v>36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</row>
    <row r="142" spans="1:58" x14ac:dyDescent="0.35">
      <c r="A142" t="s">
        <v>408</v>
      </c>
      <c r="B142">
        <v>71</v>
      </c>
      <c r="C142" t="s">
        <v>48</v>
      </c>
      <c r="D142" t="s">
        <v>49</v>
      </c>
      <c r="E142" t="s">
        <v>58</v>
      </c>
      <c r="F142" t="s">
        <v>51</v>
      </c>
      <c r="G142" t="s">
        <v>112</v>
      </c>
      <c r="H142" t="s">
        <v>51</v>
      </c>
      <c r="I142" t="s">
        <v>3222</v>
      </c>
      <c r="J142" t="s">
        <v>51</v>
      </c>
      <c r="K142" t="s">
        <v>140</v>
      </c>
      <c r="L142" t="s">
        <v>51</v>
      </c>
      <c r="M142" t="s">
        <v>141</v>
      </c>
      <c r="N142" t="s">
        <v>51</v>
      </c>
      <c r="O142">
        <v>0.61</v>
      </c>
      <c r="P142" t="s">
        <v>142</v>
      </c>
      <c r="Q142">
        <v>96</v>
      </c>
      <c r="R142">
        <v>1</v>
      </c>
      <c r="S142">
        <v>10</v>
      </c>
      <c r="T142">
        <v>9</v>
      </c>
      <c r="U142">
        <v>24</v>
      </c>
      <c r="V142">
        <v>23</v>
      </c>
      <c r="W142">
        <v>0</v>
      </c>
      <c r="X142">
        <v>5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</row>
    <row r="143" spans="1:58" x14ac:dyDescent="0.35">
      <c r="A143" t="s">
        <v>409</v>
      </c>
      <c r="B143">
        <v>70</v>
      </c>
      <c r="C143" t="s">
        <v>48</v>
      </c>
      <c r="D143" t="s">
        <v>49</v>
      </c>
      <c r="E143" t="s">
        <v>73</v>
      </c>
      <c r="F143" t="s">
        <v>51</v>
      </c>
      <c r="G143" t="s">
        <v>74</v>
      </c>
      <c r="H143" t="s">
        <v>51</v>
      </c>
      <c r="I143" t="s">
        <v>75</v>
      </c>
      <c r="J143" t="s">
        <v>51</v>
      </c>
      <c r="K143" t="s">
        <v>76</v>
      </c>
      <c r="L143" t="s">
        <v>51</v>
      </c>
      <c r="M143" t="s">
        <v>410</v>
      </c>
      <c r="N143" t="s">
        <v>51</v>
      </c>
      <c r="O143">
        <v>0.79</v>
      </c>
      <c r="P143" t="s">
        <v>411</v>
      </c>
      <c r="Q143">
        <v>100</v>
      </c>
      <c r="R143">
        <v>5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23</v>
      </c>
      <c r="AP143">
        <v>19</v>
      </c>
      <c r="AQ143">
        <v>0</v>
      </c>
      <c r="AR143">
        <v>0</v>
      </c>
      <c r="AS143">
        <v>0</v>
      </c>
      <c r="AT143">
        <v>0</v>
      </c>
      <c r="AU143">
        <v>9</v>
      </c>
      <c r="AV143">
        <v>11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8</v>
      </c>
      <c r="BE143">
        <v>0</v>
      </c>
      <c r="BF143">
        <v>0</v>
      </c>
    </row>
    <row r="144" spans="1:58" x14ac:dyDescent="0.35">
      <c r="A144" t="s">
        <v>412</v>
      </c>
      <c r="B144">
        <v>69</v>
      </c>
      <c r="C144" t="s">
        <v>48</v>
      </c>
      <c r="D144" t="s">
        <v>49</v>
      </c>
      <c r="E144" t="s">
        <v>58</v>
      </c>
      <c r="F144" t="s">
        <v>51</v>
      </c>
      <c r="G144" t="s">
        <v>59</v>
      </c>
      <c r="H144" t="s">
        <v>51</v>
      </c>
      <c r="I144" t="s">
        <v>60</v>
      </c>
      <c r="J144" t="s">
        <v>51</v>
      </c>
      <c r="K144" s="8" t="s">
        <v>1970</v>
      </c>
      <c r="L144" t="s">
        <v>51</v>
      </c>
      <c r="M144" t="s">
        <v>414</v>
      </c>
      <c r="N144" t="s">
        <v>51</v>
      </c>
      <c r="O144">
        <v>0.96</v>
      </c>
      <c r="P144" t="s">
        <v>415</v>
      </c>
      <c r="Q144">
        <v>97.2</v>
      </c>
      <c r="R144">
        <v>2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15</v>
      </c>
      <c r="Z144">
        <v>17</v>
      </c>
      <c r="AA144">
        <v>0</v>
      </c>
      <c r="AB144">
        <v>4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13</v>
      </c>
      <c r="AZ144">
        <v>10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10</v>
      </c>
    </row>
    <row r="145" spans="1:58" x14ac:dyDescent="0.35">
      <c r="A145" t="s">
        <v>416</v>
      </c>
      <c r="B145">
        <v>69</v>
      </c>
      <c r="C145" t="s">
        <v>48</v>
      </c>
      <c r="D145" t="s">
        <v>49</v>
      </c>
      <c r="E145" t="s">
        <v>58</v>
      </c>
      <c r="F145" t="s">
        <v>51</v>
      </c>
      <c r="G145" t="s">
        <v>59</v>
      </c>
      <c r="H145" t="s">
        <v>51</v>
      </c>
      <c r="I145" t="s">
        <v>60</v>
      </c>
      <c r="J145" t="s">
        <v>51</v>
      </c>
      <c r="K145" t="s">
        <v>61</v>
      </c>
      <c r="L145" t="s">
        <v>51</v>
      </c>
      <c r="M145" t="s">
        <v>190</v>
      </c>
      <c r="N145" t="s">
        <v>51</v>
      </c>
      <c r="O145">
        <v>0.99</v>
      </c>
      <c r="P145" t="s">
        <v>191</v>
      </c>
      <c r="Q145">
        <v>94.1</v>
      </c>
      <c r="R145">
        <v>1</v>
      </c>
      <c r="S145">
        <v>5</v>
      </c>
      <c r="T145">
        <v>9</v>
      </c>
      <c r="U145">
        <v>29</v>
      </c>
      <c r="V145">
        <v>24</v>
      </c>
      <c r="W145">
        <v>2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</row>
    <row r="146" spans="1:58" x14ac:dyDescent="0.35">
      <c r="A146" t="s">
        <v>417</v>
      </c>
      <c r="B146">
        <v>68</v>
      </c>
      <c r="C146" t="s">
        <v>48</v>
      </c>
      <c r="D146" t="s">
        <v>49</v>
      </c>
      <c r="E146" t="s">
        <v>58</v>
      </c>
      <c r="F146" t="s">
        <v>51</v>
      </c>
      <c r="G146" t="s">
        <v>59</v>
      </c>
      <c r="H146" t="s">
        <v>51</v>
      </c>
      <c r="I146" t="s">
        <v>60</v>
      </c>
      <c r="J146" t="s">
        <v>51</v>
      </c>
      <c r="K146" t="s">
        <v>69</v>
      </c>
      <c r="L146" t="s">
        <v>51</v>
      </c>
      <c r="M146" t="s">
        <v>1875</v>
      </c>
      <c r="N146" t="s">
        <v>51</v>
      </c>
      <c r="O146">
        <v>0.96</v>
      </c>
      <c r="P146" t="s">
        <v>256</v>
      </c>
      <c r="Q146">
        <v>95.7</v>
      </c>
      <c r="R146">
        <v>2</v>
      </c>
      <c r="S146">
        <v>2</v>
      </c>
      <c r="T146">
        <v>6</v>
      </c>
      <c r="U146">
        <v>0</v>
      </c>
      <c r="V146">
        <v>5</v>
      </c>
      <c r="W146">
        <v>10</v>
      </c>
      <c r="X146">
        <v>11</v>
      </c>
      <c r="Y146">
        <v>4</v>
      </c>
      <c r="Z146">
        <v>4</v>
      </c>
      <c r="AA146">
        <v>7</v>
      </c>
      <c r="AB146">
        <v>0</v>
      </c>
      <c r="AC146">
        <v>4</v>
      </c>
      <c r="AD146">
        <v>0</v>
      </c>
      <c r="AE146">
        <v>6</v>
      </c>
      <c r="AF146">
        <v>2</v>
      </c>
      <c r="AG146">
        <v>0</v>
      </c>
      <c r="AH146">
        <v>0</v>
      </c>
      <c r="AI146">
        <v>2</v>
      </c>
      <c r="AJ146">
        <v>2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3</v>
      </c>
      <c r="BC146">
        <v>0</v>
      </c>
      <c r="BD146">
        <v>0</v>
      </c>
      <c r="BE146">
        <v>0</v>
      </c>
      <c r="BF146">
        <v>0</v>
      </c>
    </row>
    <row r="147" spans="1:58" x14ac:dyDescent="0.35">
      <c r="A147" t="s">
        <v>418</v>
      </c>
      <c r="B147">
        <v>67</v>
      </c>
      <c r="C147" t="s">
        <v>48</v>
      </c>
      <c r="D147" t="s">
        <v>49</v>
      </c>
      <c r="E147" t="s">
        <v>58</v>
      </c>
      <c r="F147" t="s">
        <v>51</v>
      </c>
      <c r="G147" t="s">
        <v>59</v>
      </c>
      <c r="H147" t="s">
        <v>51</v>
      </c>
      <c r="I147" t="s">
        <v>60</v>
      </c>
      <c r="J147" t="s">
        <v>51</v>
      </c>
      <c r="K147" t="s">
        <v>69</v>
      </c>
      <c r="L147" t="s">
        <v>51</v>
      </c>
      <c r="M147" t="s">
        <v>124</v>
      </c>
      <c r="N147" t="s">
        <v>51</v>
      </c>
      <c r="O147">
        <v>0.84</v>
      </c>
      <c r="P147" t="s">
        <v>419</v>
      </c>
      <c r="Q147">
        <v>98.8</v>
      </c>
      <c r="R147">
        <v>1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14</v>
      </c>
      <c r="AN147">
        <v>13</v>
      </c>
      <c r="AO147">
        <v>0</v>
      </c>
      <c r="AP147">
        <v>0</v>
      </c>
      <c r="AQ147">
        <v>21</v>
      </c>
      <c r="AR147">
        <v>9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2</v>
      </c>
      <c r="BD147">
        <v>8</v>
      </c>
      <c r="BE147">
        <v>0</v>
      </c>
      <c r="BF147">
        <v>0</v>
      </c>
    </row>
    <row r="148" spans="1:58" x14ac:dyDescent="0.35">
      <c r="A148" t="s">
        <v>420</v>
      </c>
      <c r="B148">
        <v>65</v>
      </c>
      <c r="C148" t="s">
        <v>48</v>
      </c>
      <c r="D148" t="s">
        <v>49</v>
      </c>
      <c r="E148" t="s">
        <v>58</v>
      </c>
      <c r="F148" t="s">
        <v>51</v>
      </c>
      <c r="G148" t="s">
        <v>59</v>
      </c>
      <c r="H148" t="s">
        <v>51</v>
      </c>
      <c r="I148" t="s">
        <v>60</v>
      </c>
      <c r="J148" t="s">
        <v>51</v>
      </c>
      <c r="K148" t="s">
        <v>1877</v>
      </c>
      <c r="L148" t="s">
        <v>51</v>
      </c>
      <c r="M148" t="s">
        <v>1878</v>
      </c>
      <c r="N148" t="s">
        <v>51</v>
      </c>
      <c r="O148">
        <v>0.73</v>
      </c>
      <c r="P148" t="s">
        <v>421</v>
      </c>
      <c r="Q148">
        <v>87</v>
      </c>
      <c r="R148">
        <v>1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18</v>
      </c>
      <c r="AP148">
        <v>12</v>
      </c>
      <c r="AQ148">
        <v>0</v>
      </c>
      <c r="AR148">
        <v>0</v>
      </c>
      <c r="AS148">
        <v>0</v>
      </c>
      <c r="AT148">
        <v>0</v>
      </c>
      <c r="AU148">
        <v>15</v>
      </c>
      <c r="AV148">
        <v>20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</row>
    <row r="149" spans="1:58" x14ac:dyDescent="0.35">
      <c r="A149" t="s">
        <v>422</v>
      </c>
      <c r="B149">
        <v>64</v>
      </c>
      <c r="C149" t="s">
        <v>48</v>
      </c>
      <c r="D149" t="s">
        <v>49</v>
      </c>
      <c r="E149" t="s">
        <v>58</v>
      </c>
      <c r="F149" t="s">
        <v>51</v>
      </c>
      <c r="G149" t="s">
        <v>59</v>
      </c>
      <c r="H149" t="s">
        <v>51</v>
      </c>
      <c r="I149" t="s">
        <v>60</v>
      </c>
      <c r="J149" t="s">
        <v>51</v>
      </c>
      <c r="K149" t="s">
        <v>61</v>
      </c>
      <c r="L149" t="s">
        <v>51</v>
      </c>
      <c r="M149" t="s">
        <v>193</v>
      </c>
      <c r="N149" t="s">
        <v>51</v>
      </c>
      <c r="O149">
        <v>0.99</v>
      </c>
      <c r="P149" t="s">
        <v>248</v>
      </c>
      <c r="Q149">
        <v>92.9</v>
      </c>
      <c r="R149">
        <v>1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12</v>
      </c>
      <c r="AD149">
        <v>13</v>
      </c>
      <c r="AE149">
        <v>2</v>
      </c>
      <c r="AF149">
        <v>7</v>
      </c>
      <c r="AG149">
        <v>1</v>
      </c>
      <c r="AH149">
        <v>0</v>
      </c>
      <c r="AI149">
        <v>0</v>
      </c>
      <c r="AJ149">
        <v>0</v>
      </c>
      <c r="AK149">
        <v>0</v>
      </c>
      <c r="AL149">
        <v>2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8</v>
      </c>
      <c r="AZ149">
        <v>5</v>
      </c>
      <c r="BA149">
        <v>0</v>
      </c>
      <c r="BB149">
        <v>0</v>
      </c>
      <c r="BC149">
        <v>0</v>
      </c>
      <c r="BD149">
        <v>0</v>
      </c>
      <c r="BE149">
        <v>3</v>
      </c>
      <c r="BF149">
        <v>11</v>
      </c>
    </row>
    <row r="150" spans="1:58" x14ac:dyDescent="0.35">
      <c r="A150" t="s">
        <v>423</v>
      </c>
      <c r="B150">
        <v>62</v>
      </c>
      <c r="C150" t="s">
        <v>48</v>
      </c>
      <c r="D150" t="s">
        <v>49</v>
      </c>
      <c r="E150" t="s">
        <v>58</v>
      </c>
      <c r="F150" t="s">
        <v>51</v>
      </c>
      <c r="G150" t="s">
        <v>59</v>
      </c>
      <c r="H150" t="s">
        <v>51</v>
      </c>
      <c r="I150" t="s">
        <v>60</v>
      </c>
      <c r="J150" t="s">
        <v>51</v>
      </c>
      <c r="K150" t="s">
        <v>1877</v>
      </c>
      <c r="L150" t="s">
        <v>51</v>
      </c>
      <c r="M150" t="s">
        <v>1878</v>
      </c>
      <c r="N150" t="s">
        <v>51</v>
      </c>
      <c r="O150">
        <v>0.79</v>
      </c>
      <c r="P150" t="s">
        <v>424</v>
      </c>
      <c r="Q150">
        <v>86.2</v>
      </c>
      <c r="R150">
        <v>1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23</v>
      </c>
      <c r="AP150">
        <v>17</v>
      </c>
      <c r="AQ150">
        <v>0</v>
      </c>
      <c r="AR150">
        <v>0</v>
      </c>
      <c r="AS150">
        <v>0</v>
      </c>
      <c r="AT150">
        <v>0</v>
      </c>
      <c r="AU150">
        <v>13</v>
      </c>
      <c r="AV150">
        <v>9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</row>
    <row r="151" spans="1:58" x14ac:dyDescent="0.35">
      <c r="A151" t="s">
        <v>425</v>
      </c>
      <c r="B151">
        <v>61</v>
      </c>
      <c r="C151" t="s">
        <v>48</v>
      </c>
      <c r="D151" t="s">
        <v>49</v>
      </c>
      <c r="E151" t="s">
        <v>50</v>
      </c>
      <c r="F151" t="s">
        <v>51</v>
      </c>
      <c r="G151" t="s">
        <v>52</v>
      </c>
      <c r="H151" t="s">
        <v>51</v>
      </c>
      <c r="I151" t="s">
        <v>53</v>
      </c>
      <c r="J151" t="s">
        <v>51</v>
      </c>
      <c r="K151" t="s">
        <v>91</v>
      </c>
      <c r="L151" t="s">
        <v>51</v>
      </c>
      <c r="M151" t="s">
        <v>201</v>
      </c>
      <c r="N151" t="s">
        <v>51</v>
      </c>
      <c r="O151">
        <v>0.67</v>
      </c>
      <c r="P151" t="s">
        <v>384</v>
      </c>
      <c r="Q151">
        <v>88.1</v>
      </c>
      <c r="R151">
        <v>1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18</v>
      </c>
      <c r="AP151">
        <v>13</v>
      </c>
      <c r="AQ151">
        <v>0</v>
      </c>
      <c r="AR151">
        <v>0</v>
      </c>
      <c r="AS151">
        <v>0</v>
      </c>
      <c r="AT151">
        <v>0</v>
      </c>
      <c r="AU151">
        <v>13</v>
      </c>
      <c r="AV151">
        <v>17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</row>
    <row r="152" spans="1:58" x14ac:dyDescent="0.35">
      <c r="A152" t="s">
        <v>426</v>
      </c>
      <c r="B152">
        <v>58</v>
      </c>
      <c r="C152" t="s">
        <v>48</v>
      </c>
      <c r="D152" t="s">
        <v>49</v>
      </c>
      <c r="E152" t="s">
        <v>58</v>
      </c>
      <c r="F152" t="s">
        <v>51</v>
      </c>
      <c r="G152" t="s">
        <v>59</v>
      </c>
      <c r="H152" t="s">
        <v>51</v>
      </c>
      <c r="I152" t="s">
        <v>60</v>
      </c>
      <c r="J152" t="s">
        <v>51</v>
      </c>
      <c r="K152" t="s">
        <v>69</v>
      </c>
      <c r="L152" t="s">
        <v>51</v>
      </c>
      <c r="M152" t="s">
        <v>1875</v>
      </c>
      <c r="N152" t="s">
        <v>51</v>
      </c>
      <c r="O152">
        <v>1</v>
      </c>
      <c r="P152" t="s">
        <v>427</v>
      </c>
      <c r="Q152">
        <v>95.7</v>
      </c>
      <c r="R152">
        <v>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23</v>
      </c>
      <c r="AP152">
        <v>22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13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</row>
    <row r="153" spans="1:58" x14ac:dyDescent="0.35">
      <c r="A153" t="s">
        <v>428</v>
      </c>
      <c r="B153">
        <v>58</v>
      </c>
      <c r="C153" t="s">
        <v>48</v>
      </c>
      <c r="D153" t="s">
        <v>49</v>
      </c>
      <c r="E153" t="s">
        <v>58</v>
      </c>
      <c r="F153" t="s">
        <v>51</v>
      </c>
      <c r="G153" t="s">
        <v>59</v>
      </c>
      <c r="H153" t="s">
        <v>51</v>
      </c>
      <c r="I153" t="s">
        <v>60</v>
      </c>
      <c r="J153" t="s">
        <v>51</v>
      </c>
      <c r="K153" t="s">
        <v>69</v>
      </c>
      <c r="L153" t="s">
        <v>51</v>
      </c>
      <c r="M153" t="s">
        <v>225</v>
      </c>
      <c r="N153" t="s">
        <v>51</v>
      </c>
      <c r="O153">
        <v>0.96</v>
      </c>
      <c r="P153" t="s">
        <v>429</v>
      </c>
      <c r="Q153">
        <v>100</v>
      </c>
      <c r="R153">
        <v>1</v>
      </c>
      <c r="S153">
        <v>0</v>
      </c>
      <c r="T153">
        <v>0</v>
      </c>
      <c r="U153">
        <v>3</v>
      </c>
      <c r="V153">
        <v>0</v>
      </c>
      <c r="W153">
        <v>0</v>
      </c>
      <c r="X153">
        <v>0</v>
      </c>
      <c r="Y153">
        <v>5</v>
      </c>
      <c r="Z153">
        <v>7</v>
      </c>
      <c r="AA153">
        <v>2</v>
      </c>
      <c r="AB153">
        <v>0</v>
      </c>
      <c r="AC153">
        <v>0</v>
      </c>
      <c r="AD153">
        <v>0</v>
      </c>
      <c r="AE153">
        <v>2</v>
      </c>
      <c r="AF153">
        <v>0</v>
      </c>
      <c r="AG153">
        <v>0</v>
      </c>
      <c r="AH153">
        <v>0</v>
      </c>
      <c r="AI153">
        <v>3</v>
      </c>
      <c r="AJ153">
        <v>16</v>
      </c>
      <c r="AK153">
        <v>3</v>
      </c>
      <c r="AL153">
        <v>5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2</v>
      </c>
      <c r="AX153">
        <v>0</v>
      </c>
      <c r="AY153">
        <v>2</v>
      </c>
      <c r="AZ153">
        <v>2</v>
      </c>
      <c r="BA153">
        <v>0</v>
      </c>
      <c r="BB153">
        <v>0</v>
      </c>
      <c r="BC153">
        <v>0</v>
      </c>
      <c r="BD153">
        <v>0</v>
      </c>
      <c r="BE153">
        <v>4</v>
      </c>
      <c r="BF153">
        <v>2</v>
      </c>
    </row>
    <row r="154" spans="1:58" x14ac:dyDescent="0.35">
      <c r="A154" t="s">
        <v>430</v>
      </c>
      <c r="B154">
        <v>58</v>
      </c>
      <c r="C154" t="s">
        <v>48</v>
      </c>
      <c r="D154" t="s">
        <v>49</v>
      </c>
      <c r="E154" t="s">
        <v>50</v>
      </c>
      <c r="F154" t="s">
        <v>51</v>
      </c>
      <c r="G154" t="s">
        <v>52</v>
      </c>
      <c r="H154" t="s">
        <v>51</v>
      </c>
      <c r="I154" t="s">
        <v>53</v>
      </c>
      <c r="J154" t="s">
        <v>51</v>
      </c>
      <c r="K154" t="s">
        <v>1886</v>
      </c>
      <c r="L154" t="s">
        <v>51</v>
      </c>
      <c r="M154" t="s">
        <v>1887</v>
      </c>
      <c r="N154" t="s">
        <v>51</v>
      </c>
      <c r="O154">
        <v>0.5</v>
      </c>
      <c r="P154" t="s">
        <v>215</v>
      </c>
      <c r="Q154">
        <v>0</v>
      </c>
      <c r="R154">
        <v>1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34</v>
      </c>
      <c r="AX154">
        <v>24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</row>
    <row r="155" spans="1:58" x14ac:dyDescent="0.35">
      <c r="A155" t="s">
        <v>431</v>
      </c>
      <c r="B155">
        <v>56</v>
      </c>
      <c r="C155" t="s">
        <v>48</v>
      </c>
      <c r="D155" t="s">
        <v>49</v>
      </c>
      <c r="E155" t="s">
        <v>73</v>
      </c>
      <c r="F155" t="s">
        <v>51</v>
      </c>
      <c r="G155" t="s">
        <v>318</v>
      </c>
      <c r="H155" t="s">
        <v>51</v>
      </c>
      <c r="I155" t="s">
        <v>1935</v>
      </c>
      <c r="J155" t="s">
        <v>51</v>
      </c>
      <c r="K155" t="s">
        <v>1936</v>
      </c>
      <c r="L155" t="s">
        <v>51</v>
      </c>
      <c r="M155" t="s">
        <v>1937</v>
      </c>
      <c r="N155" t="s">
        <v>51</v>
      </c>
      <c r="O155">
        <v>0.51</v>
      </c>
      <c r="P155" t="s">
        <v>215</v>
      </c>
      <c r="Q155">
        <v>0</v>
      </c>
      <c r="R155">
        <v>1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19</v>
      </c>
      <c r="AP155">
        <v>14</v>
      </c>
      <c r="AQ155">
        <v>0</v>
      </c>
      <c r="AR155">
        <v>0</v>
      </c>
      <c r="AS155">
        <v>0</v>
      </c>
      <c r="AT155">
        <v>0</v>
      </c>
      <c r="AU155">
        <v>14</v>
      </c>
      <c r="AV155">
        <v>9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</row>
    <row r="156" spans="1:58" x14ac:dyDescent="0.35">
      <c r="A156" t="s">
        <v>432</v>
      </c>
      <c r="B156">
        <v>56</v>
      </c>
      <c r="C156" t="s">
        <v>48</v>
      </c>
      <c r="D156" t="s">
        <v>49</v>
      </c>
      <c r="E156" t="s">
        <v>58</v>
      </c>
      <c r="F156" t="s">
        <v>51</v>
      </c>
      <c r="G156" t="s">
        <v>59</v>
      </c>
      <c r="H156" t="s">
        <v>51</v>
      </c>
      <c r="I156" t="s">
        <v>1907</v>
      </c>
      <c r="J156" t="s">
        <v>51</v>
      </c>
      <c r="K156" t="s">
        <v>1908</v>
      </c>
      <c r="L156" t="s">
        <v>51</v>
      </c>
      <c r="M156" t="s">
        <v>1909</v>
      </c>
      <c r="N156" t="s">
        <v>51</v>
      </c>
      <c r="O156">
        <v>0.53</v>
      </c>
      <c r="P156" t="s">
        <v>403</v>
      </c>
      <c r="Q156">
        <v>87.7</v>
      </c>
      <c r="R156">
        <v>2</v>
      </c>
      <c r="S156">
        <v>4</v>
      </c>
      <c r="T156">
        <v>4</v>
      </c>
      <c r="U156">
        <v>7</v>
      </c>
      <c r="V156">
        <v>9</v>
      </c>
      <c r="W156">
        <v>6</v>
      </c>
      <c r="X156">
        <v>6</v>
      </c>
      <c r="Y156">
        <v>0</v>
      </c>
      <c r="Z156">
        <v>0</v>
      </c>
      <c r="AA156">
        <v>0</v>
      </c>
      <c r="AB156">
        <v>0</v>
      </c>
      <c r="AC156">
        <v>5</v>
      </c>
      <c r="AD156">
        <v>0</v>
      </c>
      <c r="AE156">
        <v>3</v>
      </c>
      <c r="AF156">
        <v>0</v>
      </c>
      <c r="AG156">
        <v>0</v>
      </c>
      <c r="AH156">
        <v>0</v>
      </c>
      <c r="AI156">
        <v>0</v>
      </c>
      <c r="AJ156">
        <v>3</v>
      </c>
      <c r="AK156">
        <v>0</v>
      </c>
      <c r="AL156">
        <v>6</v>
      </c>
      <c r="AM156">
        <v>0</v>
      </c>
      <c r="AN156">
        <v>0</v>
      </c>
      <c r="AO156">
        <v>2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1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</row>
    <row r="157" spans="1:58" x14ac:dyDescent="0.35">
      <c r="A157" t="s">
        <v>433</v>
      </c>
      <c r="B157">
        <v>55</v>
      </c>
      <c r="C157" t="s">
        <v>48</v>
      </c>
      <c r="D157" t="s">
        <v>49</v>
      </c>
      <c r="E157" t="s">
        <v>58</v>
      </c>
      <c r="F157" t="s">
        <v>51</v>
      </c>
      <c r="G157" t="s">
        <v>59</v>
      </c>
      <c r="H157" t="s">
        <v>51</v>
      </c>
      <c r="I157" t="s">
        <v>60</v>
      </c>
      <c r="J157" t="s">
        <v>51</v>
      </c>
      <c r="K157" t="s">
        <v>69</v>
      </c>
      <c r="L157" t="s">
        <v>51</v>
      </c>
      <c r="M157" t="s">
        <v>127</v>
      </c>
      <c r="N157" t="s">
        <v>51</v>
      </c>
      <c r="O157">
        <v>1</v>
      </c>
      <c r="P157" t="s">
        <v>229</v>
      </c>
      <c r="Q157">
        <v>96.8</v>
      </c>
      <c r="R157">
        <v>1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14</v>
      </c>
      <c r="AH157">
        <v>7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17</v>
      </c>
      <c r="BB157">
        <v>17</v>
      </c>
      <c r="BC157">
        <v>0</v>
      </c>
      <c r="BD157">
        <v>0</v>
      </c>
      <c r="BE157">
        <v>0</v>
      </c>
      <c r="BF157">
        <v>0</v>
      </c>
    </row>
    <row r="158" spans="1:58" x14ac:dyDescent="0.35">
      <c r="A158" t="s">
        <v>434</v>
      </c>
      <c r="B158">
        <v>55</v>
      </c>
      <c r="C158" t="s">
        <v>48</v>
      </c>
      <c r="D158" t="s">
        <v>49</v>
      </c>
      <c r="E158" t="s">
        <v>58</v>
      </c>
      <c r="F158" t="s">
        <v>51</v>
      </c>
      <c r="G158" t="s">
        <v>59</v>
      </c>
      <c r="H158" t="s">
        <v>51</v>
      </c>
      <c r="I158" t="s">
        <v>60</v>
      </c>
      <c r="J158" t="s">
        <v>51</v>
      </c>
      <c r="K158" t="s">
        <v>1877</v>
      </c>
      <c r="L158" t="s">
        <v>51</v>
      </c>
      <c r="M158" t="s">
        <v>1878</v>
      </c>
      <c r="N158" t="s">
        <v>51</v>
      </c>
      <c r="O158">
        <v>0.98</v>
      </c>
      <c r="P158" t="s">
        <v>435</v>
      </c>
      <c r="Q158">
        <v>91.3</v>
      </c>
      <c r="R158">
        <v>1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23</v>
      </c>
      <c r="AF158">
        <v>16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9</v>
      </c>
      <c r="AP158">
        <v>7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</row>
    <row r="159" spans="1:58" x14ac:dyDescent="0.35">
      <c r="A159" t="s">
        <v>436</v>
      </c>
      <c r="B159">
        <v>52</v>
      </c>
      <c r="C159" t="s">
        <v>48</v>
      </c>
      <c r="D159" t="s">
        <v>49</v>
      </c>
      <c r="E159" t="s">
        <v>50</v>
      </c>
      <c r="F159" t="s">
        <v>51</v>
      </c>
      <c r="G159" t="s">
        <v>52</v>
      </c>
      <c r="H159" t="s">
        <v>51</v>
      </c>
      <c r="I159" t="s">
        <v>53</v>
      </c>
      <c r="J159" t="s">
        <v>51</v>
      </c>
      <c r="K159" t="s">
        <v>91</v>
      </c>
      <c r="L159" t="s">
        <v>51</v>
      </c>
      <c r="M159" t="s">
        <v>437</v>
      </c>
      <c r="N159" t="s">
        <v>51</v>
      </c>
      <c r="O159">
        <v>0.5</v>
      </c>
      <c r="P159" t="s">
        <v>384</v>
      </c>
      <c r="Q159">
        <v>92.1</v>
      </c>
      <c r="R159">
        <v>1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25</v>
      </c>
      <c r="AP159">
        <v>20</v>
      </c>
      <c r="AQ159">
        <v>0</v>
      </c>
      <c r="AR159">
        <v>0</v>
      </c>
      <c r="AS159">
        <v>0</v>
      </c>
      <c r="AT159">
        <v>0</v>
      </c>
      <c r="AU159">
        <v>7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</row>
    <row r="160" spans="1:58" x14ac:dyDescent="0.35">
      <c r="A160" t="s">
        <v>438</v>
      </c>
      <c r="B160">
        <v>52</v>
      </c>
      <c r="C160" t="s">
        <v>48</v>
      </c>
      <c r="D160" t="s">
        <v>49</v>
      </c>
      <c r="E160" t="s">
        <v>58</v>
      </c>
      <c r="F160" t="s">
        <v>51</v>
      </c>
      <c r="G160" t="s">
        <v>59</v>
      </c>
      <c r="H160" t="s">
        <v>51</v>
      </c>
      <c r="I160" t="s">
        <v>60</v>
      </c>
      <c r="J160" t="s">
        <v>51</v>
      </c>
      <c r="K160" t="s">
        <v>61</v>
      </c>
      <c r="L160" t="s">
        <v>51</v>
      </c>
      <c r="M160" t="s">
        <v>1876</v>
      </c>
      <c r="N160" t="s">
        <v>51</v>
      </c>
      <c r="O160">
        <v>0.97</v>
      </c>
      <c r="P160" t="s">
        <v>331</v>
      </c>
      <c r="Q160">
        <v>93.3</v>
      </c>
      <c r="R160">
        <v>1</v>
      </c>
      <c r="S160">
        <v>0</v>
      </c>
      <c r="T160">
        <v>0</v>
      </c>
      <c r="U160">
        <v>0</v>
      </c>
      <c r="V160">
        <v>4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6</v>
      </c>
      <c r="AP160">
        <v>15</v>
      </c>
      <c r="AQ160">
        <v>0</v>
      </c>
      <c r="AR160">
        <v>0</v>
      </c>
      <c r="AS160">
        <v>0</v>
      </c>
      <c r="AT160">
        <v>0</v>
      </c>
      <c r="AU160">
        <v>5</v>
      </c>
      <c r="AV160">
        <v>6</v>
      </c>
      <c r="AW160">
        <v>3</v>
      </c>
      <c r="AX160">
        <v>10</v>
      </c>
      <c r="AY160">
        <v>0</v>
      </c>
      <c r="AZ160">
        <v>3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</row>
    <row r="161" spans="1:60" x14ac:dyDescent="0.35">
      <c r="A161" t="s">
        <v>439</v>
      </c>
      <c r="B161">
        <v>51</v>
      </c>
      <c r="C161" t="s">
        <v>48</v>
      </c>
      <c r="D161" t="s">
        <v>49</v>
      </c>
      <c r="E161" t="s">
        <v>58</v>
      </c>
      <c r="F161" t="s">
        <v>51</v>
      </c>
      <c r="G161" t="s">
        <v>59</v>
      </c>
      <c r="H161" t="s">
        <v>51</v>
      </c>
      <c r="I161" t="s">
        <v>60</v>
      </c>
      <c r="J161" t="s">
        <v>51</v>
      </c>
      <c r="K161" t="s">
        <v>61</v>
      </c>
      <c r="L161" t="s">
        <v>51</v>
      </c>
      <c r="M161" t="s">
        <v>1876</v>
      </c>
      <c r="N161" t="s">
        <v>51</v>
      </c>
      <c r="O161">
        <v>0.81</v>
      </c>
      <c r="P161" t="s">
        <v>235</v>
      </c>
      <c r="Q161">
        <v>92.5</v>
      </c>
      <c r="R161">
        <v>1</v>
      </c>
      <c r="S161">
        <v>12</v>
      </c>
      <c r="T161">
        <v>5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2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5</v>
      </c>
      <c r="AJ161">
        <v>8</v>
      </c>
      <c r="AK161">
        <v>9</v>
      </c>
      <c r="AL161">
        <v>10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</row>
    <row r="162" spans="1:60" x14ac:dyDescent="0.35">
      <c r="A162" t="s">
        <v>440</v>
      </c>
      <c r="B162">
        <v>51</v>
      </c>
      <c r="C162" t="s">
        <v>48</v>
      </c>
      <c r="D162" t="s">
        <v>49</v>
      </c>
      <c r="E162" t="s">
        <v>58</v>
      </c>
      <c r="F162" t="s">
        <v>51</v>
      </c>
      <c r="G162" t="s">
        <v>173</v>
      </c>
      <c r="H162" t="s">
        <v>51</v>
      </c>
      <c r="I162" t="s">
        <v>174</v>
      </c>
      <c r="J162" t="s">
        <v>51</v>
      </c>
      <c r="K162" t="s">
        <v>175</v>
      </c>
      <c r="L162" t="s">
        <v>51</v>
      </c>
      <c r="M162" t="s">
        <v>441</v>
      </c>
      <c r="N162" t="s">
        <v>51</v>
      </c>
      <c r="O162">
        <v>0.57999999999999996</v>
      </c>
      <c r="P162" t="s">
        <v>442</v>
      </c>
      <c r="Q162">
        <v>100</v>
      </c>
      <c r="R162">
        <v>1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28</v>
      </c>
      <c r="AT162">
        <v>23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</row>
    <row r="163" spans="1:60" x14ac:dyDescent="0.35">
      <c r="A163" t="s">
        <v>443</v>
      </c>
      <c r="B163">
        <v>51</v>
      </c>
      <c r="C163" t="s">
        <v>48</v>
      </c>
      <c r="D163" t="s">
        <v>49</v>
      </c>
      <c r="E163" t="s">
        <v>58</v>
      </c>
      <c r="F163" t="s">
        <v>51</v>
      </c>
      <c r="G163" t="s">
        <v>59</v>
      </c>
      <c r="H163" t="s">
        <v>51</v>
      </c>
      <c r="I163" t="s">
        <v>60</v>
      </c>
      <c r="J163" t="s">
        <v>51</v>
      </c>
      <c r="K163" t="s">
        <v>69</v>
      </c>
      <c r="L163" t="s">
        <v>51</v>
      </c>
      <c r="M163" t="s">
        <v>1875</v>
      </c>
      <c r="N163" t="s">
        <v>51</v>
      </c>
      <c r="O163">
        <v>1</v>
      </c>
      <c r="P163" t="s">
        <v>444</v>
      </c>
      <c r="Q163">
        <v>95.3</v>
      </c>
      <c r="R163">
        <v>2</v>
      </c>
      <c r="S163">
        <v>7</v>
      </c>
      <c r="T163">
        <v>4</v>
      </c>
      <c r="U163">
        <v>0</v>
      </c>
      <c r="V163">
        <v>4</v>
      </c>
      <c r="W163">
        <v>10</v>
      </c>
      <c r="X163">
        <v>10</v>
      </c>
      <c r="Y163">
        <v>0</v>
      </c>
      <c r="Z163">
        <v>0</v>
      </c>
      <c r="AA163">
        <v>0</v>
      </c>
      <c r="AB163">
        <v>0</v>
      </c>
      <c r="AC163">
        <v>3</v>
      </c>
      <c r="AD163">
        <v>0</v>
      </c>
      <c r="AE163">
        <v>6</v>
      </c>
      <c r="AF163">
        <v>2</v>
      </c>
      <c r="AG163">
        <v>0</v>
      </c>
      <c r="AH163">
        <v>0</v>
      </c>
      <c r="AI163">
        <v>1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3</v>
      </c>
      <c r="AZ163">
        <v>0</v>
      </c>
      <c r="BA163">
        <v>0</v>
      </c>
      <c r="BB163">
        <v>1</v>
      </c>
      <c r="BC163">
        <v>0</v>
      </c>
      <c r="BD163">
        <v>0</v>
      </c>
      <c r="BE163">
        <v>0</v>
      </c>
      <c r="BF163">
        <v>0</v>
      </c>
    </row>
    <row r="164" spans="1:60" x14ac:dyDescent="0.35">
      <c r="A164" t="s">
        <v>445</v>
      </c>
      <c r="B164">
        <v>50</v>
      </c>
      <c r="C164" t="s">
        <v>48</v>
      </c>
      <c r="D164" t="s">
        <v>49</v>
      </c>
      <c r="E164" t="s">
        <v>58</v>
      </c>
      <c r="F164" t="s">
        <v>51</v>
      </c>
      <c r="G164" t="s">
        <v>59</v>
      </c>
      <c r="H164" t="s">
        <v>51</v>
      </c>
      <c r="I164" t="s">
        <v>60</v>
      </c>
      <c r="J164" t="s">
        <v>51</v>
      </c>
      <c r="K164" t="s">
        <v>61</v>
      </c>
      <c r="L164" t="s">
        <v>51</v>
      </c>
      <c r="M164" t="s">
        <v>446</v>
      </c>
      <c r="N164" t="s">
        <v>51</v>
      </c>
      <c r="O164">
        <v>0.71</v>
      </c>
      <c r="P164" t="s">
        <v>447</v>
      </c>
      <c r="Q164">
        <v>94.4</v>
      </c>
      <c r="R164">
        <v>2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23</v>
      </c>
      <c r="AT164">
        <v>27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</row>
    <row r="165" spans="1:60" x14ac:dyDescent="0.35">
      <c r="A165" t="s">
        <v>448</v>
      </c>
      <c r="B165">
        <v>49</v>
      </c>
      <c r="C165" t="s">
        <v>48</v>
      </c>
      <c r="D165" t="s">
        <v>49</v>
      </c>
      <c r="E165" t="s">
        <v>73</v>
      </c>
      <c r="F165" t="s">
        <v>51</v>
      </c>
      <c r="G165" t="s">
        <v>318</v>
      </c>
      <c r="H165" t="s">
        <v>51</v>
      </c>
      <c r="I165" t="s">
        <v>449</v>
      </c>
      <c r="J165" t="s">
        <v>51</v>
      </c>
      <c r="K165" t="s">
        <v>450</v>
      </c>
      <c r="L165" t="s">
        <v>51</v>
      </c>
      <c r="M165" t="s">
        <v>451</v>
      </c>
      <c r="N165" t="s">
        <v>51</v>
      </c>
      <c r="O165">
        <v>0.57999999999999996</v>
      </c>
      <c r="P165" t="s">
        <v>215</v>
      </c>
      <c r="Q165">
        <v>0</v>
      </c>
      <c r="R165">
        <v>1</v>
      </c>
      <c r="S165">
        <v>3</v>
      </c>
      <c r="T165">
        <v>5</v>
      </c>
      <c r="U165">
        <v>15</v>
      </c>
      <c r="V165">
        <v>16</v>
      </c>
      <c r="W165">
        <v>4</v>
      </c>
      <c r="X165">
        <v>6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</row>
    <row r="166" spans="1:60" x14ac:dyDescent="0.35">
      <c r="A166" t="s">
        <v>452</v>
      </c>
      <c r="B166">
        <v>48</v>
      </c>
      <c r="C166" t="s">
        <v>48</v>
      </c>
      <c r="D166" t="s">
        <v>49</v>
      </c>
      <c r="E166" t="s">
        <v>58</v>
      </c>
      <c r="F166" t="s">
        <v>51</v>
      </c>
      <c r="G166" t="s">
        <v>59</v>
      </c>
      <c r="H166" t="s">
        <v>51</v>
      </c>
      <c r="I166" t="s">
        <v>60</v>
      </c>
      <c r="J166" t="s">
        <v>51</v>
      </c>
      <c r="K166" t="s">
        <v>69</v>
      </c>
      <c r="L166" t="s">
        <v>51</v>
      </c>
      <c r="M166" t="s">
        <v>225</v>
      </c>
      <c r="N166" t="s">
        <v>51</v>
      </c>
      <c r="O166">
        <v>0.61</v>
      </c>
      <c r="P166" t="s">
        <v>453</v>
      </c>
      <c r="Q166">
        <v>95.3</v>
      </c>
      <c r="R166">
        <v>1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10</v>
      </c>
      <c r="Z166">
        <v>10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3</v>
      </c>
      <c r="AH166">
        <v>1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14</v>
      </c>
      <c r="BB166">
        <v>10</v>
      </c>
      <c r="BC166">
        <v>0</v>
      </c>
      <c r="BD166">
        <v>0</v>
      </c>
      <c r="BE166">
        <v>0</v>
      </c>
      <c r="BF166">
        <v>0</v>
      </c>
    </row>
    <row r="167" spans="1:60" x14ac:dyDescent="0.35">
      <c r="A167" t="s">
        <v>454</v>
      </c>
      <c r="B167">
        <v>48</v>
      </c>
      <c r="C167" t="s">
        <v>48</v>
      </c>
      <c r="D167" t="s">
        <v>49</v>
      </c>
      <c r="E167" t="s">
        <v>58</v>
      </c>
      <c r="F167" t="s">
        <v>51</v>
      </c>
      <c r="G167" t="s">
        <v>59</v>
      </c>
      <c r="H167" t="s">
        <v>51</v>
      </c>
      <c r="I167" t="s">
        <v>60</v>
      </c>
      <c r="J167" t="s">
        <v>51</v>
      </c>
      <c r="K167" t="s">
        <v>69</v>
      </c>
      <c r="L167" t="s">
        <v>51</v>
      </c>
      <c r="M167" t="s">
        <v>82</v>
      </c>
      <c r="N167" t="s">
        <v>51</v>
      </c>
      <c r="O167">
        <v>0.75</v>
      </c>
      <c r="P167" t="s">
        <v>455</v>
      </c>
      <c r="Q167">
        <v>100</v>
      </c>
      <c r="R167">
        <v>1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7</v>
      </c>
      <c r="Z167">
        <v>2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4</v>
      </c>
      <c r="AO167">
        <v>0</v>
      </c>
      <c r="AP167">
        <v>0</v>
      </c>
      <c r="AQ167">
        <v>3</v>
      </c>
      <c r="AR167">
        <v>2</v>
      </c>
      <c r="AS167">
        <v>5</v>
      </c>
      <c r="AT167">
        <v>3</v>
      </c>
      <c r="AU167">
        <v>0</v>
      </c>
      <c r="AV167">
        <v>0</v>
      </c>
      <c r="AW167">
        <v>0</v>
      </c>
      <c r="AX167">
        <v>0</v>
      </c>
      <c r="AY167">
        <v>4</v>
      </c>
      <c r="AZ167">
        <v>4</v>
      </c>
      <c r="BA167">
        <v>0</v>
      </c>
      <c r="BB167">
        <v>0</v>
      </c>
      <c r="BC167">
        <v>4</v>
      </c>
      <c r="BD167">
        <v>10</v>
      </c>
      <c r="BE167">
        <v>0</v>
      </c>
      <c r="BF167">
        <v>0</v>
      </c>
    </row>
    <row r="168" spans="1:60" x14ac:dyDescent="0.35">
      <c r="A168" t="s">
        <v>456</v>
      </c>
      <c r="B168">
        <v>48</v>
      </c>
      <c r="C168" t="s">
        <v>48</v>
      </c>
      <c r="D168" t="s">
        <v>49</v>
      </c>
      <c r="E168" t="s">
        <v>50</v>
      </c>
      <c r="F168" t="s">
        <v>51</v>
      </c>
      <c r="G168" t="s">
        <v>52</v>
      </c>
      <c r="H168" t="s">
        <v>51</v>
      </c>
      <c r="I168" t="s">
        <v>53</v>
      </c>
      <c r="J168" t="s">
        <v>51</v>
      </c>
      <c r="K168" t="s">
        <v>91</v>
      </c>
      <c r="L168" t="s">
        <v>51</v>
      </c>
      <c r="M168" t="s">
        <v>1897</v>
      </c>
      <c r="N168" t="s">
        <v>51</v>
      </c>
      <c r="O168">
        <v>0.92</v>
      </c>
      <c r="P168" t="s">
        <v>384</v>
      </c>
      <c r="Q168">
        <v>91.7</v>
      </c>
      <c r="R168">
        <v>1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18</v>
      </c>
      <c r="AP168">
        <v>11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19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</row>
    <row r="169" spans="1:60" x14ac:dyDescent="0.35">
      <c r="A169" t="s">
        <v>457</v>
      </c>
      <c r="B169">
        <v>45</v>
      </c>
      <c r="C169" t="s">
        <v>48</v>
      </c>
      <c r="D169" t="s">
        <v>49</v>
      </c>
      <c r="E169" t="s">
        <v>58</v>
      </c>
      <c r="F169" t="s">
        <v>51</v>
      </c>
      <c r="G169" t="s">
        <v>258</v>
      </c>
      <c r="H169" t="s">
        <v>51</v>
      </c>
      <c r="I169" t="s">
        <v>259</v>
      </c>
      <c r="J169" t="s">
        <v>51</v>
      </c>
      <c r="K169" t="s">
        <v>458</v>
      </c>
      <c r="L169" t="s">
        <v>51</v>
      </c>
      <c r="M169" t="s">
        <v>459</v>
      </c>
      <c r="N169" t="s">
        <v>51</v>
      </c>
      <c r="O169">
        <v>0.98</v>
      </c>
      <c r="P169" t="s">
        <v>460</v>
      </c>
      <c r="Q169">
        <v>100</v>
      </c>
      <c r="R169">
        <v>1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22</v>
      </c>
      <c r="AX169">
        <v>23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H169">
        <v>0</v>
      </c>
    </row>
    <row r="170" spans="1:60" x14ac:dyDescent="0.35">
      <c r="A170" t="s">
        <v>461</v>
      </c>
      <c r="B170">
        <v>45</v>
      </c>
      <c r="C170" t="s">
        <v>48</v>
      </c>
      <c r="D170" t="s">
        <v>49</v>
      </c>
      <c r="E170" t="s">
        <v>58</v>
      </c>
      <c r="F170" t="s">
        <v>51</v>
      </c>
      <c r="G170" t="s">
        <v>59</v>
      </c>
      <c r="H170" t="s">
        <v>51</v>
      </c>
      <c r="I170" t="s">
        <v>60</v>
      </c>
      <c r="J170" t="s">
        <v>51</v>
      </c>
      <c r="K170" t="s">
        <v>69</v>
      </c>
      <c r="L170" t="s">
        <v>51</v>
      </c>
      <c r="M170" t="s">
        <v>103</v>
      </c>
      <c r="N170" t="s">
        <v>51</v>
      </c>
      <c r="O170">
        <v>0.99</v>
      </c>
      <c r="P170" t="s">
        <v>462</v>
      </c>
      <c r="Q170">
        <v>97.2</v>
      </c>
      <c r="R170">
        <v>1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28</v>
      </c>
      <c r="AX170">
        <v>14</v>
      </c>
      <c r="AY170">
        <v>2</v>
      </c>
      <c r="AZ170">
        <v>1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</row>
    <row r="171" spans="1:60" x14ac:dyDescent="0.35">
      <c r="A171" t="s">
        <v>463</v>
      </c>
      <c r="B171">
        <v>43</v>
      </c>
      <c r="C171" t="s">
        <v>48</v>
      </c>
      <c r="D171" t="s">
        <v>49</v>
      </c>
      <c r="E171" t="s">
        <v>58</v>
      </c>
      <c r="F171" t="s">
        <v>51</v>
      </c>
      <c r="G171" t="s">
        <v>59</v>
      </c>
      <c r="H171" t="s">
        <v>51</v>
      </c>
      <c r="I171" t="s">
        <v>60</v>
      </c>
      <c r="J171" t="s">
        <v>51</v>
      </c>
      <c r="K171" t="s">
        <v>69</v>
      </c>
      <c r="L171" t="s">
        <v>51</v>
      </c>
      <c r="M171" t="s">
        <v>1875</v>
      </c>
      <c r="N171" t="s">
        <v>51</v>
      </c>
      <c r="O171">
        <v>1</v>
      </c>
      <c r="P171" t="s">
        <v>256</v>
      </c>
      <c r="Q171">
        <v>95.7</v>
      </c>
      <c r="R171">
        <v>1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17</v>
      </c>
      <c r="AP171">
        <v>11</v>
      </c>
      <c r="AQ171">
        <v>0</v>
      </c>
      <c r="AR171">
        <v>0</v>
      </c>
      <c r="AS171">
        <v>0</v>
      </c>
      <c r="AT171">
        <v>0</v>
      </c>
      <c r="AU171">
        <v>6</v>
      </c>
      <c r="AV171">
        <v>9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</row>
    <row r="172" spans="1:60" x14ac:dyDescent="0.35">
      <c r="A172" t="s">
        <v>464</v>
      </c>
      <c r="B172">
        <v>43</v>
      </c>
      <c r="C172" t="s">
        <v>48</v>
      </c>
      <c r="D172" t="s">
        <v>49</v>
      </c>
      <c r="E172" t="s">
        <v>73</v>
      </c>
      <c r="F172" t="s">
        <v>51</v>
      </c>
      <c r="G172" t="s">
        <v>74</v>
      </c>
      <c r="H172" t="s">
        <v>51</v>
      </c>
      <c r="I172" t="s">
        <v>465</v>
      </c>
      <c r="J172" t="s">
        <v>51</v>
      </c>
      <c r="K172" t="s">
        <v>466</v>
      </c>
      <c r="L172" t="s">
        <v>51</v>
      </c>
      <c r="M172" t="s">
        <v>467</v>
      </c>
      <c r="N172" t="s">
        <v>51</v>
      </c>
      <c r="O172">
        <v>0.69</v>
      </c>
      <c r="P172" t="s">
        <v>468</v>
      </c>
      <c r="Q172">
        <v>100</v>
      </c>
      <c r="R172">
        <v>1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7</v>
      </c>
      <c r="AN172">
        <v>0</v>
      </c>
      <c r="AO172">
        <v>0</v>
      </c>
      <c r="AP172">
        <v>0</v>
      </c>
      <c r="AQ172">
        <v>7</v>
      </c>
      <c r="AR172">
        <v>3</v>
      </c>
      <c r="AS172">
        <v>0</v>
      </c>
      <c r="AT172">
        <v>0</v>
      </c>
      <c r="AU172">
        <v>0</v>
      </c>
      <c r="AV172">
        <v>0</v>
      </c>
      <c r="AW172">
        <v>14</v>
      </c>
      <c r="AX172">
        <v>12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</row>
    <row r="173" spans="1:60" x14ac:dyDescent="0.35">
      <c r="A173" t="s">
        <v>469</v>
      </c>
      <c r="B173">
        <v>43</v>
      </c>
      <c r="C173" t="s">
        <v>48</v>
      </c>
      <c r="D173" t="s">
        <v>49</v>
      </c>
      <c r="E173" t="s">
        <v>58</v>
      </c>
      <c r="F173" t="s">
        <v>51</v>
      </c>
      <c r="G173" t="s">
        <v>112</v>
      </c>
      <c r="H173" t="s">
        <v>51</v>
      </c>
      <c r="I173" s="8" t="s">
        <v>3226</v>
      </c>
      <c r="J173" t="s">
        <v>51</v>
      </c>
      <c r="K173" t="s">
        <v>114</v>
      </c>
      <c r="L173" t="s">
        <v>51</v>
      </c>
      <c r="M173" t="s">
        <v>286</v>
      </c>
      <c r="N173" t="s">
        <v>51</v>
      </c>
      <c r="O173">
        <v>1</v>
      </c>
      <c r="P173" t="s">
        <v>470</v>
      </c>
      <c r="Q173">
        <v>98</v>
      </c>
      <c r="R173">
        <v>1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8</v>
      </c>
      <c r="AC173">
        <v>18</v>
      </c>
      <c r="AD173">
        <v>17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</row>
    <row r="174" spans="1:60" x14ac:dyDescent="0.35">
      <c r="A174" t="s">
        <v>471</v>
      </c>
      <c r="B174">
        <v>42</v>
      </c>
      <c r="C174" t="s">
        <v>48</v>
      </c>
      <c r="D174" t="s">
        <v>49</v>
      </c>
      <c r="E174" t="s">
        <v>58</v>
      </c>
      <c r="F174" t="s">
        <v>51</v>
      </c>
      <c r="G174" t="s">
        <v>59</v>
      </c>
      <c r="H174" t="s">
        <v>51</v>
      </c>
      <c r="I174" t="s">
        <v>60</v>
      </c>
      <c r="J174" t="s">
        <v>51</v>
      </c>
      <c r="K174" t="s">
        <v>61</v>
      </c>
      <c r="L174" t="s">
        <v>51</v>
      </c>
      <c r="M174" t="s">
        <v>1876</v>
      </c>
      <c r="N174" t="s">
        <v>51</v>
      </c>
      <c r="O174">
        <v>0.99</v>
      </c>
      <c r="P174" t="s">
        <v>179</v>
      </c>
      <c r="Q174">
        <v>95.7</v>
      </c>
      <c r="R174">
        <v>1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26</v>
      </c>
      <c r="AP174">
        <v>11</v>
      </c>
      <c r="AQ174">
        <v>0</v>
      </c>
      <c r="AR174">
        <v>0</v>
      </c>
      <c r="AS174">
        <v>0</v>
      </c>
      <c r="AT174">
        <v>0</v>
      </c>
      <c r="AU174">
        <v>5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</row>
    <row r="175" spans="1:60" x14ac:dyDescent="0.35">
      <c r="A175" t="s">
        <v>472</v>
      </c>
      <c r="B175">
        <v>40</v>
      </c>
      <c r="C175" t="s">
        <v>48</v>
      </c>
      <c r="D175" t="s">
        <v>49</v>
      </c>
      <c r="E175" t="s">
        <v>73</v>
      </c>
      <c r="F175" t="s">
        <v>51</v>
      </c>
      <c r="G175" t="s">
        <v>318</v>
      </c>
      <c r="H175" t="s">
        <v>51</v>
      </c>
      <c r="I175" t="s">
        <v>319</v>
      </c>
      <c r="J175" t="s">
        <v>51</v>
      </c>
      <c r="K175" t="s">
        <v>320</v>
      </c>
      <c r="L175" t="s">
        <v>51</v>
      </c>
      <c r="M175" t="s">
        <v>473</v>
      </c>
      <c r="N175" t="s">
        <v>51</v>
      </c>
      <c r="O175">
        <v>1</v>
      </c>
      <c r="P175" t="s">
        <v>474</v>
      </c>
      <c r="Q175">
        <v>99.2</v>
      </c>
      <c r="R175">
        <v>1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5</v>
      </c>
      <c r="AB175">
        <v>0</v>
      </c>
      <c r="AC175">
        <v>7</v>
      </c>
      <c r="AD175">
        <v>7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6</v>
      </c>
      <c r="AQ175">
        <v>0</v>
      </c>
      <c r="AR175">
        <v>0</v>
      </c>
      <c r="AS175">
        <v>0</v>
      </c>
      <c r="AT175">
        <v>0</v>
      </c>
      <c r="AU175">
        <v>12</v>
      </c>
      <c r="AV175">
        <v>3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</row>
    <row r="176" spans="1:60" x14ac:dyDescent="0.35">
      <c r="A176" t="s">
        <v>475</v>
      </c>
      <c r="B176">
        <v>37</v>
      </c>
      <c r="C176" t="s">
        <v>48</v>
      </c>
      <c r="D176" t="s">
        <v>49</v>
      </c>
      <c r="E176" t="s">
        <v>58</v>
      </c>
      <c r="F176" t="s">
        <v>51</v>
      </c>
      <c r="G176" t="s">
        <v>112</v>
      </c>
      <c r="H176" t="s">
        <v>51</v>
      </c>
      <c r="I176" s="8" t="s">
        <v>3226</v>
      </c>
      <c r="J176" t="s">
        <v>51</v>
      </c>
      <c r="K176" t="s">
        <v>114</v>
      </c>
      <c r="L176" t="s">
        <v>51</v>
      </c>
      <c r="M176" t="s">
        <v>333</v>
      </c>
      <c r="N176" t="s">
        <v>51</v>
      </c>
      <c r="O176">
        <v>1</v>
      </c>
      <c r="P176" t="s">
        <v>476</v>
      </c>
      <c r="Q176">
        <v>100</v>
      </c>
      <c r="R176">
        <v>1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6</v>
      </c>
      <c r="AN176">
        <v>0</v>
      </c>
      <c r="AO176">
        <v>0</v>
      </c>
      <c r="AP176">
        <v>0</v>
      </c>
      <c r="AQ176">
        <v>2</v>
      </c>
      <c r="AR176">
        <v>1</v>
      </c>
      <c r="AS176">
        <v>13</v>
      </c>
      <c r="AT176">
        <v>12</v>
      </c>
      <c r="AU176">
        <v>0</v>
      </c>
      <c r="AV176">
        <v>0</v>
      </c>
      <c r="AW176">
        <v>0</v>
      </c>
      <c r="AX176">
        <v>3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</row>
    <row r="177" spans="1:58" x14ac:dyDescent="0.35">
      <c r="A177" t="s">
        <v>477</v>
      </c>
      <c r="B177">
        <v>35</v>
      </c>
      <c r="C177" t="s">
        <v>48</v>
      </c>
      <c r="D177" t="s">
        <v>49</v>
      </c>
      <c r="E177" t="s">
        <v>73</v>
      </c>
      <c r="F177" t="s">
        <v>51</v>
      </c>
      <c r="G177" t="s">
        <v>1903</v>
      </c>
      <c r="H177" t="s">
        <v>51</v>
      </c>
      <c r="I177" t="s">
        <v>1904</v>
      </c>
      <c r="J177" t="s">
        <v>51</v>
      </c>
      <c r="K177" t="s">
        <v>1905</v>
      </c>
      <c r="L177" t="s">
        <v>51</v>
      </c>
      <c r="M177" t="s">
        <v>1906</v>
      </c>
      <c r="N177" t="s">
        <v>51</v>
      </c>
      <c r="O177">
        <v>0.69</v>
      </c>
      <c r="P177" t="s">
        <v>478</v>
      </c>
      <c r="Q177">
        <v>85.4</v>
      </c>
      <c r="R177">
        <v>1</v>
      </c>
      <c r="S177">
        <v>0</v>
      </c>
      <c r="T177">
        <v>6</v>
      </c>
      <c r="U177">
        <v>15</v>
      </c>
      <c r="V177">
        <v>14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</row>
    <row r="178" spans="1:58" x14ac:dyDescent="0.35">
      <c r="A178" t="s">
        <v>479</v>
      </c>
      <c r="B178">
        <v>35</v>
      </c>
      <c r="C178" t="s">
        <v>48</v>
      </c>
      <c r="D178" t="s">
        <v>49</v>
      </c>
      <c r="E178" t="s">
        <v>58</v>
      </c>
      <c r="F178" t="s">
        <v>51</v>
      </c>
      <c r="G178" t="s">
        <v>59</v>
      </c>
      <c r="H178" t="s">
        <v>51</v>
      </c>
      <c r="I178" t="s">
        <v>60</v>
      </c>
      <c r="J178" t="s">
        <v>51</v>
      </c>
      <c r="K178" t="s">
        <v>61</v>
      </c>
      <c r="L178" t="s">
        <v>51</v>
      </c>
      <c r="M178" t="s">
        <v>1876</v>
      </c>
      <c r="N178" t="s">
        <v>51</v>
      </c>
      <c r="O178">
        <v>0.69</v>
      </c>
      <c r="P178" t="s">
        <v>206</v>
      </c>
      <c r="Q178">
        <v>96.8</v>
      </c>
      <c r="R178">
        <v>1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8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7</v>
      </c>
      <c r="BB178">
        <v>13</v>
      </c>
      <c r="BC178">
        <v>0</v>
      </c>
      <c r="BD178">
        <v>0</v>
      </c>
      <c r="BE178">
        <v>0</v>
      </c>
      <c r="BF178">
        <v>7</v>
      </c>
    </row>
    <row r="179" spans="1:58" x14ac:dyDescent="0.35">
      <c r="A179" t="s">
        <v>480</v>
      </c>
      <c r="B179">
        <v>34</v>
      </c>
      <c r="C179" t="s">
        <v>48</v>
      </c>
      <c r="D179" t="s">
        <v>49</v>
      </c>
      <c r="E179" t="s">
        <v>58</v>
      </c>
      <c r="F179" t="s">
        <v>51</v>
      </c>
      <c r="G179" t="s">
        <v>1888</v>
      </c>
      <c r="H179" t="s">
        <v>51</v>
      </c>
      <c r="I179" t="s">
        <v>1889</v>
      </c>
      <c r="J179" t="s">
        <v>51</v>
      </c>
      <c r="K179" t="s">
        <v>1890</v>
      </c>
      <c r="L179" t="s">
        <v>51</v>
      </c>
      <c r="M179" t="s">
        <v>1891</v>
      </c>
      <c r="N179" t="s">
        <v>51</v>
      </c>
      <c r="O179">
        <v>0.98</v>
      </c>
      <c r="P179" t="s">
        <v>481</v>
      </c>
      <c r="Q179">
        <v>86.2</v>
      </c>
      <c r="R179">
        <v>1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12</v>
      </c>
      <c r="AP179">
        <v>7</v>
      </c>
      <c r="AQ179">
        <v>0</v>
      </c>
      <c r="AR179">
        <v>0</v>
      </c>
      <c r="AS179">
        <v>0</v>
      </c>
      <c r="AT179">
        <v>0</v>
      </c>
      <c r="AU179">
        <v>7</v>
      </c>
      <c r="AV179">
        <v>8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</row>
    <row r="180" spans="1:58" x14ac:dyDescent="0.35">
      <c r="A180" t="s">
        <v>482</v>
      </c>
      <c r="B180">
        <v>34</v>
      </c>
      <c r="C180" t="s">
        <v>48</v>
      </c>
      <c r="D180" t="s">
        <v>49</v>
      </c>
      <c r="E180" t="s">
        <v>1881</v>
      </c>
      <c r="F180" t="s">
        <v>51</v>
      </c>
      <c r="G180" t="s">
        <v>1882</v>
      </c>
      <c r="H180" t="s">
        <v>51</v>
      </c>
      <c r="I180" t="s">
        <v>1883</v>
      </c>
      <c r="J180" t="s">
        <v>51</v>
      </c>
      <c r="K180" t="s">
        <v>1884</v>
      </c>
      <c r="L180" t="s">
        <v>51</v>
      </c>
      <c r="M180" t="s">
        <v>1885</v>
      </c>
      <c r="N180" t="s">
        <v>51</v>
      </c>
      <c r="O180">
        <v>1</v>
      </c>
      <c r="P180" t="s">
        <v>483</v>
      </c>
      <c r="Q180">
        <v>87</v>
      </c>
      <c r="R180">
        <v>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9</v>
      </c>
      <c r="AT180">
        <v>8</v>
      </c>
      <c r="AU180">
        <v>0</v>
      </c>
      <c r="AV180">
        <v>0</v>
      </c>
      <c r="AW180">
        <v>8</v>
      </c>
      <c r="AX180">
        <v>9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</row>
    <row r="181" spans="1:58" x14ac:dyDescent="0.35">
      <c r="A181" t="s">
        <v>484</v>
      </c>
      <c r="B181">
        <v>31</v>
      </c>
      <c r="C181" t="s">
        <v>48</v>
      </c>
      <c r="D181" t="s">
        <v>49</v>
      </c>
      <c r="E181" t="s">
        <v>58</v>
      </c>
      <c r="F181" t="s">
        <v>51</v>
      </c>
      <c r="G181" t="s">
        <v>59</v>
      </c>
      <c r="H181" t="s">
        <v>51</v>
      </c>
      <c r="I181" t="s">
        <v>60</v>
      </c>
      <c r="J181" t="s">
        <v>51</v>
      </c>
      <c r="K181" s="8" t="s">
        <v>1970</v>
      </c>
      <c r="L181" t="s">
        <v>51</v>
      </c>
      <c r="M181" t="s">
        <v>414</v>
      </c>
      <c r="N181" t="s">
        <v>51</v>
      </c>
      <c r="O181">
        <v>1</v>
      </c>
      <c r="P181" t="s">
        <v>415</v>
      </c>
      <c r="Q181">
        <v>99.6</v>
      </c>
      <c r="R181">
        <v>2</v>
      </c>
      <c r="S181">
        <v>0</v>
      </c>
      <c r="T181">
        <v>0</v>
      </c>
      <c r="U181">
        <v>0</v>
      </c>
      <c r="V181">
        <v>0</v>
      </c>
      <c r="W181">
        <v>5</v>
      </c>
      <c r="X181">
        <v>11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6</v>
      </c>
      <c r="AP181">
        <v>9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</row>
    <row r="182" spans="1:58" x14ac:dyDescent="0.35">
      <c r="A182" t="s">
        <v>485</v>
      </c>
      <c r="B182">
        <v>30</v>
      </c>
      <c r="C182" t="s">
        <v>48</v>
      </c>
      <c r="D182" t="s">
        <v>49</v>
      </c>
      <c r="E182" t="s">
        <v>58</v>
      </c>
      <c r="F182" t="s">
        <v>51</v>
      </c>
      <c r="G182" t="s">
        <v>59</v>
      </c>
      <c r="H182" t="s">
        <v>51</v>
      </c>
      <c r="I182" t="s">
        <v>60</v>
      </c>
      <c r="J182" t="s">
        <v>51</v>
      </c>
      <c r="K182" t="s">
        <v>61</v>
      </c>
      <c r="L182" t="s">
        <v>51</v>
      </c>
      <c r="M182" t="s">
        <v>1876</v>
      </c>
      <c r="N182" t="s">
        <v>51</v>
      </c>
      <c r="O182">
        <v>0.77</v>
      </c>
      <c r="P182" t="s">
        <v>159</v>
      </c>
      <c r="Q182">
        <v>89.3</v>
      </c>
      <c r="R182">
        <v>3</v>
      </c>
      <c r="S182">
        <v>0</v>
      </c>
      <c r="T182">
        <v>0</v>
      </c>
      <c r="U182">
        <v>10</v>
      </c>
      <c r="V182">
        <v>16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4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</row>
    <row r="183" spans="1:58" x14ac:dyDescent="0.35">
      <c r="A183" t="s">
        <v>486</v>
      </c>
      <c r="B183">
        <v>29</v>
      </c>
      <c r="C183" t="s">
        <v>48</v>
      </c>
      <c r="D183" t="s">
        <v>49</v>
      </c>
      <c r="E183" t="s">
        <v>58</v>
      </c>
      <c r="F183" t="s">
        <v>51</v>
      </c>
      <c r="G183" t="s">
        <v>59</v>
      </c>
      <c r="H183" t="s">
        <v>51</v>
      </c>
      <c r="I183" t="s">
        <v>60</v>
      </c>
      <c r="J183" t="s">
        <v>51</v>
      </c>
      <c r="K183" s="8" t="s">
        <v>1970</v>
      </c>
      <c r="L183" t="s">
        <v>51</v>
      </c>
      <c r="M183" t="s">
        <v>414</v>
      </c>
      <c r="N183" t="s">
        <v>51</v>
      </c>
      <c r="O183">
        <v>0.86</v>
      </c>
      <c r="P183" t="s">
        <v>487</v>
      </c>
      <c r="Q183">
        <v>100</v>
      </c>
      <c r="R183">
        <v>1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18</v>
      </c>
      <c r="AT183">
        <v>11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</row>
    <row r="184" spans="1:58" x14ac:dyDescent="0.35">
      <c r="A184" t="s">
        <v>488</v>
      </c>
      <c r="B184">
        <v>29</v>
      </c>
      <c r="C184" t="s">
        <v>48</v>
      </c>
      <c r="D184" t="s">
        <v>49</v>
      </c>
      <c r="E184" t="s">
        <v>50</v>
      </c>
      <c r="F184" t="s">
        <v>51</v>
      </c>
      <c r="G184" t="s">
        <v>52</v>
      </c>
      <c r="H184" t="s">
        <v>51</v>
      </c>
      <c r="I184" t="s">
        <v>53</v>
      </c>
      <c r="J184" t="s">
        <v>51</v>
      </c>
      <c r="K184" t="s">
        <v>54</v>
      </c>
      <c r="L184" t="s">
        <v>51</v>
      </c>
      <c r="M184" t="s">
        <v>55</v>
      </c>
      <c r="N184" t="s">
        <v>51</v>
      </c>
      <c r="O184">
        <v>0.96</v>
      </c>
      <c r="P184" t="s">
        <v>122</v>
      </c>
      <c r="Q184">
        <v>94.9</v>
      </c>
      <c r="R184">
        <v>1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18</v>
      </c>
      <c r="BB184">
        <v>11</v>
      </c>
      <c r="BC184">
        <v>0</v>
      </c>
      <c r="BD184">
        <v>0</v>
      </c>
      <c r="BE184">
        <v>0</v>
      </c>
      <c r="BF184">
        <v>0</v>
      </c>
    </row>
    <row r="185" spans="1:58" x14ac:dyDescent="0.35">
      <c r="A185" t="s">
        <v>489</v>
      </c>
      <c r="B185">
        <v>29</v>
      </c>
      <c r="C185" t="s">
        <v>48</v>
      </c>
      <c r="D185" t="s">
        <v>49</v>
      </c>
      <c r="E185" t="s">
        <v>58</v>
      </c>
      <c r="F185" t="s">
        <v>51</v>
      </c>
      <c r="G185" t="s">
        <v>59</v>
      </c>
      <c r="H185" t="s">
        <v>51</v>
      </c>
      <c r="I185" t="s">
        <v>60</v>
      </c>
      <c r="J185" t="s">
        <v>51</v>
      </c>
      <c r="K185" t="s">
        <v>69</v>
      </c>
      <c r="L185" t="s">
        <v>51</v>
      </c>
      <c r="M185" t="s">
        <v>1875</v>
      </c>
      <c r="N185" t="s">
        <v>51</v>
      </c>
      <c r="O185">
        <v>0.99</v>
      </c>
      <c r="P185" t="s">
        <v>490</v>
      </c>
      <c r="Q185">
        <v>94.5</v>
      </c>
      <c r="R185">
        <v>1</v>
      </c>
      <c r="S185">
        <v>4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5</v>
      </c>
      <c r="AF185">
        <v>18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2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</row>
    <row r="186" spans="1:58" x14ac:dyDescent="0.35">
      <c r="A186" t="s">
        <v>491</v>
      </c>
      <c r="B186">
        <v>28</v>
      </c>
      <c r="C186" t="s">
        <v>48</v>
      </c>
      <c r="D186" t="s">
        <v>49</v>
      </c>
      <c r="E186" t="s">
        <v>58</v>
      </c>
      <c r="F186" t="s">
        <v>51</v>
      </c>
      <c r="G186" t="s">
        <v>59</v>
      </c>
      <c r="H186" t="s">
        <v>51</v>
      </c>
      <c r="I186" t="s">
        <v>60</v>
      </c>
      <c r="J186" t="s">
        <v>51</v>
      </c>
      <c r="K186" t="s">
        <v>1877</v>
      </c>
      <c r="L186" t="s">
        <v>51</v>
      </c>
      <c r="M186" t="s">
        <v>1878</v>
      </c>
      <c r="N186" t="s">
        <v>51</v>
      </c>
      <c r="O186">
        <v>0.95</v>
      </c>
      <c r="P186" t="s">
        <v>336</v>
      </c>
      <c r="Q186">
        <v>88.9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12</v>
      </c>
      <c r="AF186">
        <v>16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</row>
    <row r="187" spans="1:58" x14ac:dyDescent="0.35">
      <c r="A187" t="s">
        <v>492</v>
      </c>
      <c r="B187">
        <v>28</v>
      </c>
      <c r="C187" t="s">
        <v>48</v>
      </c>
      <c r="D187" t="s">
        <v>49</v>
      </c>
      <c r="E187" t="s">
        <v>58</v>
      </c>
      <c r="F187" t="s">
        <v>51</v>
      </c>
      <c r="G187" t="s">
        <v>1888</v>
      </c>
      <c r="H187" t="s">
        <v>51</v>
      </c>
      <c r="I187" t="s">
        <v>1889</v>
      </c>
      <c r="J187" t="s">
        <v>51</v>
      </c>
      <c r="K187" t="s">
        <v>1890</v>
      </c>
      <c r="L187" t="s">
        <v>51</v>
      </c>
      <c r="M187" t="s">
        <v>1891</v>
      </c>
      <c r="N187" t="s">
        <v>51</v>
      </c>
      <c r="O187">
        <v>0.88</v>
      </c>
      <c r="P187" t="s">
        <v>179</v>
      </c>
      <c r="Q187">
        <v>89.7</v>
      </c>
      <c r="R187">
        <v>1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11</v>
      </c>
      <c r="AP187">
        <v>10</v>
      </c>
      <c r="AQ187">
        <v>0</v>
      </c>
      <c r="AR187">
        <v>0</v>
      </c>
      <c r="AS187">
        <v>0</v>
      </c>
      <c r="AT187">
        <v>0</v>
      </c>
      <c r="AU187">
        <v>5</v>
      </c>
      <c r="AV187">
        <v>2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</row>
    <row r="188" spans="1:58" x14ac:dyDescent="0.35">
      <c r="A188" t="s">
        <v>493</v>
      </c>
      <c r="B188">
        <v>28</v>
      </c>
      <c r="C188" t="s">
        <v>48</v>
      </c>
      <c r="D188" t="s">
        <v>49</v>
      </c>
      <c r="E188" t="s">
        <v>1881</v>
      </c>
      <c r="F188" t="s">
        <v>51</v>
      </c>
      <c r="G188" t="s">
        <v>1882</v>
      </c>
      <c r="H188" t="s">
        <v>51</v>
      </c>
      <c r="I188" t="s">
        <v>1883</v>
      </c>
      <c r="J188" t="s">
        <v>51</v>
      </c>
      <c r="K188" t="s">
        <v>1884</v>
      </c>
      <c r="L188" t="s">
        <v>51</v>
      </c>
      <c r="M188" t="s">
        <v>1885</v>
      </c>
      <c r="N188" t="s">
        <v>51</v>
      </c>
      <c r="O188">
        <v>1</v>
      </c>
      <c r="P188" t="s">
        <v>494</v>
      </c>
      <c r="Q188">
        <v>86.9</v>
      </c>
      <c r="R188">
        <v>1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12</v>
      </c>
      <c r="AB188">
        <v>16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</row>
    <row r="189" spans="1:58" x14ac:dyDescent="0.35">
      <c r="A189" t="s">
        <v>495</v>
      </c>
      <c r="B189">
        <v>27</v>
      </c>
      <c r="C189" t="s">
        <v>48</v>
      </c>
      <c r="D189" t="s">
        <v>49</v>
      </c>
      <c r="E189" t="s">
        <v>58</v>
      </c>
      <c r="F189" t="s">
        <v>51</v>
      </c>
      <c r="G189" t="s">
        <v>59</v>
      </c>
      <c r="H189" t="s">
        <v>51</v>
      </c>
      <c r="I189" t="s">
        <v>60</v>
      </c>
      <c r="J189" t="s">
        <v>51</v>
      </c>
      <c r="K189" t="s">
        <v>61</v>
      </c>
      <c r="L189" t="s">
        <v>51</v>
      </c>
      <c r="M189" t="s">
        <v>1876</v>
      </c>
      <c r="N189" t="s">
        <v>51</v>
      </c>
      <c r="O189">
        <v>1</v>
      </c>
      <c r="P189" t="s">
        <v>407</v>
      </c>
      <c r="Q189">
        <v>94.9</v>
      </c>
      <c r="R189">
        <v>1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9</v>
      </c>
      <c r="Z189">
        <v>9</v>
      </c>
      <c r="AA189">
        <v>0</v>
      </c>
      <c r="AB189">
        <v>0</v>
      </c>
      <c r="AC189">
        <v>5</v>
      </c>
      <c r="AD189">
        <v>4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</row>
    <row r="190" spans="1:58" x14ac:dyDescent="0.35">
      <c r="A190" t="s">
        <v>496</v>
      </c>
      <c r="B190">
        <v>27</v>
      </c>
      <c r="C190" t="s">
        <v>48</v>
      </c>
      <c r="D190" t="s">
        <v>49</v>
      </c>
      <c r="E190" t="s">
        <v>50</v>
      </c>
      <c r="F190" t="s">
        <v>51</v>
      </c>
      <c r="G190" t="s">
        <v>52</v>
      </c>
      <c r="H190" t="s">
        <v>51</v>
      </c>
      <c r="I190" t="s">
        <v>53</v>
      </c>
      <c r="J190" t="s">
        <v>51</v>
      </c>
      <c r="K190" t="s">
        <v>91</v>
      </c>
      <c r="L190" t="s">
        <v>51</v>
      </c>
      <c r="M190" t="s">
        <v>497</v>
      </c>
      <c r="N190" t="s">
        <v>51</v>
      </c>
      <c r="O190">
        <v>0.82</v>
      </c>
      <c r="P190" t="s">
        <v>498</v>
      </c>
      <c r="Q190">
        <v>90.9</v>
      </c>
      <c r="R190">
        <v>1</v>
      </c>
      <c r="S190">
        <v>0</v>
      </c>
      <c r="T190">
        <v>6</v>
      </c>
      <c r="U190">
        <v>7</v>
      </c>
      <c r="V190">
        <v>9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5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</row>
    <row r="191" spans="1:58" x14ac:dyDescent="0.35">
      <c r="A191" t="s">
        <v>499</v>
      </c>
      <c r="B191">
        <v>27</v>
      </c>
      <c r="C191" t="s">
        <v>48</v>
      </c>
      <c r="D191" t="s">
        <v>49</v>
      </c>
      <c r="E191" t="s">
        <v>58</v>
      </c>
      <c r="F191" t="s">
        <v>51</v>
      </c>
      <c r="G191" t="s">
        <v>59</v>
      </c>
      <c r="H191" t="s">
        <v>51</v>
      </c>
      <c r="I191" t="s">
        <v>60</v>
      </c>
      <c r="J191" t="s">
        <v>51</v>
      </c>
      <c r="K191" t="s">
        <v>61</v>
      </c>
      <c r="L191" t="s">
        <v>51</v>
      </c>
      <c r="M191" t="s">
        <v>1876</v>
      </c>
      <c r="N191" t="s">
        <v>51</v>
      </c>
      <c r="O191">
        <v>0.73</v>
      </c>
      <c r="P191" t="s">
        <v>331</v>
      </c>
      <c r="Q191">
        <v>91.7</v>
      </c>
      <c r="R191">
        <v>1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10</v>
      </c>
      <c r="AP191">
        <v>10</v>
      </c>
      <c r="AQ191">
        <v>0</v>
      </c>
      <c r="AR191">
        <v>0</v>
      </c>
      <c r="AS191">
        <v>0</v>
      </c>
      <c r="AT191">
        <v>0</v>
      </c>
      <c r="AU191">
        <v>7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</row>
    <row r="192" spans="1:58" x14ac:dyDescent="0.35">
      <c r="A192" t="s">
        <v>500</v>
      </c>
      <c r="B192">
        <v>26</v>
      </c>
      <c r="C192" t="s">
        <v>48</v>
      </c>
      <c r="D192" t="s">
        <v>49</v>
      </c>
      <c r="E192" t="s">
        <v>58</v>
      </c>
      <c r="F192" t="s">
        <v>51</v>
      </c>
      <c r="G192" t="s">
        <v>59</v>
      </c>
      <c r="H192" t="s">
        <v>51</v>
      </c>
      <c r="I192" t="s">
        <v>60</v>
      </c>
      <c r="J192" t="s">
        <v>51</v>
      </c>
      <c r="K192" t="s">
        <v>61</v>
      </c>
      <c r="L192" t="s">
        <v>51</v>
      </c>
      <c r="M192" t="s">
        <v>193</v>
      </c>
      <c r="N192" t="s">
        <v>51</v>
      </c>
      <c r="O192">
        <v>0.99</v>
      </c>
      <c r="P192" t="s">
        <v>248</v>
      </c>
      <c r="Q192">
        <v>95.3</v>
      </c>
      <c r="R192">
        <v>1</v>
      </c>
      <c r="S192">
        <v>1</v>
      </c>
      <c r="T192">
        <v>0</v>
      </c>
      <c r="U192">
        <v>6</v>
      </c>
      <c r="V192">
        <v>3</v>
      </c>
      <c r="W192">
        <v>7</v>
      </c>
      <c r="X192">
        <v>0</v>
      </c>
      <c r="Y192">
        <v>0</v>
      </c>
      <c r="Z192">
        <v>5</v>
      </c>
      <c r="AA192">
        <v>0</v>
      </c>
      <c r="AB192">
        <v>0</v>
      </c>
      <c r="AC192">
        <v>0</v>
      </c>
      <c r="AD192">
        <v>0</v>
      </c>
      <c r="AE192">
        <v>3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</row>
    <row r="193" spans="1:58" x14ac:dyDescent="0.35">
      <c r="A193" t="s">
        <v>501</v>
      </c>
      <c r="B193">
        <v>26</v>
      </c>
      <c r="C193" t="s">
        <v>48</v>
      </c>
      <c r="D193" t="s">
        <v>49</v>
      </c>
      <c r="E193" t="s">
        <v>58</v>
      </c>
      <c r="F193" t="s">
        <v>51</v>
      </c>
      <c r="G193" t="s">
        <v>59</v>
      </c>
      <c r="H193" t="s">
        <v>51</v>
      </c>
      <c r="I193" t="s">
        <v>60</v>
      </c>
      <c r="J193" t="s">
        <v>51</v>
      </c>
      <c r="K193" t="s">
        <v>1877</v>
      </c>
      <c r="L193" t="s">
        <v>51</v>
      </c>
      <c r="M193" t="s">
        <v>1878</v>
      </c>
      <c r="N193" t="s">
        <v>51</v>
      </c>
      <c r="O193">
        <v>0.6</v>
      </c>
      <c r="P193" t="s">
        <v>502</v>
      </c>
      <c r="Q193">
        <v>85.4</v>
      </c>
      <c r="R193">
        <v>2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10</v>
      </c>
      <c r="AP193">
        <v>12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4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</row>
    <row r="194" spans="1:58" x14ac:dyDescent="0.35">
      <c r="A194" t="s">
        <v>503</v>
      </c>
      <c r="B194">
        <v>25</v>
      </c>
      <c r="C194" t="s">
        <v>48</v>
      </c>
      <c r="D194" t="s">
        <v>49</v>
      </c>
      <c r="E194" t="s">
        <v>58</v>
      </c>
      <c r="F194" t="s">
        <v>51</v>
      </c>
      <c r="G194" t="s">
        <v>59</v>
      </c>
      <c r="H194" t="s">
        <v>51</v>
      </c>
      <c r="I194" t="s">
        <v>60</v>
      </c>
      <c r="J194" t="s">
        <v>51</v>
      </c>
      <c r="K194" t="s">
        <v>61</v>
      </c>
      <c r="L194" t="s">
        <v>51</v>
      </c>
      <c r="M194" t="s">
        <v>1876</v>
      </c>
      <c r="N194" t="s">
        <v>51</v>
      </c>
      <c r="O194">
        <v>1</v>
      </c>
      <c r="P194" t="s">
        <v>398</v>
      </c>
      <c r="Q194">
        <v>95.7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4</v>
      </c>
      <c r="AP194">
        <v>13</v>
      </c>
      <c r="AQ194">
        <v>0</v>
      </c>
      <c r="AR194">
        <v>0</v>
      </c>
      <c r="AS194">
        <v>0</v>
      </c>
      <c r="AT194">
        <v>0</v>
      </c>
      <c r="AU194">
        <v>5</v>
      </c>
      <c r="AV194">
        <v>3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</row>
    <row r="195" spans="1:58" x14ac:dyDescent="0.35">
      <c r="A195" t="s">
        <v>504</v>
      </c>
      <c r="B195">
        <v>25</v>
      </c>
      <c r="C195" t="s">
        <v>48</v>
      </c>
      <c r="D195" t="s">
        <v>49</v>
      </c>
      <c r="E195" t="s">
        <v>73</v>
      </c>
      <c r="F195" t="s">
        <v>51</v>
      </c>
      <c r="G195" t="s">
        <v>74</v>
      </c>
      <c r="H195" t="s">
        <v>51</v>
      </c>
      <c r="I195" t="s">
        <v>75</v>
      </c>
      <c r="J195" t="s">
        <v>51</v>
      </c>
      <c r="K195" t="s">
        <v>76</v>
      </c>
      <c r="L195" t="s">
        <v>51</v>
      </c>
      <c r="M195" t="s">
        <v>505</v>
      </c>
      <c r="N195" t="s">
        <v>51</v>
      </c>
      <c r="O195">
        <v>0.67</v>
      </c>
      <c r="P195" t="s">
        <v>506</v>
      </c>
      <c r="Q195">
        <v>100</v>
      </c>
      <c r="R195">
        <v>15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7</v>
      </c>
      <c r="AP195">
        <v>0</v>
      </c>
      <c r="AQ195">
        <v>0</v>
      </c>
      <c r="AR195">
        <v>0</v>
      </c>
      <c r="AS195">
        <v>12</v>
      </c>
      <c r="AT195">
        <v>6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</row>
    <row r="196" spans="1:58" x14ac:dyDescent="0.35">
      <c r="A196" t="s">
        <v>507</v>
      </c>
      <c r="B196">
        <v>25</v>
      </c>
      <c r="C196" t="s">
        <v>48</v>
      </c>
      <c r="D196" t="s">
        <v>49</v>
      </c>
      <c r="E196" t="s">
        <v>58</v>
      </c>
      <c r="F196" t="s">
        <v>51</v>
      </c>
      <c r="G196" t="s">
        <v>59</v>
      </c>
      <c r="H196" t="s">
        <v>51</v>
      </c>
      <c r="I196" t="s">
        <v>60</v>
      </c>
      <c r="J196" t="s">
        <v>51</v>
      </c>
      <c r="K196" t="s">
        <v>61</v>
      </c>
      <c r="L196" t="s">
        <v>51</v>
      </c>
      <c r="M196" t="s">
        <v>62</v>
      </c>
      <c r="N196" t="s">
        <v>51</v>
      </c>
      <c r="O196">
        <v>0.72</v>
      </c>
      <c r="P196" t="s">
        <v>63</v>
      </c>
      <c r="Q196">
        <v>94.5</v>
      </c>
      <c r="R196">
        <v>1</v>
      </c>
      <c r="S196">
        <v>7</v>
      </c>
      <c r="T196">
        <v>5</v>
      </c>
      <c r="U196">
        <v>0</v>
      </c>
      <c r="V196">
        <v>0</v>
      </c>
      <c r="W196">
        <v>9</v>
      </c>
      <c r="X196">
        <v>4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</row>
    <row r="197" spans="1:58" x14ac:dyDescent="0.35">
      <c r="A197" t="s">
        <v>508</v>
      </c>
      <c r="B197">
        <v>25</v>
      </c>
      <c r="C197" t="s">
        <v>48</v>
      </c>
      <c r="D197" t="s">
        <v>49</v>
      </c>
      <c r="E197" t="s">
        <v>58</v>
      </c>
      <c r="F197" t="s">
        <v>51</v>
      </c>
      <c r="G197" t="s">
        <v>59</v>
      </c>
      <c r="H197" t="s">
        <v>51</v>
      </c>
      <c r="I197" t="s">
        <v>60</v>
      </c>
      <c r="J197" t="s">
        <v>51</v>
      </c>
      <c r="K197" t="s">
        <v>61</v>
      </c>
      <c r="L197" t="s">
        <v>51</v>
      </c>
      <c r="M197" t="s">
        <v>193</v>
      </c>
      <c r="N197" t="s">
        <v>51</v>
      </c>
      <c r="O197">
        <v>0.96</v>
      </c>
      <c r="P197" t="s">
        <v>194</v>
      </c>
      <c r="Q197">
        <v>93.7</v>
      </c>
      <c r="R197">
        <v>1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5</v>
      </c>
      <c r="AB197">
        <v>0</v>
      </c>
      <c r="AC197">
        <v>13</v>
      </c>
      <c r="AD197">
        <v>7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</row>
    <row r="198" spans="1:58" x14ac:dyDescent="0.35">
      <c r="A198" t="s">
        <v>509</v>
      </c>
      <c r="B198">
        <v>24</v>
      </c>
      <c r="C198" t="s">
        <v>48</v>
      </c>
      <c r="D198" t="s">
        <v>49</v>
      </c>
      <c r="E198" t="s">
        <v>58</v>
      </c>
      <c r="F198" t="s">
        <v>51</v>
      </c>
      <c r="G198" t="s">
        <v>59</v>
      </c>
      <c r="H198" t="s">
        <v>51</v>
      </c>
      <c r="I198" t="s">
        <v>60</v>
      </c>
      <c r="J198" t="s">
        <v>51</v>
      </c>
      <c r="K198" t="s">
        <v>69</v>
      </c>
      <c r="L198" t="s">
        <v>51</v>
      </c>
      <c r="M198" t="s">
        <v>510</v>
      </c>
      <c r="N198" t="s">
        <v>51</v>
      </c>
      <c r="O198">
        <v>0.7</v>
      </c>
      <c r="P198" t="s">
        <v>490</v>
      </c>
      <c r="Q198">
        <v>95.7</v>
      </c>
      <c r="R198">
        <v>1</v>
      </c>
      <c r="S198">
        <v>0</v>
      </c>
      <c r="T198">
        <v>0</v>
      </c>
      <c r="U198">
        <v>1</v>
      </c>
      <c r="V198">
        <v>2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18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3</v>
      </c>
      <c r="BE198">
        <v>0</v>
      </c>
      <c r="BF198">
        <v>0</v>
      </c>
    </row>
    <row r="199" spans="1:58" x14ac:dyDescent="0.35">
      <c r="A199" t="s">
        <v>511</v>
      </c>
      <c r="B199">
        <v>24</v>
      </c>
      <c r="C199" t="s">
        <v>48</v>
      </c>
      <c r="D199" t="s">
        <v>49</v>
      </c>
      <c r="E199" t="s">
        <v>58</v>
      </c>
      <c r="F199" t="s">
        <v>51</v>
      </c>
      <c r="G199" t="s">
        <v>59</v>
      </c>
      <c r="H199" t="s">
        <v>51</v>
      </c>
      <c r="I199" t="s">
        <v>60</v>
      </c>
      <c r="J199" t="s">
        <v>51</v>
      </c>
      <c r="K199" t="s">
        <v>512</v>
      </c>
      <c r="L199" t="s">
        <v>51</v>
      </c>
      <c r="M199" t="s">
        <v>513</v>
      </c>
      <c r="N199" t="s">
        <v>51</v>
      </c>
      <c r="O199">
        <v>0.52</v>
      </c>
      <c r="P199" t="s">
        <v>514</v>
      </c>
      <c r="Q199">
        <v>94</v>
      </c>
      <c r="R199">
        <v>2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11</v>
      </c>
      <c r="AQ199">
        <v>0</v>
      </c>
      <c r="AR199">
        <v>0</v>
      </c>
      <c r="AS199">
        <v>0</v>
      </c>
      <c r="AT199">
        <v>0</v>
      </c>
      <c r="AU199">
        <v>7</v>
      </c>
      <c r="AV199">
        <v>6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</row>
    <row r="200" spans="1:58" x14ac:dyDescent="0.35">
      <c r="A200" t="s">
        <v>515</v>
      </c>
      <c r="B200">
        <v>24</v>
      </c>
      <c r="C200" t="s">
        <v>48</v>
      </c>
      <c r="D200" t="s">
        <v>49</v>
      </c>
      <c r="E200" t="s">
        <v>58</v>
      </c>
      <c r="F200" t="s">
        <v>51</v>
      </c>
      <c r="G200" t="s">
        <v>59</v>
      </c>
      <c r="H200" t="s">
        <v>51</v>
      </c>
      <c r="I200" t="s">
        <v>60</v>
      </c>
      <c r="J200" t="s">
        <v>51</v>
      </c>
      <c r="K200" t="s">
        <v>61</v>
      </c>
      <c r="L200" t="s">
        <v>51</v>
      </c>
      <c r="M200" t="s">
        <v>190</v>
      </c>
      <c r="N200" t="s">
        <v>51</v>
      </c>
      <c r="O200">
        <v>0.99</v>
      </c>
      <c r="P200" t="s">
        <v>400</v>
      </c>
      <c r="Q200">
        <v>96</v>
      </c>
      <c r="R200">
        <v>1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3</v>
      </c>
      <c r="AG200">
        <v>0</v>
      </c>
      <c r="AH200">
        <v>0</v>
      </c>
      <c r="AI200">
        <v>5</v>
      </c>
      <c r="AJ200">
        <v>5</v>
      </c>
      <c r="AK200">
        <v>7</v>
      </c>
      <c r="AL200">
        <v>4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</row>
    <row r="201" spans="1:58" x14ac:dyDescent="0.35">
      <c r="A201" t="s">
        <v>516</v>
      </c>
      <c r="B201">
        <v>22</v>
      </c>
      <c r="C201" t="s">
        <v>48</v>
      </c>
      <c r="D201" t="s">
        <v>49</v>
      </c>
      <c r="E201" t="s">
        <v>58</v>
      </c>
      <c r="F201" t="s">
        <v>51</v>
      </c>
      <c r="G201" t="s">
        <v>173</v>
      </c>
      <c r="H201" t="s">
        <v>51</v>
      </c>
      <c r="I201" t="s">
        <v>174</v>
      </c>
      <c r="J201" t="s">
        <v>51</v>
      </c>
      <c r="K201" t="s">
        <v>175</v>
      </c>
      <c r="L201" t="s">
        <v>51</v>
      </c>
      <c r="M201" t="s">
        <v>198</v>
      </c>
      <c r="N201" t="s">
        <v>51</v>
      </c>
      <c r="O201">
        <v>1</v>
      </c>
      <c r="P201" t="s">
        <v>517</v>
      </c>
      <c r="Q201">
        <v>100</v>
      </c>
      <c r="R201">
        <v>1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8</v>
      </c>
      <c r="AT201">
        <v>8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4</v>
      </c>
      <c r="BA201">
        <v>0</v>
      </c>
      <c r="BB201">
        <v>0</v>
      </c>
      <c r="BC201">
        <v>0</v>
      </c>
      <c r="BD201">
        <v>0</v>
      </c>
      <c r="BE201">
        <v>2</v>
      </c>
      <c r="BF201">
        <v>0</v>
      </c>
    </row>
    <row r="202" spans="1:58" x14ac:dyDescent="0.35">
      <c r="A202" t="s">
        <v>518</v>
      </c>
      <c r="B202">
        <v>22</v>
      </c>
      <c r="C202" t="s">
        <v>48</v>
      </c>
      <c r="D202" t="s">
        <v>49</v>
      </c>
      <c r="E202" t="s">
        <v>58</v>
      </c>
      <c r="F202" t="s">
        <v>51</v>
      </c>
      <c r="G202" t="s">
        <v>59</v>
      </c>
      <c r="H202" t="s">
        <v>51</v>
      </c>
      <c r="I202" t="s">
        <v>60</v>
      </c>
      <c r="J202" t="s">
        <v>51</v>
      </c>
      <c r="K202" t="s">
        <v>512</v>
      </c>
      <c r="L202" t="s">
        <v>51</v>
      </c>
      <c r="M202" t="s">
        <v>513</v>
      </c>
      <c r="N202" t="s">
        <v>51</v>
      </c>
      <c r="O202">
        <v>1</v>
      </c>
      <c r="P202" t="s">
        <v>519</v>
      </c>
      <c r="Q202">
        <v>100</v>
      </c>
      <c r="R202">
        <v>2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10</v>
      </c>
      <c r="AT202">
        <v>12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</row>
    <row r="203" spans="1:58" x14ac:dyDescent="0.35">
      <c r="A203" t="s">
        <v>520</v>
      </c>
      <c r="B203">
        <v>21</v>
      </c>
      <c r="C203" t="s">
        <v>48</v>
      </c>
      <c r="D203" t="s">
        <v>49</v>
      </c>
      <c r="E203" t="s">
        <v>58</v>
      </c>
      <c r="F203" t="s">
        <v>51</v>
      </c>
      <c r="G203" t="s">
        <v>1888</v>
      </c>
      <c r="H203" t="s">
        <v>51</v>
      </c>
      <c r="I203" t="s">
        <v>1889</v>
      </c>
      <c r="J203" t="s">
        <v>51</v>
      </c>
      <c r="K203" t="s">
        <v>1890</v>
      </c>
      <c r="L203" t="s">
        <v>51</v>
      </c>
      <c r="M203" t="s">
        <v>1891</v>
      </c>
      <c r="N203" t="s">
        <v>51</v>
      </c>
      <c r="O203">
        <v>0.5</v>
      </c>
      <c r="P203" t="s">
        <v>215</v>
      </c>
      <c r="Q203">
        <v>0</v>
      </c>
      <c r="R203">
        <v>1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15</v>
      </c>
      <c r="AP203">
        <v>6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</row>
    <row r="204" spans="1:58" x14ac:dyDescent="0.35">
      <c r="A204" t="s">
        <v>521</v>
      </c>
      <c r="B204">
        <v>21</v>
      </c>
      <c r="C204" t="s">
        <v>48</v>
      </c>
      <c r="D204" t="s">
        <v>49</v>
      </c>
      <c r="E204" t="s">
        <v>58</v>
      </c>
      <c r="F204" t="s">
        <v>51</v>
      </c>
      <c r="G204" t="s">
        <v>59</v>
      </c>
      <c r="H204" t="s">
        <v>51</v>
      </c>
      <c r="I204" t="s">
        <v>60</v>
      </c>
      <c r="J204" t="s">
        <v>51</v>
      </c>
      <c r="K204" t="s">
        <v>61</v>
      </c>
      <c r="L204" t="s">
        <v>51</v>
      </c>
      <c r="M204" t="s">
        <v>193</v>
      </c>
      <c r="N204" t="s">
        <v>51</v>
      </c>
      <c r="O204">
        <v>0.98</v>
      </c>
      <c r="P204" t="s">
        <v>248</v>
      </c>
      <c r="Q204">
        <v>97.6</v>
      </c>
      <c r="R204">
        <v>1</v>
      </c>
      <c r="S204">
        <v>0</v>
      </c>
      <c r="T204">
        <v>0</v>
      </c>
      <c r="U204">
        <v>0</v>
      </c>
      <c r="V204">
        <v>0</v>
      </c>
      <c r="W204">
        <v>5</v>
      </c>
      <c r="X204">
        <v>2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3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1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8</v>
      </c>
      <c r="AX204">
        <v>2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</row>
    <row r="205" spans="1:58" x14ac:dyDescent="0.35">
      <c r="A205" t="s">
        <v>522</v>
      </c>
      <c r="B205">
        <v>21</v>
      </c>
      <c r="C205" t="s">
        <v>48</v>
      </c>
      <c r="D205" t="s">
        <v>49</v>
      </c>
      <c r="E205" t="s">
        <v>73</v>
      </c>
      <c r="F205" t="s">
        <v>51</v>
      </c>
      <c r="G205" t="s">
        <v>295</v>
      </c>
      <c r="H205" t="s">
        <v>51</v>
      </c>
      <c r="I205" t="s">
        <v>296</v>
      </c>
      <c r="J205" t="s">
        <v>51</v>
      </c>
      <c r="K205" t="s">
        <v>297</v>
      </c>
      <c r="L205" t="s">
        <v>51</v>
      </c>
      <c r="M205" t="s">
        <v>523</v>
      </c>
      <c r="N205" t="s">
        <v>51</v>
      </c>
      <c r="O205">
        <v>0.6</v>
      </c>
      <c r="P205" t="s">
        <v>215</v>
      </c>
      <c r="Q205">
        <v>0</v>
      </c>
      <c r="R205">
        <v>1</v>
      </c>
      <c r="S205">
        <v>0</v>
      </c>
      <c r="T205">
        <v>4</v>
      </c>
      <c r="U205">
        <v>8</v>
      </c>
      <c r="V205">
        <v>9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</row>
    <row r="206" spans="1:58" x14ac:dyDescent="0.35">
      <c r="A206" t="s">
        <v>524</v>
      </c>
      <c r="B206">
        <v>20</v>
      </c>
      <c r="C206" t="s">
        <v>48</v>
      </c>
      <c r="D206" t="s">
        <v>49</v>
      </c>
      <c r="E206" t="s">
        <v>73</v>
      </c>
      <c r="F206" t="s">
        <v>51</v>
      </c>
      <c r="G206" t="s">
        <v>95</v>
      </c>
      <c r="H206" t="s">
        <v>51</v>
      </c>
      <c r="I206" t="s">
        <v>96</v>
      </c>
      <c r="J206" t="s">
        <v>51</v>
      </c>
      <c r="K206" t="s">
        <v>97</v>
      </c>
      <c r="L206" t="s">
        <v>51</v>
      </c>
      <c r="M206" t="s">
        <v>98</v>
      </c>
      <c r="N206" t="s">
        <v>51</v>
      </c>
      <c r="O206">
        <v>0.52</v>
      </c>
      <c r="P206" t="s">
        <v>99</v>
      </c>
      <c r="Q206">
        <v>94.1</v>
      </c>
      <c r="R206">
        <v>1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10</v>
      </c>
      <c r="BD206">
        <v>10</v>
      </c>
      <c r="BE206">
        <v>0</v>
      </c>
      <c r="BF206">
        <v>0</v>
      </c>
    </row>
    <row r="207" spans="1:58" x14ac:dyDescent="0.35">
      <c r="A207" t="s">
        <v>525</v>
      </c>
      <c r="B207">
        <v>19</v>
      </c>
      <c r="C207" t="s">
        <v>48</v>
      </c>
      <c r="D207" t="s">
        <v>49</v>
      </c>
      <c r="E207" t="s">
        <v>50</v>
      </c>
      <c r="F207" t="s">
        <v>51</v>
      </c>
      <c r="G207" t="s">
        <v>52</v>
      </c>
      <c r="H207" t="s">
        <v>51</v>
      </c>
      <c r="I207" t="s">
        <v>53</v>
      </c>
      <c r="J207" t="s">
        <v>51</v>
      </c>
      <c r="K207" t="s">
        <v>146</v>
      </c>
      <c r="L207" t="s">
        <v>51</v>
      </c>
      <c r="M207" t="s">
        <v>526</v>
      </c>
      <c r="N207" t="s">
        <v>51</v>
      </c>
      <c r="O207">
        <v>1</v>
      </c>
      <c r="P207" t="s">
        <v>527</v>
      </c>
      <c r="Q207">
        <v>100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4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2</v>
      </c>
      <c r="AV207">
        <v>13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</row>
    <row r="208" spans="1:58" x14ac:dyDescent="0.35">
      <c r="A208" t="s">
        <v>528</v>
      </c>
      <c r="B208">
        <v>18</v>
      </c>
      <c r="C208" t="s">
        <v>48</v>
      </c>
      <c r="D208" t="s">
        <v>49</v>
      </c>
      <c r="E208" t="s">
        <v>133</v>
      </c>
      <c r="F208" t="s">
        <v>51</v>
      </c>
      <c r="G208" t="s">
        <v>1975</v>
      </c>
      <c r="H208" t="s">
        <v>51</v>
      </c>
      <c r="I208" t="s">
        <v>240</v>
      </c>
      <c r="J208" t="s">
        <v>51</v>
      </c>
      <c r="K208" t="s">
        <v>242</v>
      </c>
      <c r="L208" t="s">
        <v>51</v>
      </c>
      <c r="M208" t="s">
        <v>243</v>
      </c>
      <c r="N208" t="s">
        <v>51</v>
      </c>
      <c r="O208">
        <v>1</v>
      </c>
      <c r="P208" t="s">
        <v>529</v>
      </c>
      <c r="Q208">
        <v>100</v>
      </c>
      <c r="R208">
        <v>1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9</v>
      </c>
      <c r="Z208">
        <v>9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</row>
    <row r="209" spans="1:58" x14ac:dyDescent="0.35">
      <c r="A209" t="s">
        <v>530</v>
      </c>
      <c r="B209">
        <v>18</v>
      </c>
      <c r="C209" t="s">
        <v>48</v>
      </c>
      <c r="D209" t="s">
        <v>49</v>
      </c>
      <c r="E209" t="s">
        <v>58</v>
      </c>
      <c r="F209" t="s">
        <v>51</v>
      </c>
      <c r="G209" t="s">
        <v>59</v>
      </c>
      <c r="H209" t="s">
        <v>51</v>
      </c>
      <c r="I209" t="s">
        <v>60</v>
      </c>
      <c r="J209" t="s">
        <v>51</v>
      </c>
      <c r="K209" t="s">
        <v>69</v>
      </c>
      <c r="L209" t="s">
        <v>51</v>
      </c>
      <c r="M209" t="s">
        <v>70</v>
      </c>
      <c r="N209" t="s">
        <v>51</v>
      </c>
      <c r="O209">
        <v>0.5</v>
      </c>
      <c r="P209" t="s">
        <v>531</v>
      </c>
      <c r="Q209">
        <v>96.8</v>
      </c>
      <c r="R209">
        <v>4</v>
      </c>
      <c r="S209">
        <v>0</v>
      </c>
      <c r="T209">
        <v>1</v>
      </c>
      <c r="U209">
        <v>1</v>
      </c>
      <c r="V209">
        <v>11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2</v>
      </c>
      <c r="AK209">
        <v>3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</row>
    <row r="210" spans="1:58" x14ac:dyDescent="0.35">
      <c r="A210" t="s">
        <v>532</v>
      </c>
      <c r="B210">
        <v>16</v>
      </c>
      <c r="C210" t="s">
        <v>48</v>
      </c>
      <c r="D210" t="s">
        <v>49</v>
      </c>
      <c r="E210" t="s">
        <v>58</v>
      </c>
      <c r="F210" t="s">
        <v>51</v>
      </c>
      <c r="G210" t="s">
        <v>59</v>
      </c>
      <c r="H210" t="s">
        <v>51</v>
      </c>
      <c r="I210" t="s">
        <v>60</v>
      </c>
      <c r="J210" t="s">
        <v>51</v>
      </c>
      <c r="K210" t="s">
        <v>1877</v>
      </c>
      <c r="L210" t="s">
        <v>51</v>
      </c>
      <c r="M210" t="s">
        <v>1878</v>
      </c>
      <c r="N210" t="s">
        <v>51</v>
      </c>
      <c r="O210">
        <v>0.82</v>
      </c>
      <c r="P210" t="s">
        <v>281</v>
      </c>
      <c r="Q210">
        <v>87</v>
      </c>
      <c r="R210">
        <v>2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8</v>
      </c>
      <c r="AP210">
        <v>4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4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</row>
    <row r="211" spans="1:58" x14ac:dyDescent="0.35">
      <c r="A211" t="s">
        <v>533</v>
      </c>
      <c r="B211">
        <v>15</v>
      </c>
      <c r="C211" t="s">
        <v>48</v>
      </c>
      <c r="D211" t="s">
        <v>49</v>
      </c>
      <c r="E211" t="s">
        <v>58</v>
      </c>
      <c r="F211" t="s">
        <v>51</v>
      </c>
      <c r="G211" t="s">
        <v>59</v>
      </c>
      <c r="H211" t="s">
        <v>51</v>
      </c>
      <c r="I211" t="s">
        <v>60</v>
      </c>
      <c r="J211" t="s">
        <v>51</v>
      </c>
      <c r="K211" t="s">
        <v>61</v>
      </c>
      <c r="L211" t="s">
        <v>51</v>
      </c>
      <c r="M211" t="s">
        <v>312</v>
      </c>
      <c r="N211" t="s">
        <v>51</v>
      </c>
      <c r="O211">
        <v>0.98</v>
      </c>
      <c r="P211" t="s">
        <v>313</v>
      </c>
      <c r="Q211">
        <v>98</v>
      </c>
      <c r="R211">
        <v>1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3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1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11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</row>
    <row r="212" spans="1:58" x14ac:dyDescent="0.35">
      <c r="A212" t="s">
        <v>534</v>
      </c>
      <c r="B212">
        <v>15</v>
      </c>
      <c r="C212" t="s">
        <v>48</v>
      </c>
      <c r="D212" t="s">
        <v>49</v>
      </c>
      <c r="E212" t="s">
        <v>58</v>
      </c>
      <c r="F212" t="s">
        <v>51</v>
      </c>
      <c r="G212" t="s">
        <v>59</v>
      </c>
      <c r="H212" t="s">
        <v>51</v>
      </c>
      <c r="I212" t="s">
        <v>60</v>
      </c>
      <c r="J212" t="s">
        <v>51</v>
      </c>
      <c r="K212" t="s">
        <v>61</v>
      </c>
      <c r="L212" t="s">
        <v>51</v>
      </c>
      <c r="M212" t="s">
        <v>343</v>
      </c>
      <c r="N212" t="s">
        <v>51</v>
      </c>
      <c r="O212">
        <v>0.78</v>
      </c>
      <c r="P212" t="s">
        <v>535</v>
      </c>
      <c r="Q212">
        <v>93.3</v>
      </c>
      <c r="R212">
        <v>2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11</v>
      </c>
      <c r="AP212">
        <v>4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</row>
    <row r="213" spans="1:58" x14ac:dyDescent="0.35">
      <c r="A213" t="s">
        <v>536</v>
      </c>
      <c r="B213">
        <v>14</v>
      </c>
      <c r="C213" t="s">
        <v>48</v>
      </c>
      <c r="D213" t="s">
        <v>49</v>
      </c>
      <c r="E213" t="s">
        <v>58</v>
      </c>
      <c r="F213" t="s">
        <v>51</v>
      </c>
      <c r="G213" t="s">
        <v>59</v>
      </c>
      <c r="H213" t="s">
        <v>51</v>
      </c>
      <c r="I213" t="s">
        <v>60</v>
      </c>
      <c r="J213" t="s">
        <v>51</v>
      </c>
      <c r="K213" t="s">
        <v>69</v>
      </c>
      <c r="L213" t="s">
        <v>51</v>
      </c>
      <c r="M213" t="s">
        <v>1875</v>
      </c>
      <c r="N213" t="s">
        <v>51</v>
      </c>
      <c r="O213">
        <v>0.96</v>
      </c>
      <c r="P213" t="s">
        <v>453</v>
      </c>
      <c r="Q213">
        <v>97.2</v>
      </c>
      <c r="R213">
        <v>1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13</v>
      </c>
      <c r="AP213">
        <v>1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</row>
    <row r="214" spans="1:58" x14ac:dyDescent="0.35">
      <c r="A214" t="s">
        <v>537</v>
      </c>
      <c r="B214">
        <v>14</v>
      </c>
      <c r="C214" t="s">
        <v>48</v>
      </c>
      <c r="D214" t="s">
        <v>49</v>
      </c>
      <c r="E214" t="s">
        <v>58</v>
      </c>
      <c r="F214" t="s">
        <v>51</v>
      </c>
      <c r="G214" t="s">
        <v>59</v>
      </c>
      <c r="H214" t="s">
        <v>51</v>
      </c>
      <c r="I214" t="s">
        <v>60</v>
      </c>
      <c r="J214" t="s">
        <v>51</v>
      </c>
      <c r="K214" t="s">
        <v>61</v>
      </c>
      <c r="L214" t="s">
        <v>51</v>
      </c>
      <c r="M214" t="s">
        <v>193</v>
      </c>
      <c r="N214" t="s">
        <v>51</v>
      </c>
      <c r="O214">
        <v>1</v>
      </c>
      <c r="P214" t="s">
        <v>248</v>
      </c>
      <c r="Q214">
        <v>94.1</v>
      </c>
      <c r="R214">
        <v>1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4</v>
      </c>
      <c r="AD214">
        <v>5</v>
      </c>
      <c r="AE214">
        <v>0</v>
      </c>
      <c r="AF214">
        <v>5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</row>
    <row r="215" spans="1:58" x14ac:dyDescent="0.35">
      <c r="A215" t="s">
        <v>538</v>
      </c>
      <c r="B215">
        <v>14</v>
      </c>
      <c r="C215" t="s">
        <v>48</v>
      </c>
      <c r="D215" t="s">
        <v>49</v>
      </c>
      <c r="E215" t="s">
        <v>58</v>
      </c>
      <c r="F215" t="s">
        <v>51</v>
      </c>
      <c r="G215" t="s">
        <v>59</v>
      </c>
      <c r="H215" t="s">
        <v>51</v>
      </c>
      <c r="I215" t="s">
        <v>60</v>
      </c>
      <c r="J215" t="s">
        <v>51</v>
      </c>
      <c r="K215" t="s">
        <v>1877</v>
      </c>
      <c r="L215" t="s">
        <v>51</v>
      </c>
      <c r="M215" t="s">
        <v>1878</v>
      </c>
      <c r="N215" t="s">
        <v>51</v>
      </c>
      <c r="O215">
        <v>0.86</v>
      </c>
      <c r="P215" t="s">
        <v>539</v>
      </c>
      <c r="Q215">
        <v>88.1</v>
      </c>
      <c r="R215">
        <v>1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14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</row>
    <row r="216" spans="1:58" x14ac:dyDescent="0.35">
      <c r="A216" t="s">
        <v>540</v>
      </c>
      <c r="B216">
        <v>13</v>
      </c>
      <c r="C216" t="s">
        <v>48</v>
      </c>
      <c r="D216" t="s">
        <v>49</v>
      </c>
      <c r="E216" t="s">
        <v>58</v>
      </c>
      <c r="F216" t="s">
        <v>51</v>
      </c>
      <c r="G216" t="s">
        <v>59</v>
      </c>
      <c r="H216" t="s">
        <v>51</v>
      </c>
      <c r="I216" t="s">
        <v>60</v>
      </c>
      <c r="J216" t="s">
        <v>51</v>
      </c>
      <c r="K216" t="s">
        <v>61</v>
      </c>
      <c r="L216" t="s">
        <v>51</v>
      </c>
      <c r="M216" t="s">
        <v>1876</v>
      </c>
      <c r="N216" t="s">
        <v>51</v>
      </c>
      <c r="O216">
        <v>0.95</v>
      </c>
      <c r="P216" t="s">
        <v>541</v>
      </c>
      <c r="Q216">
        <v>92.1</v>
      </c>
      <c r="R216">
        <v>1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10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3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</row>
    <row r="217" spans="1:58" x14ac:dyDescent="0.35">
      <c r="A217" t="s">
        <v>542</v>
      </c>
      <c r="B217">
        <v>13</v>
      </c>
      <c r="C217" t="s">
        <v>48</v>
      </c>
      <c r="D217" t="s">
        <v>49</v>
      </c>
      <c r="E217" t="s">
        <v>58</v>
      </c>
      <c r="F217" t="s">
        <v>51</v>
      </c>
      <c r="G217" t="s">
        <v>59</v>
      </c>
      <c r="H217" t="s">
        <v>51</v>
      </c>
      <c r="I217" t="s">
        <v>60</v>
      </c>
      <c r="J217" t="s">
        <v>51</v>
      </c>
      <c r="K217" t="s">
        <v>61</v>
      </c>
      <c r="L217" t="s">
        <v>51</v>
      </c>
      <c r="M217" t="s">
        <v>62</v>
      </c>
      <c r="N217" t="s">
        <v>51</v>
      </c>
      <c r="O217">
        <v>0.75</v>
      </c>
      <c r="P217" t="s">
        <v>63</v>
      </c>
      <c r="Q217">
        <v>93.7</v>
      </c>
      <c r="R217">
        <v>1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13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</row>
    <row r="218" spans="1:58" x14ac:dyDescent="0.35">
      <c r="A218" t="s">
        <v>543</v>
      </c>
      <c r="B218">
        <v>13</v>
      </c>
      <c r="C218" t="s">
        <v>48</v>
      </c>
      <c r="D218" t="s">
        <v>49</v>
      </c>
      <c r="E218" t="s">
        <v>58</v>
      </c>
      <c r="F218" t="s">
        <v>51</v>
      </c>
      <c r="G218" t="s">
        <v>59</v>
      </c>
      <c r="H218" t="s">
        <v>51</v>
      </c>
      <c r="I218" t="s">
        <v>60</v>
      </c>
      <c r="J218" t="s">
        <v>51</v>
      </c>
      <c r="K218" t="s">
        <v>69</v>
      </c>
      <c r="L218" t="s">
        <v>51</v>
      </c>
      <c r="M218" t="s">
        <v>346</v>
      </c>
      <c r="N218" t="s">
        <v>51</v>
      </c>
      <c r="O218">
        <v>0.8</v>
      </c>
      <c r="P218" t="s">
        <v>544</v>
      </c>
      <c r="Q218">
        <v>94.1</v>
      </c>
      <c r="R218">
        <v>1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5</v>
      </c>
      <c r="AB218">
        <v>3</v>
      </c>
      <c r="AC218">
        <v>0</v>
      </c>
      <c r="AD218">
        <v>3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2</v>
      </c>
      <c r="BE218">
        <v>0</v>
      </c>
      <c r="BF218">
        <v>0</v>
      </c>
    </row>
    <row r="219" spans="1:58" x14ac:dyDescent="0.35">
      <c r="A219" t="s">
        <v>545</v>
      </c>
      <c r="B219">
        <v>13</v>
      </c>
      <c r="C219" t="s">
        <v>48</v>
      </c>
      <c r="D219" t="s">
        <v>49</v>
      </c>
      <c r="E219" t="s">
        <v>58</v>
      </c>
      <c r="F219" t="s">
        <v>51</v>
      </c>
      <c r="G219" t="s">
        <v>59</v>
      </c>
      <c r="H219" t="s">
        <v>51</v>
      </c>
      <c r="I219" t="s">
        <v>60</v>
      </c>
      <c r="J219" t="s">
        <v>51</v>
      </c>
      <c r="K219" t="s">
        <v>61</v>
      </c>
      <c r="L219" t="s">
        <v>51</v>
      </c>
      <c r="M219" t="s">
        <v>62</v>
      </c>
      <c r="N219" t="s">
        <v>51</v>
      </c>
      <c r="O219">
        <v>0.74</v>
      </c>
      <c r="P219" t="s">
        <v>546</v>
      </c>
      <c r="Q219">
        <v>92.5</v>
      </c>
      <c r="R219">
        <v>1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6</v>
      </c>
      <c r="Z219">
        <v>1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6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</row>
    <row r="220" spans="1:58" x14ac:dyDescent="0.35">
      <c r="A220" t="s">
        <v>547</v>
      </c>
      <c r="B220">
        <v>12</v>
      </c>
      <c r="C220" t="s">
        <v>48</v>
      </c>
      <c r="D220" t="s">
        <v>49</v>
      </c>
      <c r="E220" t="s">
        <v>58</v>
      </c>
      <c r="F220" t="s">
        <v>51</v>
      </c>
      <c r="G220" t="s">
        <v>59</v>
      </c>
      <c r="H220" t="s">
        <v>51</v>
      </c>
      <c r="I220" t="s">
        <v>60</v>
      </c>
      <c r="J220" t="s">
        <v>51</v>
      </c>
      <c r="K220" t="s">
        <v>1877</v>
      </c>
      <c r="L220" t="s">
        <v>51</v>
      </c>
      <c r="M220" t="s">
        <v>1878</v>
      </c>
      <c r="N220" t="s">
        <v>51</v>
      </c>
      <c r="O220">
        <v>0.89</v>
      </c>
      <c r="P220" t="s">
        <v>548</v>
      </c>
      <c r="Q220">
        <v>90.1</v>
      </c>
      <c r="R220">
        <v>1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6</v>
      </c>
      <c r="AP220">
        <v>6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</row>
    <row r="221" spans="1:58" x14ac:dyDescent="0.35">
      <c r="A221" t="s">
        <v>549</v>
      </c>
      <c r="B221">
        <v>12</v>
      </c>
      <c r="C221" t="s">
        <v>48</v>
      </c>
      <c r="D221" t="s">
        <v>49</v>
      </c>
      <c r="E221" t="s">
        <v>50</v>
      </c>
      <c r="F221" t="s">
        <v>51</v>
      </c>
      <c r="G221" t="s">
        <v>52</v>
      </c>
      <c r="H221" t="s">
        <v>51</v>
      </c>
      <c r="I221" t="s">
        <v>53</v>
      </c>
      <c r="J221" t="s">
        <v>51</v>
      </c>
      <c r="K221" t="s">
        <v>54</v>
      </c>
      <c r="L221" t="s">
        <v>51</v>
      </c>
      <c r="M221" t="s">
        <v>55</v>
      </c>
      <c r="N221" t="s">
        <v>51</v>
      </c>
      <c r="O221">
        <v>1</v>
      </c>
      <c r="P221" t="s">
        <v>550</v>
      </c>
      <c r="Q221">
        <v>100</v>
      </c>
      <c r="R221">
        <v>1</v>
      </c>
      <c r="S221">
        <v>0</v>
      </c>
      <c r="T221">
        <v>3</v>
      </c>
      <c r="U221">
        <v>4</v>
      </c>
      <c r="V221">
        <v>2</v>
      </c>
      <c r="W221">
        <v>0</v>
      </c>
      <c r="X221">
        <v>0</v>
      </c>
      <c r="Y221">
        <v>0</v>
      </c>
      <c r="Z221">
        <v>0</v>
      </c>
      <c r="AA221">
        <v>1</v>
      </c>
      <c r="AB221">
        <v>0</v>
      </c>
      <c r="AC221">
        <v>0</v>
      </c>
      <c r="AD221">
        <v>2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</row>
    <row r="222" spans="1:58" x14ac:dyDescent="0.35">
      <c r="A222" t="s">
        <v>551</v>
      </c>
      <c r="B222">
        <v>12</v>
      </c>
      <c r="C222" t="s">
        <v>48</v>
      </c>
      <c r="D222" t="s">
        <v>49</v>
      </c>
      <c r="E222" t="s">
        <v>58</v>
      </c>
      <c r="F222" t="s">
        <v>51</v>
      </c>
      <c r="G222" t="s">
        <v>173</v>
      </c>
      <c r="H222" t="s">
        <v>51</v>
      </c>
      <c r="I222" t="s">
        <v>174</v>
      </c>
      <c r="J222" t="s">
        <v>51</v>
      </c>
      <c r="K222" t="s">
        <v>175</v>
      </c>
      <c r="L222" t="s">
        <v>51</v>
      </c>
      <c r="M222" t="s">
        <v>1900</v>
      </c>
      <c r="N222" t="s">
        <v>51</v>
      </c>
      <c r="O222">
        <v>0.98</v>
      </c>
      <c r="P222" t="s">
        <v>442</v>
      </c>
      <c r="Q222">
        <v>96.4</v>
      </c>
      <c r="R222">
        <v>1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4</v>
      </c>
      <c r="AT222">
        <v>8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</row>
    <row r="223" spans="1:58" x14ac:dyDescent="0.35">
      <c r="A223" t="s">
        <v>552</v>
      </c>
      <c r="B223">
        <v>11</v>
      </c>
      <c r="C223" t="s">
        <v>48</v>
      </c>
      <c r="D223" t="s">
        <v>49</v>
      </c>
      <c r="E223" t="s">
        <v>1881</v>
      </c>
      <c r="F223" t="s">
        <v>51</v>
      </c>
      <c r="G223" t="s">
        <v>1882</v>
      </c>
      <c r="H223" t="s">
        <v>51</v>
      </c>
      <c r="I223" t="s">
        <v>1883</v>
      </c>
      <c r="J223" t="s">
        <v>51</v>
      </c>
      <c r="K223" t="s">
        <v>1884</v>
      </c>
      <c r="L223" t="s">
        <v>51</v>
      </c>
      <c r="M223" t="s">
        <v>1885</v>
      </c>
      <c r="N223" t="s">
        <v>51</v>
      </c>
      <c r="O223">
        <v>0.98</v>
      </c>
      <c r="P223" t="s">
        <v>215</v>
      </c>
      <c r="Q223">
        <v>0</v>
      </c>
      <c r="R223">
        <v>1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3</v>
      </c>
      <c r="AQ223">
        <v>0</v>
      </c>
      <c r="AR223">
        <v>0</v>
      </c>
      <c r="AS223">
        <v>0</v>
      </c>
      <c r="AT223">
        <v>0</v>
      </c>
      <c r="AU223">
        <v>5</v>
      </c>
      <c r="AV223">
        <v>3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</row>
    <row r="224" spans="1:58" x14ac:dyDescent="0.35">
      <c r="A224" t="s">
        <v>553</v>
      </c>
      <c r="B224">
        <v>11</v>
      </c>
      <c r="C224" t="s">
        <v>48</v>
      </c>
      <c r="D224" t="s">
        <v>49</v>
      </c>
      <c r="E224" t="s">
        <v>1881</v>
      </c>
      <c r="F224" t="s">
        <v>51</v>
      </c>
      <c r="G224" t="s">
        <v>1882</v>
      </c>
      <c r="H224" t="s">
        <v>51</v>
      </c>
      <c r="I224" t="s">
        <v>1883</v>
      </c>
      <c r="J224" t="s">
        <v>51</v>
      </c>
      <c r="K224" t="s">
        <v>1884</v>
      </c>
      <c r="L224" t="s">
        <v>51</v>
      </c>
      <c r="M224" t="s">
        <v>1885</v>
      </c>
      <c r="N224" t="s">
        <v>51</v>
      </c>
      <c r="O224">
        <v>0.98</v>
      </c>
      <c r="P224" t="s">
        <v>215</v>
      </c>
      <c r="Q224">
        <v>0</v>
      </c>
      <c r="R224">
        <v>1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6</v>
      </c>
      <c r="AF224">
        <v>5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</row>
    <row r="225" spans="1:58" x14ac:dyDescent="0.35">
      <c r="A225" t="s">
        <v>554</v>
      </c>
      <c r="B225">
        <v>11</v>
      </c>
      <c r="C225" t="s">
        <v>48</v>
      </c>
      <c r="D225" t="s">
        <v>49</v>
      </c>
      <c r="E225" t="s">
        <v>58</v>
      </c>
      <c r="F225" t="s">
        <v>51</v>
      </c>
      <c r="G225" t="s">
        <v>1888</v>
      </c>
      <c r="H225" t="s">
        <v>51</v>
      </c>
      <c r="I225" t="s">
        <v>1889</v>
      </c>
      <c r="J225" t="s">
        <v>51</v>
      </c>
      <c r="K225" t="s">
        <v>1890</v>
      </c>
      <c r="L225" t="s">
        <v>51</v>
      </c>
      <c r="M225" t="s">
        <v>1891</v>
      </c>
      <c r="N225" t="s">
        <v>51</v>
      </c>
      <c r="O225">
        <v>0.87</v>
      </c>
      <c r="P225" t="s">
        <v>555</v>
      </c>
      <c r="Q225">
        <v>87.8</v>
      </c>
      <c r="R225">
        <v>2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5</v>
      </c>
      <c r="AP225">
        <v>6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</row>
    <row r="226" spans="1:58" x14ac:dyDescent="0.35">
      <c r="A226" t="s">
        <v>556</v>
      </c>
      <c r="B226">
        <v>11</v>
      </c>
      <c r="C226" t="s">
        <v>48</v>
      </c>
      <c r="D226" t="s">
        <v>49</v>
      </c>
      <c r="E226" t="s">
        <v>58</v>
      </c>
      <c r="F226" t="s">
        <v>51</v>
      </c>
      <c r="G226" t="s">
        <v>59</v>
      </c>
      <c r="H226" t="s">
        <v>51</v>
      </c>
      <c r="I226" t="s">
        <v>60</v>
      </c>
      <c r="J226" t="s">
        <v>51</v>
      </c>
      <c r="K226" t="s">
        <v>69</v>
      </c>
      <c r="L226" t="s">
        <v>51</v>
      </c>
      <c r="M226" t="s">
        <v>103</v>
      </c>
      <c r="N226" t="s">
        <v>51</v>
      </c>
      <c r="O226">
        <v>0.73</v>
      </c>
      <c r="P226" t="s">
        <v>104</v>
      </c>
      <c r="Q226">
        <v>95.3</v>
      </c>
      <c r="R226">
        <v>3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5</v>
      </c>
      <c r="AP226">
        <v>6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</row>
    <row r="227" spans="1:58" x14ac:dyDescent="0.35">
      <c r="A227" t="s">
        <v>557</v>
      </c>
      <c r="B227">
        <v>11</v>
      </c>
      <c r="C227" t="s">
        <v>48</v>
      </c>
      <c r="D227" t="s">
        <v>49</v>
      </c>
      <c r="E227" t="s">
        <v>58</v>
      </c>
      <c r="F227" t="s">
        <v>51</v>
      </c>
      <c r="G227" t="s">
        <v>59</v>
      </c>
      <c r="H227" t="s">
        <v>51</v>
      </c>
      <c r="I227" t="s">
        <v>60</v>
      </c>
      <c r="J227" t="s">
        <v>51</v>
      </c>
      <c r="K227" t="s">
        <v>1877</v>
      </c>
      <c r="L227" t="s">
        <v>51</v>
      </c>
      <c r="M227" t="s">
        <v>1878</v>
      </c>
      <c r="N227" t="s">
        <v>51</v>
      </c>
      <c r="O227">
        <v>0.98</v>
      </c>
      <c r="P227" t="s">
        <v>558</v>
      </c>
      <c r="Q227">
        <v>92.5</v>
      </c>
      <c r="R227">
        <v>2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5</v>
      </c>
      <c r="AX227">
        <v>6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</row>
    <row r="228" spans="1:58" x14ac:dyDescent="0.35">
      <c r="A228" t="s">
        <v>559</v>
      </c>
      <c r="B228">
        <v>11</v>
      </c>
      <c r="C228" t="s">
        <v>48</v>
      </c>
      <c r="D228" t="s">
        <v>49</v>
      </c>
      <c r="E228" t="s">
        <v>58</v>
      </c>
      <c r="F228" t="s">
        <v>51</v>
      </c>
      <c r="G228" t="s">
        <v>59</v>
      </c>
      <c r="H228" t="s">
        <v>51</v>
      </c>
      <c r="I228" t="s">
        <v>60</v>
      </c>
      <c r="J228" t="s">
        <v>51</v>
      </c>
      <c r="K228" t="s">
        <v>61</v>
      </c>
      <c r="L228" t="s">
        <v>51</v>
      </c>
      <c r="M228" t="s">
        <v>193</v>
      </c>
      <c r="N228" t="s">
        <v>51</v>
      </c>
      <c r="O228">
        <v>0.96</v>
      </c>
      <c r="P228" t="s">
        <v>248</v>
      </c>
      <c r="Q228">
        <v>95.3</v>
      </c>
      <c r="R228">
        <v>1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3</v>
      </c>
      <c r="AP228">
        <v>8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</row>
    <row r="229" spans="1:58" x14ac:dyDescent="0.35">
      <c r="A229" t="s">
        <v>560</v>
      </c>
      <c r="B229">
        <v>10</v>
      </c>
      <c r="C229" t="s">
        <v>48</v>
      </c>
      <c r="D229" t="s">
        <v>49</v>
      </c>
      <c r="E229" t="s">
        <v>58</v>
      </c>
      <c r="F229" t="s">
        <v>51</v>
      </c>
      <c r="G229" t="s">
        <v>1888</v>
      </c>
      <c r="H229" t="s">
        <v>51</v>
      </c>
      <c r="I229" t="s">
        <v>1889</v>
      </c>
      <c r="J229" t="s">
        <v>51</v>
      </c>
      <c r="K229" t="s">
        <v>1890</v>
      </c>
      <c r="L229" t="s">
        <v>51</v>
      </c>
      <c r="M229" t="s">
        <v>1891</v>
      </c>
      <c r="N229" t="s">
        <v>51</v>
      </c>
      <c r="O229">
        <v>0.51</v>
      </c>
      <c r="P229" t="s">
        <v>561</v>
      </c>
      <c r="Q229">
        <v>86.9</v>
      </c>
      <c r="R229">
        <v>1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10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</row>
    <row r="230" spans="1:58" x14ac:dyDescent="0.35">
      <c r="A230" t="s">
        <v>562</v>
      </c>
      <c r="B230">
        <v>10</v>
      </c>
      <c r="C230" t="s">
        <v>48</v>
      </c>
      <c r="D230" t="s">
        <v>49</v>
      </c>
      <c r="E230" t="s">
        <v>133</v>
      </c>
      <c r="F230" t="s">
        <v>51</v>
      </c>
      <c r="G230" t="s">
        <v>1975</v>
      </c>
      <c r="H230" t="s">
        <v>51</v>
      </c>
      <c r="I230" t="s">
        <v>240</v>
      </c>
      <c r="J230" t="s">
        <v>51</v>
      </c>
      <c r="K230" t="s">
        <v>242</v>
      </c>
      <c r="L230" t="s">
        <v>51</v>
      </c>
      <c r="M230" t="s">
        <v>1920</v>
      </c>
      <c r="N230" t="s">
        <v>51</v>
      </c>
      <c r="O230">
        <v>0.77</v>
      </c>
      <c r="P230" t="s">
        <v>563</v>
      </c>
      <c r="Q230">
        <v>88.5</v>
      </c>
      <c r="R230">
        <v>1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5</v>
      </c>
      <c r="AD230">
        <v>5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</row>
    <row r="231" spans="1:58" x14ac:dyDescent="0.35">
      <c r="A231" t="s">
        <v>564</v>
      </c>
      <c r="B231">
        <v>10</v>
      </c>
      <c r="C231" t="s">
        <v>48</v>
      </c>
      <c r="D231" t="s">
        <v>49</v>
      </c>
      <c r="E231" t="s">
        <v>58</v>
      </c>
      <c r="F231" t="s">
        <v>51</v>
      </c>
      <c r="G231" t="s">
        <v>59</v>
      </c>
      <c r="H231" t="s">
        <v>51</v>
      </c>
      <c r="I231" t="s">
        <v>60</v>
      </c>
      <c r="J231" t="s">
        <v>51</v>
      </c>
      <c r="K231" t="s">
        <v>61</v>
      </c>
      <c r="L231" t="s">
        <v>51</v>
      </c>
      <c r="M231" t="s">
        <v>185</v>
      </c>
      <c r="N231" t="s">
        <v>51</v>
      </c>
      <c r="O231">
        <v>0.64</v>
      </c>
      <c r="P231" t="s">
        <v>407</v>
      </c>
      <c r="Q231">
        <v>97.2</v>
      </c>
      <c r="R231">
        <v>1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6</v>
      </c>
      <c r="AT231">
        <v>4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</row>
    <row r="232" spans="1:58" x14ac:dyDescent="0.35">
      <c r="A232" t="s">
        <v>565</v>
      </c>
      <c r="B232">
        <v>9</v>
      </c>
      <c r="C232" t="s">
        <v>48</v>
      </c>
      <c r="D232" t="s">
        <v>49</v>
      </c>
      <c r="E232" t="s">
        <v>58</v>
      </c>
      <c r="F232" t="s">
        <v>51</v>
      </c>
      <c r="G232" t="s">
        <v>173</v>
      </c>
      <c r="H232" t="s">
        <v>51</v>
      </c>
      <c r="I232" t="s">
        <v>174</v>
      </c>
      <c r="J232" t="s">
        <v>51</v>
      </c>
      <c r="K232" t="s">
        <v>175</v>
      </c>
      <c r="L232" t="s">
        <v>51</v>
      </c>
      <c r="M232" t="s">
        <v>566</v>
      </c>
      <c r="N232" t="s">
        <v>51</v>
      </c>
      <c r="O232">
        <v>0.98</v>
      </c>
      <c r="P232" t="s">
        <v>567</v>
      </c>
      <c r="Q232">
        <v>96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4</v>
      </c>
      <c r="AT232">
        <v>5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</row>
    <row r="233" spans="1:58" x14ac:dyDescent="0.35">
      <c r="A233" t="s">
        <v>568</v>
      </c>
      <c r="B233">
        <v>9</v>
      </c>
      <c r="C233" t="s">
        <v>48</v>
      </c>
      <c r="D233" t="s">
        <v>49</v>
      </c>
      <c r="E233" t="s">
        <v>50</v>
      </c>
      <c r="F233" t="s">
        <v>51</v>
      </c>
      <c r="G233" t="s">
        <v>52</v>
      </c>
      <c r="H233" t="s">
        <v>51</v>
      </c>
      <c r="I233" t="s">
        <v>53</v>
      </c>
      <c r="J233" t="s">
        <v>51</v>
      </c>
      <c r="K233" t="s">
        <v>146</v>
      </c>
      <c r="L233" t="s">
        <v>51</v>
      </c>
      <c r="M233" t="s">
        <v>147</v>
      </c>
      <c r="N233" t="s">
        <v>51</v>
      </c>
      <c r="O233">
        <v>1</v>
      </c>
      <c r="P233" t="s">
        <v>569</v>
      </c>
      <c r="Q233">
        <v>98.8</v>
      </c>
      <c r="R233">
        <v>1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9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</row>
    <row r="234" spans="1:58" x14ac:dyDescent="0.35">
      <c r="A234" t="s">
        <v>570</v>
      </c>
      <c r="B234">
        <v>9</v>
      </c>
      <c r="C234" t="s">
        <v>48</v>
      </c>
      <c r="D234" t="s">
        <v>49</v>
      </c>
      <c r="E234" t="s">
        <v>58</v>
      </c>
      <c r="F234" t="s">
        <v>51</v>
      </c>
      <c r="G234" t="s">
        <v>59</v>
      </c>
      <c r="H234" t="s">
        <v>51</v>
      </c>
      <c r="I234" t="s">
        <v>60</v>
      </c>
      <c r="J234" t="s">
        <v>51</v>
      </c>
      <c r="K234" t="s">
        <v>61</v>
      </c>
      <c r="L234" t="s">
        <v>51</v>
      </c>
      <c r="M234" t="s">
        <v>1876</v>
      </c>
      <c r="N234" t="s">
        <v>51</v>
      </c>
      <c r="O234">
        <v>0.74</v>
      </c>
      <c r="P234" t="s">
        <v>571</v>
      </c>
      <c r="Q234">
        <v>90.9</v>
      </c>
      <c r="R234">
        <v>2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8</v>
      </c>
      <c r="AJ234">
        <v>0</v>
      </c>
      <c r="AK234">
        <v>1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</row>
    <row r="235" spans="1:58" x14ac:dyDescent="0.35">
      <c r="A235" t="s">
        <v>572</v>
      </c>
      <c r="B235">
        <v>8</v>
      </c>
      <c r="C235" t="s">
        <v>48</v>
      </c>
      <c r="D235" t="s">
        <v>49</v>
      </c>
      <c r="E235" t="s">
        <v>133</v>
      </c>
      <c r="F235" t="s">
        <v>51</v>
      </c>
      <c r="G235" t="s">
        <v>1975</v>
      </c>
      <c r="H235" t="s">
        <v>51</v>
      </c>
      <c r="I235" t="s">
        <v>240</v>
      </c>
      <c r="J235" t="s">
        <v>51</v>
      </c>
      <c r="K235" t="s">
        <v>242</v>
      </c>
      <c r="L235" t="s">
        <v>51</v>
      </c>
      <c r="M235" t="s">
        <v>573</v>
      </c>
      <c r="N235" t="s">
        <v>51</v>
      </c>
      <c r="O235">
        <v>1</v>
      </c>
      <c r="P235" t="s">
        <v>574</v>
      </c>
      <c r="Q235">
        <v>100</v>
      </c>
      <c r="R235">
        <v>1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7</v>
      </c>
      <c r="AY235">
        <v>1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</row>
    <row r="236" spans="1:58" x14ac:dyDescent="0.35">
      <c r="A236" t="s">
        <v>575</v>
      </c>
      <c r="B236">
        <v>8</v>
      </c>
      <c r="C236" t="s">
        <v>48</v>
      </c>
      <c r="D236" t="s">
        <v>49</v>
      </c>
      <c r="E236" t="s">
        <v>58</v>
      </c>
      <c r="F236" t="s">
        <v>51</v>
      </c>
      <c r="G236" t="s">
        <v>59</v>
      </c>
      <c r="H236" t="s">
        <v>51</v>
      </c>
      <c r="I236" t="s">
        <v>60</v>
      </c>
      <c r="J236" t="s">
        <v>51</v>
      </c>
      <c r="K236" t="s">
        <v>1877</v>
      </c>
      <c r="L236" t="s">
        <v>51</v>
      </c>
      <c r="M236" t="s">
        <v>1878</v>
      </c>
      <c r="N236" t="s">
        <v>51</v>
      </c>
      <c r="O236">
        <v>0.95</v>
      </c>
      <c r="P236" t="s">
        <v>306</v>
      </c>
      <c r="Q236">
        <v>87.7</v>
      </c>
      <c r="R236">
        <v>2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8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</row>
    <row r="237" spans="1:58" x14ac:dyDescent="0.35">
      <c r="A237" t="s">
        <v>576</v>
      </c>
      <c r="B237">
        <v>8</v>
      </c>
      <c r="C237" t="s">
        <v>48</v>
      </c>
      <c r="D237" t="s">
        <v>49</v>
      </c>
      <c r="E237" t="s">
        <v>50</v>
      </c>
      <c r="F237" t="s">
        <v>51</v>
      </c>
      <c r="G237" t="s">
        <v>52</v>
      </c>
      <c r="H237" t="s">
        <v>51</v>
      </c>
      <c r="I237" t="s">
        <v>53</v>
      </c>
      <c r="J237" t="s">
        <v>51</v>
      </c>
      <c r="K237" t="s">
        <v>1886</v>
      </c>
      <c r="L237" t="s">
        <v>51</v>
      </c>
      <c r="M237" t="s">
        <v>1887</v>
      </c>
      <c r="N237" t="s">
        <v>51</v>
      </c>
      <c r="O237">
        <v>0.71</v>
      </c>
      <c r="P237" t="s">
        <v>577</v>
      </c>
      <c r="Q237">
        <v>100</v>
      </c>
      <c r="R237">
        <v>2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4</v>
      </c>
      <c r="AQ237">
        <v>0</v>
      </c>
      <c r="AR237">
        <v>0</v>
      </c>
      <c r="AS237">
        <v>0</v>
      </c>
      <c r="AT237">
        <v>0</v>
      </c>
      <c r="AU237">
        <v>4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</row>
    <row r="238" spans="1:58" x14ac:dyDescent="0.35">
      <c r="A238" t="s">
        <v>578</v>
      </c>
      <c r="B238">
        <v>7</v>
      </c>
      <c r="C238" t="s">
        <v>48</v>
      </c>
      <c r="D238" t="s">
        <v>49</v>
      </c>
      <c r="E238" t="s">
        <v>58</v>
      </c>
      <c r="F238" t="s">
        <v>51</v>
      </c>
      <c r="G238" t="s">
        <v>59</v>
      </c>
      <c r="H238" t="s">
        <v>51</v>
      </c>
      <c r="I238" t="s">
        <v>60</v>
      </c>
      <c r="J238" t="s">
        <v>51</v>
      </c>
      <c r="K238" t="s">
        <v>61</v>
      </c>
      <c r="L238" t="s">
        <v>51</v>
      </c>
      <c r="M238" t="s">
        <v>330</v>
      </c>
      <c r="N238" t="s">
        <v>51</v>
      </c>
      <c r="O238">
        <v>0.79</v>
      </c>
      <c r="P238" t="s">
        <v>235</v>
      </c>
      <c r="Q238">
        <v>94.1</v>
      </c>
      <c r="R238">
        <v>1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1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6</v>
      </c>
      <c r="BB238">
        <v>0</v>
      </c>
      <c r="BC238">
        <v>0</v>
      </c>
      <c r="BD238">
        <v>0</v>
      </c>
      <c r="BE238">
        <v>0</v>
      </c>
      <c r="BF238">
        <v>0</v>
      </c>
    </row>
    <row r="239" spans="1:58" x14ac:dyDescent="0.35">
      <c r="A239" t="s">
        <v>579</v>
      </c>
      <c r="B239">
        <v>7</v>
      </c>
      <c r="C239" t="s">
        <v>48</v>
      </c>
      <c r="D239" t="s">
        <v>49</v>
      </c>
      <c r="E239" t="s">
        <v>58</v>
      </c>
      <c r="F239" t="s">
        <v>51</v>
      </c>
      <c r="G239" t="s">
        <v>59</v>
      </c>
      <c r="H239" t="s">
        <v>51</v>
      </c>
      <c r="I239" t="s">
        <v>60</v>
      </c>
      <c r="J239" t="s">
        <v>51</v>
      </c>
      <c r="K239" t="s">
        <v>512</v>
      </c>
      <c r="L239" t="s">
        <v>51</v>
      </c>
      <c r="M239" t="s">
        <v>1934</v>
      </c>
      <c r="N239" t="s">
        <v>51</v>
      </c>
      <c r="O239">
        <v>0.65</v>
      </c>
      <c r="P239" t="s">
        <v>514</v>
      </c>
      <c r="Q239">
        <v>93.3</v>
      </c>
      <c r="R239">
        <v>1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2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2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3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</row>
    <row r="240" spans="1:58" x14ac:dyDescent="0.35">
      <c r="A240" t="s">
        <v>580</v>
      </c>
      <c r="B240">
        <v>7</v>
      </c>
      <c r="C240" t="s">
        <v>48</v>
      </c>
      <c r="D240" t="s">
        <v>49</v>
      </c>
      <c r="E240" t="s">
        <v>58</v>
      </c>
      <c r="F240" t="s">
        <v>51</v>
      </c>
      <c r="G240" t="s">
        <v>59</v>
      </c>
      <c r="H240" t="s">
        <v>51</v>
      </c>
      <c r="I240" t="s">
        <v>60</v>
      </c>
      <c r="J240" t="s">
        <v>51</v>
      </c>
      <c r="K240" t="s">
        <v>1877</v>
      </c>
      <c r="L240" t="s">
        <v>51</v>
      </c>
      <c r="M240" t="s">
        <v>1878</v>
      </c>
      <c r="N240" t="s">
        <v>51</v>
      </c>
      <c r="O240">
        <v>0.75</v>
      </c>
      <c r="P240" t="s">
        <v>581</v>
      </c>
      <c r="Q240">
        <v>88.9</v>
      </c>
      <c r="R240">
        <v>3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7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</row>
    <row r="241" spans="1:58" x14ac:dyDescent="0.35">
      <c r="A241" t="s">
        <v>582</v>
      </c>
      <c r="B241">
        <v>6</v>
      </c>
      <c r="C241" t="s">
        <v>48</v>
      </c>
      <c r="D241" t="s">
        <v>49</v>
      </c>
      <c r="E241" t="s">
        <v>58</v>
      </c>
      <c r="F241" t="s">
        <v>51</v>
      </c>
      <c r="G241" t="s">
        <v>59</v>
      </c>
      <c r="H241" t="s">
        <v>51</v>
      </c>
      <c r="I241" t="s">
        <v>60</v>
      </c>
      <c r="J241" t="s">
        <v>51</v>
      </c>
      <c r="K241" t="s">
        <v>69</v>
      </c>
      <c r="L241" t="s">
        <v>51</v>
      </c>
      <c r="M241" t="s">
        <v>1875</v>
      </c>
      <c r="N241" t="s">
        <v>51</v>
      </c>
      <c r="O241">
        <v>0.99</v>
      </c>
      <c r="P241" t="s">
        <v>583</v>
      </c>
      <c r="Q241">
        <v>95.7</v>
      </c>
      <c r="R241">
        <v>1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6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</row>
    <row r="242" spans="1:58" x14ac:dyDescent="0.35">
      <c r="A242" t="s">
        <v>584</v>
      </c>
      <c r="B242">
        <v>6</v>
      </c>
      <c r="C242" t="s">
        <v>48</v>
      </c>
      <c r="D242" t="s">
        <v>49</v>
      </c>
      <c r="E242" t="s">
        <v>58</v>
      </c>
      <c r="F242" t="s">
        <v>51</v>
      </c>
      <c r="G242" t="s">
        <v>173</v>
      </c>
      <c r="H242" t="s">
        <v>51</v>
      </c>
      <c r="I242" t="s">
        <v>174</v>
      </c>
      <c r="J242" t="s">
        <v>51</v>
      </c>
      <c r="K242" t="s">
        <v>175</v>
      </c>
      <c r="L242" t="s">
        <v>51</v>
      </c>
      <c r="M242" t="s">
        <v>1900</v>
      </c>
      <c r="N242" t="s">
        <v>51</v>
      </c>
      <c r="O242">
        <v>0.87</v>
      </c>
      <c r="P242" t="s">
        <v>585</v>
      </c>
      <c r="Q242">
        <v>92.1</v>
      </c>
      <c r="R242">
        <v>1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6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</row>
    <row r="243" spans="1:58" x14ac:dyDescent="0.35">
      <c r="A243" t="s">
        <v>586</v>
      </c>
      <c r="B243">
        <v>6</v>
      </c>
      <c r="C243" t="s">
        <v>48</v>
      </c>
      <c r="D243" t="s">
        <v>49</v>
      </c>
      <c r="E243" t="s">
        <v>58</v>
      </c>
      <c r="F243" t="s">
        <v>51</v>
      </c>
      <c r="G243" t="s">
        <v>59</v>
      </c>
      <c r="H243" t="s">
        <v>51</v>
      </c>
      <c r="I243" t="s">
        <v>60</v>
      </c>
      <c r="J243" t="s">
        <v>51</v>
      </c>
      <c r="K243" t="s">
        <v>61</v>
      </c>
      <c r="L243" t="s">
        <v>51</v>
      </c>
      <c r="M243" t="s">
        <v>587</v>
      </c>
      <c r="N243" t="s">
        <v>51</v>
      </c>
      <c r="O243">
        <v>0.68</v>
      </c>
      <c r="P243" t="s">
        <v>588</v>
      </c>
      <c r="Q243">
        <v>94</v>
      </c>
      <c r="R243">
        <v>1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6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</row>
    <row r="244" spans="1:58" x14ac:dyDescent="0.35">
      <c r="A244" t="s">
        <v>589</v>
      </c>
      <c r="B244">
        <v>6</v>
      </c>
      <c r="C244" t="s">
        <v>48</v>
      </c>
      <c r="D244" t="s">
        <v>49</v>
      </c>
      <c r="E244" t="s">
        <v>58</v>
      </c>
      <c r="F244" t="s">
        <v>51</v>
      </c>
      <c r="G244" t="s">
        <v>59</v>
      </c>
      <c r="H244" t="s">
        <v>51</v>
      </c>
      <c r="I244" t="s">
        <v>60</v>
      </c>
      <c r="J244" t="s">
        <v>51</v>
      </c>
      <c r="K244" t="s">
        <v>61</v>
      </c>
      <c r="L244" t="s">
        <v>51</v>
      </c>
      <c r="M244" t="s">
        <v>397</v>
      </c>
      <c r="N244" t="s">
        <v>51</v>
      </c>
      <c r="O244">
        <v>0.86</v>
      </c>
      <c r="P244" t="s">
        <v>535</v>
      </c>
      <c r="Q244">
        <v>98</v>
      </c>
      <c r="R244">
        <v>1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3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3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</row>
    <row r="245" spans="1:58" x14ac:dyDescent="0.35">
      <c r="A245" t="s">
        <v>590</v>
      </c>
      <c r="B245">
        <v>6</v>
      </c>
      <c r="C245" t="s">
        <v>48</v>
      </c>
      <c r="D245" t="s">
        <v>49</v>
      </c>
      <c r="E245" t="s">
        <v>58</v>
      </c>
      <c r="F245" t="s">
        <v>51</v>
      </c>
      <c r="G245" t="s">
        <v>59</v>
      </c>
      <c r="H245" t="s">
        <v>51</v>
      </c>
      <c r="I245" t="s">
        <v>60</v>
      </c>
      <c r="J245" t="s">
        <v>51</v>
      </c>
      <c r="K245" t="s">
        <v>1877</v>
      </c>
      <c r="L245" t="s">
        <v>51</v>
      </c>
      <c r="M245" t="s">
        <v>1878</v>
      </c>
      <c r="N245" t="s">
        <v>51</v>
      </c>
      <c r="O245">
        <v>0.63</v>
      </c>
      <c r="P245" t="s">
        <v>215</v>
      </c>
      <c r="Q245">
        <v>0</v>
      </c>
      <c r="R245">
        <v>1</v>
      </c>
      <c r="S245">
        <v>0</v>
      </c>
      <c r="T245">
        <v>0</v>
      </c>
      <c r="U245">
        <v>6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</row>
    <row r="246" spans="1:58" x14ac:dyDescent="0.35">
      <c r="A246" t="s">
        <v>591</v>
      </c>
      <c r="B246">
        <v>6</v>
      </c>
      <c r="C246" t="s">
        <v>48</v>
      </c>
      <c r="D246" t="s">
        <v>49</v>
      </c>
      <c r="E246" t="s">
        <v>133</v>
      </c>
      <c r="F246" t="s">
        <v>51</v>
      </c>
      <c r="G246" t="s">
        <v>1975</v>
      </c>
      <c r="H246" t="s">
        <v>51</v>
      </c>
      <c r="I246" t="s">
        <v>240</v>
      </c>
      <c r="J246" t="s">
        <v>51</v>
      </c>
      <c r="K246" t="s">
        <v>242</v>
      </c>
      <c r="L246" t="s">
        <v>51</v>
      </c>
      <c r="M246" t="s">
        <v>592</v>
      </c>
      <c r="N246" t="s">
        <v>51</v>
      </c>
      <c r="O246">
        <v>1</v>
      </c>
      <c r="P246" t="s">
        <v>593</v>
      </c>
      <c r="Q246">
        <v>100</v>
      </c>
      <c r="R246">
        <v>2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6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</row>
    <row r="247" spans="1:58" x14ac:dyDescent="0.35">
      <c r="A247" t="s">
        <v>594</v>
      </c>
      <c r="B247">
        <v>6</v>
      </c>
      <c r="C247" t="s">
        <v>48</v>
      </c>
      <c r="D247" t="s">
        <v>49</v>
      </c>
      <c r="E247" t="s">
        <v>50</v>
      </c>
      <c r="F247" t="s">
        <v>51</v>
      </c>
      <c r="G247" t="s">
        <v>52</v>
      </c>
      <c r="H247" t="s">
        <v>51</v>
      </c>
      <c r="I247" t="s">
        <v>53</v>
      </c>
      <c r="J247" t="s">
        <v>51</v>
      </c>
      <c r="K247" t="s">
        <v>146</v>
      </c>
      <c r="L247" t="s">
        <v>51</v>
      </c>
      <c r="M247" t="s">
        <v>147</v>
      </c>
      <c r="N247" t="s">
        <v>51</v>
      </c>
      <c r="O247">
        <v>0.96</v>
      </c>
      <c r="P247" t="s">
        <v>569</v>
      </c>
      <c r="Q247">
        <v>92.1</v>
      </c>
      <c r="R247">
        <v>1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2</v>
      </c>
      <c r="AF247">
        <v>4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</row>
    <row r="248" spans="1:58" x14ac:dyDescent="0.35">
      <c r="A248" t="s">
        <v>595</v>
      </c>
      <c r="B248">
        <v>5</v>
      </c>
      <c r="C248" t="s">
        <v>48</v>
      </c>
      <c r="D248" t="s">
        <v>49</v>
      </c>
      <c r="E248" t="s">
        <v>58</v>
      </c>
      <c r="F248" t="s">
        <v>51</v>
      </c>
      <c r="G248" t="s">
        <v>173</v>
      </c>
      <c r="H248" t="s">
        <v>51</v>
      </c>
      <c r="I248" t="s">
        <v>174</v>
      </c>
      <c r="J248" t="s">
        <v>51</v>
      </c>
      <c r="K248" t="s">
        <v>175</v>
      </c>
      <c r="L248" t="s">
        <v>51</v>
      </c>
      <c r="M248" t="s">
        <v>198</v>
      </c>
      <c r="N248" t="s">
        <v>51</v>
      </c>
      <c r="O248">
        <v>0.98</v>
      </c>
      <c r="P248" t="s">
        <v>596</v>
      </c>
      <c r="Q248">
        <v>98.4</v>
      </c>
      <c r="R248">
        <v>1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5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</row>
    <row r="249" spans="1:58" x14ac:dyDescent="0.35">
      <c r="A249" t="s">
        <v>597</v>
      </c>
      <c r="B249">
        <v>5</v>
      </c>
      <c r="C249" t="s">
        <v>48</v>
      </c>
      <c r="D249" t="s">
        <v>49</v>
      </c>
      <c r="E249" t="s">
        <v>58</v>
      </c>
      <c r="F249" t="s">
        <v>51</v>
      </c>
      <c r="G249" t="s">
        <v>59</v>
      </c>
      <c r="H249" t="s">
        <v>51</v>
      </c>
      <c r="I249" t="s">
        <v>60</v>
      </c>
      <c r="J249" t="s">
        <v>51</v>
      </c>
      <c r="K249" t="s">
        <v>61</v>
      </c>
      <c r="L249" t="s">
        <v>51</v>
      </c>
      <c r="M249" t="s">
        <v>330</v>
      </c>
      <c r="N249" t="s">
        <v>51</v>
      </c>
      <c r="O249">
        <v>0.51</v>
      </c>
      <c r="P249" t="s">
        <v>235</v>
      </c>
      <c r="Q249">
        <v>93.3</v>
      </c>
      <c r="R249">
        <v>1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5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</row>
    <row r="250" spans="1:58" x14ac:dyDescent="0.35">
      <c r="A250" t="s">
        <v>598</v>
      </c>
      <c r="B250">
        <v>5</v>
      </c>
      <c r="C250" t="s">
        <v>48</v>
      </c>
      <c r="D250" t="s">
        <v>49</v>
      </c>
      <c r="E250" t="s">
        <v>73</v>
      </c>
      <c r="F250" t="s">
        <v>51</v>
      </c>
      <c r="G250" t="s">
        <v>295</v>
      </c>
      <c r="H250" t="s">
        <v>51</v>
      </c>
      <c r="I250" t="s">
        <v>296</v>
      </c>
      <c r="J250" t="s">
        <v>51</v>
      </c>
      <c r="K250" t="s">
        <v>297</v>
      </c>
      <c r="L250" t="s">
        <v>51</v>
      </c>
      <c r="M250" t="s">
        <v>523</v>
      </c>
      <c r="N250" t="s">
        <v>51</v>
      </c>
      <c r="O250">
        <v>0.54</v>
      </c>
      <c r="P250" t="s">
        <v>215</v>
      </c>
      <c r="Q250">
        <v>0</v>
      </c>
      <c r="R250">
        <v>1</v>
      </c>
      <c r="S250">
        <v>0</v>
      </c>
      <c r="T250">
        <v>5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</row>
    <row r="251" spans="1:58" x14ac:dyDescent="0.35">
      <c r="A251" t="s">
        <v>599</v>
      </c>
      <c r="B251">
        <v>5</v>
      </c>
      <c r="C251" t="s">
        <v>48</v>
      </c>
      <c r="D251" t="s">
        <v>49</v>
      </c>
      <c r="E251" t="s">
        <v>58</v>
      </c>
      <c r="F251" t="s">
        <v>51</v>
      </c>
      <c r="G251" t="s">
        <v>59</v>
      </c>
      <c r="H251" t="s">
        <v>51</v>
      </c>
      <c r="I251" t="s">
        <v>60</v>
      </c>
      <c r="J251" t="s">
        <v>51</v>
      </c>
      <c r="K251" t="s">
        <v>61</v>
      </c>
      <c r="L251" t="s">
        <v>51</v>
      </c>
      <c r="M251" t="s">
        <v>1876</v>
      </c>
      <c r="N251" t="s">
        <v>51</v>
      </c>
      <c r="O251">
        <v>1</v>
      </c>
      <c r="P251" t="s">
        <v>588</v>
      </c>
      <c r="Q251">
        <v>96.8</v>
      </c>
      <c r="R251">
        <v>1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5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</row>
    <row r="252" spans="1:58" x14ac:dyDescent="0.35">
      <c r="A252" t="s">
        <v>600</v>
      </c>
      <c r="B252">
        <v>5</v>
      </c>
      <c r="C252" t="s">
        <v>48</v>
      </c>
      <c r="D252" t="s">
        <v>49</v>
      </c>
      <c r="E252" t="s">
        <v>58</v>
      </c>
      <c r="F252" t="s">
        <v>51</v>
      </c>
      <c r="G252" t="s">
        <v>59</v>
      </c>
      <c r="H252" t="s">
        <v>51</v>
      </c>
      <c r="I252" t="s">
        <v>60</v>
      </c>
      <c r="J252" t="s">
        <v>51</v>
      </c>
      <c r="K252" t="s">
        <v>69</v>
      </c>
      <c r="L252" t="s">
        <v>51</v>
      </c>
      <c r="M252" t="s">
        <v>1875</v>
      </c>
      <c r="N252" t="s">
        <v>51</v>
      </c>
      <c r="O252">
        <v>0.97</v>
      </c>
      <c r="P252" t="s">
        <v>601</v>
      </c>
      <c r="Q252">
        <v>95.3</v>
      </c>
      <c r="R252">
        <v>1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5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</row>
    <row r="253" spans="1:58" x14ac:dyDescent="0.35">
      <c r="A253" t="s">
        <v>602</v>
      </c>
      <c r="B253">
        <v>5</v>
      </c>
      <c r="C253" t="s">
        <v>48</v>
      </c>
      <c r="D253" t="s">
        <v>49</v>
      </c>
      <c r="E253" t="s">
        <v>58</v>
      </c>
      <c r="F253" t="s">
        <v>51</v>
      </c>
      <c r="G253" t="s">
        <v>59</v>
      </c>
      <c r="H253" t="s">
        <v>51</v>
      </c>
      <c r="I253" t="s">
        <v>60</v>
      </c>
      <c r="J253" t="s">
        <v>51</v>
      </c>
      <c r="K253" t="s">
        <v>1877</v>
      </c>
      <c r="L253" t="s">
        <v>51</v>
      </c>
      <c r="M253" t="s">
        <v>1878</v>
      </c>
      <c r="N253" t="s">
        <v>51</v>
      </c>
      <c r="O253">
        <v>0.89</v>
      </c>
      <c r="P253" t="s">
        <v>539</v>
      </c>
      <c r="Q253">
        <v>88.5</v>
      </c>
      <c r="R253">
        <v>1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5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</row>
    <row r="254" spans="1:58" x14ac:dyDescent="0.35">
      <c r="A254" t="s">
        <v>603</v>
      </c>
      <c r="B254">
        <v>5</v>
      </c>
      <c r="C254" t="s">
        <v>48</v>
      </c>
      <c r="D254" t="s">
        <v>49</v>
      </c>
      <c r="E254" t="s">
        <v>58</v>
      </c>
      <c r="F254" t="s">
        <v>51</v>
      </c>
      <c r="G254" t="s">
        <v>173</v>
      </c>
      <c r="H254" t="s">
        <v>51</v>
      </c>
      <c r="I254" t="s">
        <v>174</v>
      </c>
      <c r="J254" t="s">
        <v>51</v>
      </c>
      <c r="K254" t="s">
        <v>175</v>
      </c>
      <c r="L254" t="s">
        <v>51</v>
      </c>
      <c r="M254" t="s">
        <v>1900</v>
      </c>
      <c r="N254" t="s">
        <v>51</v>
      </c>
      <c r="O254">
        <v>1</v>
      </c>
      <c r="P254" t="s">
        <v>604</v>
      </c>
      <c r="Q254">
        <v>100</v>
      </c>
      <c r="R254">
        <v>1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5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</row>
    <row r="255" spans="1:58" x14ac:dyDescent="0.35">
      <c r="A255" t="s">
        <v>605</v>
      </c>
      <c r="B255">
        <v>5</v>
      </c>
      <c r="C255" t="s">
        <v>48</v>
      </c>
      <c r="D255" t="s">
        <v>49</v>
      </c>
      <c r="E255" t="s">
        <v>58</v>
      </c>
      <c r="F255" t="s">
        <v>51</v>
      </c>
      <c r="G255" t="s">
        <v>59</v>
      </c>
      <c r="H255" t="s">
        <v>51</v>
      </c>
      <c r="I255" t="s">
        <v>60</v>
      </c>
      <c r="J255" t="s">
        <v>51</v>
      </c>
      <c r="K255" t="s">
        <v>1877</v>
      </c>
      <c r="L255" t="s">
        <v>51</v>
      </c>
      <c r="M255" t="s">
        <v>1878</v>
      </c>
      <c r="N255" t="s">
        <v>51</v>
      </c>
      <c r="O255">
        <v>0.56000000000000005</v>
      </c>
      <c r="P255" t="s">
        <v>601</v>
      </c>
      <c r="Q255">
        <v>86.6</v>
      </c>
      <c r="R255">
        <v>1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3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2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</row>
    <row r="256" spans="1:58" x14ac:dyDescent="0.35">
      <c r="A256" t="s">
        <v>606</v>
      </c>
      <c r="B256">
        <v>4</v>
      </c>
      <c r="C256" t="s">
        <v>48</v>
      </c>
      <c r="D256" t="s">
        <v>49</v>
      </c>
      <c r="E256" t="s">
        <v>1881</v>
      </c>
      <c r="F256" t="s">
        <v>51</v>
      </c>
      <c r="G256" t="s">
        <v>1882</v>
      </c>
      <c r="H256" t="s">
        <v>51</v>
      </c>
      <c r="I256" t="s">
        <v>1883</v>
      </c>
      <c r="J256" t="s">
        <v>51</v>
      </c>
      <c r="K256" t="s">
        <v>1884</v>
      </c>
      <c r="L256" t="s">
        <v>51</v>
      </c>
      <c r="M256" t="s">
        <v>1885</v>
      </c>
      <c r="N256" t="s">
        <v>51</v>
      </c>
      <c r="O256">
        <v>1</v>
      </c>
      <c r="P256" t="s">
        <v>607</v>
      </c>
      <c r="Q256">
        <v>86.1</v>
      </c>
      <c r="R256">
        <v>2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4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</row>
    <row r="257" spans="1:58" x14ac:dyDescent="0.35">
      <c r="A257" t="s">
        <v>608</v>
      </c>
      <c r="B257">
        <v>4</v>
      </c>
      <c r="C257" t="s">
        <v>48</v>
      </c>
      <c r="D257" t="s">
        <v>49</v>
      </c>
      <c r="E257" t="s">
        <v>58</v>
      </c>
      <c r="F257" t="s">
        <v>51</v>
      </c>
      <c r="G257" t="s">
        <v>59</v>
      </c>
      <c r="H257" t="s">
        <v>51</v>
      </c>
      <c r="I257" t="s">
        <v>60</v>
      </c>
      <c r="J257" t="s">
        <v>51</v>
      </c>
      <c r="K257" t="s">
        <v>69</v>
      </c>
      <c r="L257" t="s">
        <v>51</v>
      </c>
      <c r="M257" t="s">
        <v>1875</v>
      </c>
      <c r="N257" t="s">
        <v>51</v>
      </c>
      <c r="O257">
        <v>0.99</v>
      </c>
      <c r="P257" t="s">
        <v>188</v>
      </c>
      <c r="Q257">
        <v>96.4</v>
      </c>
      <c r="R257">
        <v>1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4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</row>
    <row r="258" spans="1:58" x14ac:dyDescent="0.35">
      <c r="A258" t="s">
        <v>609</v>
      </c>
      <c r="B258">
        <v>4</v>
      </c>
      <c r="C258" t="s">
        <v>48</v>
      </c>
      <c r="D258" t="s">
        <v>49</v>
      </c>
      <c r="E258" t="s">
        <v>58</v>
      </c>
      <c r="F258" t="s">
        <v>51</v>
      </c>
      <c r="G258" t="s">
        <v>1888</v>
      </c>
      <c r="H258" t="s">
        <v>51</v>
      </c>
      <c r="I258" t="s">
        <v>1889</v>
      </c>
      <c r="J258" t="s">
        <v>51</v>
      </c>
      <c r="K258" t="s">
        <v>1890</v>
      </c>
      <c r="L258" t="s">
        <v>51</v>
      </c>
      <c r="M258" t="s">
        <v>1891</v>
      </c>
      <c r="N258" t="s">
        <v>51</v>
      </c>
      <c r="O258">
        <v>0.67</v>
      </c>
      <c r="P258" t="s">
        <v>610</v>
      </c>
      <c r="Q258">
        <v>86.6</v>
      </c>
      <c r="R258">
        <v>1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4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</row>
    <row r="259" spans="1:58" x14ac:dyDescent="0.35">
      <c r="A259" t="s">
        <v>611</v>
      </c>
      <c r="B259">
        <v>4</v>
      </c>
      <c r="C259" t="s">
        <v>48</v>
      </c>
      <c r="D259" t="s">
        <v>49</v>
      </c>
      <c r="E259" t="s">
        <v>133</v>
      </c>
      <c r="F259" t="s">
        <v>51</v>
      </c>
      <c r="G259" t="s">
        <v>1975</v>
      </c>
      <c r="H259" t="s">
        <v>51</v>
      </c>
      <c r="I259" t="s">
        <v>240</v>
      </c>
      <c r="J259" t="s">
        <v>51</v>
      </c>
      <c r="K259" t="s">
        <v>242</v>
      </c>
      <c r="L259" t="s">
        <v>51</v>
      </c>
      <c r="M259" t="s">
        <v>612</v>
      </c>
      <c r="N259" t="s">
        <v>51</v>
      </c>
      <c r="O259">
        <v>0.67</v>
      </c>
      <c r="P259" t="s">
        <v>613</v>
      </c>
      <c r="Q259">
        <v>94</v>
      </c>
      <c r="R259">
        <v>1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4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</row>
    <row r="260" spans="1:58" x14ac:dyDescent="0.35">
      <c r="A260" t="s">
        <v>614</v>
      </c>
      <c r="B260">
        <v>3</v>
      </c>
      <c r="C260" t="s">
        <v>48</v>
      </c>
      <c r="D260" t="s">
        <v>49</v>
      </c>
      <c r="E260" t="s">
        <v>58</v>
      </c>
      <c r="F260" t="s">
        <v>51</v>
      </c>
      <c r="G260" t="s">
        <v>59</v>
      </c>
      <c r="H260" t="s">
        <v>51</v>
      </c>
      <c r="I260" t="s">
        <v>60</v>
      </c>
      <c r="J260" t="s">
        <v>51</v>
      </c>
      <c r="K260" t="s">
        <v>69</v>
      </c>
      <c r="L260" t="s">
        <v>51</v>
      </c>
      <c r="M260" t="s">
        <v>1875</v>
      </c>
      <c r="N260" t="s">
        <v>51</v>
      </c>
      <c r="O260">
        <v>0.99</v>
      </c>
      <c r="P260" t="s">
        <v>615</v>
      </c>
      <c r="Q260">
        <v>91.7</v>
      </c>
      <c r="R260">
        <v>1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3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</row>
    <row r="261" spans="1:58" x14ac:dyDescent="0.35">
      <c r="A261" t="s">
        <v>616</v>
      </c>
      <c r="B261">
        <v>3</v>
      </c>
      <c r="C261" t="s">
        <v>48</v>
      </c>
      <c r="D261" t="s">
        <v>49</v>
      </c>
      <c r="E261" t="s">
        <v>133</v>
      </c>
      <c r="F261" t="s">
        <v>51</v>
      </c>
      <c r="G261" t="s">
        <v>1896</v>
      </c>
      <c r="H261" t="s">
        <v>51</v>
      </c>
      <c r="I261" t="s">
        <v>617</v>
      </c>
      <c r="J261" t="s">
        <v>51</v>
      </c>
      <c r="K261" t="s">
        <v>619</v>
      </c>
      <c r="L261" t="s">
        <v>51</v>
      </c>
      <c r="M261" t="s">
        <v>620</v>
      </c>
      <c r="N261" t="s">
        <v>51</v>
      </c>
      <c r="O261">
        <v>1</v>
      </c>
      <c r="P261" t="s">
        <v>621</v>
      </c>
      <c r="Q261">
        <v>100</v>
      </c>
      <c r="R261">
        <v>3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3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</row>
    <row r="262" spans="1:58" x14ac:dyDescent="0.35">
      <c r="A262" t="s">
        <v>622</v>
      </c>
      <c r="B262">
        <v>3</v>
      </c>
      <c r="C262" t="s">
        <v>48</v>
      </c>
      <c r="D262" t="s">
        <v>49</v>
      </c>
      <c r="E262" t="s">
        <v>58</v>
      </c>
      <c r="F262" t="s">
        <v>51</v>
      </c>
      <c r="G262" t="s">
        <v>59</v>
      </c>
      <c r="H262" t="s">
        <v>51</v>
      </c>
      <c r="I262" t="s">
        <v>60</v>
      </c>
      <c r="J262" t="s">
        <v>51</v>
      </c>
      <c r="K262" t="s">
        <v>1877</v>
      </c>
      <c r="L262" t="s">
        <v>51</v>
      </c>
      <c r="M262" t="s">
        <v>1878</v>
      </c>
      <c r="N262" t="s">
        <v>51</v>
      </c>
      <c r="O262">
        <v>0.98</v>
      </c>
      <c r="P262" t="s">
        <v>623</v>
      </c>
      <c r="Q262">
        <v>92.5</v>
      </c>
      <c r="R262">
        <v>1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3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</row>
    <row r="263" spans="1:58" x14ac:dyDescent="0.35">
      <c r="A263" t="s">
        <v>624</v>
      </c>
      <c r="B263">
        <v>3</v>
      </c>
      <c r="C263" t="s">
        <v>48</v>
      </c>
      <c r="D263" t="s">
        <v>49</v>
      </c>
      <c r="E263" t="s">
        <v>58</v>
      </c>
      <c r="F263" t="s">
        <v>51</v>
      </c>
      <c r="G263" t="s">
        <v>59</v>
      </c>
      <c r="H263" t="s">
        <v>51</v>
      </c>
      <c r="I263" t="s">
        <v>60</v>
      </c>
      <c r="J263" t="s">
        <v>51</v>
      </c>
      <c r="K263" t="s">
        <v>1877</v>
      </c>
      <c r="L263" t="s">
        <v>51</v>
      </c>
      <c r="M263" t="s">
        <v>1878</v>
      </c>
      <c r="N263" t="s">
        <v>51</v>
      </c>
      <c r="O263">
        <v>0.74</v>
      </c>
      <c r="P263" t="s">
        <v>625</v>
      </c>
      <c r="Q263">
        <v>90.6</v>
      </c>
      <c r="R263">
        <v>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3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</row>
    <row r="264" spans="1:58" x14ac:dyDescent="0.35">
      <c r="A264" t="s">
        <v>626</v>
      </c>
      <c r="B264">
        <v>3</v>
      </c>
      <c r="C264" t="s">
        <v>48</v>
      </c>
      <c r="D264" t="s">
        <v>49</v>
      </c>
      <c r="E264" t="s">
        <v>58</v>
      </c>
      <c r="F264" t="s">
        <v>51</v>
      </c>
      <c r="G264" t="s">
        <v>173</v>
      </c>
      <c r="H264" t="s">
        <v>51</v>
      </c>
      <c r="I264" t="s">
        <v>174</v>
      </c>
      <c r="J264" t="s">
        <v>51</v>
      </c>
      <c r="K264" t="s">
        <v>175</v>
      </c>
      <c r="L264" t="s">
        <v>51</v>
      </c>
      <c r="M264" t="s">
        <v>566</v>
      </c>
      <c r="N264" t="s">
        <v>51</v>
      </c>
      <c r="O264">
        <v>0.84</v>
      </c>
      <c r="P264" t="s">
        <v>567</v>
      </c>
      <c r="Q264">
        <v>96.4</v>
      </c>
      <c r="R264">
        <v>1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3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</row>
    <row r="265" spans="1:58" x14ac:dyDescent="0.35">
      <c r="A265" t="s">
        <v>627</v>
      </c>
      <c r="B265">
        <v>3</v>
      </c>
      <c r="C265" t="s">
        <v>48</v>
      </c>
      <c r="D265" t="s">
        <v>49</v>
      </c>
      <c r="E265" t="s">
        <v>58</v>
      </c>
      <c r="F265" t="s">
        <v>51</v>
      </c>
      <c r="G265" t="s">
        <v>59</v>
      </c>
      <c r="H265" t="s">
        <v>51</v>
      </c>
      <c r="I265" t="s">
        <v>60</v>
      </c>
      <c r="J265" t="s">
        <v>51</v>
      </c>
      <c r="K265" t="s">
        <v>1877</v>
      </c>
      <c r="L265" t="s">
        <v>51</v>
      </c>
      <c r="M265" t="s">
        <v>1878</v>
      </c>
      <c r="N265" t="s">
        <v>51</v>
      </c>
      <c r="O265">
        <v>0.75</v>
      </c>
      <c r="P265" t="s">
        <v>628</v>
      </c>
      <c r="Q265">
        <v>92.9</v>
      </c>
      <c r="R265">
        <v>1</v>
      </c>
      <c r="S265">
        <v>0</v>
      </c>
      <c r="T265">
        <v>0</v>
      </c>
      <c r="U265">
        <v>0</v>
      </c>
      <c r="V265">
        <v>3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</row>
    <row r="266" spans="1:58" x14ac:dyDescent="0.35">
      <c r="A266" t="s">
        <v>629</v>
      </c>
      <c r="B266">
        <v>2</v>
      </c>
      <c r="C266" t="s">
        <v>48</v>
      </c>
      <c r="D266" t="s">
        <v>49</v>
      </c>
      <c r="E266" t="s">
        <v>73</v>
      </c>
      <c r="F266" t="s">
        <v>51</v>
      </c>
      <c r="G266" t="s">
        <v>74</v>
      </c>
      <c r="H266" t="s">
        <v>51</v>
      </c>
      <c r="I266" t="s">
        <v>630</v>
      </c>
      <c r="J266" t="s">
        <v>51</v>
      </c>
      <c r="K266" t="s">
        <v>1958</v>
      </c>
      <c r="L266" t="s">
        <v>51</v>
      </c>
      <c r="M266" t="s">
        <v>631</v>
      </c>
      <c r="N266" t="s">
        <v>51</v>
      </c>
      <c r="O266">
        <v>0.55000000000000004</v>
      </c>
      <c r="P266" t="s">
        <v>215</v>
      </c>
      <c r="Q266">
        <v>0</v>
      </c>
      <c r="R266">
        <v>1</v>
      </c>
      <c r="S266">
        <v>0</v>
      </c>
      <c r="T266">
        <v>0</v>
      </c>
      <c r="U266">
        <v>0</v>
      </c>
      <c r="V266">
        <v>2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</row>
    <row r="267" spans="1:58" x14ac:dyDescent="0.35">
      <c r="A267" t="s">
        <v>632</v>
      </c>
      <c r="B267">
        <v>2</v>
      </c>
      <c r="C267" t="s">
        <v>48</v>
      </c>
      <c r="D267" t="s">
        <v>49</v>
      </c>
      <c r="E267" t="s">
        <v>58</v>
      </c>
      <c r="F267" t="s">
        <v>51</v>
      </c>
      <c r="G267" t="s">
        <v>59</v>
      </c>
      <c r="H267" t="s">
        <v>51</v>
      </c>
      <c r="I267" t="s">
        <v>60</v>
      </c>
      <c r="J267" t="s">
        <v>51</v>
      </c>
      <c r="K267" t="s">
        <v>61</v>
      </c>
      <c r="L267" t="s">
        <v>51</v>
      </c>
      <c r="M267" t="s">
        <v>1876</v>
      </c>
      <c r="N267" t="s">
        <v>51</v>
      </c>
      <c r="O267">
        <v>0.95</v>
      </c>
      <c r="P267" t="s">
        <v>633</v>
      </c>
      <c r="Q267">
        <v>93.3</v>
      </c>
      <c r="R267">
        <v>1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2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</row>
    <row r="268" spans="1:58" x14ac:dyDescent="0.35">
      <c r="A268" t="s">
        <v>634</v>
      </c>
      <c r="B268">
        <v>2</v>
      </c>
      <c r="C268" t="s">
        <v>48</v>
      </c>
      <c r="D268" t="s">
        <v>49</v>
      </c>
      <c r="E268" t="s">
        <v>58</v>
      </c>
      <c r="F268" t="s">
        <v>51</v>
      </c>
      <c r="G268" t="s">
        <v>258</v>
      </c>
      <c r="H268" t="s">
        <v>51</v>
      </c>
      <c r="I268" t="s">
        <v>259</v>
      </c>
      <c r="J268" t="s">
        <v>51</v>
      </c>
      <c r="K268" t="s">
        <v>635</v>
      </c>
      <c r="L268" t="s">
        <v>51</v>
      </c>
      <c r="M268" t="s">
        <v>1953</v>
      </c>
      <c r="N268" t="s">
        <v>51</v>
      </c>
      <c r="O268">
        <v>0.59</v>
      </c>
      <c r="P268" t="s">
        <v>636</v>
      </c>
      <c r="Q268">
        <v>95.7</v>
      </c>
      <c r="R268">
        <v>2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2</v>
      </c>
      <c r="BC268">
        <v>0</v>
      </c>
      <c r="BD268">
        <v>0</v>
      </c>
      <c r="BE268">
        <v>0</v>
      </c>
      <c r="BF268">
        <v>0</v>
      </c>
    </row>
    <row r="269" spans="1:58" x14ac:dyDescent="0.35">
      <c r="A269" t="s">
        <v>637</v>
      </c>
      <c r="B269">
        <v>2</v>
      </c>
      <c r="C269" t="s">
        <v>48</v>
      </c>
      <c r="D269" t="s">
        <v>49</v>
      </c>
      <c r="E269" t="s">
        <v>58</v>
      </c>
      <c r="F269" t="s">
        <v>51</v>
      </c>
      <c r="G269" t="s">
        <v>59</v>
      </c>
      <c r="H269" t="s">
        <v>51</v>
      </c>
      <c r="I269" t="s">
        <v>60</v>
      </c>
      <c r="J269" t="s">
        <v>51</v>
      </c>
      <c r="K269" t="s">
        <v>61</v>
      </c>
      <c r="L269" t="s">
        <v>51</v>
      </c>
      <c r="M269" t="s">
        <v>330</v>
      </c>
      <c r="N269" t="s">
        <v>51</v>
      </c>
      <c r="O269">
        <v>0.51</v>
      </c>
      <c r="P269" t="s">
        <v>235</v>
      </c>
      <c r="Q269">
        <v>94.1</v>
      </c>
      <c r="R269">
        <v>1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2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</row>
    <row r="270" spans="1:58" x14ac:dyDescent="0.35">
      <c r="A270" t="s">
        <v>638</v>
      </c>
      <c r="B270">
        <v>2</v>
      </c>
      <c r="C270" t="s">
        <v>48</v>
      </c>
      <c r="D270" t="s">
        <v>49</v>
      </c>
      <c r="E270" t="s">
        <v>58</v>
      </c>
      <c r="F270" t="s">
        <v>51</v>
      </c>
      <c r="G270" t="s">
        <v>59</v>
      </c>
      <c r="H270" t="s">
        <v>51</v>
      </c>
      <c r="I270" t="s">
        <v>60</v>
      </c>
      <c r="J270" t="s">
        <v>51</v>
      </c>
      <c r="K270" t="s">
        <v>69</v>
      </c>
      <c r="L270" t="s">
        <v>51</v>
      </c>
      <c r="M270" t="s">
        <v>106</v>
      </c>
      <c r="N270" t="s">
        <v>51</v>
      </c>
      <c r="O270">
        <v>0.6</v>
      </c>
      <c r="P270" t="s">
        <v>276</v>
      </c>
      <c r="Q270">
        <v>96.4</v>
      </c>
      <c r="R270">
        <v>2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2</v>
      </c>
    </row>
    <row r="271" spans="1:58" x14ac:dyDescent="0.35">
      <c r="A271" t="s">
        <v>639</v>
      </c>
      <c r="B271">
        <v>2</v>
      </c>
      <c r="C271" t="s">
        <v>48</v>
      </c>
      <c r="D271" t="s">
        <v>49</v>
      </c>
      <c r="E271" t="s">
        <v>58</v>
      </c>
      <c r="F271" t="s">
        <v>51</v>
      </c>
      <c r="G271" t="s">
        <v>59</v>
      </c>
      <c r="H271" t="s">
        <v>51</v>
      </c>
      <c r="I271" t="s">
        <v>60</v>
      </c>
      <c r="J271" t="s">
        <v>51</v>
      </c>
      <c r="K271" t="s">
        <v>512</v>
      </c>
      <c r="L271" t="s">
        <v>51</v>
      </c>
      <c r="M271" t="s">
        <v>640</v>
      </c>
      <c r="N271" t="s">
        <v>51</v>
      </c>
      <c r="O271">
        <v>0.51</v>
      </c>
      <c r="P271" t="s">
        <v>623</v>
      </c>
      <c r="Q271">
        <v>93.3</v>
      </c>
      <c r="R271">
        <v>1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2</v>
      </c>
      <c r="BB271">
        <v>0</v>
      </c>
      <c r="BC271">
        <v>0</v>
      </c>
      <c r="BD271">
        <v>0</v>
      </c>
      <c r="BE271">
        <v>0</v>
      </c>
      <c r="BF271">
        <v>0</v>
      </c>
    </row>
    <row r="272" spans="1:58" x14ac:dyDescent="0.35">
      <c r="A272" t="s">
        <v>641</v>
      </c>
      <c r="B272">
        <v>2</v>
      </c>
      <c r="C272" t="s">
        <v>48</v>
      </c>
      <c r="D272" t="s">
        <v>49</v>
      </c>
      <c r="E272" t="s">
        <v>73</v>
      </c>
      <c r="F272" t="s">
        <v>51</v>
      </c>
      <c r="G272" t="s">
        <v>318</v>
      </c>
      <c r="H272" t="s">
        <v>51</v>
      </c>
      <c r="I272" t="s">
        <v>319</v>
      </c>
      <c r="J272" t="s">
        <v>51</v>
      </c>
      <c r="K272" t="s">
        <v>320</v>
      </c>
      <c r="L272" t="s">
        <v>51</v>
      </c>
      <c r="M272" t="s">
        <v>473</v>
      </c>
      <c r="N272" t="s">
        <v>51</v>
      </c>
      <c r="O272">
        <v>0.99</v>
      </c>
      <c r="P272" t="s">
        <v>474</v>
      </c>
      <c r="Q272">
        <v>95.7</v>
      </c>
      <c r="R272">
        <v>1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2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</row>
    <row r="273" spans="1:58" x14ac:dyDescent="0.35">
      <c r="A273" t="s">
        <v>642</v>
      </c>
      <c r="B273">
        <v>2</v>
      </c>
      <c r="C273" t="s">
        <v>48</v>
      </c>
      <c r="D273" t="s">
        <v>49</v>
      </c>
      <c r="E273" t="s">
        <v>73</v>
      </c>
      <c r="F273" t="s">
        <v>51</v>
      </c>
      <c r="G273" t="s">
        <v>74</v>
      </c>
      <c r="H273" t="s">
        <v>51</v>
      </c>
      <c r="I273" t="s">
        <v>75</v>
      </c>
      <c r="J273" t="s">
        <v>51</v>
      </c>
      <c r="K273" t="s">
        <v>76</v>
      </c>
      <c r="L273" t="s">
        <v>51</v>
      </c>
      <c r="M273" t="s">
        <v>410</v>
      </c>
      <c r="N273" t="s">
        <v>51</v>
      </c>
      <c r="O273">
        <v>0.76</v>
      </c>
      <c r="P273" t="s">
        <v>411</v>
      </c>
      <c r="Q273">
        <v>96.4</v>
      </c>
      <c r="R273">
        <v>5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2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</row>
    <row r="274" spans="1:58" x14ac:dyDescent="0.35">
      <c r="A274" t="s">
        <v>643</v>
      </c>
      <c r="B274">
        <v>2</v>
      </c>
      <c r="C274" t="s">
        <v>48</v>
      </c>
      <c r="D274" t="s">
        <v>49</v>
      </c>
      <c r="E274" t="s">
        <v>58</v>
      </c>
      <c r="F274" t="s">
        <v>51</v>
      </c>
      <c r="G274" t="s">
        <v>59</v>
      </c>
      <c r="H274" t="s">
        <v>51</v>
      </c>
      <c r="I274" t="s">
        <v>60</v>
      </c>
      <c r="J274" t="s">
        <v>51</v>
      </c>
      <c r="K274" t="s">
        <v>61</v>
      </c>
      <c r="L274" t="s">
        <v>51</v>
      </c>
      <c r="M274" t="s">
        <v>1876</v>
      </c>
      <c r="N274" t="s">
        <v>51</v>
      </c>
      <c r="O274">
        <v>0.99</v>
      </c>
      <c r="P274" t="s">
        <v>191</v>
      </c>
      <c r="Q274">
        <v>93.7</v>
      </c>
      <c r="R274">
        <v>1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2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</row>
    <row r="275" spans="1:58" x14ac:dyDescent="0.35">
      <c r="A275" t="s">
        <v>644</v>
      </c>
      <c r="B275">
        <v>2</v>
      </c>
      <c r="C275" t="s">
        <v>48</v>
      </c>
      <c r="D275" t="s">
        <v>49</v>
      </c>
      <c r="E275" t="s">
        <v>58</v>
      </c>
      <c r="F275" t="s">
        <v>51</v>
      </c>
      <c r="G275" t="s">
        <v>59</v>
      </c>
      <c r="H275" t="s">
        <v>51</v>
      </c>
      <c r="I275" t="s">
        <v>60</v>
      </c>
      <c r="J275" t="s">
        <v>51</v>
      </c>
      <c r="K275" t="s">
        <v>69</v>
      </c>
      <c r="L275" t="s">
        <v>51</v>
      </c>
      <c r="M275" t="s">
        <v>1875</v>
      </c>
      <c r="N275" t="s">
        <v>51</v>
      </c>
      <c r="O275">
        <v>0.99</v>
      </c>
      <c r="P275" t="s">
        <v>645</v>
      </c>
      <c r="Q275">
        <v>98</v>
      </c>
      <c r="R275">
        <v>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2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</row>
    <row r="276" spans="1:58" x14ac:dyDescent="0.35">
      <c r="A276" t="s">
        <v>646</v>
      </c>
      <c r="B276">
        <v>2</v>
      </c>
      <c r="C276" t="s">
        <v>48</v>
      </c>
      <c r="D276" t="s">
        <v>49</v>
      </c>
      <c r="E276" t="s">
        <v>58</v>
      </c>
      <c r="F276" t="s">
        <v>51</v>
      </c>
      <c r="G276" t="s">
        <v>59</v>
      </c>
      <c r="H276" t="s">
        <v>51</v>
      </c>
      <c r="I276" t="s">
        <v>60</v>
      </c>
      <c r="J276" t="s">
        <v>51</v>
      </c>
      <c r="K276" t="s">
        <v>69</v>
      </c>
      <c r="L276" t="s">
        <v>51</v>
      </c>
      <c r="M276" t="s">
        <v>1875</v>
      </c>
      <c r="N276" t="s">
        <v>51</v>
      </c>
      <c r="O276">
        <v>0.85</v>
      </c>
      <c r="P276" t="s">
        <v>647</v>
      </c>
      <c r="Q276">
        <v>92.9</v>
      </c>
      <c r="R276">
        <v>1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2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</row>
  </sheetData>
  <conditionalFormatting sqref="D68 F68 D209:M229 D208 F208 D231:M234 D230 F230 D236:M245 D235 F235 D247:M258 D246 F246 D260:M276 D259 F259 H208:M208 H230:M230 H235:M235 H246:M246 H259:M259 H68:M68 D69:M207 D4:M67">
    <cfRule type="containsText" dxfId="11" priority="1" operator="containsText" text="_">
      <formula>NOT(ISERROR(SEARCH("_",D4)))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O36" sqref="O36"/>
    </sheetView>
  </sheetViews>
  <sheetFormatPr defaultRowHeight="14.5" x14ac:dyDescent="0.35"/>
  <cols>
    <col min="1" max="1" width="16" customWidth="1"/>
    <col min="2" max="2" width="17.453125" customWidth="1"/>
    <col min="3" max="3" width="24.6328125" customWidth="1"/>
    <col min="4" max="4" width="8" customWidth="1"/>
    <col min="5" max="5" width="7.26953125" customWidth="1"/>
    <col min="6" max="6" width="8" customWidth="1"/>
    <col min="7" max="7" width="20" customWidth="1"/>
    <col min="9" max="9" width="24.08984375" customWidth="1"/>
    <col min="10" max="10" width="7.08984375" customWidth="1"/>
    <col min="11" max="11" width="6.6328125" customWidth="1"/>
  </cols>
  <sheetData>
    <row r="1" spans="1:6" x14ac:dyDescent="0.35">
      <c r="A1" s="12" t="s">
        <v>3306</v>
      </c>
      <c r="B1" s="12"/>
      <c r="C1" s="12"/>
      <c r="D1" s="12"/>
      <c r="E1" s="12"/>
      <c r="F1" s="12"/>
    </row>
    <row r="2" spans="1:6" x14ac:dyDescent="0.35">
      <c r="A2" s="12" t="s">
        <v>1624</v>
      </c>
      <c r="B2" s="12" t="s">
        <v>1626</v>
      </c>
      <c r="C2" s="12" t="s">
        <v>4</v>
      </c>
      <c r="D2" s="12"/>
      <c r="E2" s="12"/>
      <c r="F2" s="12" t="s">
        <v>1628</v>
      </c>
    </row>
    <row r="3" spans="1:6" x14ac:dyDescent="0.35">
      <c r="A3" s="3" t="s">
        <v>1872</v>
      </c>
      <c r="B3" s="3" t="s">
        <v>1873</v>
      </c>
      <c r="C3" s="3" t="s">
        <v>1869</v>
      </c>
      <c r="E3" s="3"/>
      <c r="F3" s="3">
        <v>96675</v>
      </c>
    </row>
    <row r="4" spans="1:6" x14ac:dyDescent="0.35">
      <c r="A4" s="3" t="s">
        <v>54</v>
      </c>
      <c r="B4" s="3" t="s">
        <v>55</v>
      </c>
      <c r="C4" s="3" t="s">
        <v>2762</v>
      </c>
      <c r="E4" s="3"/>
      <c r="F4" s="3">
        <v>242238</v>
      </c>
    </row>
    <row r="5" spans="1:6" x14ac:dyDescent="0.35">
      <c r="A5" s="3" t="s">
        <v>69</v>
      </c>
      <c r="B5" s="3" t="s">
        <v>1875</v>
      </c>
      <c r="C5" s="3" t="s">
        <v>2763</v>
      </c>
      <c r="E5" s="3"/>
      <c r="F5" s="3">
        <v>100484</v>
      </c>
    </row>
    <row r="6" spans="1:6" x14ac:dyDescent="0.35">
      <c r="A6" s="3" t="s">
        <v>65</v>
      </c>
      <c r="B6" s="3" t="s">
        <v>66</v>
      </c>
      <c r="C6" s="3" t="s">
        <v>2535</v>
      </c>
      <c r="E6" s="3"/>
      <c r="F6" s="3">
        <v>86982</v>
      </c>
    </row>
    <row r="7" spans="1:6" x14ac:dyDescent="0.35">
      <c r="A7" s="3" t="s">
        <v>61</v>
      </c>
      <c r="B7" s="3" t="s">
        <v>62</v>
      </c>
      <c r="C7" s="3" t="s">
        <v>2536</v>
      </c>
      <c r="E7" s="3"/>
      <c r="F7" s="3">
        <v>70676</v>
      </c>
    </row>
    <row r="8" spans="1:6" x14ac:dyDescent="0.35">
      <c r="A8" s="3" t="s">
        <v>61</v>
      </c>
      <c r="B8" s="3" t="s">
        <v>1876</v>
      </c>
      <c r="C8" s="3" t="s">
        <v>2764</v>
      </c>
      <c r="E8" s="3"/>
      <c r="F8" s="3">
        <v>68736</v>
      </c>
    </row>
    <row r="9" spans="1:6" x14ac:dyDescent="0.35">
      <c r="A9" s="3" t="s">
        <v>1877</v>
      </c>
      <c r="B9" s="3" t="s">
        <v>1878</v>
      </c>
      <c r="C9" s="3" t="s">
        <v>2765</v>
      </c>
      <c r="E9" s="3"/>
      <c r="F9" s="3">
        <v>67346</v>
      </c>
    </row>
    <row r="10" spans="1:6" x14ac:dyDescent="0.35">
      <c r="A10" s="3" t="s">
        <v>69</v>
      </c>
      <c r="B10" s="3" t="s">
        <v>1721</v>
      </c>
      <c r="C10" s="3" t="s">
        <v>2766</v>
      </c>
      <c r="E10" s="3"/>
      <c r="F10" s="3">
        <v>38338</v>
      </c>
    </row>
    <row r="11" spans="1:6" x14ac:dyDescent="0.35">
      <c r="A11" s="3" t="s">
        <v>76</v>
      </c>
      <c r="B11" s="3" t="s">
        <v>1880</v>
      </c>
      <c r="C11" s="3" t="s">
        <v>2767</v>
      </c>
      <c r="E11" s="3"/>
      <c r="F11" s="3">
        <v>30687</v>
      </c>
    </row>
    <row r="12" spans="1:6" x14ac:dyDescent="0.35">
      <c r="A12" s="3" t="s">
        <v>54</v>
      </c>
      <c r="B12" s="3" t="s">
        <v>55</v>
      </c>
      <c r="C12" s="3" t="s">
        <v>2537</v>
      </c>
      <c r="E12" s="3"/>
      <c r="F12" s="3">
        <v>24942</v>
      </c>
    </row>
    <row r="13" spans="1:6" x14ac:dyDescent="0.35">
      <c r="A13" s="3" t="s">
        <v>69</v>
      </c>
      <c r="B13" s="3" t="s">
        <v>106</v>
      </c>
      <c r="C13" s="3" t="s">
        <v>2768</v>
      </c>
      <c r="E13" s="3"/>
      <c r="F13" s="3">
        <v>24770</v>
      </c>
    </row>
    <row r="14" spans="1:6" x14ac:dyDescent="0.35">
      <c r="A14" s="3" t="s">
        <v>97</v>
      </c>
      <c r="B14" s="3" t="s">
        <v>98</v>
      </c>
      <c r="C14" s="3" t="s">
        <v>2769</v>
      </c>
      <c r="E14" s="3"/>
      <c r="F14" s="3">
        <v>24151</v>
      </c>
    </row>
    <row r="15" spans="1:6" x14ac:dyDescent="0.35">
      <c r="A15" s="3" t="s">
        <v>91</v>
      </c>
      <c r="B15" s="3" t="s">
        <v>92</v>
      </c>
      <c r="C15" s="3" t="s">
        <v>2770</v>
      </c>
      <c r="E15" s="3"/>
      <c r="F15" s="3">
        <v>23702</v>
      </c>
    </row>
    <row r="16" spans="1:6" x14ac:dyDescent="0.35">
      <c r="A16" s="3" t="s">
        <v>69</v>
      </c>
      <c r="B16" s="3" t="s">
        <v>127</v>
      </c>
      <c r="C16" s="3" t="s">
        <v>2771</v>
      </c>
      <c r="E16" s="3"/>
      <c r="F16" s="3">
        <v>21015</v>
      </c>
    </row>
    <row r="17" spans="1:7" x14ac:dyDescent="0.35">
      <c r="A17" s="3" t="s">
        <v>61</v>
      </c>
      <c r="B17" s="3" t="s">
        <v>190</v>
      </c>
      <c r="C17" s="3" t="s">
        <v>2772</v>
      </c>
      <c r="E17" s="3"/>
      <c r="F17" s="3">
        <v>20449</v>
      </c>
    </row>
    <row r="18" spans="1:7" x14ac:dyDescent="0.35">
      <c r="A18" s="3" t="s">
        <v>65</v>
      </c>
      <c r="B18" s="3" t="s">
        <v>66</v>
      </c>
      <c r="C18" s="3" t="s">
        <v>2773</v>
      </c>
      <c r="E18" s="3"/>
      <c r="F18" s="3">
        <v>15063</v>
      </c>
    </row>
    <row r="19" spans="1:7" x14ac:dyDescent="0.35">
      <c r="A19" s="3" t="s">
        <v>69</v>
      </c>
      <c r="B19" s="3" t="s">
        <v>70</v>
      </c>
      <c r="C19" s="3" t="s">
        <v>2774</v>
      </c>
      <c r="E19" s="3"/>
      <c r="F19" s="3">
        <v>13965</v>
      </c>
    </row>
    <row r="20" spans="1:7" x14ac:dyDescent="0.35">
      <c r="A20" s="3" t="s">
        <v>91</v>
      </c>
      <c r="B20" s="3" t="s">
        <v>92</v>
      </c>
      <c r="C20" s="3" t="s">
        <v>2538</v>
      </c>
      <c r="E20" s="3"/>
      <c r="F20" s="3">
        <v>13588</v>
      </c>
    </row>
    <row r="21" spans="1:7" x14ac:dyDescent="0.35">
      <c r="A21" s="3" t="s">
        <v>146</v>
      </c>
      <c r="B21" s="3" t="s">
        <v>1922</v>
      </c>
      <c r="C21" s="3" t="s">
        <v>2775</v>
      </c>
      <c r="E21" s="3"/>
      <c r="F21" s="3">
        <v>13216</v>
      </c>
    </row>
    <row r="22" spans="1:7" x14ac:dyDescent="0.35">
      <c r="A22" s="3" t="s">
        <v>61</v>
      </c>
      <c r="B22" s="3" t="s">
        <v>1969</v>
      </c>
      <c r="C22" s="3" t="s">
        <v>2776</v>
      </c>
      <c r="E22" s="3"/>
      <c r="F22" s="3">
        <v>12402</v>
      </c>
    </row>
    <row r="23" spans="1:7" x14ac:dyDescent="0.35">
      <c r="A23" s="3" t="s">
        <v>114</v>
      </c>
      <c r="B23" s="3" t="s">
        <v>164</v>
      </c>
      <c r="C23" s="3" t="s">
        <v>2777</v>
      </c>
      <c r="E23" s="3"/>
      <c r="F23" s="3">
        <v>11469</v>
      </c>
    </row>
    <row r="24" spans="1:7" x14ac:dyDescent="0.35">
      <c r="A24" s="3" t="s">
        <v>3227</v>
      </c>
      <c r="B24" s="3" t="s">
        <v>115</v>
      </c>
      <c r="C24" s="3" t="s">
        <v>2778</v>
      </c>
      <c r="E24" s="3"/>
      <c r="F24" s="3">
        <v>9059</v>
      </c>
    </row>
    <row r="25" spans="1:7" x14ac:dyDescent="0.35">
      <c r="A25" s="3" t="s">
        <v>76</v>
      </c>
      <c r="B25" s="3" t="s">
        <v>1811</v>
      </c>
      <c r="C25" s="3" t="s">
        <v>2779</v>
      </c>
      <c r="E25" s="3"/>
      <c r="F25" s="3">
        <v>9045</v>
      </c>
    </row>
    <row r="26" spans="1:7" x14ac:dyDescent="0.35">
      <c r="A26" s="3" t="s">
        <v>69</v>
      </c>
      <c r="B26" s="3" t="s">
        <v>225</v>
      </c>
      <c r="C26" s="3" t="s">
        <v>2780</v>
      </c>
      <c r="E26" s="3"/>
      <c r="F26" s="3">
        <v>8362</v>
      </c>
    </row>
    <row r="27" spans="1:7" x14ac:dyDescent="0.35">
      <c r="A27" s="3" t="s">
        <v>54</v>
      </c>
      <c r="B27" s="3" t="s">
        <v>55</v>
      </c>
      <c r="C27" s="3" t="s">
        <v>2539</v>
      </c>
      <c r="E27" s="3"/>
      <c r="F27" s="3">
        <v>7631</v>
      </c>
    </row>
    <row r="29" spans="1:7" x14ac:dyDescent="0.35">
      <c r="A29" s="12" t="s">
        <v>3307</v>
      </c>
      <c r="B29" s="12"/>
      <c r="C29" s="12"/>
      <c r="D29" s="12"/>
      <c r="E29" s="12"/>
      <c r="F29" s="12"/>
    </row>
    <row r="30" spans="1:7" x14ac:dyDescent="0.35">
      <c r="A30" s="12" t="s">
        <v>1624</v>
      </c>
      <c r="B30" s="12" t="s">
        <v>1626</v>
      </c>
      <c r="C30" s="12" t="s">
        <v>4</v>
      </c>
      <c r="D30" s="12" t="s">
        <v>5</v>
      </c>
      <c r="E30" s="12" t="s">
        <v>6</v>
      </c>
      <c r="F30" s="12" t="s">
        <v>1</v>
      </c>
      <c r="G30" s="3"/>
    </row>
    <row r="31" spans="1:7" x14ac:dyDescent="0.35">
      <c r="A31" s="3" t="s">
        <v>54</v>
      </c>
      <c r="B31" s="3" t="s">
        <v>55</v>
      </c>
      <c r="C31" s="3" t="s">
        <v>3285</v>
      </c>
      <c r="D31" s="3">
        <v>99.6</v>
      </c>
      <c r="E31" s="3">
        <v>2</v>
      </c>
      <c r="F31">
        <v>19769</v>
      </c>
      <c r="G31" s="3"/>
    </row>
    <row r="32" spans="1:7" x14ac:dyDescent="0.35">
      <c r="A32" s="3" t="s">
        <v>61</v>
      </c>
      <c r="B32" s="3" t="s">
        <v>62</v>
      </c>
      <c r="C32" s="3" t="s">
        <v>3286</v>
      </c>
      <c r="D32" s="3">
        <v>98.8</v>
      </c>
      <c r="E32" s="3">
        <v>1</v>
      </c>
      <c r="F32">
        <v>7177</v>
      </c>
      <c r="G32" s="3"/>
    </row>
    <row r="33" spans="1:7" x14ac:dyDescent="0.35">
      <c r="A33" s="3" t="s">
        <v>65</v>
      </c>
      <c r="B33" s="3" t="s">
        <v>66</v>
      </c>
      <c r="C33" s="3" t="s">
        <v>3287</v>
      </c>
      <c r="D33" s="3">
        <v>100</v>
      </c>
      <c r="E33" s="3">
        <v>1</v>
      </c>
      <c r="F33">
        <v>6589</v>
      </c>
      <c r="G33" s="3"/>
    </row>
    <row r="34" spans="1:7" x14ac:dyDescent="0.35">
      <c r="A34" s="3" t="s">
        <v>1711</v>
      </c>
      <c r="B34" s="3" t="s">
        <v>3254</v>
      </c>
      <c r="C34" s="3" t="s">
        <v>3288</v>
      </c>
      <c r="D34" s="3">
        <v>100</v>
      </c>
      <c r="E34" s="3">
        <v>1</v>
      </c>
      <c r="F34">
        <v>4891</v>
      </c>
      <c r="G34" s="3"/>
    </row>
    <row r="35" spans="1:7" x14ac:dyDescent="0.35">
      <c r="A35" s="3" t="s">
        <v>76</v>
      </c>
      <c r="B35" s="3" t="s">
        <v>77</v>
      </c>
      <c r="C35" s="3" t="s">
        <v>3289</v>
      </c>
      <c r="D35" s="3">
        <v>100</v>
      </c>
      <c r="E35" s="3">
        <v>33</v>
      </c>
      <c r="F35">
        <v>4706</v>
      </c>
      <c r="G35" s="3"/>
    </row>
    <row r="36" spans="1:7" x14ac:dyDescent="0.35">
      <c r="A36" s="3" t="s">
        <v>54</v>
      </c>
      <c r="B36" s="3" t="s">
        <v>55</v>
      </c>
      <c r="C36" s="3" t="s">
        <v>3290</v>
      </c>
      <c r="D36" s="3">
        <v>100</v>
      </c>
      <c r="E36" s="3">
        <v>1</v>
      </c>
      <c r="F36">
        <v>3719</v>
      </c>
      <c r="G36" s="3"/>
    </row>
    <row r="37" spans="1:7" x14ac:dyDescent="0.35">
      <c r="A37" s="3" t="s">
        <v>1711</v>
      </c>
      <c r="B37" s="3" t="s">
        <v>3254</v>
      </c>
      <c r="C37" s="3" t="s">
        <v>3291</v>
      </c>
      <c r="D37" s="3">
        <v>99.6</v>
      </c>
      <c r="E37" s="3">
        <v>1</v>
      </c>
      <c r="F37">
        <v>2561</v>
      </c>
      <c r="G37" s="3"/>
    </row>
    <row r="38" spans="1:7" x14ac:dyDescent="0.35">
      <c r="A38" s="3" t="s">
        <v>54</v>
      </c>
      <c r="B38" s="3" t="s">
        <v>55</v>
      </c>
      <c r="C38" s="3" t="s">
        <v>3292</v>
      </c>
      <c r="D38" s="3">
        <v>100</v>
      </c>
      <c r="E38" s="3">
        <v>1</v>
      </c>
      <c r="F38">
        <v>2480</v>
      </c>
      <c r="G38" s="3"/>
    </row>
    <row r="39" spans="1:7" x14ac:dyDescent="0.35">
      <c r="A39" s="3" t="s">
        <v>54</v>
      </c>
      <c r="B39" s="3" t="s">
        <v>55</v>
      </c>
      <c r="C39" s="3" t="s">
        <v>3293</v>
      </c>
      <c r="D39" s="3">
        <v>100</v>
      </c>
      <c r="E39" s="3">
        <v>1</v>
      </c>
      <c r="F39">
        <v>2480</v>
      </c>
      <c r="G39" s="3"/>
    </row>
    <row r="40" spans="1:7" x14ac:dyDescent="0.35">
      <c r="A40" s="3" t="s">
        <v>69</v>
      </c>
      <c r="B40" s="3" t="s">
        <v>1875</v>
      </c>
      <c r="C40" s="3" t="s">
        <v>3281</v>
      </c>
      <c r="D40" s="3">
        <v>100</v>
      </c>
      <c r="E40" s="3">
        <v>1</v>
      </c>
      <c r="F40">
        <v>2286</v>
      </c>
      <c r="G40" s="3"/>
    </row>
    <row r="41" spans="1:7" x14ac:dyDescent="0.35">
      <c r="A41" s="3" t="s">
        <v>91</v>
      </c>
      <c r="B41" s="3" t="s">
        <v>92</v>
      </c>
      <c r="C41" s="3" t="s">
        <v>3294</v>
      </c>
      <c r="D41" s="3">
        <v>99.2</v>
      </c>
      <c r="E41" s="3">
        <v>1</v>
      </c>
      <c r="F41">
        <v>1937</v>
      </c>
      <c r="G41" s="3"/>
    </row>
    <row r="42" spans="1:7" x14ac:dyDescent="0.35">
      <c r="A42" s="3" t="s">
        <v>97</v>
      </c>
      <c r="B42" s="3" t="s">
        <v>98</v>
      </c>
      <c r="C42" s="3" t="s">
        <v>3295</v>
      </c>
      <c r="D42" s="3">
        <v>100</v>
      </c>
      <c r="E42" s="3">
        <v>1</v>
      </c>
      <c r="F42">
        <v>1612</v>
      </c>
      <c r="G42" s="3"/>
    </row>
    <row r="43" spans="1:7" x14ac:dyDescent="0.35">
      <c r="A43" s="3" t="s">
        <v>65</v>
      </c>
      <c r="B43" s="3" t="s">
        <v>66</v>
      </c>
      <c r="C43" s="3" t="s">
        <v>3296</v>
      </c>
      <c r="D43" s="3">
        <v>98.4</v>
      </c>
      <c r="E43" s="3">
        <v>1</v>
      </c>
      <c r="F43">
        <v>1386</v>
      </c>
      <c r="G43" s="3"/>
    </row>
    <row r="44" spans="1:7" x14ac:dyDescent="0.35">
      <c r="A44" s="3" t="s">
        <v>69</v>
      </c>
      <c r="B44" s="3" t="s">
        <v>103</v>
      </c>
      <c r="C44" s="3" t="s">
        <v>3282</v>
      </c>
      <c r="D44" s="3">
        <v>100</v>
      </c>
      <c r="E44" s="3">
        <v>3</v>
      </c>
      <c r="F44">
        <v>1336</v>
      </c>
      <c r="G44" s="3"/>
    </row>
    <row r="45" spans="1:7" x14ac:dyDescent="0.35">
      <c r="A45" s="3" t="s">
        <v>69</v>
      </c>
      <c r="B45" s="3" t="s">
        <v>106</v>
      </c>
      <c r="C45" s="3" t="s">
        <v>3283</v>
      </c>
      <c r="D45" s="3">
        <v>100</v>
      </c>
      <c r="E45" s="3">
        <v>2</v>
      </c>
      <c r="F45">
        <v>1233</v>
      </c>
      <c r="G45" s="3"/>
    </row>
    <row r="46" spans="1:7" x14ac:dyDescent="0.35">
      <c r="A46" s="3" t="s">
        <v>69</v>
      </c>
      <c r="B46" s="3" t="s">
        <v>109</v>
      </c>
      <c r="C46" s="3" t="s">
        <v>3284</v>
      </c>
      <c r="D46" s="3">
        <v>100</v>
      </c>
      <c r="E46" s="3">
        <v>1</v>
      </c>
      <c r="F46">
        <v>1174</v>
      </c>
      <c r="G46" s="3"/>
    </row>
    <row r="47" spans="1:7" x14ac:dyDescent="0.35">
      <c r="A47" s="3" t="s">
        <v>3227</v>
      </c>
      <c r="B47" s="3" t="s">
        <v>115</v>
      </c>
      <c r="C47" s="3" t="s">
        <v>3297</v>
      </c>
      <c r="D47" s="3">
        <v>100</v>
      </c>
      <c r="E47" s="3">
        <v>1</v>
      </c>
      <c r="F47">
        <v>1163</v>
      </c>
      <c r="G47" s="3"/>
    </row>
    <row r="48" spans="1:7" x14ac:dyDescent="0.35">
      <c r="A48" s="3" t="s">
        <v>91</v>
      </c>
      <c r="B48" s="3" t="s">
        <v>92</v>
      </c>
      <c r="C48" s="3" t="s">
        <v>3298</v>
      </c>
      <c r="D48" s="3">
        <v>100</v>
      </c>
      <c r="E48" s="3">
        <v>1</v>
      </c>
      <c r="F48">
        <v>1135</v>
      </c>
      <c r="G48" s="3"/>
    </row>
    <row r="49" spans="1:7" x14ac:dyDescent="0.35">
      <c r="A49" s="3" t="s">
        <v>69</v>
      </c>
      <c r="B49" s="3" t="s">
        <v>70</v>
      </c>
      <c r="C49" s="3" t="s">
        <v>3299</v>
      </c>
      <c r="D49" s="3">
        <v>100</v>
      </c>
      <c r="E49" s="3">
        <v>1</v>
      </c>
      <c r="F49">
        <v>1079</v>
      </c>
      <c r="G49" s="3"/>
    </row>
    <row r="50" spans="1:7" x14ac:dyDescent="0.35">
      <c r="A50" s="3" t="s">
        <v>54</v>
      </c>
      <c r="B50" s="3" t="s">
        <v>55</v>
      </c>
      <c r="C50" s="3" t="s">
        <v>3300</v>
      </c>
      <c r="D50" s="3">
        <v>100</v>
      </c>
      <c r="E50" s="3">
        <v>1</v>
      </c>
      <c r="F50">
        <v>1063</v>
      </c>
      <c r="G50" s="3"/>
    </row>
    <row r="51" spans="1:7" x14ac:dyDescent="0.35">
      <c r="A51" s="3" t="s">
        <v>69</v>
      </c>
      <c r="B51" s="3" t="s">
        <v>124</v>
      </c>
      <c r="C51" s="3" t="s">
        <v>3301</v>
      </c>
      <c r="D51" s="3">
        <v>97.6</v>
      </c>
      <c r="E51" s="3">
        <v>2</v>
      </c>
      <c r="F51">
        <v>930</v>
      </c>
      <c r="G51" s="3"/>
    </row>
    <row r="52" spans="1:7" x14ac:dyDescent="0.35">
      <c r="A52" s="3" t="s">
        <v>69</v>
      </c>
      <c r="B52" s="3" t="s">
        <v>127</v>
      </c>
      <c r="C52" s="3" t="s">
        <v>3302</v>
      </c>
      <c r="D52" s="3">
        <v>100</v>
      </c>
      <c r="E52" s="3">
        <v>1</v>
      </c>
      <c r="F52">
        <v>922</v>
      </c>
      <c r="G52" s="3"/>
    </row>
    <row r="53" spans="1:7" x14ac:dyDescent="0.35">
      <c r="A53" s="3" t="s">
        <v>61</v>
      </c>
      <c r="B53" s="3" t="s">
        <v>130</v>
      </c>
      <c r="C53" s="3" t="s">
        <v>3303</v>
      </c>
      <c r="D53" s="3">
        <v>100</v>
      </c>
      <c r="E53" s="3">
        <v>1</v>
      </c>
      <c r="F53">
        <v>845</v>
      </c>
      <c r="G53" s="3"/>
    </row>
    <row r="54" spans="1:7" x14ac:dyDescent="0.35">
      <c r="A54" s="3" t="s">
        <v>136</v>
      </c>
      <c r="B54" s="3" t="s">
        <v>137</v>
      </c>
      <c r="C54" s="3" t="s">
        <v>3304</v>
      </c>
      <c r="D54" s="3">
        <v>100</v>
      </c>
      <c r="E54" s="3">
        <v>6</v>
      </c>
      <c r="F54">
        <v>816</v>
      </c>
      <c r="G54" s="3"/>
    </row>
    <row r="55" spans="1:7" x14ac:dyDescent="0.35">
      <c r="A55" s="3" t="s">
        <v>140</v>
      </c>
      <c r="B55" s="3" t="s">
        <v>141</v>
      </c>
      <c r="C55" s="3" t="s">
        <v>3305</v>
      </c>
      <c r="D55" s="3">
        <v>100</v>
      </c>
      <c r="E55" s="3">
        <v>1</v>
      </c>
      <c r="F55">
        <v>808</v>
      </c>
      <c r="G55" s="3"/>
    </row>
  </sheetData>
  <conditionalFormatting sqref="A3:C27 A31:B55">
    <cfRule type="containsText" dxfId="10" priority="2" operator="containsText" text="_">
      <formula>NOT(ISERROR(SEARCH("_",A3)))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39"/>
  <sheetViews>
    <sheetView workbookViewId="0">
      <selection activeCell="E10" sqref="E10"/>
    </sheetView>
  </sheetViews>
  <sheetFormatPr defaultRowHeight="14.5" x14ac:dyDescent="0.35"/>
  <cols>
    <col min="2" max="2" width="14.81640625" customWidth="1"/>
    <col min="3" max="3" width="20.90625" customWidth="1"/>
    <col min="4" max="4" width="9.81640625" customWidth="1"/>
  </cols>
  <sheetData>
    <row r="1" spans="1:9" x14ac:dyDescent="0.35">
      <c r="D1">
        <f ca="1">SUM(D4:D139)</f>
        <v>1150221</v>
      </c>
      <c r="E1">
        <f>SUM(E4:E139)</f>
        <v>109243</v>
      </c>
    </row>
    <row r="2" spans="1:9" x14ac:dyDescent="0.35">
      <c r="A2" t="s">
        <v>3224</v>
      </c>
    </row>
    <row r="3" spans="1:9" x14ac:dyDescent="0.35">
      <c r="A3" t="s">
        <v>1620</v>
      </c>
      <c r="B3" t="s">
        <v>1621</v>
      </c>
      <c r="C3" t="s">
        <v>1622</v>
      </c>
      <c r="D3" t="s">
        <v>1967</v>
      </c>
      <c r="E3" t="s">
        <v>1968</v>
      </c>
      <c r="F3" t="s">
        <v>1967</v>
      </c>
      <c r="G3" t="s">
        <v>1968</v>
      </c>
      <c r="H3" t="s">
        <v>3221</v>
      </c>
    </row>
    <row r="4" spans="1:9" x14ac:dyDescent="0.35">
      <c r="A4" t="s">
        <v>49</v>
      </c>
      <c r="B4" t="s">
        <v>50</v>
      </c>
      <c r="C4" t="s">
        <v>52</v>
      </c>
      <c r="D4">
        <f ca="1">SUMIF('EBI tsv usX'!$D$4:$E$719,Classes!C4,'EBI tsv usX'!$I$4:$I$719)</f>
        <v>488054</v>
      </c>
      <c r="E4">
        <f>SUMIF('Kelpie counts usX'!$G$4:$G$276,Classes!C4,'Kelpie counts usX'!$B$4:$B$276)</f>
        <v>49630</v>
      </c>
      <c r="F4" s="4">
        <f ca="1">D4/D$1</f>
        <v>0.4243132406728794</v>
      </c>
      <c r="G4" s="4">
        <f>E4/E$1</f>
        <v>0.45430828519905164</v>
      </c>
      <c r="H4" s="7">
        <f ca="1">MAX(F4:G4)</f>
        <v>0.45430828519905164</v>
      </c>
      <c r="I4" s="10"/>
    </row>
    <row r="5" spans="1:9" x14ac:dyDescent="0.35">
      <c r="A5" t="s">
        <v>49</v>
      </c>
      <c r="B5" t="s">
        <v>58</v>
      </c>
      <c r="C5" t="s">
        <v>59</v>
      </c>
      <c r="D5">
        <f ca="1">SUMIF('EBI tsv usX'!$D$4:$E$719,Classes!C5,'EBI tsv usX'!$I$4:$I$719)</f>
        <v>501590</v>
      </c>
      <c r="E5">
        <f>SUMIF('Kelpie counts usX'!$G$4:$G$276,Classes!C5,'Kelpie counts usX'!$B$4:$B$276)</f>
        <v>44123</v>
      </c>
      <c r="F5" s="4">
        <f t="shared" ref="F5:F68" ca="1" si="0">D5/D$1</f>
        <v>0.43608141391958588</v>
      </c>
      <c r="G5" s="4">
        <f t="shared" ref="G5:G68" si="1">E5/E$1</f>
        <v>0.40389773257783107</v>
      </c>
      <c r="H5" s="7">
        <f t="shared" ref="H5:H68" ca="1" si="2">MAX(F5:G5)</f>
        <v>0.43608141391958588</v>
      </c>
      <c r="I5" s="10"/>
    </row>
    <row r="6" spans="1:9" x14ac:dyDescent="0.35">
      <c r="A6" t="s">
        <v>49</v>
      </c>
      <c r="B6" t="s">
        <v>73</v>
      </c>
      <c r="C6" t="s">
        <v>74</v>
      </c>
      <c r="D6">
        <f ca="1">SUMIF('EBI tsv usX'!$D$4:$E$719,Classes!C6,'EBI tsv usX'!$I$4:$I$719)</f>
        <v>57402</v>
      </c>
      <c r="E6">
        <f>SUMIF('Kelpie counts usX'!$G$4:$G$276,Classes!C6,'Kelpie counts usX'!$B$4:$B$276)</f>
        <v>4848</v>
      </c>
      <c r="F6" s="4">
        <f t="shared" ca="1" si="0"/>
        <v>4.9905192132642336E-2</v>
      </c>
      <c r="G6" s="4">
        <f t="shared" si="1"/>
        <v>4.4378129491134441E-2</v>
      </c>
      <c r="H6" s="7">
        <f t="shared" ca="1" si="2"/>
        <v>4.9905192132642336E-2</v>
      </c>
      <c r="I6" s="10"/>
    </row>
    <row r="7" spans="1:9" x14ac:dyDescent="0.35">
      <c r="A7" t="s">
        <v>49</v>
      </c>
      <c r="B7" t="s">
        <v>58</v>
      </c>
      <c r="C7" t="s">
        <v>112</v>
      </c>
      <c r="D7">
        <f ca="1">SUMIF('EBI tsv usX'!$D$4:$E$719,Classes!C7,'EBI tsv usX'!$I$4:$I$719)</f>
        <v>35181</v>
      </c>
      <c r="E7">
        <f>SUMIF('Kelpie counts usX'!$G$4:$G$276,Classes!C7,'Kelpie counts usX'!$B$4:$B$276)</f>
        <v>3300</v>
      </c>
      <c r="F7" s="4">
        <f t="shared" ca="1" si="0"/>
        <v>3.0586296024850877E-2</v>
      </c>
      <c r="G7" s="4">
        <f t="shared" si="1"/>
        <v>3.0207885173420723E-2</v>
      </c>
      <c r="H7" s="7">
        <f t="shared" ca="1" si="2"/>
        <v>3.0586296024850877E-2</v>
      </c>
      <c r="I7" s="10"/>
    </row>
    <row r="8" spans="1:9" x14ac:dyDescent="0.35">
      <c r="A8" t="s">
        <v>49</v>
      </c>
      <c r="B8" t="s">
        <v>73</v>
      </c>
      <c r="C8" t="s">
        <v>95</v>
      </c>
      <c r="D8">
        <f ca="1">SUMIF('EBI tsv usX'!$D$4:$E$719,Classes!C8,'EBI tsv usX'!$I$4:$I$719)</f>
        <v>26423</v>
      </c>
      <c r="E8">
        <f>SUMIF('Kelpie counts usX'!$G$4:$G$276,Classes!C8,'Kelpie counts usX'!$B$4:$B$276)</f>
        <v>2295</v>
      </c>
      <c r="F8" s="4">
        <f t="shared" ca="1" si="0"/>
        <v>2.2972107099418285E-2</v>
      </c>
      <c r="G8" s="4">
        <f t="shared" si="1"/>
        <v>2.1008211052424411E-2</v>
      </c>
      <c r="H8" s="7">
        <f t="shared" ca="1" si="2"/>
        <v>2.2972107099418285E-2</v>
      </c>
      <c r="I8" s="10"/>
    </row>
    <row r="9" spans="1:9" x14ac:dyDescent="0.35">
      <c r="A9" t="s">
        <v>49</v>
      </c>
      <c r="B9" t="s">
        <v>58</v>
      </c>
      <c r="C9" t="s">
        <v>173</v>
      </c>
      <c r="D9">
        <f ca="1">SUMIF('EBI tsv usX'!$D$4:$E$719,Classes!C9,'EBI tsv usX'!$I$4:$I$719)</f>
        <v>9689</v>
      </c>
      <c r="E9">
        <f>SUMIF('Kelpie counts usX'!$G$4:$G$276,Classes!C9,'Kelpie counts usX'!$B$4:$B$276)</f>
        <v>1435</v>
      </c>
      <c r="F9" s="4">
        <f t="shared" ca="1" si="0"/>
        <v>8.4235985954003618E-3</v>
      </c>
      <c r="G9" s="4">
        <f t="shared" si="1"/>
        <v>1.3135853098139012E-2</v>
      </c>
      <c r="H9" s="7">
        <f t="shared" ca="1" si="2"/>
        <v>1.3135853098139012E-2</v>
      </c>
      <c r="I9" s="10"/>
    </row>
    <row r="10" spans="1:9" x14ac:dyDescent="0.35">
      <c r="A10" t="s">
        <v>49</v>
      </c>
      <c r="B10" t="s">
        <v>58</v>
      </c>
      <c r="C10" t="s">
        <v>1888</v>
      </c>
      <c r="D10">
        <f ca="1">SUMIF('EBI tsv usX'!$D$4:$E$719,Classes!C10,'EBI tsv usX'!$I$4:$I$719)</f>
        <v>0</v>
      </c>
      <c r="E10">
        <f>SUMIF('Kelpie counts usX'!$G$4:$G$276,Classes!C10,'Kelpie counts usX'!$B$4:$B$276)</f>
        <v>1185</v>
      </c>
      <c r="F10" s="4">
        <f t="shared" ca="1" si="0"/>
        <v>0</v>
      </c>
      <c r="G10" s="4">
        <f t="shared" si="1"/>
        <v>1.0847376948637442E-2</v>
      </c>
      <c r="H10" s="7">
        <f t="shared" ca="1" si="2"/>
        <v>1.0847376948637442E-2</v>
      </c>
      <c r="I10" s="10"/>
    </row>
    <row r="11" spans="1:9" x14ac:dyDescent="0.35">
      <c r="A11" t="s">
        <v>49</v>
      </c>
      <c r="B11" t="s">
        <v>133</v>
      </c>
      <c r="C11" t="s">
        <v>1896</v>
      </c>
      <c r="D11">
        <f ca="1">SUMIF('EBI tsv usX'!$D$4:$E$719,Classes!C11,'EBI tsv usX'!$I$4:$I$719)</f>
        <v>8893</v>
      </c>
      <c r="E11">
        <f>SUMIF('Kelpie counts usX'!$G$4:$G$276,Classes!C11,'Kelpie counts usX'!$B$4:$B$276)</f>
        <v>819</v>
      </c>
      <c r="F11" s="4">
        <f t="shared" ca="1" si="0"/>
        <v>7.7315576745686267E-3</v>
      </c>
      <c r="G11" s="4">
        <f t="shared" si="1"/>
        <v>7.4970478657671426E-3</v>
      </c>
      <c r="H11" s="7">
        <f t="shared" ca="1" si="2"/>
        <v>7.7315576745686267E-3</v>
      </c>
      <c r="I11" s="10"/>
    </row>
    <row r="12" spans="1:9" x14ac:dyDescent="0.35">
      <c r="A12" t="s">
        <v>49</v>
      </c>
      <c r="B12" t="s">
        <v>58</v>
      </c>
      <c r="C12" t="s">
        <v>258</v>
      </c>
      <c r="D12">
        <f ca="1">SUMIF('EBI tsv usX'!$D$4:$E$719,Classes!C12,'EBI tsv usX'!$I$4:$I$719)</f>
        <v>5621</v>
      </c>
      <c r="E12">
        <f>SUMIF('Kelpie counts usX'!$G$4:$G$276,Classes!C12,'Kelpie counts usX'!$B$4:$B$276)</f>
        <v>346</v>
      </c>
      <c r="F12" s="4">
        <f t="shared" ca="1" si="0"/>
        <v>4.886886954767823E-3</v>
      </c>
      <c r="G12" s="4">
        <f t="shared" si="1"/>
        <v>3.1672509909101729E-3</v>
      </c>
      <c r="H12" s="7">
        <f t="shared" ca="1" si="2"/>
        <v>4.886886954767823E-3</v>
      </c>
      <c r="I12" s="10"/>
    </row>
    <row r="13" spans="1:9" x14ac:dyDescent="0.35">
      <c r="A13" t="s">
        <v>49</v>
      </c>
      <c r="B13" t="s">
        <v>133</v>
      </c>
      <c r="C13" t="s">
        <v>1975</v>
      </c>
      <c r="D13">
        <f ca="1">SUMIF('EBI tsv usX'!$D$4:$E$719,Classes!C13,'EBI tsv usX'!$I$4:$I$719)</f>
        <v>5042</v>
      </c>
      <c r="E13">
        <f>SUMIF('Kelpie counts usX'!$G$4:$G$276,Classes!C13,'Kelpie counts usX'!$B$4:$B$276)</f>
        <v>369</v>
      </c>
      <c r="F13" s="4">
        <f t="shared" ca="1" si="0"/>
        <v>4.3835054306954925E-3</v>
      </c>
      <c r="G13" s="4">
        <f t="shared" si="1"/>
        <v>3.3777907966643173E-3</v>
      </c>
      <c r="H13" s="7">
        <f t="shared" ca="1" si="2"/>
        <v>4.3835054306954925E-3</v>
      </c>
      <c r="I13" s="10"/>
    </row>
    <row r="14" spans="1:9" x14ac:dyDescent="0.35">
      <c r="A14" t="s">
        <v>49</v>
      </c>
      <c r="B14" t="s">
        <v>73</v>
      </c>
      <c r="C14" t="s">
        <v>295</v>
      </c>
      <c r="D14">
        <f ca="1">SUMIF('EBI tsv usX'!$D$4:$E$719,Classes!C14,'EBI tsv usX'!$I$4:$I$719)</f>
        <v>4106</v>
      </c>
      <c r="E14">
        <f>SUMIF('Kelpie counts usX'!$G$4:$G$276,Classes!C14,'Kelpie counts usX'!$B$4:$B$276)</f>
        <v>283</v>
      </c>
      <c r="F14" s="4">
        <f t="shared" ca="1" si="0"/>
        <v>3.5697487700189789E-3</v>
      </c>
      <c r="G14" s="4">
        <f t="shared" si="1"/>
        <v>2.5905550012357771E-3</v>
      </c>
      <c r="H14" s="7">
        <f t="shared" ca="1" si="2"/>
        <v>3.5697487700189789E-3</v>
      </c>
      <c r="I14" s="10"/>
    </row>
    <row r="15" spans="1:9" x14ac:dyDescent="0.35">
      <c r="A15" t="s">
        <v>49</v>
      </c>
      <c r="B15" t="s">
        <v>73</v>
      </c>
      <c r="C15" t="s">
        <v>318</v>
      </c>
      <c r="D15">
        <f ca="1">SUMIF('EBI tsv usX'!$D$4:$E$719,Classes!C15,'EBI tsv usX'!$I$4:$I$719)</f>
        <v>2478</v>
      </c>
      <c r="E15">
        <f>SUMIF('Kelpie counts usX'!$G$4:$G$276,Classes!C15,'Kelpie counts usX'!$B$4:$B$276)</f>
        <v>294</v>
      </c>
      <c r="F15" s="4">
        <f t="shared" ca="1" si="0"/>
        <v>2.1543685952525645E-3</v>
      </c>
      <c r="G15" s="4">
        <f t="shared" si="1"/>
        <v>2.6912479518138464E-3</v>
      </c>
      <c r="H15" s="7">
        <f t="shared" ca="1" si="2"/>
        <v>2.6912479518138464E-3</v>
      </c>
      <c r="I15" s="10"/>
    </row>
    <row r="16" spans="1:9" x14ac:dyDescent="0.35">
      <c r="A16" t="s">
        <v>49</v>
      </c>
      <c r="B16" t="s">
        <v>353</v>
      </c>
      <c r="C16" t="s">
        <v>354</v>
      </c>
      <c r="D16">
        <f ca="1">SUMIF('EBI tsv usX'!$D$4:$E$719,Classes!C16,'EBI tsv usX'!$I$4:$I$719)</f>
        <v>1513</v>
      </c>
      <c r="E16">
        <f>SUMIF('Kelpie counts usX'!$G$4:$G$276,Classes!C16,'Kelpie counts usX'!$B$4:$B$276)</f>
        <v>112</v>
      </c>
      <c r="F16" s="4">
        <f t="shared" ca="1" si="0"/>
        <v>1.315399388465347E-3</v>
      </c>
      <c r="G16" s="4">
        <f t="shared" si="1"/>
        <v>1.0252373149767034E-3</v>
      </c>
      <c r="H16" s="7">
        <f t="shared" ca="1" si="2"/>
        <v>1.315399388465347E-3</v>
      </c>
      <c r="I16" s="10"/>
    </row>
    <row r="17" spans="1:9" x14ac:dyDescent="0.35">
      <c r="A17" t="s">
        <v>49</v>
      </c>
      <c r="B17" t="s">
        <v>1677</v>
      </c>
      <c r="C17" t="s">
        <v>1976</v>
      </c>
      <c r="D17">
        <f ca="1">SUMIF('EBI tsv usX'!$D$4:$E$719,Classes!C17,'EBI tsv usX'!$I$4:$I$719)</f>
        <v>1507</v>
      </c>
      <c r="E17">
        <f>SUMIF('Kelpie counts usX'!$G$4:$G$276,Classes!C17,'Kelpie counts usX'!$B$4:$B$276)</f>
        <v>0</v>
      </c>
      <c r="F17" s="4">
        <f t="shared" ca="1" si="0"/>
        <v>1.3101829996148566E-3</v>
      </c>
      <c r="G17" s="4">
        <f t="shared" si="1"/>
        <v>0</v>
      </c>
      <c r="H17" s="7">
        <f t="shared" ca="1" si="2"/>
        <v>1.3101829996148566E-3</v>
      </c>
      <c r="I17" s="10"/>
    </row>
    <row r="18" spans="1:9" x14ac:dyDescent="0.35">
      <c r="A18" t="s">
        <v>49</v>
      </c>
      <c r="B18" t="s">
        <v>1844</v>
      </c>
      <c r="C18" t="s">
        <v>1845</v>
      </c>
      <c r="D18">
        <f ca="1">SUMIF('EBI tsv usX'!$D$4:$E$719,Classes!C18,'EBI tsv usX'!$I$4:$I$719)</f>
        <v>1103</v>
      </c>
      <c r="E18">
        <f>SUMIF('Kelpie counts usX'!$G$4:$G$276,Classes!C18,'Kelpie counts usX'!$B$4:$B$276)</f>
        <v>0</v>
      </c>
      <c r="F18" s="4">
        <f t="shared" ca="1" si="0"/>
        <v>9.5894615034849821E-4</v>
      </c>
      <c r="G18" s="4">
        <f t="shared" si="1"/>
        <v>0</v>
      </c>
      <c r="H18" s="7">
        <f t="shared" ca="1" si="2"/>
        <v>9.5894615034849821E-4</v>
      </c>
      <c r="I18" s="10"/>
    </row>
    <row r="19" spans="1:9" x14ac:dyDescent="0.35">
      <c r="A19" t="s">
        <v>49</v>
      </c>
      <c r="B19" t="s">
        <v>1881</v>
      </c>
      <c r="C19" t="s">
        <v>1882</v>
      </c>
      <c r="D19">
        <f ca="1">SUMIF('EBI tsv usX'!$D$4:$E$719,Classes!C19,'EBI tsv usX'!$I$4:$I$719)</f>
        <v>0</v>
      </c>
      <c r="E19">
        <f>SUMIF('Kelpie counts usX'!$G$4:$G$276,Classes!C19,'Kelpie counts usX'!$B$4:$B$276)</f>
        <v>88</v>
      </c>
      <c r="F19" s="4">
        <f t="shared" ca="1" si="0"/>
        <v>0</v>
      </c>
      <c r="G19" s="4">
        <f t="shared" si="1"/>
        <v>8.0554360462455261E-4</v>
      </c>
      <c r="H19" s="7">
        <f t="shared" ca="1" si="2"/>
        <v>8.0554360462455261E-4</v>
      </c>
      <c r="I19" s="10"/>
    </row>
    <row r="20" spans="1:9" x14ac:dyDescent="0.35">
      <c r="A20" t="s">
        <v>386</v>
      </c>
      <c r="B20" t="s">
        <v>387</v>
      </c>
      <c r="C20" t="s">
        <v>388</v>
      </c>
      <c r="D20">
        <f ca="1">SUMIF('EBI tsv usX'!$D$4:$E$719,Classes!C20,'EBI tsv usX'!$I$4:$I$719)</f>
        <v>816</v>
      </c>
      <c r="E20">
        <f>SUMIF('Kelpie counts usX'!$G$4:$G$276,Classes!C20,'Kelpie counts usX'!$B$4:$B$276)</f>
        <v>81</v>
      </c>
      <c r="F20" s="4">
        <f t="shared" ca="1" si="0"/>
        <v>7.0942888366670406E-4</v>
      </c>
      <c r="G20" s="4">
        <f t="shared" si="1"/>
        <v>7.4146627243850869E-4</v>
      </c>
      <c r="H20" s="7">
        <f t="shared" ca="1" si="2"/>
        <v>7.4146627243850869E-4</v>
      </c>
      <c r="I20" s="10"/>
    </row>
    <row r="21" spans="1:9" x14ac:dyDescent="0.35">
      <c r="A21" t="s">
        <v>49</v>
      </c>
      <c r="B21" t="s">
        <v>73</v>
      </c>
      <c r="C21" t="s">
        <v>1903</v>
      </c>
      <c r="D21">
        <f ca="1">SUMIF('EBI tsv usX'!$D$4:$E$719,Classes!C21,'EBI tsv usX'!$I$4:$I$719)</f>
        <v>1</v>
      </c>
      <c r="E21">
        <f>SUMIF('Kelpie counts usX'!$G$4:$G$276,Classes!C21,'Kelpie counts usX'!$B$4:$B$276)</f>
        <v>35</v>
      </c>
      <c r="F21" s="4">
        <f t="shared" ca="1" si="0"/>
        <v>8.6939814174841186E-7</v>
      </c>
      <c r="G21" s="4">
        <f t="shared" si="1"/>
        <v>3.2038666093021977E-4</v>
      </c>
      <c r="H21" s="7">
        <f t="shared" ca="1" si="2"/>
        <v>3.2038666093021977E-4</v>
      </c>
      <c r="I21" s="10"/>
    </row>
    <row r="22" spans="1:9" x14ac:dyDescent="0.35">
      <c r="A22" t="s">
        <v>49</v>
      </c>
      <c r="B22" t="s">
        <v>50</v>
      </c>
      <c r="C22" t="s">
        <v>1658</v>
      </c>
      <c r="D22">
        <f ca="1">SUMIF('EBI tsv usX'!$D$4:$E$719,Classes!C22,'EBI tsv usX'!$I$4:$I$719)</f>
        <v>203</v>
      </c>
      <c r="E22">
        <f>SUMIF('Kelpie counts usX'!$G$4:$G$276,Classes!C22,'Kelpie counts usX'!$B$4:$B$276)</f>
        <v>0</v>
      </c>
      <c r="F22" s="4">
        <f t="shared" ca="1" si="0"/>
        <v>1.7648782277492761E-4</v>
      </c>
      <c r="G22" s="4">
        <f t="shared" si="1"/>
        <v>0</v>
      </c>
      <c r="H22" s="7">
        <f t="shared" ca="1" si="2"/>
        <v>1.7648782277492761E-4</v>
      </c>
      <c r="I22" s="10"/>
    </row>
    <row r="23" spans="1:9" x14ac:dyDescent="0.35">
      <c r="A23" t="s">
        <v>49</v>
      </c>
      <c r="B23" t="s">
        <v>1763</v>
      </c>
      <c r="C23" t="s">
        <v>3230</v>
      </c>
      <c r="D23">
        <f ca="1">SUMIF('EBI tsv usX'!$D$4:$E$719,Classes!C23,'EBI tsv usX'!$I$4:$I$719)</f>
        <v>185</v>
      </c>
      <c r="E23">
        <f>SUMIF('Kelpie counts usX'!$G$4:$G$276,Classes!C23,'Kelpie counts usX'!$B$4:$B$276)</f>
        <v>0</v>
      </c>
      <c r="F23" s="4">
        <f t="shared" ca="1" si="0"/>
        <v>1.608386562234562E-4</v>
      </c>
      <c r="G23" s="4">
        <f t="shared" si="1"/>
        <v>0</v>
      </c>
      <c r="H23" s="7">
        <f t="shared" ca="1" si="2"/>
        <v>1.608386562234562E-4</v>
      </c>
      <c r="I23" s="10"/>
    </row>
    <row r="24" spans="1:9" x14ac:dyDescent="0.35">
      <c r="A24" t="s">
        <v>49</v>
      </c>
      <c r="B24" t="s">
        <v>1677</v>
      </c>
      <c r="C24" t="s">
        <v>1674</v>
      </c>
      <c r="D24">
        <f ca="1">SUMIF('EBI tsv usX'!$D$4:$E$719,Classes!C24,'EBI tsv usX'!$I$4:$I$719)</f>
        <v>56</v>
      </c>
      <c r="E24">
        <f>SUMIF('Kelpie counts usX'!$G$4:$G$276,Classes!C24,'Kelpie counts usX'!$B$4:$B$276)</f>
        <v>0</v>
      </c>
      <c r="F24" s="4">
        <f t="shared" ca="1" si="0"/>
        <v>4.8686295937911059E-5</v>
      </c>
      <c r="G24" s="4">
        <f t="shared" si="1"/>
        <v>0</v>
      </c>
      <c r="H24" s="7">
        <f t="shared" ca="1" si="2"/>
        <v>4.8686295937911059E-5</v>
      </c>
      <c r="I24" s="10"/>
    </row>
    <row r="25" spans="1:9" x14ac:dyDescent="0.35">
      <c r="A25" t="s">
        <v>386</v>
      </c>
      <c r="B25" t="s">
        <v>387</v>
      </c>
      <c r="C25" t="s">
        <v>1630</v>
      </c>
      <c r="D25">
        <f ca="1">SUMIF('EBI tsv usX'!$D$4:$E$719,Classes!C25,'EBI tsv usX'!$I$4:$I$719)</f>
        <v>40</v>
      </c>
      <c r="E25">
        <f>SUMIF('Kelpie counts usX'!$G$4:$G$276,Classes!C25,'Kelpie counts usX'!$B$4:$B$276)</f>
        <v>0</v>
      </c>
      <c r="F25" s="4">
        <f t="shared" ca="1" si="0"/>
        <v>3.4775925669936473E-5</v>
      </c>
      <c r="G25" s="4">
        <f t="shared" si="1"/>
        <v>0</v>
      </c>
      <c r="H25" s="7">
        <f t="shared" ca="1" si="2"/>
        <v>3.4775925669936473E-5</v>
      </c>
      <c r="I25" s="10"/>
    </row>
    <row r="26" spans="1:9" x14ac:dyDescent="0.35">
      <c r="A26" t="s">
        <v>49</v>
      </c>
      <c r="B26" t="s">
        <v>133</v>
      </c>
      <c r="C26" t="s">
        <v>2028</v>
      </c>
      <c r="D26">
        <f ca="1">SUMIF('EBI tsv usX'!$D$4:$E$719,Classes!C26,'EBI tsv usX'!$I$4:$I$719)</f>
        <v>35</v>
      </c>
      <c r="E26">
        <f>SUMIF('Kelpie counts usX'!$G$4:$G$276,Classes!C26,'Kelpie counts usX'!$B$4:$B$276)</f>
        <v>0</v>
      </c>
      <c r="F26" s="4">
        <f t="shared" ca="1" si="0"/>
        <v>3.0428934961194414E-5</v>
      </c>
      <c r="G26" s="4">
        <f t="shared" si="1"/>
        <v>0</v>
      </c>
      <c r="H26" s="7">
        <f t="shared" ca="1" si="2"/>
        <v>3.0428934961194414E-5</v>
      </c>
      <c r="I26" s="10"/>
    </row>
    <row r="27" spans="1:9" x14ac:dyDescent="0.35">
      <c r="A27" t="s">
        <v>49</v>
      </c>
      <c r="B27" t="s">
        <v>1837</v>
      </c>
      <c r="C27" t="s">
        <v>1838</v>
      </c>
      <c r="D27">
        <f ca="1">SUMIF('EBI tsv usX'!$D$4:$E$719,Classes!C27,'EBI tsv usX'!$I$4:$I$719)</f>
        <v>35</v>
      </c>
      <c r="E27">
        <f>SUMIF('Kelpie counts usX'!$G$4:$G$276,Classes!C27,'Kelpie counts usX'!$B$4:$B$276)</f>
        <v>0</v>
      </c>
      <c r="F27" s="4">
        <f t="shared" ca="1" si="0"/>
        <v>3.0428934961194414E-5</v>
      </c>
      <c r="G27" s="4">
        <f t="shared" si="1"/>
        <v>0</v>
      </c>
      <c r="H27" s="7">
        <f t="shared" ca="1" si="2"/>
        <v>3.0428934961194414E-5</v>
      </c>
      <c r="I27" s="10"/>
    </row>
    <row r="28" spans="1:9" x14ac:dyDescent="0.35">
      <c r="A28" t="s">
        <v>49</v>
      </c>
      <c r="B28" t="s">
        <v>2053</v>
      </c>
      <c r="C28" t="s">
        <v>2054</v>
      </c>
      <c r="D28">
        <f ca="1">SUMIF('EBI tsv usX'!$D$4:$E$719,Classes!C28,'EBI tsv usX'!$I$4:$I$719)</f>
        <v>30</v>
      </c>
      <c r="E28">
        <f>SUMIF('Kelpie counts usX'!$G$4:$G$276,Classes!C28,'Kelpie counts usX'!$B$4:$B$276)</f>
        <v>0</v>
      </c>
      <c r="F28" s="4">
        <f t="shared" ca="1" si="0"/>
        <v>2.6081944252452355E-5</v>
      </c>
      <c r="G28" s="4">
        <f t="shared" si="1"/>
        <v>0</v>
      </c>
      <c r="H28" s="7">
        <f t="shared" ca="1" si="2"/>
        <v>2.6081944252452355E-5</v>
      </c>
      <c r="I28" s="10"/>
    </row>
    <row r="29" spans="1:9" x14ac:dyDescent="0.35">
      <c r="A29" t="s">
        <v>49</v>
      </c>
      <c r="B29" t="s">
        <v>1756</v>
      </c>
      <c r="C29" t="s">
        <v>1757</v>
      </c>
      <c r="D29">
        <f ca="1">SUMIF('EBI tsv usX'!$D$4:$E$719,Classes!C29,'EBI tsv usX'!$I$4:$I$719)</f>
        <v>24</v>
      </c>
      <c r="E29">
        <f>SUMIF('Kelpie counts usX'!$G$4:$G$276,Classes!C29,'Kelpie counts usX'!$B$4:$B$276)</f>
        <v>0</v>
      </c>
      <c r="F29" s="4">
        <f t="shared" ca="1" si="0"/>
        <v>2.0865555401961883E-5</v>
      </c>
      <c r="G29" s="4">
        <f t="shared" si="1"/>
        <v>0</v>
      </c>
      <c r="H29" s="7">
        <f t="shared" ca="1" si="2"/>
        <v>2.0865555401961883E-5</v>
      </c>
      <c r="I29" s="10"/>
    </row>
    <row r="30" spans="1:9" x14ac:dyDescent="0.35">
      <c r="A30" t="s">
        <v>49</v>
      </c>
      <c r="B30" t="s">
        <v>133</v>
      </c>
      <c r="C30" t="s">
        <v>2086</v>
      </c>
      <c r="D30">
        <f ca="1">SUMIF('EBI tsv usX'!$D$4:$E$719,Classes!C30,'EBI tsv usX'!$I$4:$I$719)</f>
        <v>21</v>
      </c>
      <c r="E30">
        <f>SUMIF('Kelpie counts usX'!$G$4:$G$276,Classes!C30,'Kelpie counts usX'!$B$4:$B$276)</f>
        <v>0</v>
      </c>
      <c r="F30" s="4">
        <f t="shared" ca="1" si="0"/>
        <v>1.8257360976716649E-5</v>
      </c>
      <c r="G30" s="4">
        <f t="shared" si="1"/>
        <v>0</v>
      </c>
      <c r="H30" s="7">
        <f t="shared" ca="1" si="2"/>
        <v>1.8257360976716649E-5</v>
      </c>
      <c r="I30" s="10"/>
    </row>
    <row r="31" spans="1:9" x14ac:dyDescent="0.35">
      <c r="A31" t="s">
        <v>49</v>
      </c>
      <c r="B31" t="s">
        <v>1678</v>
      </c>
      <c r="C31" t="s">
        <v>1678</v>
      </c>
      <c r="D31">
        <f ca="1">SUMIF('EBI tsv usX'!$D$4:$E$719,Classes!C31,'EBI tsv usX'!$I$4:$I$719)</f>
        <v>13</v>
      </c>
      <c r="E31">
        <f>SUMIF('Kelpie counts usX'!$G$4:$G$276,Classes!C31,'Kelpie counts usX'!$B$4:$B$276)</f>
        <v>0</v>
      </c>
      <c r="F31" s="4">
        <f t="shared" ca="1" si="0"/>
        <v>1.1302175842729354E-5</v>
      </c>
      <c r="G31" s="4">
        <f t="shared" si="1"/>
        <v>0</v>
      </c>
      <c r="H31" s="7">
        <f t="shared" ca="1" si="2"/>
        <v>1.1302175842729354E-5</v>
      </c>
      <c r="I31" s="10"/>
    </row>
    <row r="32" spans="1:9" x14ac:dyDescent="0.35">
      <c r="A32" t="s">
        <v>49</v>
      </c>
      <c r="B32" t="s">
        <v>73</v>
      </c>
      <c r="C32" t="s">
        <v>1791</v>
      </c>
      <c r="D32">
        <f ca="1">SUMIF('EBI tsv usX'!$D$4:$E$719,Classes!C32,'EBI tsv usX'!$I$4:$I$719)</f>
        <v>10</v>
      </c>
      <c r="E32">
        <f>SUMIF('Kelpie counts usX'!$G$4:$G$276,Classes!C32,'Kelpie counts usX'!$B$4:$B$276)</f>
        <v>0</v>
      </c>
      <c r="F32" s="4">
        <f t="shared" ca="1" si="0"/>
        <v>8.6939814174841182E-6</v>
      </c>
      <c r="G32" s="4">
        <f t="shared" si="1"/>
        <v>0</v>
      </c>
      <c r="H32" s="7">
        <f t="shared" ca="1" si="2"/>
        <v>8.6939814174841182E-6</v>
      </c>
      <c r="I32" s="10"/>
    </row>
    <row r="33" spans="1:9" x14ac:dyDescent="0.35">
      <c r="A33" t="s">
        <v>49</v>
      </c>
      <c r="B33" t="s">
        <v>73</v>
      </c>
      <c r="C33" t="s">
        <v>2069</v>
      </c>
      <c r="D33">
        <f ca="1">SUMIF('EBI tsv usX'!$D$4:$E$719,Classes!C33,'EBI tsv usX'!$I$4:$I$719)</f>
        <v>9</v>
      </c>
      <c r="E33">
        <f>SUMIF('Kelpie counts usX'!$G$4:$G$276,Classes!C33,'Kelpie counts usX'!$B$4:$B$276)</f>
        <v>0</v>
      </c>
      <c r="F33" s="4">
        <f t="shared" ca="1" si="0"/>
        <v>7.8245832757357057E-6</v>
      </c>
      <c r="G33" s="4">
        <f t="shared" si="1"/>
        <v>0</v>
      </c>
      <c r="H33" s="7">
        <f t="shared" ca="1" si="2"/>
        <v>7.8245832757357057E-6</v>
      </c>
      <c r="I33" s="10"/>
    </row>
    <row r="34" spans="1:9" x14ac:dyDescent="0.35">
      <c r="A34" t="s">
        <v>49</v>
      </c>
      <c r="B34" t="s">
        <v>1844</v>
      </c>
      <c r="C34" t="s">
        <v>2078</v>
      </c>
      <c r="D34">
        <f ca="1">SUMIF('EBI tsv usX'!$D$4:$E$719,Classes!C34,'EBI tsv usX'!$I$4:$I$719)</f>
        <v>8</v>
      </c>
      <c r="E34">
        <f>SUMIF('Kelpie counts usX'!$G$4:$G$276,Classes!C34,'Kelpie counts usX'!$B$4:$B$276)</f>
        <v>0</v>
      </c>
      <c r="F34" s="4">
        <f t="shared" ca="1" si="0"/>
        <v>6.9551851339872949E-6</v>
      </c>
      <c r="G34" s="4">
        <f t="shared" si="1"/>
        <v>0</v>
      </c>
      <c r="H34" s="7">
        <f t="shared" ca="1" si="2"/>
        <v>6.9551851339872949E-6</v>
      </c>
      <c r="I34" s="10"/>
    </row>
    <row r="35" spans="1:9" x14ac:dyDescent="0.35">
      <c r="A35" t="s">
        <v>49</v>
      </c>
      <c r="B35" t="s">
        <v>1667</v>
      </c>
      <c r="C35" t="s">
        <v>1668</v>
      </c>
      <c r="D35">
        <f ca="1">SUMIF('EBI tsv usX'!$D$4:$E$719,Classes!C35,'EBI tsv usX'!$I$4:$I$719)</f>
        <v>8</v>
      </c>
      <c r="E35">
        <f>SUMIF('Kelpie counts usX'!$G$4:$G$276,Classes!C35,'Kelpie counts usX'!$B$4:$B$276)</f>
        <v>0</v>
      </c>
      <c r="F35" s="4">
        <f t="shared" ca="1" si="0"/>
        <v>6.9551851339872949E-6</v>
      </c>
      <c r="G35" s="4">
        <f t="shared" si="1"/>
        <v>0</v>
      </c>
      <c r="H35" s="7">
        <f t="shared" ca="1" si="2"/>
        <v>6.9551851339872949E-6</v>
      </c>
      <c r="I35" s="10"/>
    </row>
    <row r="36" spans="1:9" x14ac:dyDescent="0.35">
      <c r="A36" t="s">
        <v>49</v>
      </c>
      <c r="B36" t="s">
        <v>1667</v>
      </c>
      <c r="C36" t="s">
        <v>2082</v>
      </c>
      <c r="D36">
        <f ca="1">SUMIF('EBI tsv usX'!$D$4:$E$719,Classes!C36,'EBI tsv usX'!$I$4:$I$719)</f>
        <v>8</v>
      </c>
      <c r="E36">
        <f>SUMIF('Kelpie counts usX'!$G$4:$G$276,Classes!C36,'Kelpie counts usX'!$B$4:$B$276)</f>
        <v>0</v>
      </c>
      <c r="F36" s="4">
        <f t="shared" ca="1" si="0"/>
        <v>6.9551851339872949E-6</v>
      </c>
      <c r="G36" s="4">
        <f t="shared" si="1"/>
        <v>0</v>
      </c>
      <c r="H36" s="7">
        <f t="shared" ca="1" si="2"/>
        <v>6.9551851339872949E-6</v>
      </c>
      <c r="I36" s="10"/>
    </row>
    <row r="37" spans="1:9" x14ac:dyDescent="0.35">
      <c r="A37" t="s">
        <v>49</v>
      </c>
      <c r="B37" t="s">
        <v>50</v>
      </c>
      <c r="C37" t="s">
        <v>1662</v>
      </c>
      <c r="D37">
        <f ca="1">SUMIF('EBI tsv usX'!$D$4:$E$719,Classes!C37,'EBI tsv usX'!$I$4:$I$719)</f>
        <v>8</v>
      </c>
      <c r="E37">
        <f>SUMIF('Kelpie counts usX'!$G$4:$G$276,Classes!C37,'Kelpie counts usX'!$B$4:$B$276)</f>
        <v>0</v>
      </c>
      <c r="F37" s="4">
        <f t="shared" ca="1" si="0"/>
        <v>6.9551851339872949E-6</v>
      </c>
      <c r="G37" s="4">
        <f t="shared" si="1"/>
        <v>0</v>
      </c>
      <c r="H37" s="7">
        <f t="shared" ca="1" si="2"/>
        <v>6.9551851339872949E-6</v>
      </c>
      <c r="I37" s="10"/>
    </row>
    <row r="38" spans="1:9" x14ac:dyDescent="0.35">
      <c r="A38" t="s">
        <v>49</v>
      </c>
      <c r="B38" t="s">
        <v>1672</v>
      </c>
      <c r="C38" t="s">
        <v>1672</v>
      </c>
      <c r="D38">
        <f ca="1">SUMIF('EBI tsv usX'!$D$4:$E$719,Classes!C38,'EBI tsv usX'!$I$4:$I$719)</f>
        <v>7</v>
      </c>
      <c r="E38">
        <f>SUMIF('Kelpie counts usX'!$G$4:$G$276,Classes!C38,'Kelpie counts usX'!$B$4:$B$276)</f>
        <v>0</v>
      </c>
      <c r="F38" s="4">
        <f t="shared" ca="1" si="0"/>
        <v>6.0857869922388824E-6</v>
      </c>
      <c r="G38" s="4">
        <f t="shared" si="1"/>
        <v>0</v>
      </c>
      <c r="H38" s="7">
        <f t="shared" ca="1" si="2"/>
        <v>6.0857869922388824E-6</v>
      </c>
      <c r="I38" s="10"/>
    </row>
    <row r="39" spans="1:9" x14ac:dyDescent="0.35">
      <c r="A39" t="s">
        <v>49</v>
      </c>
      <c r="B39" t="s">
        <v>133</v>
      </c>
      <c r="C39" t="s">
        <v>2090</v>
      </c>
      <c r="D39">
        <f ca="1">SUMIF('EBI tsv usX'!$D$4:$E$719,Classes!C39,'EBI tsv usX'!$I$4:$I$719)</f>
        <v>6</v>
      </c>
      <c r="E39">
        <f>SUMIF('Kelpie counts usX'!$G$4:$G$276,Classes!C39,'Kelpie counts usX'!$B$4:$B$276)</f>
        <v>0</v>
      </c>
      <c r="F39" s="4">
        <f t="shared" ca="1" si="0"/>
        <v>5.2163888504904708E-6</v>
      </c>
      <c r="G39" s="4">
        <f t="shared" si="1"/>
        <v>0</v>
      </c>
      <c r="H39" s="7">
        <f t="shared" ca="1" si="2"/>
        <v>5.2163888504904708E-6</v>
      </c>
      <c r="I39" s="10"/>
    </row>
    <row r="40" spans="1:9" x14ac:dyDescent="0.35">
      <c r="A40" t="s">
        <v>49</v>
      </c>
      <c r="B40" t="s">
        <v>50</v>
      </c>
      <c r="C40" t="s">
        <v>1892</v>
      </c>
      <c r="D40">
        <f ca="1">SUMIF('EBI tsv usX'!$D$4:$E$719,Classes!C40,'EBI tsv usX'!$I$4:$I$719)</f>
        <v>6</v>
      </c>
      <c r="E40">
        <f>SUMIF('Kelpie counts usX'!$G$4:$G$276,Classes!C40,'Kelpie counts usX'!$B$4:$B$276)</f>
        <v>0</v>
      </c>
      <c r="F40" s="4">
        <f t="shared" ca="1" si="0"/>
        <v>5.2163888504904708E-6</v>
      </c>
      <c r="G40" s="4">
        <f t="shared" si="1"/>
        <v>0</v>
      </c>
      <c r="H40" s="7">
        <f t="shared" ca="1" si="2"/>
        <v>5.2163888504904708E-6</v>
      </c>
      <c r="I40" s="10"/>
    </row>
    <row r="41" spans="1:9" x14ac:dyDescent="0.35">
      <c r="A41" t="s">
        <v>49</v>
      </c>
      <c r="B41" t="s">
        <v>1667</v>
      </c>
      <c r="C41" t="s">
        <v>2096</v>
      </c>
      <c r="D41">
        <f ca="1">SUMIF('EBI tsv usX'!$D$4:$E$719,Classes!C41,'EBI tsv usX'!$I$4:$I$719)</f>
        <v>6</v>
      </c>
      <c r="E41">
        <f>SUMIF('Kelpie counts usX'!$G$4:$G$276,Classes!C41,'Kelpie counts usX'!$B$4:$B$276)</f>
        <v>0</v>
      </c>
      <c r="F41" s="4">
        <f t="shared" ca="1" si="0"/>
        <v>5.2163888504904708E-6</v>
      </c>
      <c r="G41" s="4">
        <f t="shared" si="1"/>
        <v>0</v>
      </c>
      <c r="H41" s="7">
        <f t="shared" ca="1" si="2"/>
        <v>5.2163888504904708E-6</v>
      </c>
      <c r="I41" s="10"/>
    </row>
    <row r="42" spans="1:9" x14ac:dyDescent="0.35">
      <c r="A42" t="s">
        <v>49</v>
      </c>
      <c r="B42" t="s">
        <v>2108</v>
      </c>
      <c r="C42" t="s">
        <v>2109</v>
      </c>
      <c r="D42">
        <f ca="1">SUMIF('EBI tsv usX'!$D$4:$E$719,Classes!C42,'EBI tsv usX'!$I$4:$I$719)</f>
        <v>5</v>
      </c>
      <c r="E42">
        <f>SUMIF('Kelpie counts usX'!$G$4:$G$276,Classes!C42,'Kelpie counts usX'!$B$4:$B$276)</f>
        <v>0</v>
      </c>
      <c r="F42" s="4">
        <f t="shared" ca="1" si="0"/>
        <v>4.3469907087420591E-6</v>
      </c>
      <c r="G42" s="4">
        <f t="shared" si="1"/>
        <v>0</v>
      </c>
      <c r="H42" s="7">
        <f t="shared" ca="1" si="2"/>
        <v>4.3469907087420591E-6</v>
      </c>
      <c r="I42" s="10"/>
    </row>
    <row r="43" spans="1:9" x14ac:dyDescent="0.35">
      <c r="A43" t="s">
        <v>49</v>
      </c>
      <c r="B43" t="s">
        <v>50</v>
      </c>
      <c r="C43" t="s">
        <v>3236</v>
      </c>
      <c r="D43">
        <f ca="1">SUMIF('EBI tsv usX'!$D$4:$E$719,Classes!C43,'EBI tsv usX'!$I$4:$I$719)</f>
        <v>5</v>
      </c>
      <c r="E43">
        <f>SUMIF('Kelpie counts usX'!$G$4:$G$276,Classes!C43,'Kelpie counts usX'!$B$4:$B$276)</f>
        <v>0</v>
      </c>
      <c r="F43" s="4">
        <f t="shared" ca="1" si="0"/>
        <v>4.3469907087420591E-6</v>
      </c>
      <c r="G43" s="4">
        <f t="shared" si="1"/>
        <v>0</v>
      </c>
      <c r="H43" s="7">
        <f t="shared" ca="1" si="2"/>
        <v>4.3469907087420591E-6</v>
      </c>
      <c r="I43" s="10"/>
    </row>
    <row r="44" spans="1:9" x14ac:dyDescent="0.35">
      <c r="A44" t="s">
        <v>49</v>
      </c>
      <c r="B44" t="s">
        <v>2110</v>
      </c>
      <c r="C44" t="s">
        <v>2113</v>
      </c>
      <c r="D44">
        <f ca="1">SUMIF('EBI tsv usX'!$D$4:$E$719,Classes!C44,'EBI tsv usX'!$I$4:$I$719)</f>
        <v>5</v>
      </c>
      <c r="E44">
        <f>SUMIF('Kelpie counts usX'!$G$4:$G$276,Classes!C44,'Kelpie counts usX'!$B$4:$B$276)</f>
        <v>0</v>
      </c>
      <c r="F44" s="4">
        <f t="shared" ca="1" si="0"/>
        <v>4.3469907087420591E-6</v>
      </c>
      <c r="G44" s="4">
        <f t="shared" si="1"/>
        <v>0</v>
      </c>
      <c r="H44" s="7">
        <f t="shared" ca="1" si="2"/>
        <v>4.3469907087420591E-6</v>
      </c>
      <c r="I44" s="10"/>
    </row>
    <row r="45" spans="1:9" x14ac:dyDescent="0.35">
      <c r="A45" t="s">
        <v>49</v>
      </c>
      <c r="B45" t="s">
        <v>2110</v>
      </c>
      <c r="C45" t="s">
        <v>2111</v>
      </c>
      <c r="D45">
        <f ca="1">SUMIF('EBI tsv usX'!$D$4:$E$719,Classes!C45,'EBI tsv usX'!$I$4:$I$719)</f>
        <v>5</v>
      </c>
      <c r="E45">
        <f>SUMIF('Kelpie counts usX'!$G$4:$G$276,Classes!C45,'Kelpie counts usX'!$B$4:$B$276)</f>
        <v>0</v>
      </c>
      <c r="F45" s="4">
        <f t="shared" ca="1" si="0"/>
        <v>4.3469907087420591E-6</v>
      </c>
      <c r="G45" s="4">
        <f t="shared" si="1"/>
        <v>0</v>
      </c>
      <c r="H45" s="7">
        <f t="shared" ca="1" si="2"/>
        <v>4.3469907087420591E-6</v>
      </c>
      <c r="I45" s="10"/>
    </row>
    <row r="46" spans="1:9" x14ac:dyDescent="0.35">
      <c r="A46" t="s">
        <v>49</v>
      </c>
      <c r="B46" t="s">
        <v>1833</v>
      </c>
      <c r="C46" t="s">
        <v>1833</v>
      </c>
      <c r="D46">
        <f ca="1">SUMIF('EBI tsv usX'!$D$4:$E$719,Classes!C46,'EBI tsv usX'!$I$4:$I$719)</f>
        <v>5</v>
      </c>
      <c r="E46">
        <f>SUMIF('Kelpie counts usX'!$G$4:$G$276,Classes!C46,'Kelpie counts usX'!$B$4:$B$276)</f>
        <v>0</v>
      </c>
      <c r="F46" s="4">
        <f t="shared" ca="1" si="0"/>
        <v>4.3469907087420591E-6</v>
      </c>
      <c r="G46" s="4">
        <f t="shared" si="1"/>
        <v>0</v>
      </c>
      <c r="H46" s="7">
        <f t="shared" ca="1" si="2"/>
        <v>4.3469907087420591E-6</v>
      </c>
      <c r="I46" s="10"/>
    </row>
    <row r="47" spans="1:9" x14ac:dyDescent="0.35">
      <c r="A47" t="s">
        <v>49</v>
      </c>
      <c r="B47" t="s">
        <v>1677</v>
      </c>
      <c r="C47" t="s">
        <v>2103</v>
      </c>
      <c r="D47">
        <f ca="1">SUMIF('EBI tsv usX'!$D$4:$E$719,Classes!C47,'EBI tsv usX'!$I$4:$I$719)</f>
        <v>5</v>
      </c>
      <c r="E47">
        <f>SUMIF('Kelpie counts usX'!$G$4:$G$276,Classes!C47,'Kelpie counts usX'!$B$4:$B$276)</f>
        <v>0</v>
      </c>
      <c r="F47" s="4">
        <f t="shared" ca="1" si="0"/>
        <v>4.3469907087420591E-6</v>
      </c>
      <c r="G47" s="4">
        <f t="shared" si="1"/>
        <v>0</v>
      </c>
      <c r="H47" s="7">
        <f t="shared" ca="1" si="2"/>
        <v>4.3469907087420591E-6</v>
      </c>
      <c r="I47" s="10"/>
    </row>
    <row r="48" spans="1:9" x14ac:dyDescent="0.35">
      <c r="A48" t="s">
        <v>49</v>
      </c>
      <c r="B48" t="s">
        <v>2108</v>
      </c>
      <c r="C48" t="s">
        <v>2125</v>
      </c>
      <c r="D48">
        <f ca="1">SUMIF('EBI tsv usX'!$D$4:$E$719,Classes!C48,'EBI tsv usX'!$I$4:$I$719)</f>
        <v>4</v>
      </c>
      <c r="E48">
        <f>SUMIF('Kelpie counts usX'!$G$4:$G$276,Classes!C48,'Kelpie counts usX'!$B$4:$B$276)</f>
        <v>0</v>
      </c>
      <c r="F48" s="4">
        <f t="shared" ca="1" si="0"/>
        <v>3.4775925669936475E-6</v>
      </c>
      <c r="G48" s="4">
        <f t="shared" si="1"/>
        <v>0</v>
      </c>
      <c r="H48" s="7">
        <f t="shared" ca="1" si="2"/>
        <v>3.4775925669936475E-6</v>
      </c>
      <c r="I48" s="10"/>
    </row>
    <row r="49" spans="1:9" x14ac:dyDescent="0.35">
      <c r="A49" t="s">
        <v>49</v>
      </c>
      <c r="B49" t="s">
        <v>2130</v>
      </c>
      <c r="C49" t="s">
        <v>2131</v>
      </c>
      <c r="D49">
        <f ca="1">SUMIF('EBI tsv usX'!$D$4:$E$719,Classes!C49,'EBI tsv usX'!$I$4:$I$719)</f>
        <v>4</v>
      </c>
      <c r="E49">
        <f>SUMIF('Kelpie counts usX'!$G$4:$G$276,Classes!C49,'Kelpie counts usX'!$B$4:$B$276)</f>
        <v>0</v>
      </c>
      <c r="F49" s="4">
        <f t="shared" ca="1" si="0"/>
        <v>3.4775925669936475E-6</v>
      </c>
      <c r="G49" s="4">
        <f t="shared" si="1"/>
        <v>0</v>
      </c>
      <c r="H49" s="7">
        <f t="shared" ca="1" si="2"/>
        <v>3.4775925669936475E-6</v>
      </c>
      <c r="I49" s="10"/>
    </row>
    <row r="50" spans="1:9" x14ac:dyDescent="0.35">
      <c r="A50" t="s">
        <v>49</v>
      </c>
      <c r="B50" t="s">
        <v>1672</v>
      </c>
      <c r="C50" t="s">
        <v>2140</v>
      </c>
      <c r="D50">
        <f ca="1">SUMIF('EBI tsv usX'!$D$4:$E$719,Classes!C50,'EBI tsv usX'!$I$4:$I$719)</f>
        <v>4</v>
      </c>
      <c r="E50">
        <f>SUMIF('Kelpie counts usX'!$G$4:$G$276,Classes!C50,'Kelpie counts usX'!$B$4:$B$276)</f>
        <v>0</v>
      </c>
      <c r="F50" s="4">
        <f t="shared" ca="1" si="0"/>
        <v>3.4775925669936475E-6</v>
      </c>
      <c r="G50" s="4">
        <f t="shared" si="1"/>
        <v>0</v>
      </c>
      <c r="H50" s="7">
        <f t="shared" ca="1" si="2"/>
        <v>3.4775925669936475E-6</v>
      </c>
      <c r="I50" s="10"/>
    </row>
    <row r="51" spans="1:9" x14ac:dyDescent="0.35">
      <c r="A51" t="s">
        <v>49</v>
      </c>
      <c r="B51" t="s">
        <v>2155</v>
      </c>
      <c r="C51" t="s">
        <v>2156</v>
      </c>
      <c r="D51">
        <f ca="1">SUMIF('EBI tsv usX'!$D$4:$E$719,Classes!C51,'EBI tsv usX'!$I$4:$I$719)</f>
        <v>3</v>
      </c>
      <c r="E51">
        <f>SUMIF('Kelpie counts usX'!$G$4:$G$276,Classes!C51,'Kelpie counts usX'!$B$4:$B$276)</f>
        <v>0</v>
      </c>
      <c r="F51" s="4">
        <f t="shared" ca="1" si="0"/>
        <v>2.6081944252452354E-6</v>
      </c>
      <c r="G51" s="4">
        <f t="shared" si="1"/>
        <v>0</v>
      </c>
      <c r="H51" s="7">
        <f t="shared" ca="1" si="2"/>
        <v>2.6081944252452354E-6</v>
      </c>
      <c r="I51" s="10"/>
    </row>
    <row r="52" spans="1:9" x14ac:dyDescent="0.35">
      <c r="A52" t="s">
        <v>49</v>
      </c>
      <c r="B52" t="s">
        <v>2147</v>
      </c>
      <c r="C52" t="s">
        <v>2442</v>
      </c>
      <c r="D52">
        <f ca="1">SUMIF('EBI tsv usX'!$D$4:$E$719,Classes!C52,'EBI tsv usX'!$I$4:$I$719)</f>
        <v>3</v>
      </c>
      <c r="E52">
        <f>SUMIF('Kelpie counts usX'!$G$4:$G$276,Classes!C52,'Kelpie counts usX'!$B$4:$B$276)</f>
        <v>0</v>
      </c>
      <c r="F52" s="4">
        <f t="shared" ca="1" si="0"/>
        <v>2.6081944252452354E-6</v>
      </c>
      <c r="G52" s="4">
        <f t="shared" si="1"/>
        <v>0</v>
      </c>
      <c r="H52" s="7">
        <f t="shared" ca="1" si="2"/>
        <v>2.6081944252452354E-6</v>
      </c>
      <c r="I52" s="10"/>
    </row>
    <row r="53" spans="1:9" x14ac:dyDescent="0.35">
      <c r="A53" t="s">
        <v>49</v>
      </c>
      <c r="B53" t="s">
        <v>1844</v>
      </c>
      <c r="C53" t="s">
        <v>2158</v>
      </c>
      <c r="D53">
        <f ca="1">SUMIF('EBI tsv usX'!$D$4:$E$719,Classes!C53,'EBI tsv usX'!$I$4:$I$719)</f>
        <v>3</v>
      </c>
      <c r="E53">
        <f>SUMIF('Kelpie counts usX'!$G$4:$G$276,Classes!C53,'Kelpie counts usX'!$B$4:$B$276)</f>
        <v>0</v>
      </c>
      <c r="F53" s="4">
        <f t="shared" ca="1" si="0"/>
        <v>2.6081944252452354E-6</v>
      </c>
      <c r="G53" s="4">
        <f t="shared" si="1"/>
        <v>0</v>
      </c>
      <c r="H53" s="7">
        <f t="shared" ca="1" si="2"/>
        <v>2.6081944252452354E-6</v>
      </c>
      <c r="I53" s="10"/>
    </row>
    <row r="54" spans="1:9" x14ac:dyDescent="0.35">
      <c r="A54" t="s">
        <v>49</v>
      </c>
      <c r="B54" t="s">
        <v>1833</v>
      </c>
      <c r="C54" t="s">
        <v>3238</v>
      </c>
      <c r="D54">
        <f ca="1">SUMIF('EBI tsv usX'!$D$4:$E$719,Classes!C54,'EBI tsv usX'!$I$4:$I$719)</f>
        <v>3</v>
      </c>
      <c r="E54">
        <f>SUMIF('Kelpie counts usX'!$G$4:$G$276,Classes!C54,'Kelpie counts usX'!$B$4:$B$276)</f>
        <v>0</v>
      </c>
      <c r="F54" s="4">
        <f t="shared" ca="1" si="0"/>
        <v>2.6081944252452354E-6</v>
      </c>
      <c r="G54" s="4">
        <f t="shared" si="1"/>
        <v>0</v>
      </c>
      <c r="H54" s="7">
        <f t="shared" ca="1" si="2"/>
        <v>2.6081944252452354E-6</v>
      </c>
      <c r="I54" s="10"/>
    </row>
    <row r="55" spans="1:9" x14ac:dyDescent="0.35">
      <c r="A55" t="s">
        <v>49</v>
      </c>
      <c r="B55" t="s">
        <v>50</v>
      </c>
      <c r="C55" t="s">
        <v>1654</v>
      </c>
      <c r="D55">
        <f ca="1">SUMIF('EBI tsv usX'!$D$4:$E$719,Classes!C55,'EBI tsv usX'!$I$4:$I$719)</f>
        <v>3</v>
      </c>
      <c r="E55">
        <f>SUMIF('Kelpie counts usX'!$G$4:$G$276,Classes!C55,'Kelpie counts usX'!$B$4:$B$276)</f>
        <v>0</v>
      </c>
      <c r="F55" s="4">
        <f t="shared" ca="1" si="0"/>
        <v>2.6081944252452354E-6</v>
      </c>
      <c r="G55" s="4">
        <f t="shared" si="1"/>
        <v>0</v>
      </c>
      <c r="H55" s="7">
        <f t="shared" ca="1" si="2"/>
        <v>2.6081944252452354E-6</v>
      </c>
      <c r="I55" s="10"/>
    </row>
    <row r="56" spans="1:9" x14ac:dyDescent="0.35">
      <c r="A56" t="s">
        <v>49</v>
      </c>
      <c r="B56" t="s">
        <v>1677</v>
      </c>
      <c r="C56" t="s">
        <v>2235</v>
      </c>
      <c r="D56">
        <f ca="1">SUMIF('EBI tsv usX'!$D$4:$E$719,Classes!C56,'EBI tsv usX'!$I$4:$I$719)</f>
        <v>2</v>
      </c>
      <c r="E56">
        <f>SUMIF('Kelpie counts usX'!$G$4:$G$276,Classes!C56,'Kelpie counts usX'!$B$4:$B$276)</f>
        <v>0</v>
      </c>
      <c r="F56" s="4">
        <f t="shared" ca="1" si="0"/>
        <v>1.7387962834968237E-6</v>
      </c>
      <c r="G56" s="4">
        <f t="shared" si="1"/>
        <v>0</v>
      </c>
      <c r="H56" s="7">
        <f t="shared" ca="1" si="2"/>
        <v>1.7387962834968237E-6</v>
      </c>
      <c r="I56" s="10"/>
    </row>
    <row r="57" spans="1:9" x14ac:dyDescent="0.35">
      <c r="A57" t="s">
        <v>49</v>
      </c>
      <c r="B57" t="s">
        <v>1677</v>
      </c>
      <c r="C57" t="s">
        <v>2168</v>
      </c>
      <c r="D57">
        <f ca="1">SUMIF('EBI tsv usX'!$D$4:$E$719,Classes!C57,'EBI tsv usX'!$I$4:$I$719)</f>
        <v>2</v>
      </c>
      <c r="E57">
        <f>SUMIF('Kelpie counts usX'!$G$4:$G$276,Classes!C57,'Kelpie counts usX'!$B$4:$B$276)</f>
        <v>0</v>
      </c>
      <c r="F57" s="4">
        <f t="shared" ca="1" si="0"/>
        <v>1.7387962834968237E-6</v>
      </c>
      <c r="G57" s="4">
        <f t="shared" si="1"/>
        <v>0</v>
      </c>
      <c r="H57" s="7">
        <f t="shared" ca="1" si="2"/>
        <v>1.7387962834968237E-6</v>
      </c>
      <c r="I57" s="10"/>
    </row>
    <row r="58" spans="1:9" x14ac:dyDescent="0.35">
      <c r="A58" t="s">
        <v>49</v>
      </c>
      <c r="B58" t="s">
        <v>353</v>
      </c>
      <c r="C58" t="s">
        <v>2193</v>
      </c>
      <c r="D58">
        <f ca="1">SUMIF('EBI tsv usX'!$D$4:$E$719,Classes!C58,'EBI tsv usX'!$I$4:$I$719)</f>
        <v>2</v>
      </c>
      <c r="E58">
        <f>SUMIF('Kelpie counts usX'!$G$4:$G$276,Classes!C58,'Kelpie counts usX'!$B$4:$B$276)</f>
        <v>0</v>
      </c>
      <c r="F58" s="4">
        <f t="shared" ca="1" si="0"/>
        <v>1.7387962834968237E-6</v>
      </c>
      <c r="G58" s="4">
        <f t="shared" si="1"/>
        <v>0</v>
      </c>
      <c r="H58" s="7">
        <f t="shared" ca="1" si="2"/>
        <v>1.7387962834968237E-6</v>
      </c>
      <c r="I58" s="10"/>
    </row>
    <row r="59" spans="1:9" x14ac:dyDescent="0.35">
      <c r="A59" t="s">
        <v>49</v>
      </c>
      <c r="B59" t="s">
        <v>2108</v>
      </c>
      <c r="C59" t="s">
        <v>2108</v>
      </c>
      <c r="D59">
        <f ca="1">SUMIF('EBI tsv usX'!$D$4:$E$719,Classes!C59,'EBI tsv usX'!$I$4:$I$719)</f>
        <v>2</v>
      </c>
      <c r="E59">
        <f>SUMIF('Kelpie counts usX'!$G$4:$G$276,Classes!C59,'Kelpie counts usX'!$B$4:$B$276)</f>
        <v>0</v>
      </c>
      <c r="F59" s="4">
        <f t="shared" ca="1" si="0"/>
        <v>1.7387962834968237E-6</v>
      </c>
      <c r="G59" s="4">
        <f t="shared" si="1"/>
        <v>0</v>
      </c>
      <c r="H59" s="7">
        <f t="shared" ca="1" si="2"/>
        <v>1.7387962834968237E-6</v>
      </c>
      <c r="I59" s="10"/>
    </row>
    <row r="60" spans="1:9" x14ac:dyDescent="0.35">
      <c r="A60" t="s">
        <v>49</v>
      </c>
      <c r="B60" t="s">
        <v>2053</v>
      </c>
      <c r="C60" t="s">
        <v>2475</v>
      </c>
      <c r="D60">
        <f ca="1">SUMIF('EBI tsv usX'!$D$4:$E$719,Classes!C60,'EBI tsv usX'!$I$4:$I$719)</f>
        <v>2</v>
      </c>
      <c r="E60">
        <f>SUMIF('Kelpie counts usX'!$G$4:$G$276,Classes!C60,'Kelpie counts usX'!$B$4:$B$276)</f>
        <v>0</v>
      </c>
      <c r="F60" s="4">
        <f t="shared" ca="1" si="0"/>
        <v>1.7387962834968237E-6</v>
      </c>
      <c r="G60" s="4">
        <f t="shared" si="1"/>
        <v>0</v>
      </c>
      <c r="H60" s="7">
        <f t="shared" ca="1" si="2"/>
        <v>1.7387962834968237E-6</v>
      </c>
      <c r="I60" s="10"/>
    </row>
    <row r="61" spans="1:9" x14ac:dyDescent="0.35">
      <c r="A61" t="s">
        <v>49</v>
      </c>
      <c r="B61" t="s">
        <v>353</v>
      </c>
      <c r="C61" t="s">
        <v>3240</v>
      </c>
      <c r="D61">
        <f ca="1">SUMIF('EBI tsv usX'!$D$4:$E$719,Classes!C61,'EBI tsv usX'!$I$4:$I$719)</f>
        <v>2</v>
      </c>
      <c r="E61">
        <f>SUMIF('Kelpie counts usX'!$G$4:$G$276,Classes!C61,'Kelpie counts usX'!$B$4:$B$276)</f>
        <v>0</v>
      </c>
      <c r="F61" s="4">
        <f t="shared" ca="1" si="0"/>
        <v>1.7387962834968237E-6</v>
      </c>
      <c r="G61" s="4">
        <f t="shared" si="1"/>
        <v>0</v>
      </c>
      <c r="H61" s="7">
        <f t="shared" ca="1" si="2"/>
        <v>1.7387962834968237E-6</v>
      </c>
      <c r="I61" s="10"/>
    </row>
    <row r="62" spans="1:9" x14ac:dyDescent="0.35">
      <c r="A62" t="s">
        <v>49</v>
      </c>
      <c r="B62" t="s">
        <v>2198</v>
      </c>
      <c r="C62" t="s">
        <v>2481</v>
      </c>
      <c r="D62">
        <f ca="1">SUMIF('EBI tsv usX'!$D$4:$E$719,Classes!C62,'EBI tsv usX'!$I$4:$I$719)</f>
        <v>2</v>
      </c>
      <c r="E62">
        <f>SUMIF('Kelpie counts usX'!$G$4:$G$276,Classes!C62,'Kelpie counts usX'!$B$4:$B$276)</f>
        <v>0</v>
      </c>
      <c r="F62" s="4">
        <f t="shared" ca="1" si="0"/>
        <v>1.7387962834968237E-6</v>
      </c>
      <c r="G62" s="4">
        <f t="shared" si="1"/>
        <v>0</v>
      </c>
      <c r="H62" s="7">
        <f t="shared" ca="1" si="2"/>
        <v>1.7387962834968237E-6</v>
      </c>
      <c r="I62" s="10"/>
    </row>
    <row r="63" spans="1:9" x14ac:dyDescent="0.35">
      <c r="A63" t="s">
        <v>49</v>
      </c>
      <c r="B63" t="s">
        <v>133</v>
      </c>
      <c r="C63" t="s">
        <v>2216</v>
      </c>
      <c r="D63">
        <f ca="1">SUMIF('EBI tsv usX'!$D$4:$E$719,Classes!C63,'EBI tsv usX'!$I$4:$I$719)</f>
        <v>2</v>
      </c>
      <c r="E63">
        <f>SUMIF('Kelpie counts usX'!$G$4:$G$276,Classes!C63,'Kelpie counts usX'!$B$4:$B$276)</f>
        <v>0</v>
      </c>
      <c r="F63" s="4">
        <f t="shared" ca="1" si="0"/>
        <v>1.7387962834968237E-6</v>
      </c>
      <c r="G63" s="4">
        <f t="shared" si="1"/>
        <v>0</v>
      </c>
      <c r="H63" s="7">
        <f t="shared" ca="1" si="2"/>
        <v>1.7387962834968237E-6</v>
      </c>
      <c r="I63" s="10"/>
    </row>
    <row r="64" spans="1:9" x14ac:dyDescent="0.35">
      <c r="A64" t="s">
        <v>49</v>
      </c>
      <c r="B64" t="s">
        <v>2163</v>
      </c>
      <c r="C64" t="s">
        <v>2459</v>
      </c>
      <c r="D64">
        <f ca="1">SUMIF('EBI tsv usX'!$D$4:$E$719,Classes!C64,'EBI tsv usX'!$I$4:$I$719)</f>
        <v>2</v>
      </c>
      <c r="E64">
        <f>SUMIF('Kelpie counts usX'!$G$4:$G$276,Classes!C64,'Kelpie counts usX'!$B$4:$B$276)</f>
        <v>0</v>
      </c>
      <c r="F64" s="4">
        <f t="shared" ca="1" si="0"/>
        <v>1.7387962834968237E-6</v>
      </c>
      <c r="G64" s="4">
        <f t="shared" si="1"/>
        <v>0</v>
      </c>
      <c r="H64" s="7">
        <f t="shared" ca="1" si="2"/>
        <v>1.7387962834968237E-6</v>
      </c>
      <c r="I64" s="10"/>
    </row>
    <row r="65" spans="1:9" x14ac:dyDescent="0.35">
      <c r="A65" t="s">
        <v>49</v>
      </c>
      <c r="B65" t="s">
        <v>1672</v>
      </c>
      <c r="C65" t="s">
        <v>3246</v>
      </c>
      <c r="D65">
        <f ca="1">SUMIF('EBI tsv usX'!$D$4:$E$719,Classes!C65,'EBI tsv usX'!$I$4:$I$719)</f>
        <v>1</v>
      </c>
      <c r="E65">
        <f>SUMIF('Kelpie counts usX'!$G$4:$G$276,Classes!C65,'Kelpie counts usX'!$B$4:$B$276)</f>
        <v>0</v>
      </c>
      <c r="F65" s="4">
        <f t="shared" ca="1" si="0"/>
        <v>8.6939814174841186E-7</v>
      </c>
      <c r="G65" s="4">
        <f t="shared" si="1"/>
        <v>0</v>
      </c>
      <c r="H65" s="7">
        <f t="shared" ca="1" si="2"/>
        <v>8.6939814174841186E-7</v>
      </c>
      <c r="I65" s="10"/>
    </row>
    <row r="66" spans="1:9" x14ac:dyDescent="0.35">
      <c r="A66" t="s">
        <v>49</v>
      </c>
      <c r="B66" t="s">
        <v>2331</v>
      </c>
      <c r="C66" t="s">
        <v>2332</v>
      </c>
      <c r="D66">
        <f ca="1">SUMIF('EBI tsv usX'!$D$4:$E$719,Classes!C66,'EBI tsv usX'!$I$4:$I$719)</f>
        <v>1</v>
      </c>
      <c r="E66">
        <f>SUMIF('Kelpie counts usX'!$G$4:$G$276,Classes!C66,'Kelpie counts usX'!$B$4:$B$276)</f>
        <v>0</v>
      </c>
      <c r="F66" s="4">
        <f t="shared" ca="1" si="0"/>
        <v>8.6939814174841186E-7</v>
      </c>
      <c r="G66" s="4">
        <f t="shared" si="1"/>
        <v>0</v>
      </c>
      <c r="H66" s="7">
        <f t="shared" ca="1" si="2"/>
        <v>8.6939814174841186E-7</v>
      </c>
      <c r="I66" s="10"/>
    </row>
    <row r="67" spans="1:9" x14ac:dyDescent="0.35">
      <c r="A67" t="s">
        <v>49</v>
      </c>
      <c r="B67" t="s">
        <v>2240</v>
      </c>
      <c r="C67" t="s">
        <v>2241</v>
      </c>
      <c r="D67">
        <f ca="1">SUMIF('EBI tsv usX'!$D$4:$E$719,Classes!C67,'EBI tsv usX'!$I$4:$I$719)</f>
        <v>1</v>
      </c>
      <c r="E67">
        <f>SUMIF('Kelpie counts usX'!$G$4:$G$276,Classes!C67,'Kelpie counts usX'!$B$4:$B$276)</f>
        <v>0</v>
      </c>
      <c r="F67" s="4">
        <f t="shared" ca="1" si="0"/>
        <v>8.6939814174841186E-7</v>
      </c>
      <c r="G67" s="4">
        <f t="shared" si="1"/>
        <v>0</v>
      </c>
      <c r="H67" s="7">
        <f t="shared" ca="1" si="2"/>
        <v>8.6939814174841186E-7</v>
      </c>
      <c r="I67" s="10"/>
    </row>
    <row r="68" spans="1:9" x14ac:dyDescent="0.35">
      <c r="A68" t="s">
        <v>49</v>
      </c>
      <c r="B68" t="s">
        <v>1677</v>
      </c>
      <c r="C68" t="s">
        <v>2233</v>
      </c>
      <c r="D68">
        <f ca="1">SUMIF('EBI tsv usX'!$D$4:$E$719,Classes!C68,'EBI tsv usX'!$I$4:$I$719)</f>
        <v>1</v>
      </c>
      <c r="E68">
        <f>SUMIF('Kelpie counts usX'!$G$4:$G$276,Classes!C68,'Kelpie counts usX'!$B$4:$B$276)</f>
        <v>0</v>
      </c>
      <c r="F68" s="4">
        <f t="shared" ca="1" si="0"/>
        <v>8.6939814174841186E-7</v>
      </c>
      <c r="G68" s="4">
        <f t="shared" si="1"/>
        <v>0</v>
      </c>
      <c r="H68" s="7">
        <f t="shared" ca="1" si="2"/>
        <v>8.6939814174841186E-7</v>
      </c>
      <c r="I68" s="10"/>
    </row>
    <row r="69" spans="1:9" x14ac:dyDescent="0.35">
      <c r="A69" t="s">
        <v>49</v>
      </c>
      <c r="B69" t="s">
        <v>2267</v>
      </c>
      <c r="C69" t="s">
        <v>2268</v>
      </c>
      <c r="D69">
        <f ca="1">SUMIF('EBI tsv usX'!$D$4:$E$719,Classes!C69,'EBI tsv usX'!$I$4:$I$719)</f>
        <v>1</v>
      </c>
      <c r="E69">
        <f>SUMIF('Kelpie counts usX'!$G$4:$G$276,Classes!C69,'Kelpie counts usX'!$B$4:$B$276)</f>
        <v>0</v>
      </c>
      <c r="F69" s="4">
        <f t="shared" ref="F69:F73" ca="1" si="3">D69/D$1</f>
        <v>8.6939814174841186E-7</v>
      </c>
      <c r="G69" s="4">
        <f t="shared" ref="G69:G73" si="4">E69/E$1</f>
        <v>0</v>
      </c>
      <c r="H69" s="7">
        <f t="shared" ref="H69:H73" ca="1" si="5">MAX(F69:G69)</f>
        <v>8.6939814174841186E-7</v>
      </c>
      <c r="I69" s="10"/>
    </row>
    <row r="70" spans="1:9" x14ac:dyDescent="0.35">
      <c r="A70" t="s">
        <v>49</v>
      </c>
      <c r="B70" t="s">
        <v>1632</v>
      </c>
      <c r="C70" t="s">
        <v>2200</v>
      </c>
      <c r="D70">
        <f ca="1">SUMIF('EBI tsv usX'!$D$4:$E$719,Classes!C70,'EBI tsv usX'!$I$4:$I$719)</f>
        <v>1</v>
      </c>
      <c r="E70">
        <f>SUMIF('Kelpie counts usX'!$G$4:$G$276,Classes!C70,'Kelpie counts usX'!$B$4:$B$276)</f>
        <v>0</v>
      </c>
      <c r="F70" s="4">
        <f t="shared" ca="1" si="3"/>
        <v>8.6939814174841186E-7</v>
      </c>
      <c r="G70" s="4">
        <f t="shared" si="4"/>
        <v>0</v>
      </c>
      <c r="H70" s="7">
        <f t="shared" ca="1" si="5"/>
        <v>8.6939814174841186E-7</v>
      </c>
      <c r="I70" s="10"/>
    </row>
    <row r="71" spans="1:9" x14ac:dyDescent="0.35">
      <c r="A71" t="s">
        <v>49</v>
      </c>
      <c r="B71" t="s">
        <v>1632</v>
      </c>
      <c r="C71" t="s">
        <v>3243</v>
      </c>
      <c r="D71">
        <f ca="1">SUMIF('EBI tsv usX'!$D$4:$E$719,Classes!C71,'EBI tsv usX'!$I$4:$I$719)</f>
        <v>1</v>
      </c>
      <c r="E71">
        <f>SUMIF('Kelpie counts usX'!$G$4:$G$276,Classes!C71,'Kelpie counts usX'!$B$4:$B$276)</f>
        <v>0</v>
      </c>
      <c r="F71" s="4">
        <f t="shared" ca="1" si="3"/>
        <v>8.6939814174841186E-7</v>
      </c>
      <c r="G71" s="4">
        <f t="shared" si="4"/>
        <v>0</v>
      </c>
      <c r="H71" s="7">
        <f t="shared" ca="1" si="5"/>
        <v>8.6939814174841186E-7</v>
      </c>
      <c r="I71" s="10"/>
    </row>
    <row r="72" spans="1:9" x14ac:dyDescent="0.35">
      <c r="A72" t="s">
        <v>49</v>
      </c>
      <c r="B72" t="s">
        <v>353</v>
      </c>
      <c r="C72" t="s">
        <v>3249</v>
      </c>
      <c r="D72">
        <f ca="1">SUMIF('EBI tsv usX'!$D$4:$E$719,Classes!C72,'EBI tsv usX'!$I$4:$I$719)</f>
        <v>1</v>
      </c>
      <c r="E72">
        <f>SUMIF('Kelpie counts usX'!$G$4:$G$276,Classes!C72,'Kelpie counts usX'!$B$4:$B$276)</f>
        <v>0</v>
      </c>
      <c r="F72" s="4">
        <f t="shared" ca="1" si="3"/>
        <v>8.6939814174841186E-7</v>
      </c>
      <c r="G72" s="4">
        <f t="shared" si="4"/>
        <v>0</v>
      </c>
      <c r="H72" s="7">
        <f t="shared" ca="1" si="5"/>
        <v>8.6939814174841186E-7</v>
      </c>
      <c r="I72" s="10"/>
    </row>
    <row r="73" spans="1:9" x14ac:dyDescent="0.35">
      <c r="A73" t="s">
        <v>49</v>
      </c>
      <c r="B73" t="s">
        <v>3252</v>
      </c>
      <c r="C73" t="s">
        <v>2333</v>
      </c>
      <c r="D73">
        <f ca="1">SUMIF('EBI tsv usX'!$D$4:$E$719,Classes!C73,'EBI tsv usX'!$I$4:$I$719)</f>
        <v>1</v>
      </c>
      <c r="E73">
        <f>SUMIF('Kelpie counts usX'!$G$4:$G$276,Classes!C73,'Kelpie counts usX'!$B$4:$B$276)</f>
        <v>0</v>
      </c>
      <c r="F73" s="4">
        <f t="shared" ca="1" si="3"/>
        <v>8.6939814174841186E-7</v>
      </c>
      <c r="G73" s="4">
        <f t="shared" si="4"/>
        <v>0</v>
      </c>
      <c r="H73" s="7">
        <f t="shared" ca="1" si="5"/>
        <v>8.6939814174841186E-7</v>
      </c>
      <c r="I73" s="10"/>
    </row>
    <row r="74" spans="1:9" x14ac:dyDescent="0.35">
      <c r="F74" s="4"/>
      <c r="G74" s="4"/>
      <c r="H74" s="7"/>
    </row>
    <row r="75" spans="1:9" x14ac:dyDescent="0.35">
      <c r="G75" s="4"/>
      <c r="H75" s="7"/>
    </row>
    <row r="76" spans="1:9" x14ac:dyDescent="0.35">
      <c r="G76" s="4"/>
      <c r="H76" s="7"/>
    </row>
    <row r="77" spans="1:9" x14ac:dyDescent="0.35">
      <c r="G77" s="4"/>
      <c r="H77" s="7"/>
    </row>
    <row r="78" spans="1:9" x14ac:dyDescent="0.35">
      <c r="G78" s="4"/>
      <c r="H78" s="7"/>
    </row>
    <row r="79" spans="1:9" x14ac:dyDescent="0.35">
      <c r="G79" s="4"/>
      <c r="H79" s="7"/>
    </row>
    <row r="80" spans="1:9" x14ac:dyDescent="0.35">
      <c r="G80" s="4"/>
      <c r="H80" s="7"/>
    </row>
    <row r="81" spans="7:8" x14ac:dyDescent="0.35">
      <c r="G81" s="4"/>
      <c r="H81" s="7"/>
    </row>
    <row r="82" spans="7:8" x14ac:dyDescent="0.35">
      <c r="G82" s="4"/>
      <c r="H82" s="7"/>
    </row>
    <row r="83" spans="7:8" x14ac:dyDescent="0.35">
      <c r="G83" s="4"/>
      <c r="H83" s="7"/>
    </row>
    <row r="84" spans="7:8" x14ac:dyDescent="0.35">
      <c r="G84" s="4"/>
      <c r="H84" s="7"/>
    </row>
    <row r="85" spans="7:8" x14ac:dyDescent="0.35">
      <c r="G85" s="4"/>
      <c r="H85" s="7"/>
    </row>
    <row r="86" spans="7:8" x14ac:dyDescent="0.35">
      <c r="G86" s="4"/>
      <c r="H86" s="7"/>
    </row>
    <row r="87" spans="7:8" x14ac:dyDescent="0.35">
      <c r="G87" s="4"/>
      <c r="H87" s="7"/>
    </row>
    <row r="88" spans="7:8" x14ac:dyDescent="0.35">
      <c r="G88" s="4"/>
      <c r="H88" s="7"/>
    </row>
    <row r="89" spans="7:8" x14ac:dyDescent="0.35">
      <c r="G89" s="4"/>
      <c r="H89" s="7"/>
    </row>
    <row r="90" spans="7:8" x14ac:dyDescent="0.35">
      <c r="G90" s="4"/>
      <c r="H90" s="7"/>
    </row>
    <row r="91" spans="7:8" x14ac:dyDescent="0.35">
      <c r="G91" s="4"/>
      <c r="H91" s="7"/>
    </row>
    <row r="92" spans="7:8" x14ac:dyDescent="0.35">
      <c r="G92" s="4"/>
      <c r="H92" s="7"/>
    </row>
    <row r="93" spans="7:8" x14ac:dyDescent="0.35">
      <c r="G93" s="4"/>
      <c r="H93" s="7"/>
    </row>
    <row r="94" spans="7:8" x14ac:dyDescent="0.35">
      <c r="G94" s="4"/>
      <c r="H94" s="7"/>
    </row>
    <row r="95" spans="7:8" x14ac:dyDescent="0.35">
      <c r="G95" s="4"/>
      <c r="H95" s="7"/>
    </row>
    <row r="96" spans="7:8" x14ac:dyDescent="0.35">
      <c r="G96" s="4"/>
      <c r="H96" s="7"/>
    </row>
    <row r="97" spans="7:8" x14ac:dyDescent="0.35">
      <c r="G97" s="4"/>
      <c r="H97" s="7"/>
    </row>
    <row r="98" spans="7:8" x14ac:dyDescent="0.35">
      <c r="G98" s="4"/>
      <c r="H98" s="7"/>
    </row>
    <row r="99" spans="7:8" x14ac:dyDescent="0.35">
      <c r="G99" s="4"/>
      <c r="H99" s="7"/>
    </row>
    <row r="100" spans="7:8" x14ac:dyDescent="0.35">
      <c r="G100" s="4"/>
      <c r="H100" s="7"/>
    </row>
    <row r="101" spans="7:8" x14ac:dyDescent="0.35">
      <c r="G101" s="4"/>
      <c r="H101" s="7"/>
    </row>
    <row r="102" spans="7:8" x14ac:dyDescent="0.35">
      <c r="G102" s="4"/>
      <c r="H102" s="7"/>
    </row>
    <row r="103" spans="7:8" x14ac:dyDescent="0.35">
      <c r="G103" s="4"/>
      <c r="H103" s="7"/>
    </row>
    <row r="104" spans="7:8" x14ac:dyDescent="0.35">
      <c r="G104" s="4"/>
      <c r="H104" s="7"/>
    </row>
    <row r="105" spans="7:8" x14ac:dyDescent="0.35">
      <c r="G105" s="4"/>
      <c r="H105" s="7"/>
    </row>
    <row r="106" spans="7:8" x14ac:dyDescent="0.35">
      <c r="G106" s="4"/>
      <c r="H106" s="7"/>
    </row>
    <row r="107" spans="7:8" x14ac:dyDescent="0.35">
      <c r="G107" s="4"/>
      <c r="H107" s="7"/>
    </row>
    <row r="108" spans="7:8" x14ac:dyDescent="0.35">
      <c r="G108" s="4"/>
      <c r="H108" s="7"/>
    </row>
    <row r="109" spans="7:8" x14ac:dyDescent="0.35">
      <c r="G109" s="4"/>
      <c r="H109" s="7"/>
    </row>
    <row r="110" spans="7:8" x14ac:dyDescent="0.35">
      <c r="G110" s="4"/>
      <c r="H110" s="7"/>
    </row>
    <row r="111" spans="7:8" x14ac:dyDescent="0.35">
      <c r="G111" s="4"/>
      <c r="H111" s="7"/>
    </row>
    <row r="112" spans="7:8" x14ac:dyDescent="0.35">
      <c r="G112" s="4"/>
      <c r="H112" s="7"/>
    </row>
    <row r="113" spans="7:8" x14ac:dyDescent="0.35">
      <c r="G113" s="4"/>
      <c r="H113" s="7"/>
    </row>
    <row r="114" spans="7:8" x14ac:dyDescent="0.35">
      <c r="G114" s="4"/>
      <c r="H114" s="7"/>
    </row>
    <row r="115" spans="7:8" x14ac:dyDescent="0.35">
      <c r="G115" s="4"/>
      <c r="H115" s="7"/>
    </row>
    <row r="116" spans="7:8" x14ac:dyDescent="0.35">
      <c r="G116" s="4"/>
      <c r="H116" s="7"/>
    </row>
    <row r="117" spans="7:8" x14ac:dyDescent="0.35">
      <c r="G117" s="4"/>
      <c r="H117" s="7"/>
    </row>
    <row r="118" spans="7:8" x14ac:dyDescent="0.35">
      <c r="G118" s="4"/>
      <c r="H118" s="7"/>
    </row>
    <row r="119" spans="7:8" x14ac:dyDescent="0.35">
      <c r="G119" s="4"/>
      <c r="H119" s="7"/>
    </row>
    <row r="120" spans="7:8" x14ac:dyDescent="0.35">
      <c r="G120" s="4"/>
      <c r="H120" s="7"/>
    </row>
    <row r="121" spans="7:8" x14ac:dyDescent="0.35">
      <c r="G121" s="4"/>
      <c r="H121" s="7"/>
    </row>
    <row r="122" spans="7:8" x14ac:dyDescent="0.35">
      <c r="G122" s="4"/>
      <c r="H122" s="7"/>
    </row>
    <row r="123" spans="7:8" x14ac:dyDescent="0.35">
      <c r="G123" s="4"/>
      <c r="H123" s="7"/>
    </row>
    <row r="124" spans="7:8" x14ac:dyDescent="0.35">
      <c r="G124" s="4"/>
      <c r="H124" s="7"/>
    </row>
    <row r="125" spans="7:8" x14ac:dyDescent="0.35">
      <c r="G125" s="4"/>
      <c r="H125" s="7"/>
    </row>
    <row r="126" spans="7:8" x14ac:dyDescent="0.35">
      <c r="G126" s="4"/>
      <c r="H126" s="7"/>
    </row>
    <row r="127" spans="7:8" x14ac:dyDescent="0.35">
      <c r="G127" s="4"/>
      <c r="H127" s="7"/>
    </row>
    <row r="128" spans="7:8" x14ac:dyDescent="0.35">
      <c r="G128" s="4"/>
      <c r="H128" s="7"/>
    </row>
    <row r="129" spans="7:8" x14ac:dyDescent="0.35">
      <c r="G129" s="4"/>
      <c r="H129" s="7"/>
    </row>
    <row r="130" spans="7:8" x14ac:dyDescent="0.35">
      <c r="G130" s="4"/>
      <c r="H130" s="7"/>
    </row>
    <row r="131" spans="7:8" x14ac:dyDescent="0.35">
      <c r="G131" s="4"/>
      <c r="H131" s="7"/>
    </row>
    <row r="132" spans="7:8" x14ac:dyDescent="0.35">
      <c r="G132" s="4"/>
      <c r="H132" s="7"/>
    </row>
    <row r="133" spans="7:8" x14ac:dyDescent="0.35">
      <c r="G133" s="4"/>
      <c r="H133" s="7"/>
    </row>
    <row r="134" spans="7:8" x14ac:dyDescent="0.35">
      <c r="G134" s="4"/>
      <c r="H134" s="7"/>
    </row>
    <row r="135" spans="7:8" x14ac:dyDescent="0.35">
      <c r="G135" s="4"/>
      <c r="H135" s="7"/>
    </row>
    <row r="136" spans="7:8" x14ac:dyDescent="0.35">
      <c r="G136" s="4"/>
      <c r="H136" s="7"/>
    </row>
    <row r="137" spans="7:8" x14ac:dyDescent="0.35">
      <c r="G137" s="4"/>
      <c r="H137" s="7"/>
    </row>
    <row r="138" spans="7:8" x14ac:dyDescent="0.35">
      <c r="G138" s="4"/>
      <c r="H138" s="7"/>
    </row>
    <row r="139" spans="7:8" x14ac:dyDescent="0.35">
      <c r="G139" s="4"/>
      <c r="H139" s="7"/>
    </row>
  </sheetData>
  <sortState ref="A4:H73">
    <sortCondition descending="1" ref="H4:H73"/>
  </sortState>
  <conditionalFormatting sqref="D75:D139">
    <cfRule type="duplicateValues" dxfId="9" priority="2"/>
  </conditionalFormatting>
  <conditionalFormatting sqref="M3">
    <cfRule type="duplicateValues" dxfId="8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39"/>
  <sheetViews>
    <sheetView topLeftCell="A7" zoomScale="98" zoomScaleNormal="98" workbookViewId="0">
      <selection activeCell="E34" sqref="E34"/>
    </sheetView>
  </sheetViews>
  <sheetFormatPr defaultRowHeight="14.5" x14ac:dyDescent="0.35"/>
  <cols>
    <col min="2" max="2" width="14.81640625" customWidth="1"/>
    <col min="3" max="3" width="16.81640625" customWidth="1"/>
    <col min="4" max="4" width="18.1796875" customWidth="1"/>
  </cols>
  <sheetData>
    <row r="1" spans="1:13" x14ac:dyDescent="0.35">
      <c r="E1">
        <f>SUM(E4:E139)</f>
        <v>1150221</v>
      </c>
      <c r="F1">
        <f>SUM(F4:F139)</f>
        <v>109243</v>
      </c>
    </row>
    <row r="2" spans="1:13" x14ac:dyDescent="0.35">
      <c r="A2" t="s">
        <v>3224</v>
      </c>
    </row>
    <row r="3" spans="1:13" x14ac:dyDescent="0.35">
      <c r="A3" t="s">
        <v>1620</v>
      </c>
      <c r="B3" t="s">
        <v>1621</v>
      </c>
      <c r="C3" t="s">
        <v>1622</v>
      </c>
      <c r="D3" t="s">
        <v>1623</v>
      </c>
      <c r="E3" t="s">
        <v>1967</v>
      </c>
      <c r="F3" t="s">
        <v>1968</v>
      </c>
      <c r="G3" t="s">
        <v>1967</v>
      </c>
      <c r="H3" t="s">
        <v>1968</v>
      </c>
      <c r="I3" t="s">
        <v>3221</v>
      </c>
      <c r="L3" t="s">
        <v>3279</v>
      </c>
      <c r="M3">
        <f>COUNTIF(E4:E139,"&gt;0")</f>
        <v>132</v>
      </c>
    </row>
    <row r="4" spans="1:13" x14ac:dyDescent="0.35">
      <c r="A4" t="s">
        <v>49</v>
      </c>
      <c r="B4" t="s">
        <v>50</v>
      </c>
      <c r="C4" t="s">
        <v>52</v>
      </c>
      <c r="D4" t="s">
        <v>53</v>
      </c>
      <c r="E4">
        <f>SUMIF('EBI tsv usX'!$E$4:$E$719,Orders!D4,'EBI tsv usX'!$I$4:$I$719)</f>
        <v>488054</v>
      </c>
      <c r="F4">
        <f>SUMIF('Kelpie counts usX'!$I$4:$I$276,Orders!D4,'Kelpie counts usX'!$B$4:$B$276)</f>
        <v>49630</v>
      </c>
      <c r="G4" s="4">
        <f>E4/E$1</f>
        <v>0.4243132406728794</v>
      </c>
      <c r="H4" s="4">
        <f>F4/F$1</f>
        <v>0.45430828519905164</v>
      </c>
      <c r="I4" s="7">
        <f t="shared" ref="I4:I35" si="0">MAX(G4:H4)</f>
        <v>0.45430828519905164</v>
      </c>
      <c r="L4" t="s">
        <v>3280</v>
      </c>
      <c r="M4">
        <f>COUNTIF(F4:F139,"&gt;0")</f>
        <v>24</v>
      </c>
    </row>
    <row r="5" spans="1:13" x14ac:dyDescent="0.35">
      <c r="A5" t="s">
        <v>49</v>
      </c>
      <c r="B5" t="s">
        <v>58</v>
      </c>
      <c r="C5" t="s">
        <v>59</v>
      </c>
      <c r="D5" t="s">
        <v>60</v>
      </c>
      <c r="E5">
        <f>SUMIF('EBI tsv usX'!$E$4:$E$719,Orders!D5,'EBI tsv usX'!$I$4:$I$719)</f>
        <v>501112</v>
      </c>
      <c r="F5">
        <f>SUMIF('Kelpie counts usX'!$I$4:$I$276,Orders!D5,'Kelpie counts usX'!$B$4:$B$276)</f>
        <v>44067</v>
      </c>
      <c r="G5" s="4">
        <f t="shared" ref="G5:G68" si="1">E5/E$1</f>
        <v>0.43566584160783017</v>
      </c>
      <c r="H5" s="4">
        <f t="shared" ref="H5:H68" si="2">F5/F$1</f>
        <v>0.40338511392034271</v>
      </c>
      <c r="I5" s="7">
        <f t="shared" si="0"/>
        <v>0.43566584160783017</v>
      </c>
    </row>
    <row r="6" spans="1:13" x14ac:dyDescent="0.35">
      <c r="A6" t="s">
        <v>49</v>
      </c>
      <c r="B6" t="s">
        <v>73</v>
      </c>
      <c r="C6" t="s">
        <v>74</v>
      </c>
      <c r="D6" t="s">
        <v>75</v>
      </c>
      <c r="E6">
        <f>SUMIF('EBI tsv usX'!$E$4:$E$719,Orders!D6,'EBI tsv usX'!$I$4:$I$719)</f>
        <v>52928</v>
      </c>
      <c r="F6">
        <f>SUMIF('Kelpie counts usX'!$I$4:$I$276,Orders!D6,'Kelpie counts usX'!$B$4:$B$276)</f>
        <v>4803</v>
      </c>
      <c r="G6" s="4">
        <f t="shared" si="1"/>
        <v>4.6015504846459943E-2</v>
      </c>
      <c r="H6" s="4">
        <f t="shared" si="2"/>
        <v>4.396620378422416E-2</v>
      </c>
      <c r="I6" s="7">
        <f t="shared" si="0"/>
        <v>4.6015504846459943E-2</v>
      </c>
    </row>
    <row r="7" spans="1:13" x14ac:dyDescent="0.35">
      <c r="A7" t="s">
        <v>49</v>
      </c>
      <c r="B7" t="s">
        <v>73</v>
      </c>
      <c r="C7" t="s">
        <v>95</v>
      </c>
      <c r="D7" t="s">
        <v>96</v>
      </c>
      <c r="E7">
        <f>SUMIF('EBI tsv usX'!$E$4:$E$719,Orders!D7,'EBI tsv usX'!$I$4:$I$719)</f>
        <v>25759</v>
      </c>
      <c r="F7">
        <f>SUMIF('Kelpie counts usX'!$I$4:$I$276,Orders!D7,'Kelpie counts usX'!$B$4:$B$276)</f>
        <v>2295</v>
      </c>
      <c r="G7" s="4">
        <f t="shared" si="1"/>
        <v>2.2394826733297339E-2</v>
      </c>
      <c r="H7" s="4">
        <f t="shared" si="2"/>
        <v>2.1008211052424411E-2</v>
      </c>
      <c r="I7" s="7">
        <f t="shared" si="0"/>
        <v>2.2394826733297339E-2</v>
      </c>
    </row>
    <row r="8" spans="1:13" x14ac:dyDescent="0.35">
      <c r="A8" t="s">
        <v>49</v>
      </c>
      <c r="B8" t="s">
        <v>58</v>
      </c>
      <c r="C8" t="s">
        <v>112</v>
      </c>
      <c r="D8" s="8" t="s">
        <v>3226</v>
      </c>
      <c r="E8">
        <f>SUMIF('EBI tsv usX'!$E$4:$E$719,Orders!D8,'EBI tsv usX'!$I$4:$I$719)</f>
        <v>17854</v>
      </c>
      <c r="F8">
        <f>SUMIF('Kelpie counts usX'!$I$4:$I$276,Orders!D8,'Kelpie counts usX'!$B$4:$B$276)</f>
        <v>1258</v>
      </c>
      <c r="G8" s="4">
        <f t="shared" si="1"/>
        <v>1.5522234422776145E-2</v>
      </c>
      <c r="H8" s="4">
        <f t="shared" si="2"/>
        <v>1.15156119842919E-2</v>
      </c>
      <c r="I8" s="7">
        <f t="shared" si="0"/>
        <v>1.5522234422776145E-2</v>
      </c>
    </row>
    <row r="9" spans="1:13" x14ac:dyDescent="0.35">
      <c r="A9" t="s">
        <v>49</v>
      </c>
      <c r="B9" t="s">
        <v>58</v>
      </c>
      <c r="C9" t="s">
        <v>173</v>
      </c>
      <c r="D9" t="s">
        <v>174</v>
      </c>
      <c r="E9">
        <f>SUMIF('EBI tsv usX'!$E$4:$E$719,Orders!D9,'EBI tsv usX'!$I$4:$I$719)</f>
        <v>9689</v>
      </c>
      <c r="F9">
        <f>SUMIF('Kelpie counts usX'!$I$4:$I$276,Orders!D9,'Kelpie counts usX'!$B$4:$B$276)</f>
        <v>1435</v>
      </c>
      <c r="G9" s="4">
        <f t="shared" si="1"/>
        <v>8.4235985954003618E-3</v>
      </c>
      <c r="H9" s="4">
        <f t="shared" si="2"/>
        <v>1.3135853098139012E-2</v>
      </c>
      <c r="I9" s="7">
        <f t="shared" si="0"/>
        <v>1.3135853098139012E-2</v>
      </c>
    </row>
    <row r="10" spans="1:13" x14ac:dyDescent="0.35">
      <c r="A10" t="s">
        <v>49</v>
      </c>
      <c r="B10" t="s">
        <v>58</v>
      </c>
      <c r="C10" t="s">
        <v>1888</v>
      </c>
      <c r="D10" t="s">
        <v>1889</v>
      </c>
      <c r="E10">
        <f>SUMIF('EBI tsv usX'!$E$4:$E$719,Orders!D10,'EBI tsv usX'!$I$4:$I$719)</f>
        <v>0</v>
      </c>
      <c r="F10">
        <f>SUMIF('Kelpie counts usX'!$I$4:$I$276,Orders!D10,'Kelpie counts usX'!$B$4:$B$276)</f>
        <v>1185</v>
      </c>
      <c r="G10" s="4">
        <f t="shared" si="1"/>
        <v>0</v>
      </c>
      <c r="H10" s="4">
        <f t="shared" si="2"/>
        <v>1.0847376948637442E-2</v>
      </c>
      <c r="I10" s="7">
        <f t="shared" si="0"/>
        <v>1.0847376948637442E-2</v>
      </c>
    </row>
    <row r="11" spans="1:13" x14ac:dyDescent="0.35">
      <c r="A11" t="s">
        <v>49</v>
      </c>
      <c r="B11" t="s">
        <v>58</v>
      </c>
      <c r="C11" t="s">
        <v>112</v>
      </c>
      <c r="D11" s="8" t="s">
        <v>113</v>
      </c>
      <c r="E11">
        <f>SUMIF('EBI tsv usX'!$E$4:$E$719,Orders!D11,'EBI tsv usX'!$I$4:$I$719)</f>
        <v>10508</v>
      </c>
      <c r="F11">
        <f>SUMIF('Kelpie counts usX'!$I$4:$I$276,Orders!D11,'Kelpie counts usX'!$B$4:$B$276)</f>
        <v>1163</v>
      </c>
      <c r="G11" s="4">
        <f t="shared" si="1"/>
        <v>9.1356356734923119E-3</v>
      </c>
      <c r="H11" s="4">
        <f t="shared" si="2"/>
        <v>1.0645991047481302E-2</v>
      </c>
      <c r="I11" s="7">
        <f t="shared" si="0"/>
        <v>1.0645991047481302E-2</v>
      </c>
    </row>
    <row r="12" spans="1:13" x14ac:dyDescent="0.35">
      <c r="A12" t="s">
        <v>49</v>
      </c>
      <c r="B12" t="s">
        <v>58</v>
      </c>
      <c r="C12" t="s">
        <v>112</v>
      </c>
      <c r="D12" s="8" t="s">
        <v>3222</v>
      </c>
      <c r="E12">
        <f>SUMIF('EBI tsv usX'!$E$4:$E$719,Orders!D12,'EBI tsv usX'!$I$4:$I$719)</f>
        <v>6819</v>
      </c>
      <c r="F12">
        <f>SUMIF('Kelpie counts usX'!$I$4:$I$276,Orders!D12,'Kelpie counts usX'!$B$4:$B$276)</f>
        <v>879</v>
      </c>
      <c r="G12" s="4">
        <f t="shared" si="1"/>
        <v>5.9284259285824203E-3</v>
      </c>
      <c r="H12" s="4">
        <f t="shared" si="2"/>
        <v>8.0462821416475202E-3</v>
      </c>
      <c r="I12" s="7">
        <f t="shared" si="0"/>
        <v>8.0462821416475202E-3</v>
      </c>
    </row>
    <row r="13" spans="1:13" x14ac:dyDescent="0.35">
      <c r="A13" t="s">
        <v>49</v>
      </c>
      <c r="B13" t="s">
        <v>133</v>
      </c>
      <c r="C13" t="s">
        <v>1896</v>
      </c>
      <c r="D13" t="s">
        <v>135</v>
      </c>
      <c r="E13">
        <f>SUMIF('EBI tsv usX'!$E$4:$E$719,Orders!D13,'EBI tsv usX'!$I$4:$I$719)</f>
        <v>8460</v>
      </c>
      <c r="F13">
        <f>SUMIF('Kelpie counts usX'!$I$4:$I$276,Orders!D13,'Kelpie counts usX'!$B$4:$B$276)</f>
        <v>816</v>
      </c>
      <c r="G13" s="4">
        <f t="shared" si="1"/>
        <v>7.3551082791915639E-3</v>
      </c>
      <c r="H13" s="4">
        <f t="shared" si="2"/>
        <v>7.4695861519731245E-3</v>
      </c>
      <c r="I13" s="7">
        <f t="shared" si="0"/>
        <v>7.4695861519731245E-3</v>
      </c>
    </row>
    <row r="14" spans="1:13" x14ac:dyDescent="0.35">
      <c r="A14" t="s">
        <v>49</v>
      </c>
      <c r="B14" t="s">
        <v>133</v>
      </c>
      <c r="C14" t="s">
        <v>1975</v>
      </c>
      <c r="D14" t="s">
        <v>240</v>
      </c>
      <c r="E14">
        <f>SUMIF('EBI tsv usX'!$E$4:$E$719,Orders!D14,'EBI tsv usX'!$I$4:$I$719)</f>
        <v>5042</v>
      </c>
      <c r="F14">
        <f>SUMIF('Kelpie counts usX'!$I$4:$I$276,Orders!D14,'Kelpie counts usX'!$B$4:$B$276)</f>
        <v>369</v>
      </c>
      <c r="G14" s="4">
        <f t="shared" si="1"/>
        <v>4.3835054306954925E-3</v>
      </c>
      <c r="H14" s="4">
        <f t="shared" si="2"/>
        <v>3.3777907966643173E-3</v>
      </c>
      <c r="I14" s="7">
        <f t="shared" si="0"/>
        <v>4.3835054306954925E-3</v>
      </c>
    </row>
    <row r="15" spans="1:13" x14ac:dyDescent="0.35">
      <c r="A15" t="s">
        <v>49</v>
      </c>
      <c r="B15" t="s">
        <v>58</v>
      </c>
      <c r="C15" t="s">
        <v>258</v>
      </c>
      <c r="D15" t="s">
        <v>259</v>
      </c>
      <c r="E15">
        <f>SUMIF('EBI tsv usX'!$E$4:$E$719,Orders!D15,'EBI tsv usX'!$I$4:$I$719)</f>
        <v>4621</v>
      </c>
      <c r="F15">
        <f>SUMIF('Kelpie counts usX'!$I$4:$I$276,Orders!D15,'Kelpie counts usX'!$B$4:$B$276)</f>
        <v>346</v>
      </c>
      <c r="G15" s="4">
        <f t="shared" si="1"/>
        <v>4.017488813019411E-3</v>
      </c>
      <c r="H15" s="4">
        <f t="shared" si="2"/>
        <v>3.1672509909101729E-3</v>
      </c>
      <c r="I15" s="7">
        <f t="shared" si="0"/>
        <v>4.017488813019411E-3</v>
      </c>
    </row>
    <row r="16" spans="1:13" x14ac:dyDescent="0.35">
      <c r="A16" t="s">
        <v>49</v>
      </c>
      <c r="B16" t="s">
        <v>73</v>
      </c>
      <c r="C16" t="s">
        <v>295</v>
      </c>
      <c r="D16" t="s">
        <v>1973</v>
      </c>
      <c r="E16">
        <f>SUMIF('EBI tsv usX'!$E$4:$E$719,Orders!D16,'EBI tsv usX'!$I$4:$I$719)</f>
        <v>3969</v>
      </c>
      <c r="F16">
        <f>SUMIF('Kelpie counts usX'!$I$4:$I$276,Orders!D16,'Kelpie counts usX'!$B$4:$B$276)</f>
        <v>0</v>
      </c>
      <c r="G16" s="4">
        <f t="shared" si="1"/>
        <v>3.4506412245994466E-3</v>
      </c>
      <c r="H16" s="4">
        <f t="shared" si="2"/>
        <v>0</v>
      </c>
      <c r="I16" s="7">
        <f t="shared" si="0"/>
        <v>3.4506412245994466E-3</v>
      </c>
    </row>
    <row r="17" spans="1:9" x14ac:dyDescent="0.35">
      <c r="A17" t="s">
        <v>49</v>
      </c>
      <c r="B17" t="s">
        <v>73</v>
      </c>
      <c r="C17" t="s">
        <v>295</v>
      </c>
      <c r="D17" t="s">
        <v>296</v>
      </c>
      <c r="E17">
        <f>SUMIF('EBI tsv usX'!$E$4:$E$719,Orders!D17,'EBI tsv usX'!$I$4:$I$719)</f>
        <v>129</v>
      </c>
      <c r="F17">
        <f>SUMIF('Kelpie counts usX'!$I$4:$I$276,Orders!D17,'Kelpie counts usX'!$B$4:$B$276)</f>
        <v>283</v>
      </c>
      <c r="G17" s="4">
        <f t="shared" si="1"/>
        <v>1.1215236028554512E-4</v>
      </c>
      <c r="H17" s="4">
        <f t="shared" si="2"/>
        <v>2.5905550012357771E-3</v>
      </c>
      <c r="I17" s="7">
        <f t="shared" si="0"/>
        <v>2.5905550012357771E-3</v>
      </c>
    </row>
    <row r="18" spans="1:9" x14ac:dyDescent="0.35">
      <c r="A18" t="s">
        <v>49</v>
      </c>
      <c r="B18" t="s">
        <v>73</v>
      </c>
      <c r="C18" t="s">
        <v>318</v>
      </c>
      <c r="D18" t="s">
        <v>319</v>
      </c>
      <c r="E18">
        <f>SUMIF('EBI tsv usX'!$E$4:$E$719,Orders!D18,'EBI tsv usX'!$I$4:$I$719)</f>
        <v>2471</v>
      </c>
      <c r="F18">
        <f>SUMIF('Kelpie counts usX'!$I$4:$I$276,Orders!D18,'Kelpie counts usX'!$B$4:$B$276)</f>
        <v>189</v>
      </c>
      <c r="G18" s="4">
        <f t="shared" si="1"/>
        <v>2.1482828082603255E-3</v>
      </c>
      <c r="H18" s="4">
        <f t="shared" si="2"/>
        <v>1.7300879690231869E-3</v>
      </c>
      <c r="I18" s="7">
        <f t="shared" si="0"/>
        <v>2.1482828082603255E-3</v>
      </c>
    </row>
    <row r="19" spans="1:9" x14ac:dyDescent="0.35">
      <c r="A19" t="s">
        <v>49</v>
      </c>
      <c r="B19" t="s">
        <v>73</v>
      </c>
      <c r="C19" t="s">
        <v>74</v>
      </c>
      <c r="D19" t="s">
        <v>1795</v>
      </c>
      <c r="E19">
        <f>SUMIF('EBI tsv usX'!$E$4:$E$719,Orders!D19,'EBI tsv usX'!$I$4:$I$719)</f>
        <v>1700</v>
      </c>
      <c r="F19">
        <f>SUMIF('Kelpie counts usX'!$I$4:$I$276,Orders!D19,'Kelpie counts usX'!$B$4:$B$276)</f>
        <v>0</v>
      </c>
      <c r="G19" s="4">
        <f t="shared" si="1"/>
        <v>1.4779768409723E-3</v>
      </c>
      <c r="H19" s="4">
        <f t="shared" si="2"/>
        <v>0</v>
      </c>
      <c r="I19" s="7">
        <f t="shared" si="0"/>
        <v>1.4779768409723E-3</v>
      </c>
    </row>
    <row r="20" spans="1:9" x14ac:dyDescent="0.35">
      <c r="A20" t="s">
        <v>49</v>
      </c>
      <c r="B20" t="s">
        <v>353</v>
      </c>
      <c r="C20" t="s">
        <v>354</v>
      </c>
      <c r="D20" t="s">
        <v>355</v>
      </c>
      <c r="E20">
        <f>SUMIF('EBI tsv usX'!$E$4:$E$719,Orders!D20,'EBI tsv usX'!$I$4:$I$719)</f>
        <v>1513</v>
      </c>
      <c r="F20">
        <f>SUMIF('Kelpie counts usX'!$I$4:$I$276,Orders!D20,'Kelpie counts usX'!$B$4:$B$276)</f>
        <v>112</v>
      </c>
      <c r="G20" s="4">
        <f t="shared" si="1"/>
        <v>1.315399388465347E-3</v>
      </c>
      <c r="H20" s="4">
        <f t="shared" si="2"/>
        <v>1.0252373149767034E-3</v>
      </c>
      <c r="I20" s="7">
        <f t="shared" si="0"/>
        <v>1.315399388465347E-3</v>
      </c>
    </row>
    <row r="21" spans="1:9" x14ac:dyDescent="0.35">
      <c r="A21" t="s">
        <v>49</v>
      </c>
      <c r="B21" t="s">
        <v>1677</v>
      </c>
      <c r="C21" t="s">
        <v>1976</v>
      </c>
      <c r="D21" t="s">
        <v>1977</v>
      </c>
      <c r="E21">
        <f>SUMIF('EBI tsv usX'!$E$4:$E$719,Orders!D21,'EBI tsv usX'!$I$4:$I$719)</f>
        <v>1507</v>
      </c>
      <c r="F21">
        <f>SUMIF('Kelpie counts usX'!$I$4:$I$276,Orders!D21,'Kelpie counts usX'!$B$4:$B$276)</f>
        <v>0</v>
      </c>
      <c r="G21" s="4">
        <f t="shared" si="1"/>
        <v>1.3101829996148566E-3</v>
      </c>
      <c r="H21" s="4">
        <f t="shared" si="2"/>
        <v>0</v>
      </c>
      <c r="I21" s="7">
        <f t="shared" si="0"/>
        <v>1.3101829996148566E-3</v>
      </c>
    </row>
    <row r="22" spans="1:9" x14ac:dyDescent="0.35">
      <c r="A22" t="s">
        <v>49</v>
      </c>
      <c r="B22" t="s">
        <v>73</v>
      </c>
      <c r="C22" t="s">
        <v>74</v>
      </c>
      <c r="D22" t="s">
        <v>465</v>
      </c>
      <c r="E22">
        <f>SUMIF('EBI tsv usX'!$E$4:$E$719,Orders!D22,'EBI tsv usX'!$I$4:$I$719)</f>
        <v>1199</v>
      </c>
      <c r="F22">
        <f>SUMIF('Kelpie counts usX'!$I$4:$I$276,Orders!D22,'Kelpie counts usX'!$B$4:$B$276)</f>
        <v>43</v>
      </c>
      <c r="G22" s="4">
        <f t="shared" si="1"/>
        <v>1.0424083719563458E-3</v>
      </c>
      <c r="H22" s="4">
        <f t="shared" si="2"/>
        <v>3.9361789771427002E-4</v>
      </c>
      <c r="I22" s="7">
        <f t="shared" si="0"/>
        <v>1.0424083719563458E-3</v>
      </c>
    </row>
    <row r="23" spans="1:9" x14ac:dyDescent="0.35">
      <c r="A23" t="s">
        <v>49</v>
      </c>
      <c r="B23" t="s">
        <v>1844</v>
      </c>
      <c r="C23" t="s">
        <v>1845</v>
      </c>
      <c r="D23" t="s">
        <v>1979</v>
      </c>
      <c r="E23">
        <f>SUMIF('EBI tsv usX'!$E$4:$E$719,Orders!D23,'EBI tsv usX'!$I$4:$I$719)</f>
        <v>1081</v>
      </c>
      <c r="F23">
        <f>SUMIF('Kelpie counts usX'!$I$4:$I$276,Orders!D23,'Kelpie counts usX'!$B$4:$B$276)</f>
        <v>0</v>
      </c>
      <c r="G23" s="4">
        <f t="shared" si="1"/>
        <v>9.3981939123003323E-4</v>
      </c>
      <c r="H23" s="4">
        <f t="shared" si="2"/>
        <v>0</v>
      </c>
      <c r="I23" s="7">
        <f t="shared" si="0"/>
        <v>9.3981939123003323E-4</v>
      </c>
    </row>
    <row r="24" spans="1:9" x14ac:dyDescent="0.35">
      <c r="A24" t="s">
        <v>49</v>
      </c>
      <c r="B24" t="s">
        <v>1881</v>
      </c>
      <c r="C24" t="s">
        <v>1882</v>
      </c>
      <c r="D24" t="s">
        <v>1883</v>
      </c>
      <c r="E24">
        <f>SUMIF('EBI tsv usX'!$E$4:$E$719,Orders!D24,'EBI tsv usX'!$I$4:$I$719)</f>
        <v>0</v>
      </c>
      <c r="F24">
        <f>SUMIF('Kelpie counts usX'!$I$4:$I$276,Orders!D24,'Kelpie counts usX'!$B$4:$B$276)</f>
        <v>88</v>
      </c>
      <c r="G24" s="4">
        <f t="shared" si="1"/>
        <v>0</v>
      </c>
      <c r="H24" s="4">
        <f t="shared" si="2"/>
        <v>8.0554360462455261E-4</v>
      </c>
      <c r="I24" s="7">
        <f t="shared" si="0"/>
        <v>8.0554360462455261E-4</v>
      </c>
    </row>
    <row r="25" spans="1:9" x14ac:dyDescent="0.35">
      <c r="A25" t="s">
        <v>386</v>
      </c>
      <c r="B25" t="s">
        <v>387</v>
      </c>
      <c r="C25" t="s">
        <v>388</v>
      </c>
      <c r="D25" t="s">
        <v>389</v>
      </c>
      <c r="E25">
        <f>SUMIF('EBI tsv usX'!$E$4:$E$719,Orders!D25,'EBI tsv usX'!$I$4:$I$719)</f>
        <v>816</v>
      </c>
      <c r="F25">
        <f>SUMIF('Kelpie counts usX'!$I$4:$I$276,Orders!D25,'Kelpie counts usX'!$B$4:$B$276)</f>
        <v>81</v>
      </c>
      <c r="G25" s="4">
        <f t="shared" si="1"/>
        <v>7.0942888366670406E-4</v>
      </c>
      <c r="H25" s="4">
        <f t="shared" si="2"/>
        <v>7.4146627243850869E-4</v>
      </c>
      <c r="I25" s="7">
        <f t="shared" si="0"/>
        <v>7.4146627243850869E-4</v>
      </c>
    </row>
    <row r="26" spans="1:9" x14ac:dyDescent="0.35">
      <c r="A26" t="s">
        <v>49</v>
      </c>
      <c r="B26" t="s">
        <v>73</v>
      </c>
      <c r="C26" t="s">
        <v>74</v>
      </c>
      <c r="D26" t="s">
        <v>1826</v>
      </c>
      <c r="E26">
        <f>SUMIF('EBI tsv usX'!$E$4:$E$719,Orders!D26,'EBI tsv usX'!$I$4:$I$719)</f>
        <v>843</v>
      </c>
      <c r="F26">
        <f>SUMIF('Kelpie counts usX'!$I$4:$I$276,Orders!D26,'Kelpie counts usX'!$B$4:$B$276)</f>
        <v>0</v>
      </c>
      <c r="G26" s="4">
        <f t="shared" si="1"/>
        <v>7.329026334939112E-4</v>
      </c>
      <c r="H26" s="4">
        <f t="shared" si="2"/>
        <v>0</v>
      </c>
      <c r="I26" s="7">
        <f t="shared" si="0"/>
        <v>7.329026334939112E-4</v>
      </c>
    </row>
    <row r="27" spans="1:9" x14ac:dyDescent="0.35">
      <c r="A27" t="s">
        <v>49</v>
      </c>
      <c r="B27" t="s">
        <v>58</v>
      </c>
      <c r="C27" t="s">
        <v>258</v>
      </c>
      <c r="D27" t="s">
        <v>1681</v>
      </c>
      <c r="E27">
        <f>SUMIF('EBI tsv usX'!$E$4:$E$719,Orders!D27,'EBI tsv usX'!$I$4:$I$719)</f>
        <v>843</v>
      </c>
      <c r="F27">
        <f>SUMIF('Kelpie counts usX'!$I$4:$I$276,Orders!D27,'Kelpie counts usX'!$B$4:$B$276)</f>
        <v>0</v>
      </c>
      <c r="G27" s="4">
        <f t="shared" si="1"/>
        <v>7.329026334939112E-4</v>
      </c>
      <c r="H27" s="4">
        <f t="shared" si="2"/>
        <v>0</v>
      </c>
      <c r="I27" s="7">
        <f t="shared" si="0"/>
        <v>7.329026334939112E-4</v>
      </c>
    </row>
    <row r="28" spans="1:9" x14ac:dyDescent="0.35">
      <c r="A28" t="s">
        <v>49</v>
      </c>
      <c r="B28" t="s">
        <v>58</v>
      </c>
      <c r="C28" t="s">
        <v>59</v>
      </c>
      <c r="D28" t="s">
        <v>1907</v>
      </c>
      <c r="E28">
        <f>SUMIF('EBI tsv usX'!$E$4:$E$719,Orders!D28,'EBI tsv usX'!$I$4:$I$719)</f>
        <v>23</v>
      </c>
      <c r="F28">
        <f>SUMIF('Kelpie counts usX'!$I$4:$I$276,Orders!D28,'Kelpie counts usX'!$B$4:$B$276)</f>
        <v>56</v>
      </c>
      <c r="G28" s="4">
        <f t="shared" si="1"/>
        <v>1.9996157260213471E-5</v>
      </c>
      <c r="H28" s="4">
        <f t="shared" si="2"/>
        <v>5.1261865748835169E-4</v>
      </c>
      <c r="I28" s="7">
        <f t="shared" si="0"/>
        <v>5.1261865748835169E-4</v>
      </c>
    </row>
    <row r="29" spans="1:9" x14ac:dyDescent="0.35">
      <c r="A29" t="s">
        <v>49</v>
      </c>
      <c r="B29" t="s">
        <v>73</v>
      </c>
      <c r="C29" t="s">
        <v>318</v>
      </c>
      <c r="D29" t="s">
        <v>1935</v>
      </c>
      <c r="E29">
        <f>SUMIF('EBI tsv usX'!$E$4:$E$719,Orders!D29,'EBI tsv usX'!$I$4:$I$719)</f>
        <v>2</v>
      </c>
      <c r="F29">
        <f>SUMIF('Kelpie counts usX'!$I$4:$I$276,Orders!D29,'Kelpie counts usX'!$B$4:$B$276)</f>
        <v>56</v>
      </c>
      <c r="G29" s="4">
        <f t="shared" si="1"/>
        <v>1.7387962834968237E-6</v>
      </c>
      <c r="H29" s="4">
        <f t="shared" si="2"/>
        <v>5.1261865748835169E-4</v>
      </c>
      <c r="I29" s="7">
        <f t="shared" si="0"/>
        <v>5.1261865748835169E-4</v>
      </c>
    </row>
    <row r="30" spans="1:9" x14ac:dyDescent="0.35">
      <c r="A30" t="s">
        <v>49</v>
      </c>
      <c r="B30" t="s">
        <v>73</v>
      </c>
      <c r="C30" t="s">
        <v>318</v>
      </c>
      <c r="D30" t="s">
        <v>449</v>
      </c>
      <c r="E30">
        <f>SUMIF('EBI tsv usX'!$E$4:$E$719,Orders!D30,'EBI tsv usX'!$I$4:$I$719)</f>
        <v>0</v>
      </c>
      <c r="F30">
        <f>SUMIF('Kelpie counts usX'!$I$4:$I$276,Orders!D30,'Kelpie counts usX'!$B$4:$B$276)</f>
        <v>49</v>
      </c>
      <c r="G30" s="4">
        <f t="shared" si="1"/>
        <v>0</v>
      </c>
      <c r="H30" s="4">
        <f t="shared" si="2"/>
        <v>4.4854132530230772E-4</v>
      </c>
      <c r="I30" s="7">
        <f t="shared" si="0"/>
        <v>4.4854132530230772E-4</v>
      </c>
    </row>
    <row r="31" spans="1:9" x14ac:dyDescent="0.35">
      <c r="A31" t="s">
        <v>49</v>
      </c>
      <c r="B31" t="s">
        <v>133</v>
      </c>
      <c r="C31" t="s">
        <v>1896</v>
      </c>
      <c r="D31" t="s">
        <v>617</v>
      </c>
      <c r="E31">
        <f>SUMIF('EBI tsv usX'!$E$4:$E$719,Orders!D31,'EBI tsv usX'!$I$4:$I$719)</f>
        <v>433</v>
      </c>
      <c r="F31">
        <f>SUMIF('Kelpie counts usX'!$I$4:$I$276,Orders!D31,'Kelpie counts usX'!$B$4:$B$276)</f>
        <v>3</v>
      </c>
      <c r="G31" s="4">
        <f t="shared" si="1"/>
        <v>3.7644939537706231E-4</v>
      </c>
      <c r="H31" s="4">
        <f t="shared" si="2"/>
        <v>2.746171379401884E-5</v>
      </c>
      <c r="I31" s="7">
        <f t="shared" si="0"/>
        <v>3.7644939537706231E-4</v>
      </c>
    </row>
    <row r="32" spans="1:9" x14ac:dyDescent="0.35">
      <c r="A32" t="s">
        <v>49</v>
      </c>
      <c r="B32" t="s">
        <v>73</v>
      </c>
      <c r="C32" t="s">
        <v>1903</v>
      </c>
      <c r="D32" t="s">
        <v>1904</v>
      </c>
      <c r="E32">
        <f>SUMIF('EBI tsv usX'!$E$4:$E$719,Orders!D32,'EBI tsv usX'!$I$4:$I$719)</f>
        <v>1</v>
      </c>
      <c r="F32">
        <f>SUMIF('Kelpie counts usX'!$I$4:$I$276,Orders!D32,'Kelpie counts usX'!$B$4:$B$276)</f>
        <v>35</v>
      </c>
      <c r="G32" s="4">
        <f t="shared" si="1"/>
        <v>8.6939814174841186E-7</v>
      </c>
      <c r="H32" s="4">
        <f t="shared" si="2"/>
        <v>3.2038666093021977E-4</v>
      </c>
      <c r="I32" s="7">
        <f t="shared" si="0"/>
        <v>3.2038666093021977E-4</v>
      </c>
    </row>
    <row r="33" spans="1:9" x14ac:dyDescent="0.35">
      <c r="A33" t="s">
        <v>49</v>
      </c>
      <c r="B33" t="s">
        <v>73</v>
      </c>
      <c r="C33" t="s">
        <v>74</v>
      </c>
      <c r="D33" t="s">
        <v>1996</v>
      </c>
      <c r="E33">
        <f>SUMIF('EBI tsv usX'!$E$4:$E$719,Orders!D33,'EBI tsv usX'!$I$4:$I$719)</f>
        <v>246</v>
      </c>
      <c r="F33">
        <f>SUMIF('Kelpie counts usX'!$I$4:$I$276,Orders!D33,'Kelpie counts usX'!$B$4:$B$276)</f>
        <v>0</v>
      </c>
      <c r="G33" s="4">
        <f t="shared" si="1"/>
        <v>2.138719428701093E-4</v>
      </c>
      <c r="H33" s="4">
        <f t="shared" si="2"/>
        <v>0</v>
      </c>
      <c r="I33" s="7">
        <f t="shared" si="0"/>
        <v>2.138719428701093E-4</v>
      </c>
    </row>
    <row r="34" spans="1:9" x14ac:dyDescent="0.35">
      <c r="A34" t="s">
        <v>49</v>
      </c>
      <c r="B34" t="s">
        <v>58</v>
      </c>
      <c r="C34" t="s">
        <v>59</v>
      </c>
      <c r="D34" t="s">
        <v>1741</v>
      </c>
      <c r="E34">
        <f>SUMIF('EBI tsv usX'!$E$4:$E$719,Orders!D34,'EBI tsv usX'!$I$4:$I$719)</f>
        <v>241</v>
      </c>
      <c r="F34">
        <f>SUMIF('Kelpie counts usX'!$I$4:$I$276,Orders!D34,'Kelpie counts usX'!$B$4:$B$276)</f>
        <v>0</v>
      </c>
      <c r="G34" s="4">
        <f t="shared" si="1"/>
        <v>2.0952495216136724E-4</v>
      </c>
      <c r="H34" s="4">
        <f t="shared" si="2"/>
        <v>0</v>
      </c>
      <c r="I34" s="7">
        <f t="shared" si="0"/>
        <v>2.0952495216136724E-4</v>
      </c>
    </row>
    <row r="35" spans="1:9" x14ac:dyDescent="0.35">
      <c r="A35" t="s">
        <v>49</v>
      </c>
      <c r="B35" t="s">
        <v>50</v>
      </c>
      <c r="C35" t="s">
        <v>1658</v>
      </c>
      <c r="D35" t="s">
        <v>1659</v>
      </c>
      <c r="E35">
        <f>SUMIF('EBI tsv usX'!$E$4:$E$719,Orders!D35,'EBI tsv usX'!$I$4:$I$719)</f>
        <v>203</v>
      </c>
      <c r="F35">
        <f>SUMIF('Kelpie counts usX'!$I$4:$I$276,Orders!D35,'Kelpie counts usX'!$B$4:$B$276)</f>
        <v>0</v>
      </c>
      <c r="G35" s="4">
        <f t="shared" si="1"/>
        <v>1.7648782277492761E-4</v>
      </c>
      <c r="H35" s="4">
        <f t="shared" si="2"/>
        <v>0</v>
      </c>
      <c r="I35" s="7">
        <f t="shared" si="0"/>
        <v>1.7648782277492761E-4</v>
      </c>
    </row>
    <row r="36" spans="1:9" x14ac:dyDescent="0.35">
      <c r="A36" t="s">
        <v>49</v>
      </c>
      <c r="B36" t="s">
        <v>1763</v>
      </c>
      <c r="C36" t="s">
        <v>3230</v>
      </c>
      <c r="D36" t="s">
        <v>1764</v>
      </c>
      <c r="E36">
        <f>SUMIF('EBI tsv usX'!$E$4:$E$719,Orders!D36,'EBI tsv usX'!$I$4:$I$719)</f>
        <v>185</v>
      </c>
      <c r="F36">
        <f>SUMIF('Kelpie counts usX'!$I$4:$I$276,Orders!D36,'Kelpie counts usX'!$B$4:$B$276)</f>
        <v>0</v>
      </c>
      <c r="G36" s="4">
        <f t="shared" si="1"/>
        <v>1.608386562234562E-4</v>
      </c>
      <c r="H36" s="4">
        <f t="shared" si="2"/>
        <v>0</v>
      </c>
      <c r="I36" s="7">
        <f t="shared" ref="I36:I67" si="3">MAX(G36:H36)</f>
        <v>1.608386562234562E-4</v>
      </c>
    </row>
    <row r="37" spans="1:9" x14ac:dyDescent="0.35">
      <c r="A37" t="s">
        <v>49</v>
      </c>
      <c r="B37" t="s">
        <v>58</v>
      </c>
      <c r="C37" t="s">
        <v>59</v>
      </c>
      <c r="D37" t="s">
        <v>1992</v>
      </c>
      <c r="E37">
        <f>SUMIF('EBI tsv usX'!$E$4:$E$719,Orders!D37,'EBI tsv usX'!$I$4:$I$719)</f>
        <v>169</v>
      </c>
      <c r="F37">
        <f>SUMIF('Kelpie counts usX'!$I$4:$I$276,Orders!D37,'Kelpie counts usX'!$B$4:$B$276)</f>
        <v>0</v>
      </c>
      <c r="G37" s="4">
        <f t="shared" si="1"/>
        <v>1.469282859554816E-4</v>
      </c>
      <c r="H37" s="4">
        <f t="shared" si="2"/>
        <v>0</v>
      </c>
      <c r="I37" s="7">
        <f t="shared" si="3"/>
        <v>1.469282859554816E-4</v>
      </c>
    </row>
    <row r="38" spans="1:9" x14ac:dyDescent="0.35">
      <c r="A38" t="s">
        <v>49</v>
      </c>
      <c r="B38" t="s">
        <v>58</v>
      </c>
      <c r="C38" t="s">
        <v>258</v>
      </c>
      <c r="D38" t="s">
        <v>2005</v>
      </c>
      <c r="E38">
        <f>SUMIF('EBI tsv usX'!$E$4:$E$719,Orders!D38,'EBI tsv usX'!$I$4:$I$719)</f>
        <v>155</v>
      </c>
      <c r="F38">
        <f>SUMIF('Kelpie counts usX'!$I$4:$I$276,Orders!D38,'Kelpie counts usX'!$B$4:$B$276)</f>
        <v>0</v>
      </c>
      <c r="G38" s="4">
        <f t="shared" si="1"/>
        <v>1.3475671197100384E-4</v>
      </c>
      <c r="H38" s="4">
        <f t="shared" si="2"/>
        <v>0</v>
      </c>
      <c r="I38" s="7">
        <f t="shared" si="3"/>
        <v>1.3475671197100384E-4</v>
      </c>
    </row>
    <row r="39" spans="1:9" x14ac:dyDescent="0.35">
      <c r="A39" t="s">
        <v>49</v>
      </c>
      <c r="B39" t="s">
        <v>73</v>
      </c>
      <c r="C39" t="s">
        <v>74</v>
      </c>
      <c r="D39" t="s">
        <v>1799</v>
      </c>
      <c r="E39">
        <f>SUMIF('EBI tsv usX'!$E$4:$E$719,Orders!D39,'EBI tsv usX'!$I$4:$I$719)</f>
        <v>150</v>
      </c>
      <c r="F39">
        <f>SUMIF('Kelpie counts usX'!$I$4:$I$276,Orders!D39,'Kelpie counts usX'!$B$4:$B$276)</f>
        <v>0</v>
      </c>
      <c r="G39" s="4">
        <f t="shared" si="1"/>
        <v>1.3040972126226178E-4</v>
      </c>
      <c r="H39" s="4">
        <f t="shared" si="2"/>
        <v>0</v>
      </c>
      <c r="I39" s="7">
        <f t="shared" si="3"/>
        <v>1.3040972126226178E-4</v>
      </c>
    </row>
    <row r="40" spans="1:9" x14ac:dyDescent="0.35">
      <c r="A40" t="s">
        <v>49</v>
      </c>
      <c r="B40" t="s">
        <v>73</v>
      </c>
      <c r="C40" t="s">
        <v>74</v>
      </c>
      <c r="D40" t="s">
        <v>1831</v>
      </c>
      <c r="E40">
        <f>SUMIF('EBI tsv usX'!$E$4:$E$719,Orders!D40,'EBI tsv usX'!$I$4:$I$719)</f>
        <v>137</v>
      </c>
      <c r="F40">
        <f>SUMIF('Kelpie counts usX'!$I$4:$I$276,Orders!D40,'Kelpie counts usX'!$B$4:$B$276)</f>
        <v>0</v>
      </c>
      <c r="G40" s="4">
        <f t="shared" si="1"/>
        <v>1.1910754541953242E-4</v>
      </c>
      <c r="H40" s="4">
        <f t="shared" si="2"/>
        <v>0</v>
      </c>
      <c r="I40" s="7">
        <f t="shared" si="3"/>
        <v>1.1910754541953242E-4</v>
      </c>
    </row>
    <row r="41" spans="1:9" x14ac:dyDescent="0.35">
      <c r="A41" t="s">
        <v>49</v>
      </c>
      <c r="B41" t="s">
        <v>73</v>
      </c>
      <c r="C41" t="s">
        <v>95</v>
      </c>
      <c r="D41" t="s">
        <v>1995</v>
      </c>
      <c r="E41">
        <f>SUMIF('EBI tsv usX'!$E$4:$E$719,Orders!D41,'EBI tsv usX'!$I$4:$I$719)</f>
        <v>127</v>
      </c>
      <c r="F41">
        <f>SUMIF('Kelpie counts usX'!$I$4:$I$276,Orders!D41,'Kelpie counts usX'!$B$4:$B$276)</f>
        <v>0</v>
      </c>
      <c r="G41" s="4">
        <f t="shared" si="1"/>
        <v>1.104135640020483E-4</v>
      </c>
      <c r="H41" s="4">
        <f t="shared" si="2"/>
        <v>0</v>
      </c>
      <c r="I41" s="7">
        <f t="shared" si="3"/>
        <v>1.104135640020483E-4</v>
      </c>
    </row>
    <row r="42" spans="1:9" x14ac:dyDescent="0.35">
      <c r="A42" t="s">
        <v>49</v>
      </c>
      <c r="B42" t="s">
        <v>73</v>
      </c>
      <c r="C42" t="s">
        <v>74</v>
      </c>
      <c r="D42" t="s">
        <v>2000</v>
      </c>
      <c r="E42">
        <f>SUMIF('EBI tsv usX'!$E$4:$E$719,Orders!D42,'EBI tsv usX'!$I$4:$I$719)</f>
        <v>114</v>
      </c>
      <c r="F42">
        <f>SUMIF('Kelpie counts usX'!$I$4:$I$276,Orders!D42,'Kelpie counts usX'!$B$4:$B$276)</f>
        <v>0</v>
      </c>
      <c r="G42" s="4">
        <f t="shared" si="1"/>
        <v>9.9111388159318944E-5</v>
      </c>
      <c r="H42" s="4">
        <f t="shared" si="2"/>
        <v>0</v>
      </c>
      <c r="I42" s="7">
        <f t="shared" si="3"/>
        <v>9.9111388159318944E-5</v>
      </c>
    </row>
    <row r="43" spans="1:9" x14ac:dyDescent="0.35">
      <c r="A43" t="s">
        <v>49</v>
      </c>
      <c r="B43" t="s">
        <v>73</v>
      </c>
      <c r="C43" t="s">
        <v>95</v>
      </c>
      <c r="D43" t="s">
        <v>1782</v>
      </c>
      <c r="E43">
        <f>SUMIF('EBI tsv usX'!$E$4:$E$719,Orders!D43,'EBI tsv usX'!$I$4:$I$719)</f>
        <v>100</v>
      </c>
      <c r="F43">
        <f>SUMIF('Kelpie counts usX'!$I$4:$I$276,Orders!D43,'Kelpie counts usX'!$B$4:$B$276)</f>
        <v>0</v>
      </c>
      <c r="G43" s="4">
        <f t="shared" si="1"/>
        <v>8.6939814174841182E-5</v>
      </c>
      <c r="H43" s="4">
        <f t="shared" si="2"/>
        <v>0</v>
      </c>
      <c r="I43" s="7">
        <f t="shared" si="3"/>
        <v>8.6939814174841182E-5</v>
      </c>
    </row>
    <row r="44" spans="1:9" x14ac:dyDescent="0.35">
      <c r="A44" t="s">
        <v>49</v>
      </c>
      <c r="B44" t="s">
        <v>73</v>
      </c>
      <c r="C44" t="s">
        <v>95</v>
      </c>
      <c r="D44" t="s">
        <v>1787</v>
      </c>
      <c r="E44">
        <f>SUMIF('EBI tsv usX'!$E$4:$E$719,Orders!D44,'EBI tsv usX'!$I$4:$I$719)</f>
        <v>90</v>
      </c>
      <c r="F44">
        <f>SUMIF('Kelpie counts usX'!$I$4:$I$276,Orders!D44,'Kelpie counts usX'!$B$4:$B$276)</f>
        <v>0</v>
      </c>
      <c r="G44" s="4">
        <f t="shared" si="1"/>
        <v>7.8245832757357071E-5</v>
      </c>
      <c r="H44" s="4">
        <f t="shared" si="2"/>
        <v>0</v>
      </c>
      <c r="I44" s="7">
        <f t="shared" si="3"/>
        <v>7.8245832757357071E-5</v>
      </c>
    </row>
    <row r="45" spans="1:9" x14ac:dyDescent="0.35">
      <c r="A45" t="s">
        <v>49</v>
      </c>
      <c r="B45" t="s">
        <v>73</v>
      </c>
      <c r="C45" t="s">
        <v>95</v>
      </c>
      <c r="D45" t="s">
        <v>2008</v>
      </c>
      <c r="E45">
        <f>SUMIF('EBI tsv usX'!$E$4:$E$719,Orders!D45,'EBI tsv usX'!$I$4:$I$719)</f>
        <v>85</v>
      </c>
      <c r="F45">
        <f>SUMIF('Kelpie counts usX'!$I$4:$I$276,Orders!D45,'Kelpie counts usX'!$B$4:$B$276)</f>
        <v>0</v>
      </c>
      <c r="G45" s="4">
        <f t="shared" si="1"/>
        <v>7.3898842048615002E-5</v>
      </c>
      <c r="H45" s="4">
        <f t="shared" si="2"/>
        <v>0</v>
      </c>
      <c r="I45" s="7">
        <f t="shared" si="3"/>
        <v>7.3898842048615002E-5</v>
      </c>
    </row>
    <row r="46" spans="1:9" x14ac:dyDescent="0.35">
      <c r="A46" t="s">
        <v>49</v>
      </c>
      <c r="B46" t="s">
        <v>73</v>
      </c>
      <c r="C46" t="s">
        <v>95</v>
      </c>
      <c r="D46" t="s">
        <v>1914</v>
      </c>
      <c r="E46">
        <f>SUMIF('EBI tsv usX'!$E$4:$E$719,Orders!D46,'EBI tsv usX'!$I$4:$I$719)</f>
        <v>70</v>
      </c>
      <c r="F46">
        <f>SUMIF('Kelpie counts usX'!$I$4:$I$276,Orders!D46,'Kelpie counts usX'!$B$4:$B$276)</f>
        <v>0</v>
      </c>
      <c r="G46" s="4">
        <f t="shared" si="1"/>
        <v>6.0857869922388828E-5</v>
      </c>
      <c r="H46" s="4">
        <f t="shared" si="2"/>
        <v>0</v>
      </c>
      <c r="I46" s="7">
        <f t="shared" si="3"/>
        <v>6.0857869922388828E-5</v>
      </c>
    </row>
    <row r="47" spans="1:9" x14ac:dyDescent="0.35">
      <c r="A47" t="s">
        <v>49</v>
      </c>
      <c r="B47" t="s">
        <v>73</v>
      </c>
      <c r="C47" t="s">
        <v>74</v>
      </c>
      <c r="D47" t="s">
        <v>2010</v>
      </c>
      <c r="E47">
        <f>SUMIF('EBI tsv usX'!$E$4:$E$719,Orders!D47,'EBI tsv usX'!$I$4:$I$719)</f>
        <v>62</v>
      </c>
      <c r="F47">
        <f>SUMIF('Kelpie counts usX'!$I$4:$I$276,Orders!D47,'Kelpie counts usX'!$B$4:$B$276)</f>
        <v>0</v>
      </c>
      <c r="G47" s="4">
        <f t="shared" si="1"/>
        <v>5.3902684788401534E-5</v>
      </c>
      <c r="H47" s="4">
        <f t="shared" si="2"/>
        <v>0</v>
      </c>
      <c r="I47" s="7">
        <f t="shared" si="3"/>
        <v>5.3902684788401534E-5</v>
      </c>
    </row>
    <row r="48" spans="1:9" x14ac:dyDescent="0.35">
      <c r="A48" t="s">
        <v>49</v>
      </c>
      <c r="B48" t="s">
        <v>1677</v>
      </c>
      <c r="C48" t="s">
        <v>1674</v>
      </c>
      <c r="D48" t="s">
        <v>1676</v>
      </c>
      <c r="E48">
        <f>SUMIF('EBI tsv usX'!$E$4:$E$719,Orders!D48,'EBI tsv usX'!$I$4:$I$719)</f>
        <v>54</v>
      </c>
      <c r="F48">
        <f>SUMIF('Kelpie counts usX'!$I$4:$I$276,Orders!D48,'Kelpie counts usX'!$B$4:$B$276)</f>
        <v>0</v>
      </c>
      <c r="G48" s="4">
        <f t="shared" si="1"/>
        <v>4.6947499654414241E-5</v>
      </c>
      <c r="H48" s="4">
        <f t="shared" si="2"/>
        <v>0</v>
      </c>
      <c r="I48" s="7">
        <f t="shared" si="3"/>
        <v>4.6947499654414241E-5</v>
      </c>
    </row>
    <row r="49" spans="1:9" x14ac:dyDescent="0.35">
      <c r="A49" t="s">
        <v>386</v>
      </c>
      <c r="B49" t="s">
        <v>387</v>
      </c>
      <c r="C49" t="s">
        <v>1630</v>
      </c>
      <c r="D49" t="s">
        <v>2024</v>
      </c>
      <c r="E49">
        <f>SUMIF('EBI tsv usX'!$E$4:$E$719,Orders!D49,'EBI tsv usX'!$I$4:$I$719)</f>
        <v>40</v>
      </c>
      <c r="F49">
        <f>SUMIF('Kelpie counts usX'!$I$4:$I$276,Orders!D49,'Kelpie counts usX'!$B$4:$B$276)</f>
        <v>0</v>
      </c>
      <c r="G49" s="4">
        <f t="shared" si="1"/>
        <v>3.4775925669936473E-5</v>
      </c>
      <c r="H49" s="4">
        <f t="shared" si="2"/>
        <v>0</v>
      </c>
      <c r="I49" s="7">
        <f t="shared" si="3"/>
        <v>3.4775925669936473E-5</v>
      </c>
    </row>
    <row r="50" spans="1:9" x14ac:dyDescent="0.35">
      <c r="A50" t="s">
        <v>49</v>
      </c>
      <c r="B50" t="s">
        <v>73</v>
      </c>
      <c r="C50" t="s">
        <v>95</v>
      </c>
      <c r="D50" t="s">
        <v>2025</v>
      </c>
      <c r="E50">
        <f>SUMIF('EBI tsv usX'!$E$4:$E$719,Orders!D50,'EBI tsv usX'!$I$4:$I$719)</f>
        <v>38</v>
      </c>
      <c r="F50">
        <f>SUMIF('Kelpie counts usX'!$I$4:$I$276,Orders!D50,'Kelpie counts usX'!$B$4:$B$276)</f>
        <v>0</v>
      </c>
      <c r="G50" s="4">
        <f t="shared" si="1"/>
        <v>3.3037129386439648E-5</v>
      </c>
      <c r="H50" s="4">
        <f t="shared" si="2"/>
        <v>0</v>
      </c>
      <c r="I50" s="7">
        <f t="shared" si="3"/>
        <v>3.3037129386439648E-5</v>
      </c>
    </row>
    <row r="51" spans="1:9" x14ac:dyDescent="0.35">
      <c r="A51" t="s">
        <v>49</v>
      </c>
      <c r="B51" t="s">
        <v>133</v>
      </c>
      <c r="C51" t="s">
        <v>2028</v>
      </c>
      <c r="D51" t="s">
        <v>2371</v>
      </c>
      <c r="E51">
        <f>SUMIF('EBI tsv usX'!$E$4:$E$719,Orders!D51,'EBI tsv usX'!$I$4:$I$719)</f>
        <v>35</v>
      </c>
      <c r="F51">
        <f>SUMIF('Kelpie counts usX'!$I$4:$I$276,Orders!D51,'Kelpie counts usX'!$B$4:$B$276)</f>
        <v>0</v>
      </c>
      <c r="G51" s="4">
        <f t="shared" si="1"/>
        <v>3.0428934961194414E-5</v>
      </c>
      <c r="H51" s="4">
        <f t="shared" si="2"/>
        <v>0</v>
      </c>
      <c r="I51" s="7">
        <f t="shared" si="3"/>
        <v>3.0428934961194414E-5</v>
      </c>
    </row>
    <row r="52" spans="1:9" x14ac:dyDescent="0.35">
      <c r="A52" t="s">
        <v>49</v>
      </c>
      <c r="B52" t="s">
        <v>1837</v>
      </c>
      <c r="C52" t="s">
        <v>1838</v>
      </c>
      <c r="D52" t="s">
        <v>1839</v>
      </c>
      <c r="E52">
        <f>SUMIF('EBI tsv usX'!$E$4:$E$719,Orders!D52,'EBI tsv usX'!$I$4:$I$719)</f>
        <v>35</v>
      </c>
      <c r="F52">
        <f>SUMIF('Kelpie counts usX'!$I$4:$I$276,Orders!D52,'Kelpie counts usX'!$B$4:$B$276)</f>
        <v>0</v>
      </c>
      <c r="G52" s="4">
        <f t="shared" si="1"/>
        <v>3.0428934961194414E-5</v>
      </c>
      <c r="H52" s="4">
        <f t="shared" si="2"/>
        <v>0</v>
      </c>
      <c r="I52" s="7">
        <f t="shared" si="3"/>
        <v>3.0428934961194414E-5</v>
      </c>
    </row>
    <row r="53" spans="1:9" x14ac:dyDescent="0.35">
      <c r="A53" t="s">
        <v>49</v>
      </c>
      <c r="B53" t="s">
        <v>58</v>
      </c>
      <c r="C53" t="s">
        <v>59</v>
      </c>
      <c r="D53" t="s">
        <v>2032</v>
      </c>
      <c r="E53">
        <f>SUMIF('EBI tsv usX'!$E$4:$E$719,Orders!D53,'EBI tsv usX'!$I$4:$I$719)</f>
        <v>34</v>
      </c>
      <c r="F53">
        <f>SUMIF('Kelpie counts usX'!$I$4:$I$276,Orders!D53,'Kelpie counts usX'!$B$4:$B$276)</f>
        <v>0</v>
      </c>
      <c r="G53" s="4">
        <f t="shared" si="1"/>
        <v>2.9559536819446001E-5</v>
      </c>
      <c r="H53" s="4">
        <f t="shared" si="2"/>
        <v>0</v>
      </c>
      <c r="I53" s="7">
        <f t="shared" si="3"/>
        <v>2.9559536819446001E-5</v>
      </c>
    </row>
    <row r="54" spans="1:9" x14ac:dyDescent="0.35">
      <c r="A54" t="s">
        <v>49</v>
      </c>
      <c r="B54" t="s">
        <v>73</v>
      </c>
      <c r="C54" t="s">
        <v>95</v>
      </c>
      <c r="D54" t="s">
        <v>2034</v>
      </c>
      <c r="E54">
        <f>SUMIF('EBI tsv usX'!$E$4:$E$719,Orders!D54,'EBI tsv usX'!$I$4:$I$719)</f>
        <v>33</v>
      </c>
      <c r="F54">
        <f>SUMIF('Kelpie counts usX'!$I$4:$I$276,Orders!D54,'Kelpie counts usX'!$B$4:$B$276)</f>
        <v>0</v>
      </c>
      <c r="G54" s="4">
        <f t="shared" si="1"/>
        <v>2.8690138677697589E-5</v>
      </c>
      <c r="H54" s="4">
        <f t="shared" si="2"/>
        <v>0</v>
      </c>
      <c r="I54" s="7">
        <f t="shared" si="3"/>
        <v>2.8690138677697589E-5</v>
      </c>
    </row>
    <row r="55" spans="1:9" x14ac:dyDescent="0.35">
      <c r="A55" t="s">
        <v>49</v>
      </c>
      <c r="B55" t="s">
        <v>73</v>
      </c>
      <c r="C55" t="s">
        <v>95</v>
      </c>
      <c r="D55" t="s">
        <v>2038</v>
      </c>
      <c r="E55">
        <f>SUMIF('EBI tsv usX'!$E$4:$E$719,Orders!D55,'EBI tsv usX'!$I$4:$I$719)</f>
        <v>31</v>
      </c>
      <c r="F55">
        <f>SUMIF('Kelpie counts usX'!$I$4:$I$276,Orders!D55,'Kelpie counts usX'!$B$4:$B$276)</f>
        <v>0</v>
      </c>
      <c r="G55" s="4">
        <f t="shared" si="1"/>
        <v>2.6951342394200767E-5</v>
      </c>
      <c r="H55" s="4">
        <f t="shared" si="2"/>
        <v>0</v>
      </c>
      <c r="I55" s="7">
        <f t="shared" si="3"/>
        <v>2.6951342394200767E-5</v>
      </c>
    </row>
    <row r="56" spans="1:9" x14ac:dyDescent="0.35">
      <c r="A56" t="s">
        <v>49</v>
      </c>
      <c r="B56" t="s">
        <v>1756</v>
      </c>
      <c r="C56" t="s">
        <v>1757</v>
      </c>
      <c r="D56" t="s">
        <v>1758</v>
      </c>
      <c r="E56">
        <f>SUMIF('EBI tsv usX'!$E$4:$E$719,Orders!D56,'EBI tsv usX'!$I$4:$I$719)</f>
        <v>24</v>
      </c>
      <c r="F56">
        <f>SUMIF('Kelpie counts usX'!$I$4:$I$276,Orders!D56,'Kelpie counts usX'!$B$4:$B$276)</f>
        <v>0</v>
      </c>
      <c r="G56" s="4">
        <f t="shared" si="1"/>
        <v>2.0865555401961883E-5</v>
      </c>
      <c r="H56" s="4">
        <f t="shared" si="2"/>
        <v>0</v>
      </c>
      <c r="I56" s="7">
        <f t="shared" si="3"/>
        <v>2.0865555401961883E-5</v>
      </c>
    </row>
    <row r="57" spans="1:9" x14ac:dyDescent="0.35">
      <c r="A57" t="s">
        <v>49</v>
      </c>
      <c r="B57" t="s">
        <v>73</v>
      </c>
      <c r="C57" t="s">
        <v>74</v>
      </c>
      <c r="D57" t="s">
        <v>630</v>
      </c>
      <c r="E57">
        <f>SUMIF('EBI tsv usX'!$E$4:$E$719,Orders!D57,'EBI tsv usX'!$I$4:$I$719)</f>
        <v>0</v>
      </c>
      <c r="F57">
        <f>SUMIF('Kelpie counts usX'!$I$4:$I$276,Orders!D57,'Kelpie counts usX'!$B$4:$B$276)</f>
        <v>2</v>
      </c>
      <c r="G57" s="4">
        <f t="shared" si="1"/>
        <v>0</v>
      </c>
      <c r="H57" s="4">
        <f t="shared" si="2"/>
        <v>1.8307809196012561E-5</v>
      </c>
      <c r="I57" s="7">
        <f t="shared" si="3"/>
        <v>1.8307809196012561E-5</v>
      </c>
    </row>
    <row r="58" spans="1:9" x14ac:dyDescent="0.35">
      <c r="A58" t="s">
        <v>49</v>
      </c>
      <c r="B58" t="s">
        <v>73</v>
      </c>
      <c r="C58" t="s">
        <v>95</v>
      </c>
      <c r="D58" t="s">
        <v>2045</v>
      </c>
      <c r="E58">
        <f>SUMIF('EBI tsv usX'!$E$4:$E$719,Orders!D58,'EBI tsv usX'!$I$4:$I$719)</f>
        <v>21</v>
      </c>
      <c r="F58">
        <f>SUMIF('Kelpie counts usX'!$I$4:$I$276,Orders!D58,'Kelpie counts usX'!$B$4:$B$276)</f>
        <v>0</v>
      </c>
      <c r="G58" s="4">
        <f t="shared" si="1"/>
        <v>1.8257360976716649E-5</v>
      </c>
      <c r="H58" s="4">
        <f t="shared" si="2"/>
        <v>0</v>
      </c>
      <c r="I58" s="7">
        <f t="shared" si="3"/>
        <v>1.8257360976716649E-5</v>
      </c>
    </row>
    <row r="59" spans="1:9" x14ac:dyDescent="0.35">
      <c r="A59" t="s">
        <v>49</v>
      </c>
      <c r="B59" t="s">
        <v>133</v>
      </c>
      <c r="C59" t="s">
        <v>2086</v>
      </c>
      <c r="D59" t="s">
        <v>2087</v>
      </c>
      <c r="E59">
        <f>SUMIF('EBI tsv usX'!$E$4:$E$719,Orders!D59,'EBI tsv usX'!$I$4:$I$719)</f>
        <v>21</v>
      </c>
      <c r="F59">
        <f>SUMIF('Kelpie counts usX'!$I$4:$I$276,Orders!D59,'Kelpie counts usX'!$B$4:$B$276)</f>
        <v>0</v>
      </c>
      <c r="G59" s="4">
        <f t="shared" si="1"/>
        <v>1.8257360976716649E-5</v>
      </c>
      <c r="H59" s="4">
        <f t="shared" si="2"/>
        <v>0</v>
      </c>
      <c r="I59" s="7">
        <f t="shared" si="3"/>
        <v>1.8257360976716649E-5</v>
      </c>
    </row>
    <row r="60" spans="1:9" x14ac:dyDescent="0.35">
      <c r="A60" t="s">
        <v>49</v>
      </c>
      <c r="B60" t="s">
        <v>73</v>
      </c>
      <c r="C60" t="s">
        <v>95</v>
      </c>
      <c r="D60" t="s">
        <v>1784</v>
      </c>
      <c r="E60">
        <f>SUMIF('EBI tsv usX'!$E$4:$E$719,Orders!D60,'EBI tsv usX'!$I$4:$I$719)</f>
        <v>20</v>
      </c>
      <c r="F60">
        <f>SUMIF('Kelpie counts usX'!$I$4:$I$276,Orders!D60,'Kelpie counts usX'!$B$4:$B$276)</f>
        <v>0</v>
      </c>
      <c r="G60" s="4">
        <f t="shared" si="1"/>
        <v>1.7387962834968236E-5</v>
      </c>
      <c r="H60" s="4">
        <f t="shared" si="2"/>
        <v>0</v>
      </c>
      <c r="I60" s="7">
        <f t="shared" si="3"/>
        <v>1.7387962834968236E-5</v>
      </c>
    </row>
    <row r="61" spans="1:9" x14ac:dyDescent="0.35">
      <c r="A61" t="s">
        <v>49</v>
      </c>
      <c r="B61" t="s">
        <v>73</v>
      </c>
      <c r="C61" t="s">
        <v>95</v>
      </c>
      <c r="D61" t="s">
        <v>2050</v>
      </c>
      <c r="E61">
        <f>SUMIF('EBI tsv usX'!$E$4:$E$719,Orders!D61,'EBI tsv usX'!$I$4:$I$719)</f>
        <v>17</v>
      </c>
      <c r="F61">
        <f>SUMIF('Kelpie counts usX'!$I$4:$I$276,Orders!D61,'Kelpie counts usX'!$B$4:$B$276)</f>
        <v>0</v>
      </c>
      <c r="G61" s="4">
        <f t="shared" si="1"/>
        <v>1.4779768409723001E-5</v>
      </c>
      <c r="H61" s="4">
        <f t="shared" si="2"/>
        <v>0</v>
      </c>
      <c r="I61" s="7">
        <f t="shared" si="3"/>
        <v>1.4779768409723001E-5</v>
      </c>
    </row>
    <row r="62" spans="1:9" x14ac:dyDescent="0.35">
      <c r="A62" t="s">
        <v>49</v>
      </c>
      <c r="B62" t="s">
        <v>73</v>
      </c>
      <c r="C62" t="s">
        <v>95</v>
      </c>
      <c r="D62" t="s">
        <v>2052</v>
      </c>
      <c r="E62">
        <f>SUMIF('EBI tsv usX'!$E$4:$E$719,Orders!D62,'EBI tsv usX'!$I$4:$I$719)</f>
        <v>16</v>
      </c>
      <c r="F62">
        <f>SUMIF('Kelpie counts usX'!$I$4:$I$276,Orders!D62,'Kelpie counts usX'!$B$4:$B$276)</f>
        <v>0</v>
      </c>
      <c r="G62" s="4">
        <f t="shared" si="1"/>
        <v>1.391037026797459E-5</v>
      </c>
      <c r="H62" s="4">
        <f t="shared" si="2"/>
        <v>0</v>
      </c>
      <c r="I62" s="7">
        <f t="shared" si="3"/>
        <v>1.391037026797459E-5</v>
      </c>
    </row>
    <row r="63" spans="1:9" x14ac:dyDescent="0.35">
      <c r="A63" t="s">
        <v>49</v>
      </c>
      <c r="B63" t="s">
        <v>2053</v>
      </c>
      <c r="C63" t="s">
        <v>2054</v>
      </c>
      <c r="D63" t="s">
        <v>2389</v>
      </c>
      <c r="E63">
        <f>SUMIF('EBI tsv usX'!$E$4:$E$719,Orders!D63,'EBI tsv usX'!$I$4:$I$719)</f>
        <v>16</v>
      </c>
      <c r="F63">
        <f>SUMIF('Kelpie counts usX'!$I$4:$I$276,Orders!D63,'Kelpie counts usX'!$B$4:$B$276)</f>
        <v>0</v>
      </c>
      <c r="G63" s="4">
        <f t="shared" si="1"/>
        <v>1.391037026797459E-5</v>
      </c>
      <c r="H63" s="4">
        <f t="shared" si="2"/>
        <v>0</v>
      </c>
      <c r="I63" s="7">
        <f t="shared" si="3"/>
        <v>1.391037026797459E-5</v>
      </c>
    </row>
    <row r="64" spans="1:9" x14ac:dyDescent="0.35">
      <c r="A64" t="s">
        <v>49</v>
      </c>
      <c r="B64" t="s">
        <v>73</v>
      </c>
      <c r="C64" t="s">
        <v>95</v>
      </c>
      <c r="D64" t="s">
        <v>2058</v>
      </c>
      <c r="E64">
        <f>SUMIF('EBI tsv usX'!$E$4:$E$719,Orders!D64,'EBI tsv usX'!$I$4:$I$719)</f>
        <v>14</v>
      </c>
      <c r="F64">
        <f>SUMIF('Kelpie counts usX'!$I$4:$I$276,Orders!D64,'Kelpie counts usX'!$B$4:$B$276)</f>
        <v>0</v>
      </c>
      <c r="G64" s="4">
        <f t="shared" si="1"/>
        <v>1.2171573984477765E-5</v>
      </c>
      <c r="H64" s="4">
        <f t="shared" si="2"/>
        <v>0</v>
      </c>
      <c r="I64" s="7">
        <f t="shared" si="3"/>
        <v>1.2171573984477765E-5</v>
      </c>
    </row>
    <row r="65" spans="1:9" x14ac:dyDescent="0.35">
      <c r="A65" t="s">
        <v>49</v>
      </c>
      <c r="B65" t="s">
        <v>1678</v>
      </c>
      <c r="C65" t="s">
        <v>1678</v>
      </c>
      <c r="D65" t="s">
        <v>1679</v>
      </c>
      <c r="E65">
        <f>SUMIF('EBI tsv usX'!$E$4:$E$719,Orders!D65,'EBI tsv usX'!$I$4:$I$719)</f>
        <v>13</v>
      </c>
      <c r="F65">
        <f>SUMIF('Kelpie counts usX'!$I$4:$I$276,Orders!D65,'Kelpie counts usX'!$B$4:$B$276)</f>
        <v>0</v>
      </c>
      <c r="G65" s="4">
        <f t="shared" si="1"/>
        <v>1.1302175842729354E-5</v>
      </c>
      <c r="H65" s="4">
        <f t="shared" si="2"/>
        <v>0</v>
      </c>
      <c r="I65" s="7">
        <f t="shared" si="3"/>
        <v>1.1302175842729354E-5</v>
      </c>
    </row>
    <row r="66" spans="1:9" x14ac:dyDescent="0.35">
      <c r="A66" t="s">
        <v>49</v>
      </c>
      <c r="B66" t="s">
        <v>1844</v>
      </c>
      <c r="C66" t="s">
        <v>1845</v>
      </c>
      <c r="D66" t="s">
        <v>1849</v>
      </c>
      <c r="E66">
        <f>SUMIF('EBI tsv usX'!$E$4:$E$719,Orders!D66,'EBI tsv usX'!$I$4:$I$719)</f>
        <v>13</v>
      </c>
      <c r="F66">
        <f>SUMIF('Kelpie counts usX'!$I$4:$I$276,Orders!D66,'Kelpie counts usX'!$B$4:$B$276)</f>
        <v>0</v>
      </c>
      <c r="G66" s="4">
        <f t="shared" si="1"/>
        <v>1.1302175842729354E-5</v>
      </c>
      <c r="H66" s="4">
        <f t="shared" si="2"/>
        <v>0</v>
      </c>
      <c r="I66" s="7">
        <f t="shared" si="3"/>
        <v>1.1302175842729354E-5</v>
      </c>
    </row>
    <row r="67" spans="1:9" x14ac:dyDescent="0.35">
      <c r="A67" t="s">
        <v>49</v>
      </c>
      <c r="B67" t="s">
        <v>73</v>
      </c>
      <c r="C67" t="s">
        <v>74</v>
      </c>
      <c r="D67" t="s">
        <v>1917</v>
      </c>
      <c r="E67">
        <f>SUMIF('EBI tsv usX'!$E$4:$E$719,Orders!D67,'EBI tsv usX'!$I$4:$I$719)</f>
        <v>9</v>
      </c>
      <c r="F67">
        <f>SUMIF('Kelpie counts usX'!$I$4:$I$276,Orders!D67,'Kelpie counts usX'!$B$4:$B$276)</f>
        <v>0</v>
      </c>
      <c r="G67" s="4">
        <f t="shared" si="1"/>
        <v>7.8245832757357057E-6</v>
      </c>
      <c r="H67" s="4">
        <f t="shared" si="2"/>
        <v>0</v>
      </c>
      <c r="I67" s="7">
        <f t="shared" si="3"/>
        <v>7.8245832757357057E-6</v>
      </c>
    </row>
    <row r="68" spans="1:9" x14ac:dyDescent="0.35">
      <c r="A68" t="s">
        <v>49</v>
      </c>
      <c r="B68" t="s">
        <v>73</v>
      </c>
      <c r="C68" t="s">
        <v>2069</v>
      </c>
      <c r="D68" t="s">
        <v>2070</v>
      </c>
      <c r="E68">
        <f>SUMIF('EBI tsv usX'!$E$4:$E$719,Orders!D68,'EBI tsv usX'!$I$4:$I$719)</f>
        <v>9</v>
      </c>
      <c r="F68">
        <f>SUMIF('Kelpie counts usX'!$I$4:$I$276,Orders!D68,'Kelpie counts usX'!$B$4:$B$276)</f>
        <v>0</v>
      </c>
      <c r="G68" s="4">
        <f t="shared" si="1"/>
        <v>7.8245832757357057E-6</v>
      </c>
      <c r="H68" s="4">
        <f t="shared" si="2"/>
        <v>0</v>
      </c>
      <c r="I68" s="7">
        <f t="shared" ref="I68:I99" si="4">MAX(G68:H68)</f>
        <v>7.8245832757357057E-6</v>
      </c>
    </row>
    <row r="69" spans="1:9" x14ac:dyDescent="0.35">
      <c r="A69" t="s">
        <v>49</v>
      </c>
      <c r="B69" t="s">
        <v>73</v>
      </c>
      <c r="C69" t="s">
        <v>1791</v>
      </c>
      <c r="D69" t="s">
        <v>1792</v>
      </c>
      <c r="E69">
        <f>SUMIF('EBI tsv usX'!$E$4:$E$719,Orders!D69,'EBI tsv usX'!$I$4:$I$719)</f>
        <v>9</v>
      </c>
      <c r="F69">
        <f>SUMIF('Kelpie counts usX'!$I$4:$I$276,Orders!D69,'Kelpie counts usX'!$B$4:$B$276)</f>
        <v>0</v>
      </c>
      <c r="G69" s="4">
        <f t="shared" ref="G69:G132" si="5">E69/E$1</f>
        <v>7.8245832757357057E-6</v>
      </c>
      <c r="H69" s="4">
        <f t="shared" ref="H69:H132" si="6">F69/F$1</f>
        <v>0</v>
      </c>
      <c r="I69" s="7">
        <f t="shared" si="4"/>
        <v>7.8245832757357057E-6</v>
      </c>
    </row>
    <row r="70" spans="1:9" x14ac:dyDescent="0.35">
      <c r="A70" t="s">
        <v>49</v>
      </c>
      <c r="B70" t="s">
        <v>58</v>
      </c>
      <c r="C70" t="s">
        <v>59</v>
      </c>
      <c r="D70" t="s">
        <v>1742</v>
      </c>
      <c r="E70">
        <f>SUMIF('EBI tsv usX'!$E$4:$E$719,Orders!D70,'EBI tsv usX'!$I$4:$I$719)</f>
        <v>9</v>
      </c>
      <c r="F70">
        <f>SUMIF('Kelpie counts usX'!$I$4:$I$276,Orders!D70,'Kelpie counts usX'!$B$4:$B$276)</f>
        <v>0</v>
      </c>
      <c r="G70" s="4">
        <f t="shared" si="5"/>
        <v>7.8245832757357057E-6</v>
      </c>
      <c r="H70" s="4">
        <f t="shared" si="6"/>
        <v>0</v>
      </c>
      <c r="I70" s="7">
        <f t="shared" si="4"/>
        <v>7.8245832757357057E-6</v>
      </c>
    </row>
    <row r="71" spans="1:9" x14ac:dyDescent="0.35">
      <c r="A71" t="s">
        <v>49</v>
      </c>
      <c r="B71" t="s">
        <v>1844</v>
      </c>
      <c r="C71" t="s">
        <v>1845</v>
      </c>
      <c r="D71" t="s">
        <v>1846</v>
      </c>
      <c r="E71">
        <f>SUMIF('EBI tsv usX'!$E$4:$E$719,Orders!D71,'EBI tsv usX'!$I$4:$I$719)</f>
        <v>8</v>
      </c>
      <c r="F71">
        <f>SUMIF('Kelpie counts usX'!$I$4:$I$276,Orders!D71,'Kelpie counts usX'!$B$4:$B$276)</f>
        <v>0</v>
      </c>
      <c r="G71" s="4">
        <f t="shared" si="5"/>
        <v>6.9551851339872949E-6</v>
      </c>
      <c r="H71" s="4">
        <f t="shared" si="6"/>
        <v>0</v>
      </c>
      <c r="I71" s="7">
        <f t="shared" si="4"/>
        <v>6.9551851339872949E-6</v>
      </c>
    </row>
    <row r="72" spans="1:9" x14ac:dyDescent="0.35">
      <c r="A72" t="s">
        <v>49</v>
      </c>
      <c r="B72" t="s">
        <v>1844</v>
      </c>
      <c r="C72" t="s">
        <v>2078</v>
      </c>
      <c r="D72" t="s">
        <v>2079</v>
      </c>
      <c r="E72">
        <f>SUMIF('EBI tsv usX'!$E$4:$E$719,Orders!D72,'EBI tsv usX'!$I$4:$I$719)</f>
        <v>8</v>
      </c>
      <c r="F72">
        <f>SUMIF('Kelpie counts usX'!$I$4:$I$276,Orders!D72,'Kelpie counts usX'!$B$4:$B$276)</f>
        <v>0</v>
      </c>
      <c r="G72" s="4">
        <f t="shared" si="5"/>
        <v>6.9551851339872949E-6</v>
      </c>
      <c r="H72" s="4">
        <f t="shared" si="6"/>
        <v>0</v>
      </c>
      <c r="I72" s="7">
        <f t="shared" si="4"/>
        <v>6.9551851339872949E-6</v>
      </c>
    </row>
    <row r="73" spans="1:9" x14ac:dyDescent="0.35">
      <c r="A73" t="s">
        <v>49</v>
      </c>
      <c r="B73" t="s">
        <v>1667</v>
      </c>
      <c r="C73" t="s">
        <v>1668</v>
      </c>
      <c r="D73" t="s">
        <v>1669</v>
      </c>
      <c r="E73">
        <f>SUMIF('EBI tsv usX'!$E$4:$E$719,Orders!D73,'EBI tsv usX'!$I$4:$I$719)</f>
        <v>8</v>
      </c>
      <c r="F73">
        <f>SUMIF('Kelpie counts usX'!$I$4:$I$276,Orders!D73,'Kelpie counts usX'!$B$4:$B$276)</f>
        <v>0</v>
      </c>
      <c r="G73" s="4">
        <f t="shared" si="5"/>
        <v>6.9551851339872949E-6</v>
      </c>
      <c r="H73" s="4">
        <f t="shared" si="6"/>
        <v>0</v>
      </c>
      <c r="I73" s="7">
        <f t="shared" si="4"/>
        <v>6.9551851339872949E-6</v>
      </c>
    </row>
    <row r="74" spans="1:9" x14ac:dyDescent="0.35">
      <c r="A74" t="s">
        <v>49</v>
      </c>
      <c r="B74" t="s">
        <v>1667</v>
      </c>
      <c r="C74" t="s">
        <v>2082</v>
      </c>
      <c r="D74" t="s">
        <v>2083</v>
      </c>
      <c r="E74">
        <f>SUMIF('EBI tsv usX'!$E$4:$E$719,Orders!D74,'EBI tsv usX'!$I$4:$I$719)</f>
        <v>8</v>
      </c>
      <c r="F74">
        <f>SUMIF('Kelpie counts usX'!$I$4:$I$276,Orders!D74,'Kelpie counts usX'!$B$4:$B$276)</f>
        <v>0</v>
      </c>
      <c r="G74" s="4">
        <f t="shared" si="5"/>
        <v>6.9551851339872949E-6</v>
      </c>
      <c r="H74" s="4">
        <f t="shared" si="6"/>
        <v>0</v>
      </c>
      <c r="I74" s="7">
        <f t="shared" si="4"/>
        <v>6.9551851339872949E-6</v>
      </c>
    </row>
    <row r="75" spans="1:9" x14ac:dyDescent="0.35">
      <c r="A75" t="s">
        <v>49</v>
      </c>
      <c r="B75" t="s">
        <v>2053</v>
      </c>
      <c r="C75" t="s">
        <v>2054</v>
      </c>
      <c r="D75" t="s">
        <v>2136</v>
      </c>
      <c r="E75">
        <f>SUMIF('EBI tsv usX'!$E$4:$E$719,Orders!D75,'EBI tsv usX'!$I$4:$I$719)</f>
        <v>8</v>
      </c>
      <c r="F75">
        <f>SUMIF('Kelpie counts usX'!$I$4:$I$276,Orders!D75,'Kelpie counts usX'!$B$4:$B$276)</f>
        <v>0</v>
      </c>
      <c r="G75" s="4">
        <f t="shared" si="5"/>
        <v>6.9551851339872949E-6</v>
      </c>
      <c r="H75" s="4">
        <f t="shared" si="6"/>
        <v>0</v>
      </c>
      <c r="I75" s="7">
        <f t="shared" si="4"/>
        <v>6.9551851339872949E-6</v>
      </c>
    </row>
    <row r="76" spans="1:9" x14ac:dyDescent="0.35">
      <c r="A76" t="s">
        <v>49</v>
      </c>
      <c r="B76" t="s">
        <v>50</v>
      </c>
      <c r="C76" t="s">
        <v>1662</v>
      </c>
      <c r="D76" t="s">
        <v>1663</v>
      </c>
      <c r="E76">
        <f>SUMIF('EBI tsv usX'!$E$4:$E$719,Orders!D76,'EBI tsv usX'!$I$4:$I$719)</f>
        <v>8</v>
      </c>
      <c r="F76">
        <f>SUMIF('Kelpie counts usX'!$I$4:$I$276,Orders!D76,'Kelpie counts usX'!$B$4:$B$276)</f>
        <v>0</v>
      </c>
      <c r="G76" s="4">
        <f t="shared" si="5"/>
        <v>6.9551851339872949E-6</v>
      </c>
      <c r="H76" s="4">
        <f t="shared" si="6"/>
        <v>0</v>
      </c>
      <c r="I76" s="7">
        <f t="shared" si="4"/>
        <v>6.9551851339872949E-6</v>
      </c>
    </row>
    <row r="77" spans="1:9" x14ac:dyDescent="0.35">
      <c r="A77" t="s">
        <v>49</v>
      </c>
      <c r="B77" t="s">
        <v>1672</v>
      </c>
      <c r="C77" t="s">
        <v>1672</v>
      </c>
      <c r="D77" t="s">
        <v>3234</v>
      </c>
      <c r="E77">
        <f>SUMIF('EBI tsv usX'!$E$4:$E$719,Orders!D77,'EBI tsv usX'!$I$4:$I$719)</f>
        <v>7</v>
      </c>
      <c r="F77">
        <f>SUMIF('Kelpie counts usX'!$I$4:$I$276,Orders!D77,'Kelpie counts usX'!$B$4:$B$276)</f>
        <v>0</v>
      </c>
      <c r="G77" s="4">
        <f t="shared" si="5"/>
        <v>6.0857869922388824E-6</v>
      </c>
      <c r="H77" s="4">
        <f t="shared" si="6"/>
        <v>0</v>
      </c>
      <c r="I77" s="7">
        <f t="shared" si="4"/>
        <v>6.0857869922388824E-6</v>
      </c>
    </row>
    <row r="78" spans="1:9" x14ac:dyDescent="0.35">
      <c r="A78" t="s">
        <v>49</v>
      </c>
      <c r="B78" t="s">
        <v>133</v>
      </c>
      <c r="C78" t="s">
        <v>2090</v>
      </c>
      <c r="D78" t="s">
        <v>2091</v>
      </c>
      <c r="E78">
        <f>SUMIF('EBI tsv usX'!$E$4:$E$719,Orders!D78,'EBI tsv usX'!$I$4:$I$719)</f>
        <v>6</v>
      </c>
      <c r="F78">
        <f>SUMIF('Kelpie counts usX'!$I$4:$I$276,Orders!D78,'Kelpie counts usX'!$B$4:$B$276)</f>
        <v>0</v>
      </c>
      <c r="G78" s="4">
        <f t="shared" si="5"/>
        <v>5.2163888504904708E-6</v>
      </c>
      <c r="H78" s="4">
        <f t="shared" si="6"/>
        <v>0</v>
      </c>
      <c r="I78" s="7">
        <f t="shared" si="4"/>
        <v>5.2163888504904708E-6</v>
      </c>
    </row>
    <row r="79" spans="1:9" x14ac:dyDescent="0.35">
      <c r="A79" t="s">
        <v>49</v>
      </c>
      <c r="B79" t="s">
        <v>50</v>
      </c>
      <c r="C79" t="s">
        <v>1892</v>
      </c>
      <c r="D79" t="s">
        <v>1893</v>
      </c>
      <c r="E79">
        <f>SUMIF('EBI tsv usX'!$E$4:$E$719,Orders!D79,'EBI tsv usX'!$I$4:$I$719)</f>
        <v>6</v>
      </c>
      <c r="F79">
        <f>SUMIF('Kelpie counts usX'!$I$4:$I$276,Orders!D79,'Kelpie counts usX'!$B$4:$B$276)</f>
        <v>0</v>
      </c>
      <c r="G79" s="4">
        <f t="shared" si="5"/>
        <v>5.2163888504904708E-6</v>
      </c>
      <c r="H79" s="4">
        <f t="shared" si="6"/>
        <v>0</v>
      </c>
      <c r="I79" s="7">
        <f t="shared" si="4"/>
        <v>5.2163888504904708E-6</v>
      </c>
    </row>
    <row r="80" spans="1:9" x14ac:dyDescent="0.35">
      <c r="A80" t="s">
        <v>49</v>
      </c>
      <c r="B80" t="s">
        <v>1667</v>
      </c>
      <c r="C80" t="s">
        <v>2096</v>
      </c>
      <c r="D80" t="s">
        <v>2408</v>
      </c>
      <c r="E80">
        <f>SUMIF('EBI tsv usX'!$E$4:$E$719,Orders!D80,'EBI tsv usX'!$I$4:$I$719)</f>
        <v>6</v>
      </c>
      <c r="F80">
        <f>SUMIF('Kelpie counts usX'!$I$4:$I$276,Orders!D80,'Kelpie counts usX'!$B$4:$B$276)</f>
        <v>0</v>
      </c>
      <c r="G80" s="4">
        <f t="shared" si="5"/>
        <v>5.2163888504904708E-6</v>
      </c>
      <c r="H80" s="4">
        <f t="shared" si="6"/>
        <v>0</v>
      </c>
      <c r="I80" s="7">
        <f t="shared" si="4"/>
        <v>5.2163888504904708E-6</v>
      </c>
    </row>
    <row r="81" spans="1:9" x14ac:dyDescent="0.35">
      <c r="A81" t="s">
        <v>49</v>
      </c>
      <c r="B81" t="s">
        <v>73</v>
      </c>
      <c r="C81" t="s">
        <v>74</v>
      </c>
      <c r="D81" t="s">
        <v>1821</v>
      </c>
      <c r="E81">
        <f>SUMIF('EBI tsv usX'!$E$4:$E$719,Orders!D81,'EBI tsv usX'!$I$4:$I$719)</f>
        <v>6</v>
      </c>
      <c r="F81">
        <f>SUMIF('Kelpie counts usX'!$I$4:$I$276,Orders!D81,'Kelpie counts usX'!$B$4:$B$276)</f>
        <v>0</v>
      </c>
      <c r="G81" s="4">
        <f t="shared" si="5"/>
        <v>5.2163888504904708E-6</v>
      </c>
      <c r="H81" s="4">
        <f t="shared" si="6"/>
        <v>0</v>
      </c>
      <c r="I81" s="7">
        <f t="shared" si="4"/>
        <v>5.2163888504904708E-6</v>
      </c>
    </row>
    <row r="82" spans="1:9" x14ac:dyDescent="0.35">
      <c r="A82" t="s">
        <v>49</v>
      </c>
      <c r="B82" t="s">
        <v>1677</v>
      </c>
      <c r="C82" t="s">
        <v>2103</v>
      </c>
      <c r="D82" t="s">
        <v>2104</v>
      </c>
      <c r="E82">
        <f>SUMIF('EBI tsv usX'!$E$4:$E$719,Orders!D82,'EBI tsv usX'!$I$4:$I$719)</f>
        <v>5</v>
      </c>
      <c r="F82">
        <f>SUMIF('Kelpie counts usX'!$I$4:$I$276,Orders!D82,'Kelpie counts usX'!$B$4:$B$276)</f>
        <v>0</v>
      </c>
      <c r="G82" s="4">
        <f t="shared" si="5"/>
        <v>4.3469907087420591E-6</v>
      </c>
      <c r="H82" s="4">
        <f t="shared" si="6"/>
        <v>0</v>
      </c>
      <c r="I82" s="7">
        <f t="shared" si="4"/>
        <v>4.3469907087420591E-6</v>
      </c>
    </row>
    <row r="83" spans="1:9" x14ac:dyDescent="0.35">
      <c r="A83" t="s">
        <v>49</v>
      </c>
      <c r="B83" t="s">
        <v>2108</v>
      </c>
      <c r="C83" t="s">
        <v>2109</v>
      </c>
      <c r="D83" t="s">
        <v>2414</v>
      </c>
      <c r="E83">
        <f>SUMIF('EBI tsv usX'!$E$4:$E$719,Orders!D83,'EBI tsv usX'!$I$4:$I$719)</f>
        <v>5</v>
      </c>
      <c r="F83">
        <f>SUMIF('Kelpie counts usX'!$I$4:$I$276,Orders!D83,'Kelpie counts usX'!$B$4:$B$276)</f>
        <v>0</v>
      </c>
      <c r="G83" s="4">
        <f t="shared" si="5"/>
        <v>4.3469907087420591E-6</v>
      </c>
      <c r="H83" s="4">
        <f t="shared" si="6"/>
        <v>0</v>
      </c>
      <c r="I83" s="7">
        <f t="shared" si="4"/>
        <v>4.3469907087420591E-6</v>
      </c>
    </row>
    <row r="84" spans="1:9" x14ac:dyDescent="0.35">
      <c r="A84" t="s">
        <v>49</v>
      </c>
      <c r="B84" t="s">
        <v>2110</v>
      </c>
      <c r="C84" t="s">
        <v>2111</v>
      </c>
      <c r="D84" t="s">
        <v>2112</v>
      </c>
      <c r="E84">
        <f>SUMIF('EBI tsv usX'!$E$4:$E$719,Orders!D84,'EBI tsv usX'!$I$4:$I$719)</f>
        <v>5</v>
      </c>
      <c r="F84">
        <f>SUMIF('Kelpie counts usX'!$I$4:$I$276,Orders!D84,'Kelpie counts usX'!$B$4:$B$276)</f>
        <v>0</v>
      </c>
      <c r="G84" s="4">
        <f t="shared" si="5"/>
        <v>4.3469907087420591E-6</v>
      </c>
      <c r="H84" s="4">
        <f t="shared" si="6"/>
        <v>0</v>
      </c>
      <c r="I84" s="7">
        <f t="shared" si="4"/>
        <v>4.3469907087420591E-6</v>
      </c>
    </row>
    <row r="85" spans="1:9" x14ac:dyDescent="0.35">
      <c r="A85" t="s">
        <v>49</v>
      </c>
      <c r="B85" t="s">
        <v>2110</v>
      </c>
      <c r="C85" t="s">
        <v>2113</v>
      </c>
      <c r="D85" t="s">
        <v>2114</v>
      </c>
      <c r="E85">
        <f>SUMIF('EBI tsv usX'!$E$4:$E$719,Orders!D85,'EBI tsv usX'!$I$4:$I$719)</f>
        <v>5</v>
      </c>
      <c r="F85">
        <f>SUMIF('Kelpie counts usX'!$I$4:$I$276,Orders!D85,'Kelpie counts usX'!$B$4:$B$276)</f>
        <v>0</v>
      </c>
      <c r="G85" s="4">
        <f t="shared" si="5"/>
        <v>4.3469907087420591E-6</v>
      </c>
      <c r="H85" s="4">
        <f t="shared" si="6"/>
        <v>0</v>
      </c>
      <c r="I85" s="7">
        <f t="shared" si="4"/>
        <v>4.3469907087420591E-6</v>
      </c>
    </row>
    <row r="86" spans="1:9" x14ac:dyDescent="0.35">
      <c r="A86" t="s">
        <v>49</v>
      </c>
      <c r="B86" t="s">
        <v>50</v>
      </c>
      <c r="C86" t="s">
        <v>3236</v>
      </c>
      <c r="D86" t="s">
        <v>3237</v>
      </c>
      <c r="E86">
        <f>SUMIF('EBI tsv usX'!$E$4:$E$719,Orders!D86,'EBI tsv usX'!$I$4:$I$719)</f>
        <v>5</v>
      </c>
      <c r="F86">
        <f>SUMIF('Kelpie counts usX'!$I$4:$I$276,Orders!D86,'Kelpie counts usX'!$B$4:$B$276)</f>
        <v>0</v>
      </c>
      <c r="G86" s="4">
        <f t="shared" si="5"/>
        <v>4.3469907087420591E-6</v>
      </c>
      <c r="H86" s="4">
        <f t="shared" si="6"/>
        <v>0</v>
      </c>
      <c r="I86" s="7">
        <f t="shared" si="4"/>
        <v>4.3469907087420591E-6</v>
      </c>
    </row>
    <row r="87" spans="1:9" x14ac:dyDescent="0.35">
      <c r="A87" t="s">
        <v>49</v>
      </c>
      <c r="B87" t="s">
        <v>2108</v>
      </c>
      <c r="C87" t="s">
        <v>2125</v>
      </c>
      <c r="D87" t="s">
        <v>2424</v>
      </c>
      <c r="E87">
        <f>SUMIF('EBI tsv usX'!$E$4:$E$719,Orders!D87,'EBI tsv usX'!$I$4:$I$719)</f>
        <v>4</v>
      </c>
      <c r="F87">
        <f>SUMIF('Kelpie counts usX'!$I$4:$I$276,Orders!D87,'Kelpie counts usX'!$B$4:$B$276)</f>
        <v>0</v>
      </c>
      <c r="G87" s="4">
        <f t="shared" si="5"/>
        <v>3.4775925669936475E-6</v>
      </c>
      <c r="H87" s="4">
        <f t="shared" si="6"/>
        <v>0</v>
      </c>
      <c r="I87" s="7">
        <f t="shared" si="4"/>
        <v>3.4775925669936475E-6</v>
      </c>
    </row>
    <row r="88" spans="1:9" x14ac:dyDescent="0.35">
      <c r="A88" t="s">
        <v>49</v>
      </c>
      <c r="B88" t="s">
        <v>2130</v>
      </c>
      <c r="C88" t="s">
        <v>2131</v>
      </c>
      <c r="D88" t="s">
        <v>2132</v>
      </c>
      <c r="E88">
        <f>SUMIF('EBI tsv usX'!$E$4:$E$719,Orders!D88,'EBI tsv usX'!$I$4:$I$719)</f>
        <v>4</v>
      </c>
      <c r="F88">
        <f>SUMIF('Kelpie counts usX'!$I$4:$I$276,Orders!D88,'Kelpie counts usX'!$B$4:$B$276)</f>
        <v>0</v>
      </c>
      <c r="G88" s="4">
        <f t="shared" si="5"/>
        <v>3.4775925669936475E-6</v>
      </c>
      <c r="H88" s="4">
        <f t="shared" si="6"/>
        <v>0</v>
      </c>
      <c r="I88" s="7">
        <f t="shared" si="4"/>
        <v>3.4775925669936475E-6</v>
      </c>
    </row>
    <row r="89" spans="1:9" x14ac:dyDescent="0.35">
      <c r="A89" t="s">
        <v>49</v>
      </c>
      <c r="B89" t="s">
        <v>1833</v>
      </c>
      <c r="C89" t="s">
        <v>1833</v>
      </c>
      <c r="D89" t="s">
        <v>1834</v>
      </c>
      <c r="E89">
        <f>SUMIF('EBI tsv usX'!$E$4:$E$719,Orders!D89,'EBI tsv usX'!$I$4:$I$719)</f>
        <v>4</v>
      </c>
      <c r="F89">
        <f>SUMIF('Kelpie counts usX'!$I$4:$I$276,Orders!D89,'Kelpie counts usX'!$B$4:$B$276)</f>
        <v>0</v>
      </c>
      <c r="G89" s="4">
        <f t="shared" si="5"/>
        <v>3.4775925669936475E-6</v>
      </c>
      <c r="H89" s="4">
        <f t="shared" si="6"/>
        <v>0</v>
      </c>
      <c r="I89" s="7">
        <f t="shared" si="4"/>
        <v>3.4775925669936475E-6</v>
      </c>
    </row>
    <row r="90" spans="1:9" x14ac:dyDescent="0.35">
      <c r="A90" t="s">
        <v>49</v>
      </c>
      <c r="B90" t="s">
        <v>73</v>
      </c>
      <c r="C90" t="s">
        <v>295</v>
      </c>
      <c r="D90" t="s">
        <v>2272</v>
      </c>
      <c r="E90">
        <f>SUMIF('EBI tsv usX'!$E$4:$E$719,Orders!D90,'EBI tsv usX'!$I$4:$I$719)</f>
        <v>4</v>
      </c>
      <c r="F90">
        <f>SUMIF('Kelpie counts usX'!$I$4:$I$276,Orders!D90,'Kelpie counts usX'!$B$4:$B$276)</f>
        <v>0</v>
      </c>
      <c r="G90" s="4">
        <f t="shared" si="5"/>
        <v>3.4775925669936475E-6</v>
      </c>
      <c r="H90" s="4">
        <f t="shared" si="6"/>
        <v>0</v>
      </c>
      <c r="I90" s="7">
        <f t="shared" si="4"/>
        <v>3.4775925669936475E-6</v>
      </c>
    </row>
    <row r="91" spans="1:9" x14ac:dyDescent="0.35">
      <c r="A91" t="s">
        <v>49</v>
      </c>
      <c r="B91" t="s">
        <v>1672</v>
      </c>
      <c r="C91" t="s">
        <v>2140</v>
      </c>
      <c r="D91" t="s">
        <v>2141</v>
      </c>
      <c r="E91">
        <f>SUMIF('EBI tsv usX'!$E$4:$E$719,Orders!D91,'EBI tsv usX'!$I$4:$I$719)</f>
        <v>3</v>
      </c>
      <c r="F91">
        <f>SUMIF('Kelpie counts usX'!$I$4:$I$276,Orders!D91,'Kelpie counts usX'!$B$4:$B$276)</f>
        <v>0</v>
      </c>
      <c r="G91" s="4">
        <f t="shared" si="5"/>
        <v>2.6081944252452354E-6</v>
      </c>
      <c r="H91" s="4">
        <f t="shared" si="6"/>
        <v>0</v>
      </c>
      <c r="I91" s="7">
        <f t="shared" si="4"/>
        <v>2.6081944252452354E-6</v>
      </c>
    </row>
    <row r="92" spans="1:9" x14ac:dyDescent="0.35">
      <c r="A92" t="s">
        <v>49</v>
      </c>
      <c r="B92" t="s">
        <v>2147</v>
      </c>
      <c r="C92" t="s">
        <v>2442</v>
      </c>
      <c r="D92" t="s">
        <v>2443</v>
      </c>
      <c r="E92">
        <f>SUMIF('EBI tsv usX'!$E$4:$E$719,Orders!D92,'EBI tsv usX'!$I$4:$I$719)</f>
        <v>3</v>
      </c>
      <c r="F92">
        <f>SUMIF('Kelpie counts usX'!$I$4:$I$276,Orders!D92,'Kelpie counts usX'!$B$4:$B$276)</f>
        <v>0</v>
      </c>
      <c r="G92" s="4">
        <f t="shared" si="5"/>
        <v>2.6081944252452354E-6</v>
      </c>
      <c r="H92" s="4">
        <f t="shared" si="6"/>
        <v>0</v>
      </c>
      <c r="I92" s="7">
        <f t="shared" si="4"/>
        <v>2.6081944252452354E-6</v>
      </c>
    </row>
    <row r="93" spans="1:9" x14ac:dyDescent="0.35">
      <c r="A93" t="s">
        <v>49</v>
      </c>
      <c r="B93" t="s">
        <v>1833</v>
      </c>
      <c r="C93" t="s">
        <v>3238</v>
      </c>
      <c r="D93" t="s">
        <v>3239</v>
      </c>
      <c r="E93">
        <f>SUMIF('EBI tsv usX'!$E$4:$E$719,Orders!D93,'EBI tsv usX'!$I$4:$I$719)</f>
        <v>3</v>
      </c>
      <c r="F93">
        <f>SUMIF('Kelpie counts usX'!$I$4:$I$276,Orders!D93,'Kelpie counts usX'!$B$4:$B$276)</f>
        <v>0</v>
      </c>
      <c r="G93" s="4">
        <f t="shared" si="5"/>
        <v>2.6081944252452354E-6</v>
      </c>
      <c r="H93" s="4">
        <f t="shared" si="6"/>
        <v>0</v>
      </c>
      <c r="I93" s="7">
        <f t="shared" si="4"/>
        <v>2.6081944252452354E-6</v>
      </c>
    </row>
    <row r="94" spans="1:9" x14ac:dyDescent="0.35">
      <c r="A94" t="s">
        <v>49</v>
      </c>
      <c r="B94" t="s">
        <v>2155</v>
      </c>
      <c r="C94" t="s">
        <v>2156</v>
      </c>
      <c r="D94" t="s">
        <v>2448</v>
      </c>
      <c r="E94">
        <f>SUMIF('EBI tsv usX'!$E$4:$E$719,Orders!D94,'EBI tsv usX'!$I$4:$I$719)</f>
        <v>3</v>
      </c>
      <c r="F94">
        <f>SUMIF('Kelpie counts usX'!$I$4:$I$276,Orders!D94,'Kelpie counts usX'!$B$4:$B$276)</f>
        <v>0</v>
      </c>
      <c r="G94" s="4">
        <f t="shared" si="5"/>
        <v>2.6081944252452354E-6</v>
      </c>
      <c r="H94" s="4">
        <f t="shared" si="6"/>
        <v>0</v>
      </c>
      <c r="I94" s="7">
        <f t="shared" si="4"/>
        <v>2.6081944252452354E-6</v>
      </c>
    </row>
    <row r="95" spans="1:9" x14ac:dyDescent="0.35">
      <c r="A95" t="s">
        <v>49</v>
      </c>
      <c r="B95" t="s">
        <v>2053</v>
      </c>
      <c r="C95" t="s">
        <v>2054</v>
      </c>
      <c r="D95" t="s">
        <v>2157</v>
      </c>
      <c r="E95">
        <f>SUMIF('EBI tsv usX'!$E$4:$E$719,Orders!D95,'EBI tsv usX'!$I$4:$I$719)</f>
        <v>3</v>
      </c>
      <c r="F95">
        <f>SUMIF('Kelpie counts usX'!$I$4:$I$276,Orders!D95,'Kelpie counts usX'!$B$4:$B$276)</f>
        <v>0</v>
      </c>
      <c r="G95" s="4">
        <f t="shared" si="5"/>
        <v>2.6081944252452354E-6</v>
      </c>
      <c r="H95" s="4">
        <f t="shared" si="6"/>
        <v>0</v>
      </c>
      <c r="I95" s="7">
        <f t="shared" si="4"/>
        <v>2.6081944252452354E-6</v>
      </c>
    </row>
    <row r="96" spans="1:9" x14ac:dyDescent="0.35">
      <c r="A96" t="s">
        <v>49</v>
      </c>
      <c r="B96" t="s">
        <v>1844</v>
      </c>
      <c r="C96" t="s">
        <v>2158</v>
      </c>
      <c r="D96" t="s">
        <v>2453</v>
      </c>
      <c r="E96">
        <f>SUMIF('EBI tsv usX'!$E$4:$E$719,Orders!D96,'EBI tsv usX'!$I$4:$I$719)</f>
        <v>3</v>
      </c>
      <c r="F96">
        <f>SUMIF('Kelpie counts usX'!$I$4:$I$276,Orders!D96,'Kelpie counts usX'!$B$4:$B$276)</f>
        <v>0</v>
      </c>
      <c r="G96" s="4">
        <f t="shared" si="5"/>
        <v>2.6081944252452354E-6</v>
      </c>
      <c r="H96" s="4">
        <f t="shared" si="6"/>
        <v>0</v>
      </c>
      <c r="I96" s="7">
        <f t="shared" si="4"/>
        <v>2.6081944252452354E-6</v>
      </c>
    </row>
    <row r="97" spans="1:9" x14ac:dyDescent="0.35">
      <c r="A97" t="s">
        <v>49</v>
      </c>
      <c r="B97" t="s">
        <v>73</v>
      </c>
      <c r="C97" t="s">
        <v>74</v>
      </c>
      <c r="D97" t="s">
        <v>2187</v>
      </c>
      <c r="E97">
        <f>SUMIF('EBI tsv usX'!$E$4:$E$719,Orders!D97,'EBI tsv usX'!$I$4:$I$719)</f>
        <v>3</v>
      </c>
      <c r="F97">
        <f>SUMIF('Kelpie counts usX'!$I$4:$I$276,Orders!D97,'Kelpie counts usX'!$B$4:$B$276)</f>
        <v>0</v>
      </c>
      <c r="G97" s="4">
        <f t="shared" si="5"/>
        <v>2.6081944252452354E-6</v>
      </c>
      <c r="H97" s="4">
        <f t="shared" si="6"/>
        <v>0</v>
      </c>
      <c r="I97" s="7">
        <f t="shared" si="4"/>
        <v>2.6081944252452354E-6</v>
      </c>
    </row>
    <row r="98" spans="1:9" x14ac:dyDescent="0.35">
      <c r="A98" t="s">
        <v>49</v>
      </c>
      <c r="B98" t="s">
        <v>2053</v>
      </c>
      <c r="C98" t="s">
        <v>2054</v>
      </c>
      <c r="D98" t="s">
        <v>2191</v>
      </c>
      <c r="E98">
        <f>SUMIF('EBI tsv usX'!$E$4:$E$719,Orders!D98,'EBI tsv usX'!$I$4:$I$719)</f>
        <v>3</v>
      </c>
      <c r="F98">
        <f>SUMIF('Kelpie counts usX'!$I$4:$I$276,Orders!D98,'Kelpie counts usX'!$B$4:$B$276)</f>
        <v>0</v>
      </c>
      <c r="G98" s="4">
        <f t="shared" si="5"/>
        <v>2.6081944252452354E-6</v>
      </c>
      <c r="H98" s="4">
        <f t="shared" si="6"/>
        <v>0</v>
      </c>
      <c r="I98" s="7">
        <f t="shared" si="4"/>
        <v>2.6081944252452354E-6</v>
      </c>
    </row>
    <row r="99" spans="1:9" x14ac:dyDescent="0.35">
      <c r="A99" t="s">
        <v>49</v>
      </c>
      <c r="B99" t="s">
        <v>50</v>
      </c>
      <c r="C99" t="s">
        <v>1654</v>
      </c>
      <c r="D99" t="s">
        <v>1655</v>
      </c>
      <c r="E99">
        <f>SUMIF('EBI tsv usX'!$E$4:$E$719,Orders!D99,'EBI tsv usX'!$I$4:$I$719)</f>
        <v>3</v>
      </c>
      <c r="F99">
        <f>SUMIF('Kelpie counts usX'!$I$4:$I$276,Orders!D99,'Kelpie counts usX'!$B$4:$B$276)</f>
        <v>0</v>
      </c>
      <c r="G99" s="4">
        <f t="shared" si="5"/>
        <v>2.6081944252452354E-6</v>
      </c>
      <c r="H99" s="4">
        <f t="shared" si="6"/>
        <v>0</v>
      </c>
      <c r="I99" s="7">
        <f t="shared" si="4"/>
        <v>2.6081944252452354E-6</v>
      </c>
    </row>
    <row r="100" spans="1:9" x14ac:dyDescent="0.35">
      <c r="A100" t="s">
        <v>49</v>
      </c>
      <c r="B100" t="s">
        <v>73</v>
      </c>
      <c r="C100" t="s">
        <v>74</v>
      </c>
      <c r="D100" t="s">
        <v>2318</v>
      </c>
      <c r="E100">
        <f>SUMIF('EBI tsv usX'!$E$4:$E$719,Orders!D100,'EBI tsv usX'!$I$4:$I$719)</f>
        <v>3</v>
      </c>
      <c r="F100">
        <f>SUMIF('Kelpie counts usX'!$I$4:$I$276,Orders!D100,'Kelpie counts usX'!$B$4:$B$276)</f>
        <v>0</v>
      </c>
      <c r="G100" s="4">
        <f t="shared" si="5"/>
        <v>2.6081944252452354E-6</v>
      </c>
      <c r="H100" s="4">
        <f t="shared" si="6"/>
        <v>0</v>
      </c>
      <c r="I100" s="7">
        <f t="shared" ref="I100:I131" si="7">MAX(G100:H100)</f>
        <v>2.6081944252452354E-6</v>
      </c>
    </row>
    <row r="101" spans="1:9" x14ac:dyDescent="0.35">
      <c r="A101" t="s">
        <v>49</v>
      </c>
      <c r="B101" t="s">
        <v>2163</v>
      </c>
      <c r="C101" t="s">
        <v>2459</v>
      </c>
      <c r="D101" t="s">
        <v>2460</v>
      </c>
      <c r="E101">
        <f>SUMIF('EBI tsv usX'!$E$4:$E$719,Orders!D101,'EBI tsv usX'!$I$4:$I$719)</f>
        <v>2</v>
      </c>
      <c r="F101">
        <f>SUMIF('Kelpie counts usX'!$I$4:$I$276,Orders!D101,'Kelpie counts usX'!$B$4:$B$276)</f>
        <v>0</v>
      </c>
      <c r="G101" s="4">
        <f t="shared" si="5"/>
        <v>1.7387962834968237E-6</v>
      </c>
      <c r="H101" s="4">
        <f t="shared" si="6"/>
        <v>0</v>
      </c>
      <c r="I101" s="7">
        <f t="shared" si="7"/>
        <v>1.7387962834968237E-6</v>
      </c>
    </row>
    <row r="102" spans="1:9" x14ac:dyDescent="0.35">
      <c r="A102" t="s">
        <v>49</v>
      </c>
      <c r="B102" t="s">
        <v>1677</v>
      </c>
      <c r="C102" t="s">
        <v>2168</v>
      </c>
      <c r="D102" t="s">
        <v>2464</v>
      </c>
      <c r="E102">
        <f>SUMIF('EBI tsv usX'!$E$4:$E$719,Orders!D102,'EBI tsv usX'!$I$4:$I$719)</f>
        <v>2</v>
      </c>
      <c r="F102">
        <f>SUMIF('Kelpie counts usX'!$I$4:$I$276,Orders!D102,'Kelpie counts usX'!$B$4:$B$276)</f>
        <v>0</v>
      </c>
      <c r="G102" s="4">
        <f t="shared" si="5"/>
        <v>1.7387962834968237E-6</v>
      </c>
      <c r="H102" s="4">
        <f t="shared" si="6"/>
        <v>0</v>
      </c>
      <c r="I102" s="7">
        <f t="shared" si="7"/>
        <v>1.7387962834968237E-6</v>
      </c>
    </row>
    <row r="103" spans="1:9" x14ac:dyDescent="0.35">
      <c r="A103" t="s">
        <v>49</v>
      </c>
      <c r="B103" t="s">
        <v>58</v>
      </c>
      <c r="C103" t="s">
        <v>258</v>
      </c>
      <c r="D103" t="s">
        <v>2174</v>
      </c>
      <c r="E103">
        <f>SUMIF('EBI tsv usX'!$E$4:$E$719,Orders!D103,'EBI tsv usX'!$I$4:$I$719)</f>
        <v>2</v>
      </c>
      <c r="F103">
        <f>SUMIF('Kelpie counts usX'!$I$4:$I$276,Orders!D103,'Kelpie counts usX'!$B$4:$B$276)</f>
        <v>0</v>
      </c>
      <c r="G103" s="4">
        <f t="shared" si="5"/>
        <v>1.7387962834968237E-6</v>
      </c>
      <c r="H103" s="4">
        <f t="shared" si="6"/>
        <v>0</v>
      </c>
      <c r="I103" s="7">
        <f t="shared" si="7"/>
        <v>1.7387962834968237E-6</v>
      </c>
    </row>
    <row r="104" spans="1:9" x14ac:dyDescent="0.35">
      <c r="A104" t="s">
        <v>49</v>
      </c>
      <c r="B104" t="s">
        <v>2108</v>
      </c>
      <c r="C104" t="s">
        <v>2108</v>
      </c>
      <c r="D104" t="s">
        <v>2467</v>
      </c>
      <c r="E104">
        <f>SUMIF('EBI tsv usX'!$E$4:$E$719,Orders!D104,'EBI tsv usX'!$I$4:$I$719)</f>
        <v>2</v>
      </c>
      <c r="F104">
        <f>SUMIF('Kelpie counts usX'!$I$4:$I$276,Orders!D104,'Kelpie counts usX'!$B$4:$B$276)</f>
        <v>0</v>
      </c>
      <c r="G104" s="4">
        <f t="shared" si="5"/>
        <v>1.7387962834968237E-6</v>
      </c>
      <c r="H104" s="4">
        <f t="shared" si="6"/>
        <v>0</v>
      </c>
      <c r="I104" s="7">
        <f t="shared" si="7"/>
        <v>1.7387962834968237E-6</v>
      </c>
    </row>
    <row r="105" spans="1:9" x14ac:dyDescent="0.35">
      <c r="A105" t="s">
        <v>49</v>
      </c>
      <c r="B105" t="s">
        <v>73</v>
      </c>
      <c r="C105" t="s">
        <v>295</v>
      </c>
      <c r="D105" t="s">
        <v>1911</v>
      </c>
      <c r="E105">
        <f>SUMIF('EBI tsv usX'!$E$4:$E$719,Orders!D105,'EBI tsv usX'!$I$4:$I$719)</f>
        <v>2</v>
      </c>
      <c r="F105">
        <f>SUMIF('Kelpie counts usX'!$I$4:$I$276,Orders!D105,'Kelpie counts usX'!$B$4:$B$276)</f>
        <v>0</v>
      </c>
      <c r="G105" s="4">
        <f t="shared" si="5"/>
        <v>1.7387962834968237E-6</v>
      </c>
      <c r="H105" s="4">
        <f t="shared" si="6"/>
        <v>0</v>
      </c>
      <c r="I105" s="7">
        <f t="shared" si="7"/>
        <v>1.7387962834968237E-6</v>
      </c>
    </row>
    <row r="106" spans="1:9" x14ac:dyDescent="0.35">
      <c r="A106" t="s">
        <v>49</v>
      </c>
      <c r="B106" t="s">
        <v>2053</v>
      </c>
      <c r="C106" t="s">
        <v>2475</v>
      </c>
      <c r="D106" t="s">
        <v>2476</v>
      </c>
      <c r="E106">
        <f>SUMIF('EBI tsv usX'!$E$4:$E$719,Orders!D106,'EBI tsv usX'!$I$4:$I$719)</f>
        <v>2</v>
      </c>
      <c r="F106">
        <f>SUMIF('Kelpie counts usX'!$I$4:$I$276,Orders!D106,'Kelpie counts usX'!$B$4:$B$276)</f>
        <v>0</v>
      </c>
      <c r="G106" s="4">
        <f t="shared" si="5"/>
        <v>1.7387962834968237E-6</v>
      </c>
      <c r="H106" s="4">
        <f t="shared" si="6"/>
        <v>0</v>
      </c>
      <c r="I106" s="7">
        <f t="shared" si="7"/>
        <v>1.7387962834968237E-6</v>
      </c>
    </row>
    <row r="107" spans="1:9" x14ac:dyDescent="0.35">
      <c r="A107" t="s">
        <v>49</v>
      </c>
      <c r="B107" t="s">
        <v>353</v>
      </c>
      <c r="C107" t="s">
        <v>2193</v>
      </c>
      <c r="D107" t="s">
        <v>2194</v>
      </c>
      <c r="E107">
        <f>SUMIF('EBI tsv usX'!$E$4:$E$719,Orders!D107,'EBI tsv usX'!$I$4:$I$719)</f>
        <v>2</v>
      </c>
      <c r="F107">
        <f>SUMIF('Kelpie counts usX'!$I$4:$I$276,Orders!D107,'Kelpie counts usX'!$B$4:$B$276)</f>
        <v>0</v>
      </c>
      <c r="G107" s="4">
        <f t="shared" si="5"/>
        <v>1.7387962834968237E-6</v>
      </c>
      <c r="H107" s="4">
        <f t="shared" si="6"/>
        <v>0</v>
      </c>
      <c r="I107" s="7">
        <f t="shared" si="7"/>
        <v>1.7387962834968237E-6</v>
      </c>
    </row>
    <row r="108" spans="1:9" x14ac:dyDescent="0.35">
      <c r="A108" t="s">
        <v>49</v>
      </c>
      <c r="B108" t="s">
        <v>353</v>
      </c>
      <c r="C108" t="s">
        <v>3240</v>
      </c>
      <c r="D108" t="s">
        <v>3241</v>
      </c>
      <c r="E108">
        <f>SUMIF('EBI tsv usX'!$E$4:$E$719,Orders!D108,'EBI tsv usX'!$I$4:$I$719)</f>
        <v>2</v>
      </c>
      <c r="F108">
        <f>SUMIF('Kelpie counts usX'!$I$4:$I$276,Orders!D108,'Kelpie counts usX'!$B$4:$B$276)</f>
        <v>0</v>
      </c>
      <c r="G108" s="4">
        <f t="shared" si="5"/>
        <v>1.7387962834968237E-6</v>
      </c>
      <c r="H108" s="4">
        <f t="shared" si="6"/>
        <v>0</v>
      </c>
      <c r="I108" s="7">
        <f t="shared" si="7"/>
        <v>1.7387962834968237E-6</v>
      </c>
    </row>
    <row r="109" spans="1:9" x14ac:dyDescent="0.35">
      <c r="A109" t="s">
        <v>49</v>
      </c>
      <c r="B109" t="s">
        <v>2198</v>
      </c>
      <c r="C109" t="s">
        <v>2481</v>
      </c>
      <c r="D109" t="s">
        <v>2482</v>
      </c>
      <c r="E109">
        <f>SUMIF('EBI tsv usX'!$E$4:$E$719,Orders!D109,'EBI tsv usX'!$I$4:$I$719)</f>
        <v>2</v>
      </c>
      <c r="F109">
        <f>SUMIF('Kelpie counts usX'!$I$4:$I$276,Orders!D109,'Kelpie counts usX'!$B$4:$B$276)</f>
        <v>0</v>
      </c>
      <c r="G109" s="4">
        <f t="shared" si="5"/>
        <v>1.7387962834968237E-6</v>
      </c>
      <c r="H109" s="4">
        <f t="shared" si="6"/>
        <v>0</v>
      </c>
      <c r="I109" s="7">
        <f t="shared" si="7"/>
        <v>1.7387962834968237E-6</v>
      </c>
    </row>
    <row r="110" spans="1:9" x14ac:dyDescent="0.35">
      <c r="A110" t="s">
        <v>49</v>
      </c>
      <c r="B110" t="s">
        <v>133</v>
      </c>
      <c r="C110" t="s">
        <v>2216</v>
      </c>
      <c r="D110" t="s">
        <v>2217</v>
      </c>
      <c r="E110">
        <f>SUMIF('EBI tsv usX'!$E$4:$E$719,Orders!D110,'EBI tsv usX'!$I$4:$I$719)</f>
        <v>2</v>
      </c>
      <c r="F110">
        <f>SUMIF('Kelpie counts usX'!$I$4:$I$276,Orders!D110,'Kelpie counts usX'!$B$4:$B$276)</f>
        <v>0</v>
      </c>
      <c r="G110" s="4">
        <f t="shared" si="5"/>
        <v>1.7387962834968237E-6</v>
      </c>
      <c r="H110" s="4">
        <f t="shared" si="6"/>
        <v>0</v>
      </c>
      <c r="I110" s="7">
        <f t="shared" si="7"/>
        <v>1.7387962834968237E-6</v>
      </c>
    </row>
    <row r="111" spans="1:9" x14ac:dyDescent="0.35">
      <c r="A111" t="s">
        <v>49</v>
      </c>
      <c r="B111" t="s">
        <v>1677</v>
      </c>
      <c r="C111" t="s">
        <v>2235</v>
      </c>
      <c r="D111" t="s">
        <v>2236</v>
      </c>
      <c r="E111">
        <f>SUMIF('EBI tsv usX'!$E$4:$E$719,Orders!D111,'EBI tsv usX'!$I$4:$I$719)</f>
        <v>2</v>
      </c>
      <c r="F111">
        <f>SUMIF('Kelpie counts usX'!$I$4:$I$276,Orders!D111,'Kelpie counts usX'!$B$4:$B$276)</f>
        <v>0</v>
      </c>
      <c r="G111" s="4">
        <f t="shared" si="5"/>
        <v>1.7387962834968237E-6</v>
      </c>
      <c r="H111" s="4">
        <f t="shared" si="6"/>
        <v>0</v>
      </c>
      <c r="I111" s="7">
        <f t="shared" si="7"/>
        <v>1.7387962834968237E-6</v>
      </c>
    </row>
    <row r="112" spans="1:9" x14ac:dyDescent="0.35">
      <c r="A112" t="s">
        <v>49</v>
      </c>
      <c r="B112" t="s">
        <v>1632</v>
      </c>
      <c r="C112" t="s">
        <v>2200</v>
      </c>
      <c r="D112" t="s">
        <v>2201</v>
      </c>
      <c r="E112">
        <f>SUMIF('EBI tsv usX'!$E$4:$E$719,Orders!D112,'EBI tsv usX'!$I$4:$I$719)</f>
        <v>1</v>
      </c>
      <c r="F112">
        <f>SUMIF('Kelpie counts usX'!$I$4:$I$276,Orders!D112,'Kelpie counts usX'!$B$4:$B$276)</f>
        <v>0</v>
      </c>
      <c r="G112" s="4">
        <f t="shared" si="5"/>
        <v>8.6939814174841186E-7</v>
      </c>
      <c r="H112" s="4">
        <f t="shared" si="6"/>
        <v>0</v>
      </c>
      <c r="I112" s="7">
        <f t="shared" si="7"/>
        <v>8.6939814174841186E-7</v>
      </c>
    </row>
    <row r="113" spans="1:9" x14ac:dyDescent="0.35">
      <c r="A113" t="s">
        <v>49</v>
      </c>
      <c r="B113" t="s">
        <v>1632</v>
      </c>
      <c r="C113" t="s">
        <v>3243</v>
      </c>
      <c r="D113" t="s">
        <v>3244</v>
      </c>
      <c r="E113">
        <f>SUMIF('EBI tsv usX'!$E$4:$E$719,Orders!D113,'EBI tsv usX'!$I$4:$I$719)</f>
        <v>1</v>
      </c>
      <c r="F113">
        <f>SUMIF('Kelpie counts usX'!$I$4:$I$276,Orders!D113,'Kelpie counts usX'!$B$4:$B$276)</f>
        <v>0</v>
      </c>
      <c r="G113" s="4">
        <f t="shared" si="5"/>
        <v>8.6939814174841186E-7</v>
      </c>
      <c r="H113" s="4">
        <f t="shared" si="6"/>
        <v>0</v>
      </c>
      <c r="I113" s="7">
        <f t="shared" si="7"/>
        <v>8.6939814174841186E-7</v>
      </c>
    </row>
    <row r="114" spans="1:9" x14ac:dyDescent="0.35">
      <c r="A114" t="s">
        <v>49</v>
      </c>
      <c r="B114" t="s">
        <v>1672</v>
      </c>
      <c r="C114" t="s">
        <v>2140</v>
      </c>
      <c r="D114" t="s">
        <v>2228</v>
      </c>
      <c r="E114">
        <f>SUMIF('EBI tsv usX'!$E$4:$E$719,Orders!D114,'EBI tsv usX'!$I$4:$I$719)</f>
        <v>1</v>
      </c>
      <c r="F114">
        <f>SUMIF('Kelpie counts usX'!$I$4:$I$276,Orders!D114,'Kelpie counts usX'!$B$4:$B$276)</f>
        <v>0</v>
      </c>
      <c r="G114" s="4">
        <f t="shared" si="5"/>
        <v>8.6939814174841186E-7</v>
      </c>
      <c r="H114" s="4">
        <f t="shared" si="6"/>
        <v>0</v>
      </c>
      <c r="I114" s="7">
        <f t="shared" si="7"/>
        <v>8.6939814174841186E-7</v>
      </c>
    </row>
    <row r="115" spans="1:9" x14ac:dyDescent="0.35">
      <c r="A115" t="s">
        <v>49</v>
      </c>
      <c r="B115" t="s">
        <v>1672</v>
      </c>
      <c r="C115" t="s">
        <v>3246</v>
      </c>
      <c r="D115" t="s">
        <v>3247</v>
      </c>
      <c r="E115">
        <f>SUMIF('EBI tsv usX'!$E$4:$E$719,Orders!D115,'EBI tsv usX'!$I$4:$I$719)</f>
        <v>1</v>
      </c>
      <c r="F115">
        <f>SUMIF('Kelpie counts usX'!$I$4:$I$276,Orders!D115,'Kelpie counts usX'!$B$4:$B$276)</f>
        <v>0</v>
      </c>
      <c r="G115" s="4">
        <f t="shared" si="5"/>
        <v>8.6939814174841186E-7</v>
      </c>
      <c r="H115" s="4">
        <f t="shared" si="6"/>
        <v>0</v>
      </c>
      <c r="I115" s="7">
        <f t="shared" si="7"/>
        <v>8.6939814174841186E-7</v>
      </c>
    </row>
    <row r="116" spans="1:9" x14ac:dyDescent="0.35">
      <c r="A116" t="s">
        <v>49</v>
      </c>
      <c r="B116" t="s">
        <v>1677</v>
      </c>
      <c r="C116" t="s">
        <v>1674</v>
      </c>
      <c r="D116" t="s">
        <v>1675</v>
      </c>
      <c r="E116">
        <f>SUMIF('EBI tsv usX'!$E$4:$E$719,Orders!D116,'EBI tsv usX'!$I$4:$I$719)</f>
        <v>1</v>
      </c>
      <c r="F116">
        <f>SUMIF('Kelpie counts usX'!$I$4:$I$276,Orders!D116,'Kelpie counts usX'!$B$4:$B$276)</f>
        <v>0</v>
      </c>
      <c r="G116" s="4">
        <f t="shared" si="5"/>
        <v>8.6939814174841186E-7</v>
      </c>
      <c r="H116" s="4">
        <f t="shared" si="6"/>
        <v>0</v>
      </c>
      <c r="I116" s="7">
        <f t="shared" si="7"/>
        <v>8.6939814174841186E-7</v>
      </c>
    </row>
    <row r="117" spans="1:9" x14ac:dyDescent="0.35">
      <c r="A117" t="s">
        <v>49</v>
      </c>
      <c r="B117" t="s">
        <v>1677</v>
      </c>
      <c r="C117" t="s">
        <v>1674</v>
      </c>
      <c r="D117" t="s">
        <v>2232</v>
      </c>
      <c r="E117">
        <f>SUMIF('EBI tsv usX'!$E$4:$E$719,Orders!D117,'EBI tsv usX'!$I$4:$I$719)</f>
        <v>1</v>
      </c>
      <c r="F117">
        <f>SUMIF('Kelpie counts usX'!$I$4:$I$276,Orders!D117,'Kelpie counts usX'!$B$4:$B$276)</f>
        <v>0</v>
      </c>
      <c r="G117" s="4">
        <f t="shared" si="5"/>
        <v>8.6939814174841186E-7</v>
      </c>
      <c r="H117" s="4">
        <f t="shared" si="6"/>
        <v>0</v>
      </c>
      <c r="I117" s="7">
        <f t="shared" si="7"/>
        <v>8.6939814174841186E-7</v>
      </c>
    </row>
    <row r="118" spans="1:9" x14ac:dyDescent="0.35">
      <c r="A118" t="s">
        <v>49</v>
      </c>
      <c r="B118" t="s">
        <v>1677</v>
      </c>
      <c r="C118" t="s">
        <v>2233</v>
      </c>
      <c r="D118" t="s">
        <v>2234</v>
      </c>
      <c r="E118">
        <f>SUMIF('EBI tsv usX'!$E$4:$E$719,Orders!D118,'EBI tsv usX'!$I$4:$I$719)</f>
        <v>1</v>
      </c>
      <c r="F118">
        <f>SUMIF('Kelpie counts usX'!$I$4:$I$276,Orders!D118,'Kelpie counts usX'!$B$4:$B$276)</f>
        <v>0</v>
      </c>
      <c r="G118" s="4">
        <f t="shared" si="5"/>
        <v>8.6939814174841186E-7</v>
      </c>
      <c r="H118" s="4">
        <f t="shared" si="6"/>
        <v>0</v>
      </c>
      <c r="I118" s="7">
        <f t="shared" si="7"/>
        <v>8.6939814174841186E-7</v>
      </c>
    </row>
    <row r="119" spans="1:9" x14ac:dyDescent="0.35">
      <c r="A119" t="s">
        <v>49</v>
      </c>
      <c r="B119" t="s">
        <v>2240</v>
      </c>
      <c r="C119" t="s">
        <v>2241</v>
      </c>
      <c r="D119" t="s">
        <v>2242</v>
      </c>
      <c r="E119">
        <f>SUMIF('EBI tsv usX'!$E$4:$E$719,Orders!D119,'EBI tsv usX'!$I$4:$I$719)</f>
        <v>1</v>
      </c>
      <c r="F119">
        <f>SUMIF('Kelpie counts usX'!$I$4:$I$276,Orders!D119,'Kelpie counts usX'!$B$4:$B$276)</f>
        <v>0</v>
      </c>
      <c r="G119" s="4">
        <f t="shared" si="5"/>
        <v>8.6939814174841186E-7</v>
      </c>
      <c r="H119" s="4">
        <f t="shared" si="6"/>
        <v>0</v>
      </c>
      <c r="I119" s="7">
        <f t="shared" si="7"/>
        <v>8.6939814174841186E-7</v>
      </c>
    </row>
    <row r="120" spans="1:9" x14ac:dyDescent="0.35">
      <c r="A120" t="s">
        <v>49</v>
      </c>
      <c r="B120" t="s">
        <v>58</v>
      </c>
      <c r="C120" t="s">
        <v>59</v>
      </c>
      <c r="D120" t="s">
        <v>2263</v>
      </c>
      <c r="E120">
        <f>SUMIF('EBI tsv usX'!$E$4:$E$719,Orders!D120,'EBI tsv usX'!$I$4:$I$719)</f>
        <v>1</v>
      </c>
      <c r="F120">
        <f>SUMIF('Kelpie counts usX'!$I$4:$I$276,Orders!D120,'Kelpie counts usX'!$B$4:$B$276)</f>
        <v>0</v>
      </c>
      <c r="G120" s="4">
        <f t="shared" si="5"/>
        <v>8.6939814174841186E-7</v>
      </c>
      <c r="H120" s="4">
        <f t="shared" si="6"/>
        <v>0</v>
      </c>
      <c r="I120" s="7">
        <f t="shared" si="7"/>
        <v>8.6939814174841186E-7</v>
      </c>
    </row>
    <row r="121" spans="1:9" x14ac:dyDescent="0.35">
      <c r="A121" t="s">
        <v>49</v>
      </c>
      <c r="B121" t="s">
        <v>58</v>
      </c>
      <c r="C121" t="s">
        <v>59</v>
      </c>
      <c r="D121" t="s">
        <v>2264</v>
      </c>
      <c r="E121">
        <f>SUMIF('EBI tsv usX'!$E$4:$E$719,Orders!D121,'EBI tsv usX'!$I$4:$I$719)</f>
        <v>1</v>
      </c>
      <c r="F121">
        <f>SUMIF('Kelpie counts usX'!$I$4:$I$276,Orders!D121,'Kelpie counts usX'!$B$4:$B$276)</f>
        <v>0</v>
      </c>
      <c r="G121" s="4">
        <f t="shared" si="5"/>
        <v>8.6939814174841186E-7</v>
      </c>
      <c r="H121" s="4">
        <f t="shared" si="6"/>
        <v>0</v>
      </c>
      <c r="I121" s="7">
        <f t="shared" si="7"/>
        <v>8.6939814174841186E-7</v>
      </c>
    </row>
    <row r="122" spans="1:9" x14ac:dyDescent="0.35">
      <c r="A122" t="s">
        <v>49</v>
      </c>
      <c r="B122" t="s">
        <v>2267</v>
      </c>
      <c r="C122" t="s">
        <v>2268</v>
      </c>
      <c r="D122" t="s">
        <v>2507</v>
      </c>
      <c r="E122">
        <f>SUMIF('EBI tsv usX'!$E$4:$E$719,Orders!D122,'EBI tsv usX'!$I$4:$I$719)</f>
        <v>1</v>
      </c>
      <c r="F122">
        <f>SUMIF('Kelpie counts usX'!$I$4:$I$276,Orders!D122,'Kelpie counts usX'!$B$4:$B$276)</f>
        <v>0</v>
      </c>
      <c r="G122" s="4">
        <f t="shared" si="5"/>
        <v>8.6939814174841186E-7</v>
      </c>
      <c r="H122" s="4">
        <f t="shared" si="6"/>
        <v>0</v>
      </c>
      <c r="I122" s="7">
        <f t="shared" si="7"/>
        <v>8.6939814174841186E-7</v>
      </c>
    </row>
    <row r="123" spans="1:9" x14ac:dyDescent="0.35">
      <c r="A123" t="s">
        <v>49</v>
      </c>
      <c r="B123" t="s">
        <v>73</v>
      </c>
      <c r="C123" t="s">
        <v>295</v>
      </c>
      <c r="D123" t="s">
        <v>2269</v>
      </c>
      <c r="E123">
        <f>SUMIF('EBI tsv usX'!$E$4:$E$719,Orders!D123,'EBI tsv usX'!$I$4:$I$719)</f>
        <v>1</v>
      </c>
      <c r="F123">
        <f>SUMIF('Kelpie counts usX'!$I$4:$I$276,Orders!D123,'Kelpie counts usX'!$B$4:$B$276)</f>
        <v>0</v>
      </c>
      <c r="G123" s="4">
        <f t="shared" si="5"/>
        <v>8.6939814174841186E-7</v>
      </c>
      <c r="H123" s="4">
        <f t="shared" si="6"/>
        <v>0</v>
      </c>
      <c r="I123" s="7">
        <f t="shared" si="7"/>
        <v>8.6939814174841186E-7</v>
      </c>
    </row>
    <row r="124" spans="1:9" x14ac:dyDescent="0.35">
      <c r="A124" t="s">
        <v>49</v>
      </c>
      <c r="B124" t="s">
        <v>73</v>
      </c>
      <c r="C124" t="s">
        <v>295</v>
      </c>
      <c r="D124" t="s">
        <v>1767</v>
      </c>
      <c r="E124">
        <f>SUMIF('EBI tsv usX'!$E$4:$E$719,Orders!D124,'EBI tsv usX'!$I$4:$I$719)</f>
        <v>1</v>
      </c>
      <c r="F124">
        <f>SUMIF('Kelpie counts usX'!$I$4:$I$276,Orders!D124,'Kelpie counts usX'!$B$4:$B$276)</f>
        <v>0</v>
      </c>
      <c r="G124" s="4">
        <f t="shared" si="5"/>
        <v>8.6939814174841186E-7</v>
      </c>
      <c r="H124" s="4">
        <f t="shared" si="6"/>
        <v>0</v>
      </c>
      <c r="I124" s="7">
        <f t="shared" si="7"/>
        <v>8.6939814174841186E-7</v>
      </c>
    </row>
    <row r="125" spans="1:9" x14ac:dyDescent="0.35">
      <c r="A125" t="s">
        <v>49</v>
      </c>
      <c r="B125" t="s">
        <v>73</v>
      </c>
      <c r="C125" t="s">
        <v>95</v>
      </c>
      <c r="D125" t="s">
        <v>1780</v>
      </c>
      <c r="E125">
        <f>SUMIF('EBI tsv usX'!$E$4:$E$719,Orders!D125,'EBI tsv usX'!$I$4:$I$719)</f>
        <v>1</v>
      </c>
      <c r="F125">
        <f>SUMIF('Kelpie counts usX'!$I$4:$I$276,Orders!D125,'Kelpie counts usX'!$B$4:$B$276)</f>
        <v>0</v>
      </c>
      <c r="G125" s="4">
        <f t="shared" si="5"/>
        <v>8.6939814174841186E-7</v>
      </c>
      <c r="H125" s="4">
        <f t="shared" si="6"/>
        <v>0</v>
      </c>
      <c r="I125" s="7">
        <f t="shared" si="7"/>
        <v>8.6939814174841186E-7</v>
      </c>
    </row>
    <row r="126" spans="1:9" x14ac:dyDescent="0.35">
      <c r="A126" t="s">
        <v>49</v>
      </c>
      <c r="B126" t="s">
        <v>73</v>
      </c>
      <c r="C126" t="s">
        <v>95</v>
      </c>
      <c r="D126" t="s">
        <v>2292</v>
      </c>
      <c r="E126">
        <f>SUMIF('EBI tsv usX'!$E$4:$E$719,Orders!D126,'EBI tsv usX'!$I$4:$I$719)</f>
        <v>1</v>
      </c>
      <c r="F126">
        <f>SUMIF('Kelpie counts usX'!$I$4:$I$276,Orders!D126,'Kelpie counts usX'!$B$4:$B$276)</f>
        <v>0</v>
      </c>
      <c r="G126" s="4">
        <f t="shared" si="5"/>
        <v>8.6939814174841186E-7</v>
      </c>
      <c r="H126" s="4">
        <f t="shared" si="6"/>
        <v>0</v>
      </c>
      <c r="I126" s="7">
        <f t="shared" si="7"/>
        <v>8.6939814174841186E-7</v>
      </c>
    </row>
    <row r="127" spans="1:9" x14ac:dyDescent="0.35">
      <c r="A127" t="s">
        <v>49</v>
      </c>
      <c r="B127" t="s">
        <v>73</v>
      </c>
      <c r="C127" t="s">
        <v>318</v>
      </c>
      <c r="D127" t="s">
        <v>2294</v>
      </c>
      <c r="E127">
        <f>SUMIF('EBI tsv usX'!$E$4:$E$719,Orders!D127,'EBI tsv usX'!$I$4:$I$719)</f>
        <v>1</v>
      </c>
      <c r="F127">
        <f>SUMIF('Kelpie counts usX'!$I$4:$I$276,Orders!D127,'Kelpie counts usX'!$B$4:$B$276)</f>
        <v>0</v>
      </c>
      <c r="G127" s="4">
        <f t="shared" si="5"/>
        <v>8.6939814174841186E-7</v>
      </c>
      <c r="H127" s="4">
        <f t="shared" si="6"/>
        <v>0</v>
      </c>
      <c r="I127" s="7">
        <f t="shared" si="7"/>
        <v>8.6939814174841186E-7</v>
      </c>
    </row>
    <row r="128" spans="1:9" x14ac:dyDescent="0.35">
      <c r="A128" t="s">
        <v>49</v>
      </c>
      <c r="B128" t="s">
        <v>73</v>
      </c>
      <c r="C128" t="s">
        <v>318</v>
      </c>
      <c r="D128" t="s">
        <v>1790</v>
      </c>
      <c r="E128">
        <f>SUMIF('EBI tsv usX'!$E$4:$E$719,Orders!D128,'EBI tsv usX'!$I$4:$I$719)</f>
        <v>1</v>
      </c>
      <c r="F128">
        <f>SUMIF('Kelpie counts usX'!$I$4:$I$276,Orders!D128,'Kelpie counts usX'!$B$4:$B$276)</f>
        <v>0</v>
      </c>
      <c r="G128" s="4">
        <f t="shared" si="5"/>
        <v>8.6939814174841186E-7</v>
      </c>
      <c r="H128" s="4">
        <f t="shared" si="6"/>
        <v>0</v>
      </c>
      <c r="I128" s="7">
        <f t="shared" si="7"/>
        <v>8.6939814174841186E-7</v>
      </c>
    </row>
    <row r="129" spans="1:9" x14ac:dyDescent="0.35">
      <c r="A129" t="s">
        <v>49</v>
      </c>
      <c r="B129" t="s">
        <v>73</v>
      </c>
      <c r="C129" t="s">
        <v>318</v>
      </c>
      <c r="D129" t="s">
        <v>2295</v>
      </c>
      <c r="E129">
        <f>SUMIF('EBI tsv usX'!$E$4:$E$719,Orders!D129,'EBI tsv usX'!$I$4:$I$719)</f>
        <v>1</v>
      </c>
      <c r="F129">
        <f>SUMIF('Kelpie counts usX'!$I$4:$I$276,Orders!D129,'Kelpie counts usX'!$B$4:$B$276)</f>
        <v>0</v>
      </c>
      <c r="G129" s="4">
        <f t="shared" si="5"/>
        <v>8.6939814174841186E-7</v>
      </c>
      <c r="H129" s="4">
        <f t="shared" si="6"/>
        <v>0</v>
      </c>
      <c r="I129" s="7">
        <f t="shared" si="7"/>
        <v>8.6939814174841186E-7</v>
      </c>
    </row>
    <row r="130" spans="1:9" x14ac:dyDescent="0.35">
      <c r="A130" t="s">
        <v>49</v>
      </c>
      <c r="B130" t="s">
        <v>73</v>
      </c>
      <c r="C130" t="s">
        <v>318</v>
      </c>
      <c r="D130" t="s">
        <v>2296</v>
      </c>
      <c r="E130">
        <f>SUMIF('EBI tsv usX'!$E$4:$E$719,Orders!D130,'EBI tsv usX'!$I$4:$I$719)</f>
        <v>1</v>
      </c>
      <c r="F130">
        <f>SUMIF('Kelpie counts usX'!$I$4:$I$276,Orders!D130,'Kelpie counts usX'!$B$4:$B$276)</f>
        <v>0</v>
      </c>
      <c r="G130" s="4">
        <f t="shared" si="5"/>
        <v>8.6939814174841186E-7</v>
      </c>
      <c r="H130" s="4">
        <f t="shared" si="6"/>
        <v>0</v>
      </c>
      <c r="I130" s="7">
        <f t="shared" si="7"/>
        <v>8.6939814174841186E-7</v>
      </c>
    </row>
    <row r="131" spans="1:9" x14ac:dyDescent="0.35">
      <c r="A131" t="s">
        <v>49</v>
      </c>
      <c r="B131" t="s">
        <v>73</v>
      </c>
      <c r="C131" t="s">
        <v>318</v>
      </c>
      <c r="D131" t="s">
        <v>2297</v>
      </c>
      <c r="E131">
        <f>SUMIF('EBI tsv usX'!$E$4:$E$719,Orders!D131,'EBI tsv usX'!$I$4:$I$719)</f>
        <v>1</v>
      </c>
      <c r="F131">
        <f>SUMIF('Kelpie counts usX'!$I$4:$I$276,Orders!D131,'Kelpie counts usX'!$B$4:$B$276)</f>
        <v>0</v>
      </c>
      <c r="G131" s="4">
        <f t="shared" si="5"/>
        <v>8.6939814174841186E-7</v>
      </c>
      <c r="H131" s="4">
        <f t="shared" si="6"/>
        <v>0</v>
      </c>
      <c r="I131" s="7">
        <f t="shared" si="7"/>
        <v>8.6939814174841186E-7</v>
      </c>
    </row>
    <row r="132" spans="1:9" x14ac:dyDescent="0.35">
      <c r="A132" t="s">
        <v>49</v>
      </c>
      <c r="B132" t="s">
        <v>73</v>
      </c>
      <c r="C132" t="s">
        <v>1791</v>
      </c>
      <c r="D132" t="s">
        <v>2523</v>
      </c>
      <c r="E132">
        <f>SUMIF('EBI tsv usX'!$E$4:$E$719,Orders!D132,'EBI tsv usX'!$I$4:$I$719)</f>
        <v>1</v>
      </c>
      <c r="F132">
        <f>SUMIF('Kelpie counts usX'!$I$4:$I$276,Orders!D132,'Kelpie counts usX'!$B$4:$B$276)</f>
        <v>0</v>
      </c>
      <c r="G132" s="4">
        <f t="shared" si="5"/>
        <v>8.6939814174841186E-7</v>
      </c>
      <c r="H132" s="4">
        <f t="shared" si="6"/>
        <v>0</v>
      </c>
      <c r="I132" s="7">
        <f t="shared" ref="I132:I163" si="8">MAX(G132:H132)</f>
        <v>8.6939814174841186E-7</v>
      </c>
    </row>
    <row r="133" spans="1:9" x14ac:dyDescent="0.35">
      <c r="A133" t="s">
        <v>49</v>
      </c>
      <c r="B133" t="s">
        <v>73</v>
      </c>
      <c r="C133" t="s">
        <v>74</v>
      </c>
      <c r="D133" t="s">
        <v>2299</v>
      </c>
      <c r="E133">
        <f>SUMIF('EBI tsv usX'!$E$4:$E$719,Orders!D133,'EBI tsv usX'!$I$4:$I$719)</f>
        <v>1</v>
      </c>
      <c r="F133">
        <f>SUMIF('Kelpie counts usX'!$I$4:$I$276,Orders!D133,'Kelpie counts usX'!$B$4:$B$276)</f>
        <v>0</v>
      </c>
      <c r="G133" s="4">
        <f t="shared" ref="G133:G139" si="9">E133/E$1</f>
        <v>8.6939814174841186E-7</v>
      </c>
      <c r="H133" s="4">
        <f t="shared" ref="H133:H139" si="10">F133/F$1</f>
        <v>0</v>
      </c>
      <c r="I133" s="7">
        <f t="shared" si="8"/>
        <v>8.6939814174841186E-7</v>
      </c>
    </row>
    <row r="134" spans="1:9" x14ac:dyDescent="0.35">
      <c r="A134" t="s">
        <v>49</v>
      </c>
      <c r="B134" t="s">
        <v>73</v>
      </c>
      <c r="C134" t="s">
        <v>74</v>
      </c>
      <c r="D134" t="s">
        <v>1802</v>
      </c>
      <c r="E134">
        <f>SUMIF('EBI tsv usX'!$E$4:$E$719,Orders!D134,'EBI tsv usX'!$I$4:$I$719)</f>
        <v>1</v>
      </c>
      <c r="F134">
        <f>SUMIF('Kelpie counts usX'!$I$4:$I$276,Orders!D134,'Kelpie counts usX'!$B$4:$B$276)</f>
        <v>0</v>
      </c>
      <c r="G134" s="4">
        <f t="shared" si="9"/>
        <v>8.6939814174841186E-7</v>
      </c>
      <c r="H134" s="4">
        <f t="shared" si="10"/>
        <v>0</v>
      </c>
      <c r="I134" s="7">
        <f t="shared" si="8"/>
        <v>8.6939814174841186E-7</v>
      </c>
    </row>
    <row r="135" spans="1:9" x14ac:dyDescent="0.35">
      <c r="A135" t="s">
        <v>49</v>
      </c>
      <c r="B135" t="s">
        <v>1833</v>
      </c>
      <c r="C135" t="s">
        <v>1833</v>
      </c>
      <c r="D135" t="s">
        <v>2324</v>
      </c>
      <c r="E135">
        <f>SUMIF('EBI tsv usX'!$E$4:$E$719,Orders!D135,'EBI tsv usX'!$I$4:$I$719)</f>
        <v>1</v>
      </c>
      <c r="F135">
        <f>SUMIF('Kelpie counts usX'!$I$4:$I$276,Orders!D135,'Kelpie counts usX'!$B$4:$B$276)</f>
        <v>0</v>
      </c>
      <c r="G135" s="4">
        <f t="shared" si="9"/>
        <v>8.6939814174841186E-7</v>
      </c>
      <c r="H135" s="4">
        <f t="shared" si="10"/>
        <v>0</v>
      </c>
      <c r="I135" s="7">
        <f t="shared" si="8"/>
        <v>8.6939814174841186E-7</v>
      </c>
    </row>
    <row r="136" spans="1:9" x14ac:dyDescent="0.35">
      <c r="A136" t="s">
        <v>49</v>
      </c>
      <c r="B136" t="s">
        <v>1844</v>
      </c>
      <c r="C136" t="s">
        <v>1845</v>
      </c>
      <c r="D136" t="s">
        <v>1852</v>
      </c>
      <c r="E136">
        <f>SUMIF('EBI tsv usX'!$E$4:$E$719,Orders!D136,'EBI tsv usX'!$I$4:$I$719)</f>
        <v>1</v>
      </c>
      <c r="F136">
        <f>SUMIF('Kelpie counts usX'!$I$4:$I$276,Orders!D136,'Kelpie counts usX'!$B$4:$B$276)</f>
        <v>0</v>
      </c>
      <c r="G136" s="4">
        <f t="shared" si="9"/>
        <v>8.6939814174841186E-7</v>
      </c>
      <c r="H136" s="4">
        <f t="shared" si="10"/>
        <v>0</v>
      </c>
      <c r="I136" s="7">
        <f t="shared" si="8"/>
        <v>8.6939814174841186E-7</v>
      </c>
    </row>
    <row r="137" spans="1:9" x14ac:dyDescent="0.35">
      <c r="A137" t="s">
        <v>49</v>
      </c>
      <c r="B137" t="s">
        <v>353</v>
      </c>
      <c r="C137" t="s">
        <v>3249</v>
      </c>
      <c r="D137" t="s">
        <v>3250</v>
      </c>
      <c r="E137">
        <f>SUMIF('EBI tsv usX'!$E$4:$E$719,Orders!D137,'EBI tsv usX'!$I$4:$I$719)</f>
        <v>1</v>
      </c>
      <c r="F137">
        <f>SUMIF('Kelpie counts usX'!$I$4:$I$276,Orders!D137,'Kelpie counts usX'!$B$4:$B$276)</f>
        <v>0</v>
      </c>
      <c r="G137" s="4">
        <f t="shared" si="9"/>
        <v>8.6939814174841186E-7</v>
      </c>
      <c r="H137" s="4">
        <f t="shared" si="10"/>
        <v>0</v>
      </c>
      <c r="I137" s="7">
        <f t="shared" si="8"/>
        <v>8.6939814174841186E-7</v>
      </c>
    </row>
    <row r="138" spans="1:9" x14ac:dyDescent="0.35">
      <c r="A138" t="s">
        <v>49</v>
      </c>
      <c r="B138" t="s">
        <v>2331</v>
      </c>
      <c r="C138" t="s">
        <v>2332</v>
      </c>
      <c r="D138" t="s">
        <v>2532</v>
      </c>
      <c r="E138">
        <f>SUMIF('EBI tsv usX'!$E$4:$E$719,Orders!D138,'EBI tsv usX'!$I$4:$I$719)</f>
        <v>1</v>
      </c>
      <c r="F138">
        <f>SUMIF('Kelpie counts usX'!$I$4:$I$276,Orders!D138,'Kelpie counts usX'!$B$4:$B$276)</f>
        <v>0</v>
      </c>
      <c r="G138" s="4">
        <f t="shared" si="9"/>
        <v>8.6939814174841186E-7</v>
      </c>
      <c r="H138" s="4">
        <f t="shared" si="10"/>
        <v>0</v>
      </c>
      <c r="I138" s="7">
        <f t="shared" si="8"/>
        <v>8.6939814174841186E-7</v>
      </c>
    </row>
    <row r="139" spans="1:9" x14ac:dyDescent="0.35">
      <c r="A139" t="s">
        <v>49</v>
      </c>
      <c r="B139" t="s">
        <v>3252</v>
      </c>
      <c r="C139" t="s">
        <v>2333</v>
      </c>
      <c r="D139" t="s">
        <v>2334</v>
      </c>
      <c r="E139">
        <f>SUMIF('EBI tsv usX'!$E$4:$E$719,Orders!D139,'EBI tsv usX'!$I$4:$I$719)</f>
        <v>1</v>
      </c>
      <c r="F139">
        <f>SUMIF('Kelpie counts usX'!$I$4:$I$276,Orders!D139,'Kelpie counts usX'!$B$4:$B$276)</f>
        <v>0</v>
      </c>
      <c r="G139" s="4">
        <f t="shared" si="9"/>
        <v>8.6939814174841186E-7</v>
      </c>
      <c r="H139" s="4">
        <f t="shared" si="10"/>
        <v>0</v>
      </c>
      <c r="I139" s="7">
        <f t="shared" si="8"/>
        <v>8.6939814174841186E-7</v>
      </c>
    </row>
  </sheetData>
  <sortState ref="A4:I139">
    <sortCondition descending="1" ref="I4:I139"/>
  </sortState>
  <conditionalFormatting sqref="D140">
    <cfRule type="duplicateValues" dxfId="7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991"/>
  <sheetViews>
    <sheetView workbookViewId="0">
      <selection activeCell="E43" sqref="E43"/>
    </sheetView>
  </sheetViews>
  <sheetFormatPr defaultRowHeight="14.5" x14ac:dyDescent="0.35"/>
  <cols>
    <col min="4" max="4" width="14.90625" customWidth="1"/>
    <col min="5" max="5" width="20.453125" customWidth="1"/>
  </cols>
  <sheetData>
    <row r="1" spans="1:24" x14ac:dyDescent="0.35">
      <c r="F1">
        <f>SUM(F4:F248)</f>
        <v>1150221</v>
      </c>
      <c r="G1">
        <f>SUM(G4:G248)</f>
        <v>109243</v>
      </c>
    </row>
    <row r="3" spans="1:24" x14ac:dyDescent="0.35">
      <c r="A3" t="s">
        <v>1620</v>
      </c>
      <c r="B3" t="s">
        <v>1621</v>
      </c>
      <c r="C3" t="s">
        <v>1622</v>
      </c>
      <c r="D3" t="s">
        <v>1623</v>
      </c>
      <c r="E3" t="s">
        <v>1624</v>
      </c>
      <c r="F3" s="1" t="s">
        <v>1967</v>
      </c>
      <c r="G3" t="s">
        <v>1968</v>
      </c>
      <c r="H3" t="s">
        <v>1967</v>
      </c>
      <c r="I3" t="s">
        <v>1968</v>
      </c>
      <c r="K3" t="s">
        <v>3225</v>
      </c>
      <c r="M3" t="s">
        <v>1620</v>
      </c>
      <c r="N3" t="s">
        <v>1621</v>
      </c>
      <c r="O3" t="s">
        <v>1622</v>
      </c>
      <c r="T3" t="s">
        <v>1620</v>
      </c>
      <c r="U3" t="s">
        <v>1621</v>
      </c>
      <c r="V3" t="s">
        <v>1622</v>
      </c>
      <c r="W3" t="s">
        <v>1623</v>
      </c>
      <c r="X3" t="s">
        <v>1624</v>
      </c>
    </row>
    <row r="4" spans="1:24" x14ac:dyDescent="0.35">
      <c r="A4" t="s">
        <v>49</v>
      </c>
      <c r="B4" t="s">
        <v>50</v>
      </c>
      <c r="C4" t="s">
        <v>52</v>
      </c>
      <c r="D4" t="s">
        <v>53</v>
      </c>
      <c r="E4" t="s">
        <v>54</v>
      </c>
      <c r="F4" s="1">
        <f>SUMIF('EBI tsv usX'!$F$3:$F$719,E4,'EBI tsv usX'!$I$3:$I$719)</f>
        <v>283554</v>
      </c>
      <c r="G4">
        <f>SUMIF('Kelpie counts usX'!$K$3:$K$276,E4,'Kelpie counts usX'!$B$3:$B$276)</f>
        <v>32219</v>
      </c>
      <c r="H4" s="4">
        <f t="shared" ref="H4:H67" si="0">F4/F$1</f>
        <v>0.24652132068532917</v>
      </c>
      <c r="I4" s="4">
        <f t="shared" ref="I4:I67" si="1">G4/G$1</f>
        <v>0.29492965224316431</v>
      </c>
      <c r="K4" s="7">
        <f t="shared" ref="K4:K67" si="2">MAX(H4:I4)</f>
        <v>0.29492965224316431</v>
      </c>
      <c r="M4" t="s">
        <v>49</v>
      </c>
      <c r="N4" t="s">
        <v>50</v>
      </c>
      <c r="O4" t="s">
        <v>52</v>
      </c>
      <c r="T4" t="s">
        <v>49</v>
      </c>
      <c r="U4" t="s">
        <v>50</v>
      </c>
      <c r="V4" t="s">
        <v>52</v>
      </c>
      <c r="W4" t="s">
        <v>53</v>
      </c>
      <c r="X4" t="s">
        <v>54</v>
      </c>
    </row>
    <row r="5" spans="1:24" x14ac:dyDescent="0.35">
      <c r="A5" t="s">
        <v>49</v>
      </c>
      <c r="B5" t="s">
        <v>58</v>
      </c>
      <c r="C5" t="s">
        <v>59</v>
      </c>
      <c r="D5" t="s">
        <v>60</v>
      </c>
      <c r="E5" t="s">
        <v>69</v>
      </c>
      <c r="F5" s="1">
        <f>SUMIF('EBI tsv usX'!$F$3:$F$719,E5,'EBI tsv usX'!$I$3:$I$719)</f>
        <v>233490</v>
      </c>
      <c r="G5">
        <f>SUMIF('Kelpie counts usX'!$K$3:$K$276,E5,'Kelpie counts usX'!$B$3:$B$276)</f>
        <v>18309</v>
      </c>
      <c r="H5" s="4">
        <f t="shared" si="0"/>
        <v>0.20299577211683667</v>
      </c>
      <c r="I5" s="4">
        <f t="shared" si="1"/>
        <v>0.16759883928489697</v>
      </c>
      <c r="K5" s="7">
        <f t="shared" si="2"/>
        <v>0.20299577211683667</v>
      </c>
      <c r="M5" t="s">
        <v>49</v>
      </c>
      <c r="N5" t="s">
        <v>58</v>
      </c>
      <c r="O5" t="s">
        <v>59</v>
      </c>
      <c r="T5" t="s">
        <v>49</v>
      </c>
      <c r="U5" t="s">
        <v>58</v>
      </c>
      <c r="V5" t="s">
        <v>59</v>
      </c>
      <c r="W5" t="s">
        <v>60</v>
      </c>
      <c r="X5" t="s">
        <v>69</v>
      </c>
    </row>
    <row r="6" spans="1:24" x14ac:dyDescent="0.35">
      <c r="A6" t="s">
        <v>49</v>
      </c>
      <c r="B6" t="s">
        <v>58</v>
      </c>
      <c r="C6" t="s">
        <v>59</v>
      </c>
      <c r="D6" t="s">
        <v>60</v>
      </c>
      <c r="E6" t="s">
        <v>61</v>
      </c>
      <c r="F6" s="1">
        <f>SUMIF('EBI tsv usX'!$F$3:$F$719,E6,'EBI tsv usX'!$I$3:$I$719)</f>
        <v>175219</v>
      </c>
      <c r="G6">
        <f>SUMIF('Kelpie counts usX'!$K$3:$K$276,E6,'Kelpie counts usX'!$B$3:$B$276)</f>
        <v>14043</v>
      </c>
      <c r="H6" s="4">
        <f t="shared" si="0"/>
        <v>0.15233507299901497</v>
      </c>
      <c r="I6" s="4">
        <f t="shared" si="1"/>
        <v>0.12854828226980219</v>
      </c>
      <c r="K6" s="7">
        <f t="shared" si="2"/>
        <v>0.15233507299901497</v>
      </c>
      <c r="M6" t="s">
        <v>49</v>
      </c>
      <c r="N6" t="s">
        <v>73</v>
      </c>
      <c r="O6" t="s">
        <v>74</v>
      </c>
      <c r="T6" t="s">
        <v>49</v>
      </c>
      <c r="U6" t="s">
        <v>50</v>
      </c>
      <c r="V6" t="s">
        <v>52</v>
      </c>
      <c r="W6" t="s">
        <v>53</v>
      </c>
      <c r="X6" t="s">
        <v>65</v>
      </c>
    </row>
    <row r="7" spans="1:24" x14ac:dyDescent="0.35">
      <c r="A7" t="s">
        <v>49</v>
      </c>
      <c r="B7" t="s">
        <v>50</v>
      </c>
      <c r="C7" t="s">
        <v>52</v>
      </c>
      <c r="D7" t="s">
        <v>53</v>
      </c>
      <c r="E7" t="s">
        <v>65</v>
      </c>
      <c r="F7" s="1">
        <f>SUMIF('EBI tsv usX'!$F$3:$F$719,E7,'EBI tsv usX'!$I$3:$I$719)</f>
        <v>124074</v>
      </c>
      <c r="G7">
        <f>SUMIF('Kelpie counts usX'!$K$3:$K$276,E7,'Kelpie counts usX'!$B$3:$B$276)</f>
        <v>10008</v>
      </c>
      <c r="H7" s="4">
        <f t="shared" si="0"/>
        <v>0.10786970503929245</v>
      </c>
      <c r="I7" s="4">
        <f t="shared" si="1"/>
        <v>9.1612277216846852E-2</v>
      </c>
      <c r="K7" s="7">
        <f t="shared" si="2"/>
        <v>0.10786970503929245</v>
      </c>
      <c r="M7" t="s">
        <v>49</v>
      </c>
      <c r="N7" t="s">
        <v>73</v>
      </c>
      <c r="O7" t="s">
        <v>95</v>
      </c>
      <c r="T7" t="s">
        <v>49</v>
      </c>
      <c r="U7" t="s">
        <v>58</v>
      </c>
      <c r="V7" t="s">
        <v>59</v>
      </c>
      <c r="W7" t="s">
        <v>60</v>
      </c>
      <c r="X7" t="s">
        <v>61</v>
      </c>
    </row>
    <row r="8" spans="1:24" x14ac:dyDescent="0.35">
      <c r="A8" t="s">
        <v>49</v>
      </c>
      <c r="B8" t="s">
        <v>58</v>
      </c>
      <c r="C8" s="8" t="s">
        <v>59</v>
      </c>
      <c r="D8" s="8" t="s">
        <v>60</v>
      </c>
      <c r="E8" s="8" t="s">
        <v>1711</v>
      </c>
      <c r="F8" s="1">
        <f>SUMIF('EBI tsv usX'!$F$3:$F$719,E8,'EBI tsv usX'!$I$3:$I$719)</f>
        <v>6025</v>
      </c>
      <c r="G8">
        <f>SUMIF('Kelpie counts usX'!$K$3:$K$276,E8,'Kelpie counts usX'!$B$3:$B$276)</f>
        <v>9739</v>
      </c>
      <c r="H8" s="4">
        <f t="shared" si="0"/>
        <v>5.2381238040341812E-3</v>
      </c>
      <c r="I8" s="4">
        <f t="shared" si="1"/>
        <v>8.9149876879983159E-2</v>
      </c>
      <c r="K8" s="7">
        <f t="shared" si="2"/>
        <v>8.9149876879983159E-2</v>
      </c>
      <c r="M8" t="s">
        <v>49</v>
      </c>
      <c r="N8" t="s">
        <v>58</v>
      </c>
      <c r="O8" t="s">
        <v>112</v>
      </c>
      <c r="P8" s="8"/>
      <c r="T8" t="s">
        <v>49</v>
      </c>
      <c r="U8" t="s">
        <v>58</v>
      </c>
      <c r="V8" t="s">
        <v>59</v>
      </c>
      <c r="W8" t="s">
        <v>60</v>
      </c>
      <c r="X8" t="s">
        <v>61</v>
      </c>
    </row>
    <row r="9" spans="1:24" x14ac:dyDescent="0.35">
      <c r="A9" t="s">
        <v>49</v>
      </c>
      <c r="B9" t="s">
        <v>58</v>
      </c>
      <c r="C9" t="s">
        <v>59</v>
      </c>
      <c r="D9" t="s">
        <v>60</v>
      </c>
      <c r="E9" t="s">
        <v>1877</v>
      </c>
      <c r="F9" s="1">
        <f>SUMIF('EBI tsv usX'!$F$3:$F$719,E9,'EBI tsv usX'!$I$3:$I$719)</f>
        <v>67346</v>
      </c>
      <c r="G9">
        <f>SUMIF('Kelpie counts usX'!$K$3:$K$276,E9,'Kelpie counts usX'!$B$3:$B$276)</f>
        <v>1188</v>
      </c>
      <c r="H9" s="4">
        <f t="shared" si="0"/>
        <v>5.8550487254188543E-2</v>
      </c>
      <c r="I9" s="4">
        <f t="shared" si="1"/>
        <v>1.087483866243146E-2</v>
      </c>
      <c r="K9" s="7">
        <f t="shared" si="2"/>
        <v>5.8550487254188543E-2</v>
      </c>
      <c r="M9" t="s">
        <v>49</v>
      </c>
      <c r="N9" t="s">
        <v>58</v>
      </c>
      <c r="O9" t="s">
        <v>173</v>
      </c>
      <c r="P9" s="8"/>
      <c r="T9" t="s">
        <v>49</v>
      </c>
      <c r="U9" t="s">
        <v>58</v>
      </c>
      <c r="V9" t="s">
        <v>59</v>
      </c>
      <c r="W9" t="s">
        <v>60</v>
      </c>
      <c r="X9" t="s">
        <v>1877</v>
      </c>
    </row>
    <row r="10" spans="1:24" x14ac:dyDescent="0.35">
      <c r="A10" t="s">
        <v>49</v>
      </c>
      <c r="B10" t="s">
        <v>50</v>
      </c>
      <c r="C10" t="s">
        <v>52</v>
      </c>
      <c r="D10" t="s">
        <v>53</v>
      </c>
      <c r="E10" t="s">
        <v>91</v>
      </c>
      <c r="F10" s="1">
        <f>SUMIF('EBI tsv usX'!$F$3:$F$719,E10,'EBI tsv usX'!$I$3:$I$719)</f>
        <v>48587</v>
      </c>
      <c r="G10">
        <f>SUMIF('Kelpie counts usX'!$K$3:$K$276,E10,'Kelpie counts usX'!$B$3:$B$276)</f>
        <v>5314</v>
      </c>
      <c r="H10" s="4">
        <f t="shared" si="0"/>
        <v>4.2241447513130088E-2</v>
      </c>
      <c r="I10" s="4">
        <f t="shared" si="1"/>
        <v>4.8643849033805371E-2</v>
      </c>
      <c r="K10" s="7">
        <f t="shared" si="2"/>
        <v>4.8643849033805371E-2</v>
      </c>
      <c r="M10" t="s">
        <v>49</v>
      </c>
      <c r="N10" t="s">
        <v>73</v>
      </c>
      <c r="O10" t="s">
        <v>295</v>
      </c>
      <c r="P10" s="8"/>
      <c r="T10" t="s">
        <v>49</v>
      </c>
      <c r="U10" t="s">
        <v>58</v>
      </c>
      <c r="V10" t="s">
        <v>59</v>
      </c>
      <c r="W10" t="s">
        <v>60</v>
      </c>
      <c r="X10" t="s">
        <v>69</v>
      </c>
    </row>
    <row r="11" spans="1:24" x14ac:dyDescent="0.35">
      <c r="A11" t="s">
        <v>49</v>
      </c>
      <c r="B11" t="s">
        <v>73</v>
      </c>
      <c r="C11" t="s">
        <v>74</v>
      </c>
      <c r="D11" t="s">
        <v>75</v>
      </c>
      <c r="E11" t="s">
        <v>76</v>
      </c>
      <c r="F11" s="1">
        <f>SUMIF('EBI tsv usX'!$F$3:$F$719,E11,'EBI tsv usX'!$I$3:$I$719)</f>
        <v>52928</v>
      </c>
      <c r="G11">
        <f>SUMIF('Kelpie counts usX'!$K$3:$K$276,E11,'Kelpie counts usX'!$B$3:$B$276)</f>
        <v>4803</v>
      </c>
      <c r="H11" s="4">
        <f t="shared" si="0"/>
        <v>4.6015504846459943E-2</v>
      </c>
      <c r="I11" s="4">
        <f t="shared" si="1"/>
        <v>4.396620378422416E-2</v>
      </c>
      <c r="K11" s="7">
        <f t="shared" si="2"/>
        <v>4.6015504846459943E-2</v>
      </c>
      <c r="M11" t="s">
        <v>49</v>
      </c>
      <c r="N11" t="s">
        <v>58</v>
      </c>
      <c r="O11" t="s">
        <v>258</v>
      </c>
      <c r="T11" t="s">
        <v>49</v>
      </c>
      <c r="U11" t="s">
        <v>73</v>
      </c>
      <c r="V11" t="s">
        <v>74</v>
      </c>
      <c r="W11" t="s">
        <v>75</v>
      </c>
      <c r="X11" t="s">
        <v>76</v>
      </c>
    </row>
    <row r="12" spans="1:24" x14ac:dyDescent="0.35">
      <c r="A12" t="s">
        <v>49</v>
      </c>
      <c r="B12" t="s">
        <v>73</v>
      </c>
      <c r="C12" t="s">
        <v>95</v>
      </c>
      <c r="D12" t="s">
        <v>96</v>
      </c>
      <c r="E12" s="8" t="s">
        <v>97</v>
      </c>
      <c r="F12" s="1">
        <f>SUMIF('EBI tsv usX'!$F$3:$F$719,E12,'EBI tsv usX'!$I$3:$I$719)</f>
        <v>24151</v>
      </c>
      <c r="G12">
        <f>SUMIF('Kelpie counts usX'!$K$3:$K$276,E12,'Kelpie counts usX'!$B$3:$B$276)</f>
        <v>2295</v>
      </c>
      <c r="H12" s="4">
        <f t="shared" si="0"/>
        <v>2.0996834521365894E-2</v>
      </c>
      <c r="I12" s="4">
        <f t="shared" si="1"/>
        <v>2.1008211052424411E-2</v>
      </c>
      <c r="K12" s="7">
        <f t="shared" si="2"/>
        <v>2.1008211052424411E-2</v>
      </c>
      <c r="M12" t="s">
        <v>49</v>
      </c>
      <c r="N12" t="s">
        <v>133</v>
      </c>
      <c r="O12" t="s">
        <v>1896</v>
      </c>
      <c r="T12" t="s">
        <v>49</v>
      </c>
      <c r="U12" t="s">
        <v>50</v>
      </c>
      <c r="V12" t="s">
        <v>52</v>
      </c>
      <c r="W12" t="s">
        <v>53</v>
      </c>
      <c r="X12" t="s">
        <v>54</v>
      </c>
    </row>
    <row r="13" spans="1:24" x14ac:dyDescent="0.35">
      <c r="A13" t="s">
        <v>49</v>
      </c>
      <c r="B13" t="s">
        <v>58</v>
      </c>
      <c r="C13" t="s">
        <v>112</v>
      </c>
      <c r="D13" s="8" t="s">
        <v>3226</v>
      </c>
      <c r="E13" t="s">
        <v>114</v>
      </c>
      <c r="F13" s="1">
        <f>SUMIF('EBI tsv usX'!$F$3:$F$719,E13,'EBI tsv usX'!$I$3:$I$719)</f>
        <v>17854</v>
      </c>
      <c r="G13">
        <f>SUMIF('Kelpie counts usX'!$K$3:$K$276,E13,'Kelpie counts usX'!$B$3:$B$276)</f>
        <v>1258</v>
      </c>
      <c r="H13" s="4">
        <f t="shared" si="0"/>
        <v>1.5522234422776145E-2</v>
      </c>
      <c r="I13" s="4">
        <f t="shared" si="1"/>
        <v>1.15156119842919E-2</v>
      </c>
      <c r="K13" s="7">
        <f t="shared" si="2"/>
        <v>1.5522234422776145E-2</v>
      </c>
      <c r="M13" t="s">
        <v>49</v>
      </c>
      <c r="N13" t="s">
        <v>133</v>
      </c>
      <c r="O13" t="s">
        <v>1975</v>
      </c>
      <c r="T13" t="s">
        <v>49</v>
      </c>
      <c r="U13" t="s">
        <v>58</v>
      </c>
      <c r="V13" t="s">
        <v>59</v>
      </c>
      <c r="W13" t="s">
        <v>60</v>
      </c>
      <c r="X13" t="s">
        <v>69</v>
      </c>
    </row>
    <row r="14" spans="1:24" x14ac:dyDescent="0.35">
      <c r="A14" t="s">
        <v>49</v>
      </c>
      <c r="B14" t="s">
        <v>50</v>
      </c>
      <c r="C14" t="s">
        <v>52</v>
      </c>
      <c r="D14" t="s">
        <v>53</v>
      </c>
      <c r="E14" t="s">
        <v>146</v>
      </c>
      <c r="F14" s="1">
        <f>SUMIF('EBI tsv usX'!$F$3:$F$719,E14,'EBI tsv usX'!$I$3:$I$719)</f>
        <v>14483</v>
      </c>
      <c r="G14">
        <f>SUMIF('Kelpie counts usX'!$K$3:$K$276,E14,'Kelpie counts usX'!$B$3:$B$276)</f>
        <v>1615</v>
      </c>
      <c r="H14" s="4">
        <f t="shared" si="0"/>
        <v>1.2591493286942248E-2</v>
      </c>
      <c r="I14" s="4">
        <f t="shared" si="1"/>
        <v>1.4783555925780142E-2</v>
      </c>
      <c r="K14" s="7">
        <f t="shared" si="2"/>
        <v>1.4783555925780142E-2</v>
      </c>
      <c r="M14" t="s">
        <v>49</v>
      </c>
      <c r="N14" t="s">
        <v>73</v>
      </c>
      <c r="O14" t="s">
        <v>318</v>
      </c>
      <c r="T14" t="s">
        <v>49</v>
      </c>
      <c r="U14" t="s">
        <v>73</v>
      </c>
      <c r="V14" t="s">
        <v>95</v>
      </c>
      <c r="W14" t="s">
        <v>96</v>
      </c>
      <c r="X14" s="8" t="s">
        <v>97</v>
      </c>
    </row>
    <row r="15" spans="1:24" x14ac:dyDescent="0.35">
      <c r="A15" t="s">
        <v>49</v>
      </c>
      <c r="B15" t="s">
        <v>58</v>
      </c>
      <c r="C15" t="s">
        <v>173</v>
      </c>
      <c r="D15" t="s">
        <v>174</v>
      </c>
      <c r="E15" t="s">
        <v>175</v>
      </c>
      <c r="F15" s="1">
        <f>SUMIF('EBI tsv usX'!$F$3:$F$719,E15,'EBI tsv usX'!$I$3:$I$719)</f>
        <v>9689</v>
      </c>
      <c r="G15">
        <f>SUMIF('Kelpie counts usX'!$K$3:$K$276,E15,'Kelpie counts usX'!$B$3:$B$276)</f>
        <v>1435</v>
      </c>
      <c r="H15" s="4">
        <f t="shared" si="0"/>
        <v>8.4235985954003618E-3</v>
      </c>
      <c r="I15" s="4">
        <f t="shared" si="1"/>
        <v>1.3135853098139012E-2</v>
      </c>
      <c r="K15" s="7">
        <f t="shared" si="2"/>
        <v>1.3135853098139012E-2</v>
      </c>
      <c r="M15" t="s">
        <v>49</v>
      </c>
      <c r="N15" t="s">
        <v>1677</v>
      </c>
      <c r="O15" t="s">
        <v>1976</v>
      </c>
      <c r="T15" t="s">
        <v>49</v>
      </c>
      <c r="U15" t="s">
        <v>50</v>
      </c>
      <c r="V15" t="s">
        <v>52</v>
      </c>
      <c r="W15" t="s">
        <v>53</v>
      </c>
      <c r="X15" t="s">
        <v>91</v>
      </c>
    </row>
    <row r="16" spans="1:24" x14ac:dyDescent="0.35">
      <c r="A16" t="s">
        <v>49</v>
      </c>
      <c r="B16" t="s">
        <v>58</v>
      </c>
      <c r="C16" t="s">
        <v>59</v>
      </c>
      <c r="D16" t="s">
        <v>60</v>
      </c>
      <c r="E16" t="s">
        <v>1970</v>
      </c>
      <c r="F16" s="1">
        <f>SUMIF('EBI tsv usX'!$F$3:$F$719,E16,'EBI tsv usX'!$I$3:$I$719)</f>
        <v>13008</v>
      </c>
      <c r="G16">
        <f>SUMIF('Kelpie counts usX'!$K$3:$K$276,E16,'Kelpie counts usX'!$B$3:$B$276)</f>
        <v>129</v>
      </c>
      <c r="H16" s="4">
        <f t="shared" si="0"/>
        <v>1.1309131027863342E-2</v>
      </c>
      <c r="I16" s="4">
        <f t="shared" si="1"/>
        <v>1.18085369314281E-3</v>
      </c>
      <c r="K16" s="7">
        <f t="shared" si="2"/>
        <v>1.1309131027863342E-2</v>
      </c>
      <c r="M16" t="s">
        <v>49</v>
      </c>
      <c r="N16" t="s">
        <v>353</v>
      </c>
      <c r="O16" t="s">
        <v>354</v>
      </c>
      <c r="T16" t="s">
        <v>49</v>
      </c>
      <c r="U16" t="s">
        <v>58</v>
      </c>
      <c r="V16" t="s">
        <v>59</v>
      </c>
      <c r="W16" t="s">
        <v>60</v>
      </c>
      <c r="X16" t="s">
        <v>69</v>
      </c>
    </row>
    <row r="17" spans="1:24" x14ac:dyDescent="0.35">
      <c r="A17" t="s">
        <v>49</v>
      </c>
      <c r="B17" t="s">
        <v>58</v>
      </c>
      <c r="C17" t="s">
        <v>1888</v>
      </c>
      <c r="D17" t="s">
        <v>1889</v>
      </c>
      <c r="E17" t="s">
        <v>1890</v>
      </c>
      <c r="F17" s="1">
        <f>SUMIF('EBI tsv usX'!$F$3:$F$719,E17,'EBI tsv usX'!$I$3:$I$719)</f>
        <v>0</v>
      </c>
      <c r="G17">
        <f>SUMIF('Kelpie counts usX'!$K$3:$K$276,E17,'Kelpie counts usX'!$B$3:$B$276)</f>
        <v>1185</v>
      </c>
      <c r="H17" s="4">
        <f t="shared" si="0"/>
        <v>0</v>
      </c>
      <c r="I17" s="4">
        <f t="shared" si="1"/>
        <v>1.0847376948637442E-2</v>
      </c>
      <c r="K17" s="7">
        <f t="shared" si="2"/>
        <v>1.0847376948637442E-2</v>
      </c>
      <c r="M17" t="s">
        <v>49</v>
      </c>
      <c r="N17" t="s">
        <v>1844</v>
      </c>
      <c r="O17" t="s">
        <v>1845</v>
      </c>
      <c r="T17" t="s">
        <v>49</v>
      </c>
      <c r="U17" t="s">
        <v>58</v>
      </c>
      <c r="V17" t="s">
        <v>59</v>
      </c>
      <c r="W17" t="s">
        <v>60</v>
      </c>
      <c r="X17" t="s">
        <v>61</v>
      </c>
    </row>
    <row r="18" spans="1:24" x14ac:dyDescent="0.35">
      <c r="A18" t="s">
        <v>49</v>
      </c>
      <c r="B18" t="s">
        <v>58</v>
      </c>
      <c r="C18" t="s">
        <v>112</v>
      </c>
      <c r="D18" s="8" t="s">
        <v>113</v>
      </c>
      <c r="E18" s="8" t="s">
        <v>3227</v>
      </c>
      <c r="F18" s="1">
        <f>SUMIF('EBI tsv usX'!$F$3:$F$719,E18,'EBI tsv usX'!$I$3:$I$719)</f>
        <v>10245</v>
      </c>
      <c r="G18">
        <f>SUMIF('Kelpie counts usX'!$K$3:$K$276,E18,'Kelpie counts usX'!$B$3:$B$276)</f>
        <v>1163</v>
      </c>
      <c r="H18" s="4">
        <f t="shared" si="0"/>
        <v>8.9069839622124784E-3</v>
      </c>
      <c r="I18" s="4">
        <f t="shared" si="1"/>
        <v>1.0645991047481302E-2</v>
      </c>
      <c r="K18" s="7">
        <f t="shared" si="2"/>
        <v>1.0645991047481302E-2</v>
      </c>
      <c r="M18" t="s">
        <v>386</v>
      </c>
      <c r="N18" t="s">
        <v>387</v>
      </c>
      <c r="O18" t="s">
        <v>388</v>
      </c>
      <c r="T18" t="s">
        <v>49</v>
      </c>
      <c r="U18" t="s">
        <v>50</v>
      </c>
      <c r="V18" t="s">
        <v>52</v>
      </c>
      <c r="W18" t="s">
        <v>53</v>
      </c>
      <c r="X18" t="s">
        <v>65</v>
      </c>
    </row>
    <row r="19" spans="1:24" x14ac:dyDescent="0.35">
      <c r="A19" t="s">
        <v>49</v>
      </c>
      <c r="B19" t="s">
        <v>58</v>
      </c>
      <c r="C19" t="s">
        <v>112</v>
      </c>
      <c r="D19" s="8" t="s">
        <v>3222</v>
      </c>
      <c r="E19" s="8" t="s">
        <v>140</v>
      </c>
      <c r="F19" s="1">
        <f>SUMIF('EBI tsv usX'!$F$3:$F$719,E19,'EBI tsv usX'!$I$3:$I$719)</f>
        <v>6819</v>
      </c>
      <c r="G19">
        <f>SUMIF('Kelpie counts usX'!$K$3:$K$276,E19,'Kelpie counts usX'!$B$3:$B$276)</f>
        <v>879</v>
      </c>
      <c r="H19" s="4">
        <f t="shared" si="0"/>
        <v>5.9284259285824203E-3</v>
      </c>
      <c r="I19" s="4">
        <f t="shared" si="1"/>
        <v>8.0462821416475202E-3</v>
      </c>
      <c r="K19" s="7">
        <f t="shared" si="2"/>
        <v>8.0462821416475202E-3</v>
      </c>
      <c r="M19" t="s">
        <v>49</v>
      </c>
      <c r="N19" t="s">
        <v>1763</v>
      </c>
      <c r="O19" t="s">
        <v>3230</v>
      </c>
      <c r="T19" t="s">
        <v>49</v>
      </c>
      <c r="U19" t="s">
        <v>58</v>
      </c>
      <c r="V19" t="s">
        <v>59</v>
      </c>
      <c r="W19" t="s">
        <v>60</v>
      </c>
      <c r="X19" t="s">
        <v>69</v>
      </c>
    </row>
    <row r="20" spans="1:24" x14ac:dyDescent="0.35">
      <c r="A20" t="s">
        <v>49</v>
      </c>
      <c r="B20" t="s">
        <v>133</v>
      </c>
      <c r="C20" t="s">
        <v>1896</v>
      </c>
      <c r="D20" t="s">
        <v>135</v>
      </c>
      <c r="E20" t="s">
        <v>136</v>
      </c>
      <c r="F20" s="1">
        <f>SUMIF('EBI tsv usX'!$F$3:$F$719,E20,'EBI tsv usX'!$I$3:$I$719)</f>
        <v>8460</v>
      </c>
      <c r="G20">
        <f>SUMIF('Kelpie counts usX'!$K$3:$K$276,E20,'Kelpie counts usX'!$B$3:$B$276)</f>
        <v>816</v>
      </c>
      <c r="H20" s="4">
        <f t="shared" si="0"/>
        <v>7.3551082791915639E-3</v>
      </c>
      <c r="I20" s="4">
        <f t="shared" si="1"/>
        <v>7.4695861519731245E-3</v>
      </c>
      <c r="K20" s="7">
        <f t="shared" si="2"/>
        <v>7.4695861519731245E-3</v>
      </c>
      <c r="M20" t="s">
        <v>49</v>
      </c>
      <c r="N20" t="s">
        <v>50</v>
      </c>
      <c r="O20" t="s">
        <v>1658</v>
      </c>
      <c r="T20" t="s">
        <v>49</v>
      </c>
      <c r="U20" t="s">
        <v>50</v>
      </c>
      <c r="V20" t="s">
        <v>52</v>
      </c>
      <c r="W20" t="s">
        <v>53</v>
      </c>
      <c r="X20" t="s">
        <v>91</v>
      </c>
    </row>
    <row r="21" spans="1:24" x14ac:dyDescent="0.35">
      <c r="A21" t="s">
        <v>49</v>
      </c>
      <c r="B21" t="s">
        <v>50</v>
      </c>
      <c r="C21" t="s">
        <v>52</v>
      </c>
      <c r="D21" t="s">
        <v>53</v>
      </c>
      <c r="E21" t="s">
        <v>3229</v>
      </c>
      <c r="F21" s="1">
        <f>SUMIF('EBI tsv usX'!$F$3:$F$719,E21,'EBI tsv usX'!$I$3:$I$719)</f>
        <v>7167</v>
      </c>
      <c r="G21">
        <f>SUMIF('Kelpie counts usX'!$K$3:$K$276,E21,'Kelpie counts usX'!$B$3:$B$276)</f>
        <v>0</v>
      </c>
      <c r="H21" s="4">
        <f t="shared" si="0"/>
        <v>6.2309764819108672E-3</v>
      </c>
      <c r="I21" s="4">
        <f t="shared" si="1"/>
        <v>0</v>
      </c>
      <c r="K21" s="7">
        <f t="shared" si="2"/>
        <v>6.2309764819108672E-3</v>
      </c>
      <c r="M21" t="s">
        <v>49</v>
      </c>
      <c r="N21" t="s">
        <v>1677</v>
      </c>
      <c r="O21" t="s">
        <v>1674</v>
      </c>
      <c r="T21" t="s">
        <v>49</v>
      </c>
      <c r="U21" t="s">
        <v>50</v>
      </c>
      <c r="V21" t="s">
        <v>52</v>
      </c>
      <c r="W21" t="s">
        <v>53</v>
      </c>
      <c r="X21" t="s">
        <v>146</v>
      </c>
    </row>
    <row r="22" spans="1:24" x14ac:dyDescent="0.35">
      <c r="A22" t="s">
        <v>49</v>
      </c>
      <c r="B22" t="s">
        <v>50</v>
      </c>
      <c r="C22" t="s">
        <v>52</v>
      </c>
      <c r="D22" t="s">
        <v>53</v>
      </c>
      <c r="E22" t="s">
        <v>1886</v>
      </c>
      <c r="F22" s="1">
        <f>SUMIF('EBI tsv usX'!$F$3:$F$719,E22,'EBI tsv usX'!$I$3:$I$719)</f>
        <v>6677</v>
      </c>
      <c r="G22">
        <f>SUMIF('Kelpie counts usX'!$K$3:$K$276,E22,'Kelpie counts usX'!$B$3:$B$276)</f>
        <v>474</v>
      </c>
      <c r="H22" s="4">
        <f t="shared" si="0"/>
        <v>5.8049713924541455E-3</v>
      </c>
      <c r="I22" s="4">
        <f t="shared" si="1"/>
        <v>4.3389507794549765E-3</v>
      </c>
      <c r="K22" s="7">
        <f t="shared" si="2"/>
        <v>5.8049713924541455E-3</v>
      </c>
      <c r="M22" t="s">
        <v>386</v>
      </c>
      <c r="N22" t="s">
        <v>387</v>
      </c>
      <c r="O22" t="s">
        <v>1630</v>
      </c>
      <c r="T22" t="s">
        <v>49</v>
      </c>
      <c r="U22" t="s">
        <v>58</v>
      </c>
      <c r="V22" t="s">
        <v>59</v>
      </c>
      <c r="W22" t="s">
        <v>60</v>
      </c>
      <c r="X22" t="s">
        <v>61</v>
      </c>
    </row>
    <row r="23" spans="1:24" x14ac:dyDescent="0.35">
      <c r="A23" t="s">
        <v>49</v>
      </c>
      <c r="B23" t="s">
        <v>58</v>
      </c>
      <c r="C23" t="s">
        <v>59</v>
      </c>
      <c r="D23" t="s">
        <v>60</v>
      </c>
      <c r="E23" t="s">
        <v>211</v>
      </c>
      <c r="F23" s="1">
        <f>SUMIF('EBI tsv usX'!$F$3:$F$719,E23,'EBI tsv usX'!$I$3:$I$719)</f>
        <v>1802</v>
      </c>
      <c r="G23">
        <f>SUMIF('Kelpie counts usX'!$K$3:$K$276,E23,'Kelpie counts usX'!$B$3:$B$276)</f>
        <v>604</v>
      </c>
      <c r="H23" s="4">
        <f t="shared" si="0"/>
        <v>1.566655451430638E-3</v>
      </c>
      <c r="I23" s="4">
        <f t="shared" si="1"/>
        <v>5.5289583771957924E-3</v>
      </c>
      <c r="K23" s="7">
        <f t="shared" si="2"/>
        <v>5.5289583771957924E-3</v>
      </c>
      <c r="M23" t="s">
        <v>49</v>
      </c>
      <c r="N23" t="s">
        <v>133</v>
      </c>
      <c r="O23" t="s">
        <v>2028</v>
      </c>
      <c r="T23" t="s">
        <v>49</v>
      </c>
      <c r="U23" t="s">
        <v>58</v>
      </c>
      <c r="V23" t="s">
        <v>112</v>
      </c>
      <c r="W23" s="8" t="s">
        <v>3226</v>
      </c>
      <c r="X23" t="s">
        <v>114</v>
      </c>
    </row>
    <row r="24" spans="1:24" x14ac:dyDescent="0.35">
      <c r="A24" t="s">
        <v>49</v>
      </c>
      <c r="B24" t="s">
        <v>133</v>
      </c>
      <c r="C24" t="s">
        <v>1975</v>
      </c>
      <c r="D24" t="s">
        <v>240</v>
      </c>
      <c r="E24" t="s">
        <v>242</v>
      </c>
      <c r="F24" s="1">
        <f>SUMIF('EBI tsv usX'!$F$3:$F$719,E24,'EBI tsv usX'!$I$3:$I$719)</f>
        <v>5042</v>
      </c>
      <c r="G24">
        <f>SUMIF('Kelpie counts usX'!$K$3:$K$276,E24,'Kelpie counts usX'!$B$3:$B$276)</f>
        <v>369</v>
      </c>
      <c r="H24" s="4">
        <f t="shared" si="0"/>
        <v>4.3835054306954925E-3</v>
      </c>
      <c r="I24" s="4">
        <f t="shared" si="1"/>
        <v>3.3777907966643173E-3</v>
      </c>
      <c r="K24" s="7">
        <f t="shared" si="2"/>
        <v>4.3835054306954925E-3</v>
      </c>
      <c r="M24" t="s">
        <v>49</v>
      </c>
      <c r="N24" t="s">
        <v>1756</v>
      </c>
      <c r="O24" t="s">
        <v>1757</v>
      </c>
      <c r="T24" t="s">
        <v>49</v>
      </c>
      <c r="U24" t="s">
        <v>58</v>
      </c>
      <c r="V24" t="s">
        <v>112</v>
      </c>
      <c r="W24" s="8" t="s">
        <v>113</v>
      </c>
      <c r="X24" s="8" t="s">
        <v>3227</v>
      </c>
    </row>
    <row r="25" spans="1:24" x14ac:dyDescent="0.35">
      <c r="A25" t="s">
        <v>49</v>
      </c>
      <c r="B25" t="s">
        <v>73</v>
      </c>
      <c r="C25" t="s">
        <v>295</v>
      </c>
      <c r="D25" t="s">
        <v>1973</v>
      </c>
      <c r="E25" t="s">
        <v>2337</v>
      </c>
      <c r="F25" s="1">
        <f>SUMIF('EBI tsv usX'!$F$3:$F$719,E25,'EBI tsv usX'!$I$3:$I$719)</f>
        <v>3969</v>
      </c>
      <c r="G25">
        <f>SUMIF('Kelpie counts usX'!$K$3:$K$276,E25,'Kelpie counts usX'!$B$3:$B$276)</f>
        <v>0</v>
      </c>
      <c r="H25" s="4">
        <f t="shared" si="0"/>
        <v>3.4506412245994466E-3</v>
      </c>
      <c r="I25" s="4">
        <f t="shared" si="1"/>
        <v>0</v>
      </c>
      <c r="K25" s="7">
        <f t="shared" si="2"/>
        <v>3.4506412245994466E-3</v>
      </c>
      <c r="M25" t="s">
        <v>49</v>
      </c>
      <c r="N25" t="s">
        <v>2053</v>
      </c>
      <c r="O25" t="s">
        <v>2054</v>
      </c>
      <c r="T25" t="s">
        <v>49</v>
      </c>
      <c r="U25" t="s">
        <v>73</v>
      </c>
      <c r="V25" t="s">
        <v>74</v>
      </c>
      <c r="W25" t="s">
        <v>75</v>
      </c>
      <c r="X25" t="s">
        <v>76</v>
      </c>
    </row>
    <row r="26" spans="1:24" x14ac:dyDescent="0.35">
      <c r="A26" t="s">
        <v>49</v>
      </c>
      <c r="B26" t="s">
        <v>58</v>
      </c>
      <c r="C26" t="s">
        <v>258</v>
      </c>
      <c r="D26" t="s">
        <v>259</v>
      </c>
      <c r="E26" t="s">
        <v>260</v>
      </c>
      <c r="F26" s="1">
        <f>SUMIF('EBI tsv usX'!$F$3:$F$719,E26,'EBI tsv usX'!$I$3:$I$719)</f>
        <v>3702</v>
      </c>
      <c r="G26">
        <f>SUMIF('Kelpie counts usX'!$K$3:$K$276,E26,'Kelpie counts usX'!$B$3:$B$276)</f>
        <v>299</v>
      </c>
      <c r="H26" s="4">
        <f t="shared" si="0"/>
        <v>3.2185119207526207E-3</v>
      </c>
      <c r="I26" s="4">
        <f t="shared" si="1"/>
        <v>2.7370174748038776E-3</v>
      </c>
      <c r="K26" s="7">
        <f t="shared" si="2"/>
        <v>3.2185119207526207E-3</v>
      </c>
      <c r="M26" t="s">
        <v>49</v>
      </c>
      <c r="N26" t="s">
        <v>1678</v>
      </c>
      <c r="O26" t="s">
        <v>1678</v>
      </c>
      <c r="T26" t="s">
        <v>49</v>
      </c>
      <c r="U26" t="s">
        <v>58</v>
      </c>
      <c r="V26" t="s">
        <v>59</v>
      </c>
      <c r="W26" t="s">
        <v>60</v>
      </c>
      <c r="X26" t="s">
        <v>69</v>
      </c>
    </row>
    <row r="27" spans="1:24" x14ac:dyDescent="0.35">
      <c r="A27" t="s">
        <v>49</v>
      </c>
      <c r="B27" t="s">
        <v>50</v>
      </c>
      <c r="C27" t="s">
        <v>52</v>
      </c>
      <c r="D27" t="s">
        <v>53</v>
      </c>
      <c r="E27" t="s">
        <v>1974</v>
      </c>
      <c r="F27" s="1">
        <f>SUMIF('EBI tsv usX'!$F$3:$F$719,E27,'EBI tsv usX'!$I$3:$I$719)</f>
        <v>3320</v>
      </c>
      <c r="G27">
        <f>SUMIF('Kelpie counts usX'!$K$3:$K$276,E27,'Kelpie counts usX'!$B$3:$B$276)</f>
        <v>0</v>
      </c>
      <c r="H27" s="4">
        <f t="shared" si="0"/>
        <v>2.8864018306047272E-3</v>
      </c>
      <c r="I27" s="4">
        <f t="shared" si="1"/>
        <v>0</v>
      </c>
      <c r="K27" s="7">
        <f t="shared" si="2"/>
        <v>2.8864018306047272E-3</v>
      </c>
      <c r="M27" t="s">
        <v>49</v>
      </c>
      <c r="N27" t="s">
        <v>1837</v>
      </c>
      <c r="O27" t="s">
        <v>1838</v>
      </c>
      <c r="T27" t="s">
        <v>49</v>
      </c>
      <c r="U27" t="s">
        <v>50</v>
      </c>
      <c r="V27" t="s">
        <v>52</v>
      </c>
      <c r="W27" t="s">
        <v>53</v>
      </c>
      <c r="X27" t="s">
        <v>54</v>
      </c>
    </row>
    <row r="28" spans="1:24" x14ac:dyDescent="0.35">
      <c r="A28" t="s">
        <v>49</v>
      </c>
      <c r="B28" t="s">
        <v>73</v>
      </c>
      <c r="C28" t="s">
        <v>295</v>
      </c>
      <c r="D28" t="s">
        <v>296</v>
      </c>
      <c r="E28" t="s">
        <v>297</v>
      </c>
      <c r="F28" s="1">
        <f>SUMIF('EBI tsv usX'!$F$3:$F$719,E28,'EBI tsv usX'!$I$3:$I$719)</f>
        <v>16</v>
      </c>
      <c r="G28">
        <f>SUMIF('Kelpie counts usX'!$K$3:$K$276,E28,'Kelpie counts usX'!$B$3:$B$276)</f>
        <v>283</v>
      </c>
      <c r="H28" s="4">
        <f t="shared" si="0"/>
        <v>1.391037026797459E-5</v>
      </c>
      <c r="I28" s="4">
        <f t="shared" si="1"/>
        <v>2.5905550012357771E-3</v>
      </c>
      <c r="K28" s="7">
        <f t="shared" si="2"/>
        <v>2.5905550012357771E-3</v>
      </c>
      <c r="M28" t="s">
        <v>49</v>
      </c>
      <c r="N28" t="s">
        <v>73</v>
      </c>
      <c r="O28" t="s">
        <v>2069</v>
      </c>
      <c r="T28" t="s">
        <v>49</v>
      </c>
      <c r="U28" t="s">
        <v>50</v>
      </c>
      <c r="V28" t="s">
        <v>52</v>
      </c>
      <c r="W28" t="s">
        <v>53</v>
      </c>
      <c r="X28" s="8" t="s">
        <v>65</v>
      </c>
    </row>
    <row r="29" spans="1:24" x14ac:dyDescent="0.35">
      <c r="A29" t="s">
        <v>49</v>
      </c>
      <c r="B29" t="s">
        <v>73</v>
      </c>
      <c r="C29" t="s">
        <v>318</v>
      </c>
      <c r="D29" t="s">
        <v>319</v>
      </c>
      <c r="E29" t="s">
        <v>320</v>
      </c>
      <c r="F29" s="1">
        <f>SUMIF('EBI tsv usX'!$F$3:$F$719,E29,'EBI tsv usX'!$I$3:$I$719)</f>
        <v>2471</v>
      </c>
      <c r="G29">
        <f>SUMIF('Kelpie counts usX'!$K$3:$K$276,E29,'Kelpie counts usX'!$B$3:$B$276)</f>
        <v>189</v>
      </c>
      <c r="H29" s="4">
        <f t="shared" si="0"/>
        <v>2.1482828082603255E-3</v>
      </c>
      <c r="I29" s="4">
        <f t="shared" si="1"/>
        <v>1.7300879690231869E-3</v>
      </c>
      <c r="K29" s="7">
        <f t="shared" si="2"/>
        <v>2.1482828082603255E-3</v>
      </c>
      <c r="M29" t="s">
        <v>49</v>
      </c>
      <c r="N29" t="s">
        <v>1844</v>
      </c>
      <c r="O29" t="s">
        <v>2078</v>
      </c>
      <c r="T29" t="s">
        <v>49</v>
      </c>
      <c r="U29" t="s">
        <v>50</v>
      </c>
      <c r="V29" t="s">
        <v>52</v>
      </c>
      <c r="W29" t="s">
        <v>53</v>
      </c>
      <c r="X29" t="s">
        <v>1886</v>
      </c>
    </row>
    <row r="30" spans="1:24" x14ac:dyDescent="0.35">
      <c r="A30" t="s">
        <v>49</v>
      </c>
      <c r="B30" t="s">
        <v>58</v>
      </c>
      <c r="C30" t="s">
        <v>59</v>
      </c>
      <c r="D30" t="s">
        <v>60</v>
      </c>
      <c r="E30" t="s">
        <v>1699</v>
      </c>
      <c r="F30" s="1">
        <f>SUMIF('EBI tsv usX'!$F$3:$F$719,E30,'EBI tsv usX'!$I$3:$I$719)</f>
        <v>2459</v>
      </c>
      <c r="G30">
        <f>SUMIF('Kelpie counts usX'!$K$3:$K$276,E30,'Kelpie counts usX'!$B$3:$B$276)</f>
        <v>0</v>
      </c>
      <c r="H30" s="4">
        <f t="shared" si="0"/>
        <v>2.1378500305593447E-3</v>
      </c>
      <c r="I30" s="4">
        <f t="shared" si="1"/>
        <v>0</v>
      </c>
      <c r="K30" s="7">
        <f t="shared" si="2"/>
        <v>2.1378500305593447E-3</v>
      </c>
      <c r="M30" t="s">
        <v>49</v>
      </c>
      <c r="N30" t="s">
        <v>1667</v>
      </c>
      <c r="O30" t="s">
        <v>1668</v>
      </c>
      <c r="T30" t="s">
        <v>49</v>
      </c>
      <c r="U30" t="s">
        <v>58</v>
      </c>
      <c r="V30" t="s">
        <v>112</v>
      </c>
      <c r="W30" s="8" t="s">
        <v>3222</v>
      </c>
      <c r="X30" s="8" t="s">
        <v>140</v>
      </c>
    </row>
    <row r="31" spans="1:24" x14ac:dyDescent="0.35">
      <c r="A31" t="s">
        <v>49</v>
      </c>
      <c r="B31" t="s">
        <v>73</v>
      </c>
      <c r="C31" t="s">
        <v>74</v>
      </c>
      <c r="D31" t="s">
        <v>1795</v>
      </c>
      <c r="E31" t="s">
        <v>1796</v>
      </c>
      <c r="F31" s="1">
        <f>SUMIF('EBI tsv usX'!$F$3:$F$719,E31,'EBI tsv usX'!$I$3:$I$719)</f>
        <v>1590</v>
      </c>
      <c r="G31">
        <f>SUMIF('Kelpie counts usX'!$K$3:$K$276,E31,'Kelpie counts usX'!$B$3:$B$276)</f>
        <v>0</v>
      </c>
      <c r="H31" s="4">
        <f t="shared" si="0"/>
        <v>1.3823430453799748E-3</v>
      </c>
      <c r="I31" s="4">
        <f t="shared" si="1"/>
        <v>0</v>
      </c>
      <c r="K31" s="7">
        <f t="shared" si="2"/>
        <v>1.3823430453799748E-3</v>
      </c>
      <c r="M31" t="s">
        <v>49</v>
      </c>
      <c r="N31" t="s">
        <v>1667</v>
      </c>
      <c r="O31" t="s">
        <v>2082</v>
      </c>
      <c r="T31" t="s">
        <v>49</v>
      </c>
      <c r="U31" t="s">
        <v>58</v>
      </c>
      <c r="V31" t="s">
        <v>59</v>
      </c>
      <c r="W31" t="s">
        <v>60</v>
      </c>
      <c r="X31" t="s">
        <v>69</v>
      </c>
    </row>
    <row r="32" spans="1:24" x14ac:dyDescent="0.35">
      <c r="A32" t="s">
        <v>49</v>
      </c>
      <c r="B32" t="s">
        <v>353</v>
      </c>
      <c r="C32" t="s">
        <v>354</v>
      </c>
      <c r="D32" t="s">
        <v>355</v>
      </c>
      <c r="E32" t="s">
        <v>356</v>
      </c>
      <c r="F32" s="1">
        <f>SUMIF('EBI tsv usX'!$F$3:$F$719,E32,'EBI tsv usX'!$I$3:$I$719)</f>
        <v>1513</v>
      </c>
      <c r="G32">
        <f>SUMIF('Kelpie counts usX'!$K$3:$K$276,E32,'Kelpie counts usX'!$B$3:$B$276)</f>
        <v>112</v>
      </c>
      <c r="H32" s="4">
        <f t="shared" si="0"/>
        <v>1.315399388465347E-3</v>
      </c>
      <c r="I32" s="4">
        <f t="shared" si="1"/>
        <v>1.0252373149767034E-3</v>
      </c>
      <c r="K32" s="7">
        <f t="shared" si="2"/>
        <v>1.315399388465347E-3</v>
      </c>
      <c r="M32" t="s">
        <v>49</v>
      </c>
      <c r="N32" t="s">
        <v>1672</v>
      </c>
      <c r="O32" t="s">
        <v>1672</v>
      </c>
      <c r="T32" t="s">
        <v>49</v>
      </c>
      <c r="U32" t="s">
        <v>58</v>
      </c>
      <c r="V32" t="s">
        <v>173</v>
      </c>
      <c r="W32" t="s">
        <v>174</v>
      </c>
      <c r="X32" t="s">
        <v>175</v>
      </c>
    </row>
    <row r="33" spans="1:24" x14ac:dyDescent="0.35">
      <c r="A33" t="s">
        <v>49</v>
      </c>
      <c r="B33" t="s">
        <v>1677</v>
      </c>
      <c r="C33" t="s">
        <v>1976</v>
      </c>
      <c r="D33" t="s">
        <v>1977</v>
      </c>
      <c r="E33" t="s">
        <v>2342</v>
      </c>
      <c r="F33" s="1">
        <f>SUMIF('EBI tsv usX'!$F$3:$F$719,E33,'EBI tsv usX'!$I$3:$I$719)</f>
        <v>1507</v>
      </c>
      <c r="G33">
        <f>SUMIF('Kelpie counts usX'!$K$3:$K$276,E33,'Kelpie counts usX'!$B$3:$B$276)</f>
        <v>0</v>
      </c>
      <c r="H33" s="4">
        <f t="shared" si="0"/>
        <v>1.3101829996148566E-3</v>
      </c>
      <c r="I33" s="4">
        <f t="shared" si="1"/>
        <v>0</v>
      </c>
      <c r="K33" s="7">
        <f t="shared" si="2"/>
        <v>1.3101829996148566E-3</v>
      </c>
      <c r="M33" t="s">
        <v>49</v>
      </c>
      <c r="N33" t="s">
        <v>133</v>
      </c>
      <c r="O33" t="s">
        <v>2086</v>
      </c>
      <c r="T33" t="s">
        <v>49</v>
      </c>
      <c r="U33" t="s">
        <v>50</v>
      </c>
      <c r="V33" t="s">
        <v>52</v>
      </c>
      <c r="W33" t="s">
        <v>53</v>
      </c>
      <c r="X33" s="8" t="s">
        <v>65</v>
      </c>
    </row>
    <row r="34" spans="1:24" x14ac:dyDescent="0.35">
      <c r="A34" t="s">
        <v>49</v>
      </c>
      <c r="B34" t="s">
        <v>73</v>
      </c>
      <c r="C34" t="s">
        <v>74</v>
      </c>
      <c r="D34" t="s">
        <v>465</v>
      </c>
      <c r="E34" t="s">
        <v>466</v>
      </c>
      <c r="F34" s="1">
        <f>SUMIF('EBI tsv usX'!$F$3:$F$719,E34,'EBI tsv usX'!$I$3:$I$719)</f>
        <v>1195</v>
      </c>
      <c r="G34">
        <f>SUMIF('Kelpie counts usX'!$K$3:$K$276,E34,'Kelpie counts usX'!$B$3:$B$276)</f>
        <v>43</v>
      </c>
      <c r="H34" s="4">
        <f t="shared" si="0"/>
        <v>1.0389307793893521E-3</v>
      </c>
      <c r="I34" s="4">
        <f t="shared" si="1"/>
        <v>3.9361789771427002E-4</v>
      </c>
      <c r="K34" s="7">
        <f t="shared" si="2"/>
        <v>1.0389307793893521E-3</v>
      </c>
      <c r="M34" t="s">
        <v>49</v>
      </c>
      <c r="N34" t="s">
        <v>133</v>
      </c>
      <c r="O34" t="s">
        <v>2090</v>
      </c>
      <c r="T34" t="s">
        <v>49</v>
      </c>
      <c r="U34" t="s">
        <v>50</v>
      </c>
      <c r="V34" t="s">
        <v>52</v>
      </c>
      <c r="W34" t="s">
        <v>53</v>
      </c>
      <c r="X34" s="8" t="s">
        <v>91</v>
      </c>
    </row>
    <row r="35" spans="1:24" x14ac:dyDescent="0.35">
      <c r="A35" t="s">
        <v>49</v>
      </c>
      <c r="B35" t="s">
        <v>58</v>
      </c>
      <c r="C35" t="s">
        <v>59</v>
      </c>
      <c r="D35" t="s">
        <v>60</v>
      </c>
      <c r="E35" s="8" t="s">
        <v>512</v>
      </c>
      <c r="F35" s="1">
        <f>SUMIF('EBI tsv usX'!$F$3:$F$719,E35,'EBI tsv usX'!$I$3:$I$719)</f>
        <v>1084</v>
      </c>
      <c r="G35">
        <f>SUMIF('Kelpie counts usX'!$K$3:$K$276,E35,'Kelpie counts usX'!$B$3:$B$276)</f>
        <v>55</v>
      </c>
      <c r="H35" s="4">
        <f t="shared" si="0"/>
        <v>9.4242758565527842E-4</v>
      </c>
      <c r="I35" s="4">
        <f t="shared" si="1"/>
        <v>5.0346475289034535E-4</v>
      </c>
      <c r="K35" s="7">
        <f t="shared" si="2"/>
        <v>9.4242758565527842E-4</v>
      </c>
      <c r="M35" t="s">
        <v>49</v>
      </c>
      <c r="N35" t="s">
        <v>50</v>
      </c>
      <c r="O35" t="s">
        <v>1892</v>
      </c>
      <c r="T35" t="s">
        <v>49</v>
      </c>
      <c r="U35" t="s">
        <v>50</v>
      </c>
      <c r="V35" t="s">
        <v>52</v>
      </c>
      <c r="W35" t="s">
        <v>53</v>
      </c>
      <c r="X35" t="s">
        <v>65</v>
      </c>
    </row>
    <row r="36" spans="1:24" x14ac:dyDescent="0.35">
      <c r="A36" t="s">
        <v>49</v>
      </c>
      <c r="B36" t="s">
        <v>1844</v>
      </c>
      <c r="C36" t="s">
        <v>1845</v>
      </c>
      <c r="D36" t="s">
        <v>1979</v>
      </c>
      <c r="E36" t="s">
        <v>2344</v>
      </c>
      <c r="F36" s="1">
        <f>SUMIF('EBI tsv usX'!$F$3:$F$719,E36,'EBI tsv usX'!$I$3:$I$719)</f>
        <v>1081</v>
      </c>
      <c r="G36">
        <f>SUMIF('Kelpie counts usX'!$K$3:$K$276,E36,'Kelpie counts usX'!$B$3:$B$276)</f>
        <v>0</v>
      </c>
      <c r="H36" s="4">
        <f t="shared" si="0"/>
        <v>9.3981939123003323E-4</v>
      </c>
      <c r="I36" s="4">
        <f t="shared" si="1"/>
        <v>0</v>
      </c>
      <c r="K36" s="7">
        <f t="shared" si="2"/>
        <v>9.3981939123003323E-4</v>
      </c>
      <c r="M36" t="s">
        <v>49</v>
      </c>
      <c r="N36" t="s">
        <v>1667</v>
      </c>
      <c r="O36" t="s">
        <v>2096</v>
      </c>
      <c r="T36" t="s">
        <v>49</v>
      </c>
      <c r="U36" t="s">
        <v>58</v>
      </c>
      <c r="V36" t="s">
        <v>59</v>
      </c>
      <c r="W36" t="s">
        <v>60</v>
      </c>
      <c r="X36" t="s">
        <v>1970</v>
      </c>
    </row>
    <row r="37" spans="1:24" x14ac:dyDescent="0.35">
      <c r="A37" t="s">
        <v>49</v>
      </c>
      <c r="B37" t="s">
        <v>1881</v>
      </c>
      <c r="C37" t="s">
        <v>1882</v>
      </c>
      <c r="D37" t="s">
        <v>1883</v>
      </c>
      <c r="E37" t="s">
        <v>1884</v>
      </c>
      <c r="F37" s="1">
        <f>SUMIF('EBI tsv usX'!$F$3:$F$719,E37,'EBI tsv usX'!$I$3:$I$719)</f>
        <v>0</v>
      </c>
      <c r="G37">
        <f>SUMIF('Kelpie counts usX'!$K$3:$K$276,E37,'Kelpie counts usX'!$B$3:$B$276)</f>
        <v>88</v>
      </c>
      <c r="H37" s="4">
        <f t="shared" si="0"/>
        <v>0</v>
      </c>
      <c r="I37" s="4">
        <f t="shared" si="1"/>
        <v>8.0554360462455261E-4</v>
      </c>
      <c r="K37" s="7">
        <f t="shared" si="2"/>
        <v>8.0554360462455261E-4</v>
      </c>
      <c r="M37" t="s">
        <v>49</v>
      </c>
      <c r="N37" t="s">
        <v>1677</v>
      </c>
      <c r="O37" t="s">
        <v>2103</v>
      </c>
      <c r="T37" t="s">
        <v>49</v>
      </c>
      <c r="U37" t="s">
        <v>50</v>
      </c>
      <c r="V37" t="s">
        <v>52</v>
      </c>
      <c r="W37" t="s">
        <v>53</v>
      </c>
      <c r="X37" t="s">
        <v>3229</v>
      </c>
    </row>
    <row r="38" spans="1:24" x14ac:dyDescent="0.35">
      <c r="A38" t="s">
        <v>386</v>
      </c>
      <c r="B38" t="s">
        <v>387</v>
      </c>
      <c r="C38" t="s">
        <v>388</v>
      </c>
      <c r="D38" t="s">
        <v>389</v>
      </c>
      <c r="E38" t="s">
        <v>390</v>
      </c>
      <c r="F38" s="1">
        <f>SUMIF('EBI tsv usX'!$F$3:$F$719,E38,'EBI tsv usX'!$I$3:$I$719)</f>
        <v>816</v>
      </c>
      <c r="G38">
        <f>SUMIF('Kelpie counts usX'!$K$3:$K$276,E38,'Kelpie counts usX'!$B$3:$B$276)</f>
        <v>81</v>
      </c>
      <c r="H38" s="4">
        <f t="shared" si="0"/>
        <v>7.0942888366670406E-4</v>
      </c>
      <c r="I38" s="4">
        <f t="shared" si="1"/>
        <v>7.4146627243850869E-4</v>
      </c>
      <c r="K38" s="7">
        <f t="shared" si="2"/>
        <v>7.4146627243850869E-4</v>
      </c>
      <c r="M38" t="s">
        <v>49</v>
      </c>
      <c r="N38" t="s">
        <v>2108</v>
      </c>
      <c r="O38" t="s">
        <v>2109</v>
      </c>
      <c r="T38" t="s">
        <v>49</v>
      </c>
      <c r="U38" t="s">
        <v>58</v>
      </c>
      <c r="V38" s="8" t="s">
        <v>59</v>
      </c>
      <c r="W38" s="8" t="s">
        <v>60</v>
      </c>
      <c r="X38" s="8" t="s">
        <v>1711</v>
      </c>
    </row>
    <row r="39" spans="1:24" x14ac:dyDescent="0.35">
      <c r="A39" t="s">
        <v>49</v>
      </c>
      <c r="B39" t="s">
        <v>73</v>
      </c>
      <c r="C39" t="s">
        <v>95</v>
      </c>
      <c r="D39" t="s">
        <v>96</v>
      </c>
      <c r="E39" t="s">
        <v>1775</v>
      </c>
      <c r="F39" s="1">
        <f>SUMIF('EBI tsv usX'!$F$3:$F$719,E39,'EBI tsv usX'!$I$3:$I$719)</f>
        <v>768</v>
      </c>
      <c r="G39">
        <f>SUMIF('Kelpie counts usX'!$K$3:$K$276,E39,'Kelpie counts usX'!$B$3:$B$276)</f>
        <v>0</v>
      </c>
      <c r="H39" s="4">
        <f t="shared" si="0"/>
        <v>6.6769777286278026E-4</v>
      </c>
      <c r="I39" s="4">
        <f t="shared" si="1"/>
        <v>0</v>
      </c>
      <c r="K39" s="7">
        <f t="shared" si="2"/>
        <v>6.6769777286278026E-4</v>
      </c>
      <c r="M39" t="s">
        <v>49</v>
      </c>
      <c r="N39" t="s">
        <v>2110</v>
      </c>
      <c r="O39" t="s">
        <v>2111</v>
      </c>
      <c r="T39" t="s">
        <v>49</v>
      </c>
      <c r="U39" t="s">
        <v>58</v>
      </c>
      <c r="V39" t="s">
        <v>59</v>
      </c>
      <c r="W39" t="s">
        <v>60</v>
      </c>
      <c r="X39" t="s">
        <v>1970</v>
      </c>
    </row>
    <row r="40" spans="1:24" x14ac:dyDescent="0.35">
      <c r="A40" t="s">
        <v>49</v>
      </c>
      <c r="B40" t="s">
        <v>73</v>
      </c>
      <c r="C40" t="s">
        <v>74</v>
      </c>
      <c r="D40" t="s">
        <v>1826</v>
      </c>
      <c r="E40" t="s">
        <v>1829</v>
      </c>
      <c r="F40" s="1">
        <f>SUMIF('EBI tsv usX'!$F$3:$F$719,E40,'EBI tsv usX'!$I$3:$I$719)</f>
        <v>731</v>
      </c>
      <c r="G40">
        <f>SUMIF('Kelpie counts usX'!$K$3:$K$276,E40,'Kelpie counts usX'!$B$3:$B$276)</f>
        <v>0</v>
      </c>
      <c r="H40" s="4">
        <f t="shared" si="0"/>
        <v>6.35530041618089E-4</v>
      </c>
      <c r="I40" s="4">
        <f t="shared" si="1"/>
        <v>0</v>
      </c>
      <c r="K40" s="7">
        <f t="shared" si="2"/>
        <v>6.35530041618089E-4</v>
      </c>
      <c r="M40" t="s">
        <v>49</v>
      </c>
      <c r="N40" t="s">
        <v>2110</v>
      </c>
      <c r="O40" t="s">
        <v>2113</v>
      </c>
      <c r="T40" t="s">
        <v>49</v>
      </c>
      <c r="U40" t="s">
        <v>73</v>
      </c>
      <c r="V40" t="s">
        <v>295</v>
      </c>
      <c r="W40" t="s">
        <v>1973</v>
      </c>
      <c r="X40" t="s">
        <v>2337</v>
      </c>
    </row>
    <row r="41" spans="1:24" x14ac:dyDescent="0.35">
      <c r="A41" t="s">
        <v>49</v>
      </c>
      <c r="B41" t="s">
        <v>58</v>
      </c>
      <c r="C41" t="s">
        <v>59</v>
      </c>
      <c r="D41" t="s">
        <v>1907</v>
      </c>
      <c r="E41" t="s">
        <v>1908</v>
      </c>
      <c r="F41" s="1">
        <f>SUMIF('EBI tsv usX'!$F$3:$F$719,E41,'EBI tsv usX'!$I$3:$I$719)</f>
        <v>23</v>
      </c>
      <c r="G41">
        <f>SUMIF('Kelpie counts usX'!$K$3:$K$276,E41,'Kelpie counts usX'!$B$3:$B$276)</f>
        <v>56</v>
      </c>
      <c r="H41" s="4">
        <f t="shared" si="0"/>
        <v>1.9996157260213471E-5</v>
      </c>
      <c r="I41" s="4">
        <f t="shared" si="1"/>
        <v>5.1261865748835169E-4</v>
      </c>
      <c r="K41" s="7">
        <f t="shared" si="2"/>
        <v>5.1261865748835169E-4</v>
      </c>
      <c r="M41" t="s">
        <v>49</v>
      </c>
      <c r="N41" t="s">
        <v>73</v>
      </c>
      <c r="O41" t="s">
        <v>1791</v>
      </c>
      <c r="T41" t="s">
        <v>49</v>
      </c>
      <c r="U41" t="s">
        <v>58</v>
      </c>
      <c r="V41" t="s">
        <v>59</v>
      </c>
      <c r="W41" t="s">
        <v>60</v>
      </c>
      <c r="X41" t="s">
        <v>1970</v>
      </c>
    </row>
    <row r="42" spans="1:24" x14ac:dyDescent="0.35">
      <c r="A42" t="s">
        <v>49</v>
      </c>
      <c r="B42" t="s">
        <v>73</v>
      </c>
      <c r="C42" t="s">
        <v>318</v>
      </c>
      <c r="D42" t="s">
        <v>1935</v>
      </c>
      <c r="E42" t="s">
        <v>1936</v>
      </c>
      <c r="F42" s="1">
        <f>SUMIF('EBI tsv usX'!$F$3:$F$719,E42,'EBI tsv usX'!$I$3:$I$719)</f>
        <v>2</v>
      </c>
      <c r="G42">
        <f>SUMIF('Kelpie counts usX'!$K$3:$K$276,E42,'Kelpie counts usX'!$B$3:$B$276)</f>
        <v>56</v>
      </c>
      <c r="H42" s="4">
        <f t="shared" si="0"/>
        <v>1.7387962834968237E-6</v>
      </c>
      <c r="I42" s="4">
        <f t="shared" si="1"/>
        <v>5.1261865748835169E-4</v>
      </c>
      <c r="K42" s="7">
        <f t="shared" si="2"/>
        <v>5.1261865748835169E-4</v>
      </c>
      <c r="M42" t="s">
        <v>49</v>
      </c>
      <c r="N42" t="s">
        <v>2108</v>
      </c>
      <c r="O42" t="s">
        <v>2125</v>
      </c>
      <c r="T42" t="s">
        <v>49</v>
      </c>
      <c r="U42" t="s">
        <v>58</v>
      </c>
      <c r="V42" t="s">
        <v>59</v>
      </c>
      <c r="W42" t="s">
        <v>60</v>
      </c>
      <c r="X42" t="s">
        <v>69</v>
      </c>
    </row>
    <row r="43" spans="1:24" x14ac:dyDescent="0.35">
      <c r="A43" t="s">
        <v>49</v>
      </c>
      <c r="B43" t="s">
        <v>58</v>
      </c>
      <c r="C43" t="s">
        <v>258</v>
      </c>
      <c r="D43" t="s">
        <v>259</v>
      </c>
      <c r="E43" t="s">
        <v>458</v>
      </c>
      <c r="F43" s="1">
        <f>SUMIF('EBI tsv usX'!$F$3:$F$719,E43,'EBI tsv usX'!$I$3:$I$719)</f>
        <v>572</v>
      </c>
      <c r="G43">
        <f>SUMIF('Kelpie counts usX'!$K$3:$K$276,E43,'Kelpie counts usX'!$B$3:$B$276)</f>
        <v>45</v>
      </c>
      <c r="H43" s="4">
        <f t="shared" si="0"/>
        <v>4.9729573708009154E-4</v>
      </c>
      <c r="I43" s="4">
        <f t="shared" si="1"/>
        <v>4.1192570691028259E-4</v>
      </c>
      <c r="K43" s="7">
        <f t="shared" si="2"/>
        <v>4.9729573708009154E-4</v>
      </c>
      <c r="M43" t="s">
        <v>49</v>
      </c>
      <c r="N43" t="s">
        <v>2130</v>
      </c>
      <c r="O43" t="s">
        <v>2131</v>
      </c>
      <c r="T43" t="s">
        <v>49</v>
      </c>
      <c r="U43" t="s">
        <v>58</v>
      </c>
      <c r="V43" t="s">
        <v>258</v>
      </c>
      <c r="W43" t="s">
        <v>259</v>
      </c>
      <c r="X43" t="s">
        <v>260</v>
      </c>
    </row>
    <row r="44" spans="1:24" x14ac:dyDescent="0.35">
      <c r="A44" t="s">
        <v>49</v>
      </c>
      <c r="B44" t="s">
        <v>73</v>
      </c>
      <c r="C44" t="s">
        <v>318</v>
      </c>
      <c r="D44" t="s">
        <v>449</v>
      </c>
      <c r="E44" t="s">
        <v>450</v>
      </c>
      <c r="F44" s="1">
        <f>SUMIF('EBI tsv usX'!$F$3:$F$719,E44,'EBI tsv usX'!$I$3:$I$719)</f>
        <v>0</v>
      </c>
      <c r="G44">
        <f>SUMIF('Kelpie counts usX'!$K$3:$K$276,E44,'Kelpie counts usX'!$B$3:$B$276)</f>
        <v>49</v>
      </c>
      <c r="H44" s="4">
        <f t="shared" si="0"/>
        <v>0</v>
      </c>
      <c r="I44" s="4">
        <f t="shared" si="1"/>
        <v>4.4854132530230772E-4</v>
      </c>
      <c r="K44" s="7">
        <f t="shared" si="2"/>
        <v>4.4854132530230772E-4</v>
      </c>
      <c r="M44" t="s">
        <v>49</v>
      </c>
      <c r="N44" t="s">
        <v>1833</v>
      </c>
      <c r="O44" t="s">
        <v>1833</v>
      </c>
      <c r="T44" t="s">
        <v>49</v>
      </c>
      <c r="U44" t="s">
        <v>50</v>
      </c>
      <c r="V44" t="s">
        <v>52</v>
      </c>
      <c r="W44" t="s">
        <v>53</v>
      </c>
      <c r="X44" t="s">
        <v>1974</v>
      </c>
    </row>
    <row r="45" spans="1:24" x14ac:dyDescent="0.35">
      <c r="A45" t="s">
        <v>49</v>
      </c>
      <c r="B45" t="s">
        <v>58</v>
      </c>
      <c r="C45" t="s">
        <v>258</v>
      </c>
      <c r="D45" t="s">
        <v>1681</v>
      </c>
      <c r="E45" t="s">
        <v>1985</v>
      </c>
      <c r="F45" s="1">
        <f>SUMIF('EBI tsv usX'!$F$3:$F$719,E45,'EBI tsv usX'!$I$3:$I$719)</f>
        <v>444</v>
      </c>
      <c r="G45">
        <f>SUMIF('Kelpie counts usX'!$K$3:$K$276,E45,'Kelpie counts usX'!$B$3:$B$276)</f>
        <v>0</v>
      </c>
      <c r="H45" s="4">
        <f t="shared" si="0"/>
        <v>3.8601277493629485E-4</v>
      </c>
      <c r="I45" s="4">
        <f t="shared" si="1"/>
        <v>0</v>
      </c>
      <c r="K45" s="7">
        <f t="shared" si="2"/>
        <v>3.8601277493629485E-4</v>
      </c>
      <c r="M45" t="s">
        <v>49</v>
      </c>
      <c r="N45" t="s">
        <v>50</v>
      </c>
      <c r="O45" t="s">
        <v>1662</v>
      </c>
      <c r="T45" t="s">
        <v>49</v>
      </c>
      <c r="U45" t="s">
        <v>133</v>
      </c>
      <c r="V45" t="s">
        <v>1896</v>
      </c>
      <c r="W45" t="s">
        <v>135</v>
      </c>
      <c r="X45" t="s">
        <v>136</v>
      </c>
    </row>
    <row r="46" spans="1:24" x14ac:dyDescent="0.35">
      <c r="A46" t="s">
        <v>49</v>
      </c>
      <c r="B46" t="s">
        <v>73</v>
      </c>
      <c r="C46" t="s">
        <v>95</v>
      </c>
      <c r="D46" t="s">
        <v>96</v>
      </c>
      <c r="E46" t="s">
        <v>1777</v>
      </c>
      <c r="F46" s="1">
        <f>SUMIF('EBI tsv usX'!$F$3:$F$719,E46,'EBI tsv usX'!$I$3:$I$719)</f>
        <v>373</v>
      </c>
      <c r="G46">
        <f>SUMIF('Kelpie counts usX'!$K$3:$K$276,E46,'Kelpie counts usX'!$B$3:$B$276)</f>
        <v>0</v>
      </c>
      <c r="H46" s="4">
        <f t="shared" si="0"/>
        <v>3.2428550687215758E-4</v>
      </c>
      <c r="I46" s="4">
        <f t="shared" si="1"/>
        <v>0</v>
      </c>
      <c r="K46" s="7">
        <f t="shared" si="2"/>
        <v>3.2428550687215758E-4</v>
      </c>
      <c r="M46" t="s">
        <v>49</v>
      </c>
      <c r="N46" t="s">
        <v>1672</v>
      </c>
      <c r="O46" t="s">
        <v>2140</v>
      </c>
      <c r="T46" t="s">
        <v>49</v>
      </c>
      <c r="U46" t="s">
        <v>58</v>
      </c>
      <c r="V46" t="s">
        <v>59</v>
      </c>
      <c r="W46" t="s">
        <v>60</v>
      </c>
      <c r="X46" t="s">
        <v>69</v>
      </c>
    </row>
    <row r="47" spans="1:24" x14ac:dyDescent="0.35">
      <c r="A47" t="s">
        <v>49</v>
      </c>
      <c r="B47" t="s">
        <v>73</v>
      </c>
      <c r="C47" t="s">
        <v>1903</v>
      </c>
      <c r="D47" t="s">
        <v>1904</v>
      </c>
      <c r="E47" t="s">
        <v>1905</v>
      </c>
      <c r="F47" s="1">
        <f>SUMIF('EBI tsv usX'!$F$3:$F$719,E47,'EBI tsv usX'!$I$3:$I$719)</f>
        <v>1</v>
      </c>
      <c r="G47">
        <f>SUMIF('Kelpie counts usX'!$K$3:$K$276,E47,'Kelpie counts usX'!$B$3:$B$276)</f>
        <v>35</v>
      </c>
      <c r="H47" s="4">
        <f t="shared" si="0"/>
        <v>8.6939814174841186E-7</v>
      </c>
      <c r="I47" s="4">
        <f t="shared" si="1"/>
        <v>3.2038666093021977E-4</v>
      </c>
      <c r="K47" s="7">
        <f t="shared" si="2"/>
        <v>3.2038666093021977E-4</v>
      </c>
      <c r="M47" t="s">
        <v>49</v>
      </c>
      <c r="N47" t="s">
        <v>2147</v>
      </c>
      <c r="O47" t="s">
        <v>2442</v>
      </c>
      <c r="T47" t="s">
        <v>49</v>
      </c>
      <c r="U47" t="s">
        <v>50</v>
      </c>
      <c r="V47" t="s">
        <v>52</v>
      </c>
      <c r="W47" t="s">
        <v>53</v>
      </c>
      <c r="X47" t="s">
        <v>91</v>
      </c>
    </row>
    <row r="48" spans="1:24" x14ac:dyDescent="0.35">
      <c r="A48" t="s">
        <v>49</v>
      </c>
      <c r="B48" t="s">
        <v>58</v>
      </c>
      <c r="C48" t="s">
        <v>59</v>
      </c>
      <c r="D48" t="s">
        <v>60</v>
      </c>
      <c r="E48" t="s">
        <v>1999</v>
      </c>
      <c r="F48" s="1">
        <f>SUMIF('EBI tsv usX'!$F$3:$F$719,E48,'EBI tsv usX'!$I$3:$I$719)</f>
        <v>294</v>
      </c>
      <c r="G48">
        <f>SUMIF('Kelpie counts usX'!$K$3:$K$276,E48,'Kelpie counts usX'!$B$3:$B$276)</f>
        <v>0</v>
      </c>
      <c r="H48" s="4">
        <f t="shared" si="0"/>
        <v>2.5560305367403307E-4</v>
      </c>
      <c r="I48" s="4">
        <f t="shared" si="1"/>
        <v>0</v>
      </c>
      <c r="K48" s="7">
        <f t="shared" si="2"/>
        <v>2.5560305367403307E-4</v>
      </c>
      <c r="M48" t="s">
        <v>49</v>
      </c>
      <c r="N48" t="s">
        <v>1833</v>
      </c>
      <c r="O48" t="s">
        <v>3238</v>
      </c>
      <c r="T48" t="s">
        <v>49</v>
      </c>
      <c r="U48" t="s">
        <v>58</v>
      </c>
      <c r="V48" t="s">
        <v>59</v>
      </c>
      <c r="W48" t="s">
        <v>60</v>
      </c>
      <c r="X48" t="s">
        <v>69</v>
      </c>
    </row>
    <row r="49" spans="1:24" x14ac:dyDescent="0.35">
      <c r="A49" t="s">
        <v>49</v>
      </c>
      <c r="B49" t="s">
        <v>73</v>
      </c>
      <c r="C49" t="s">
        <v>95</v>
      </c>
      <c r="D49" t="s">
        <v>96</v>
      </c>
      <c r="E49" t="s">
        <v>1770</v>
      </c>
      <c r="F49" s="1">
        <f>SUMIF('EBI tsv usX'!$F$3:$F$719,E49,'EBI tsv usX'!$I$3:$I$719)</f>
        <v>291</v>
      </c>
      <c r="G49">
        <f>SUMIF('Kelpie counts usX'!$K$3:$K$276,E49,'Kelpie counts usX'!$B$3:$B$276)</f>
        <v>0</v>
      </c>
      <c r="H49" s="4">
        <f t="shared" si="0"/>
        <v>2.5299485924878783E-4</v>
      </c>
      <c r="I49" s="4">
        <f t="shared" si="1"/>
        <v>0</v>
      </c>
      <c r="K49" s="7">
        <f t="shared" si="2"/>
        <v>2.5299485924878783E-4</v>
      </c>
      <c r="M49" t="s">
        <v>49</v>
      </c>
      <c r="N49" t="s">
        <v>2155</v>
      </c>
      <c r="O49" t="s">
        <v>2156</v>
      </c>
      <c r="T49" t="s">
        <v>49</v>
      </c>
      <c r="U49" t="s">
        <v>58</v>
      </c>
      <c r="V49" t="s">
        <v>112</v>
      </c>
      <c r="W49" s="8" t="s">
        <v>3226</v>
      </c>
      <c r="X49" t="s">
        <v>114</v>
      </c>
    </row>
    <row r="50" spans="1:24" x14ac:dyDescent="0.35">
      <c r="A50" t="s">
        <v>49</v>
      </c>
      <c r="B50" t="s">
        <v>58</v>
      </c>
      <c r="C50" t="s">
        <v>112</v>
      </c>
      <c r="D50" s="8" t="s">
        <v>113</v>
      </c>
      <c r="E50" s="8" t="s">
        <v>3228</v>
      </c>
      <c r="F50" s="1">
        <f>SUMIF('EBI tsv usX'!$F$3:$F$719,E50,'EBI tsv usX'!$I$3:$I$719)</f>
        <v>263</v>
      </c>
      <c r="G50">
        <f>SUMIF('Kelpie counts usX'!$K$3:$K$276,E50,'Kelpie counts usX'!$B$3:$B$276)</f>
        <v>0</v>
      </c>
      <c r="H50" s="4">
        <f t="shared" si="0"/>
        <v>2.286517112798323E-4</v>
      </c>
      <c r="I50" s="4">
        <f t="shared" si="1"/>
        <v>0</v>
      </c>
      <c r="K50" s="7">
        <f t="shared" si="2"/>
        <v>2.286517112798323E-4</v>
      </c>
      <c r="M50" t="s">
        <v>49</v>
      </c>
      <c r="N50" t="s">
        <v>1844</v>
      </c>
      <c r="O50" t="s">
        <v>2158</v>
      </c>
      <c r="T50" t="s">
        <v>49</v>
      </c>
      <c r="U50" t="s">
        <v>133</v>
      </c>
      <c r="V50" t="s">
        <v>1896</v>
      </c>
      <c r="W50" t="s">
        <v>135</v>
      </c>
      <c r="X50" t="s">
        <v>136</v>
      </c>
    </row>
    <row r="51" spans="1:24" x14ac:dyDescent="0.35">
      <c r="A51" t="s">
        <v>49</v>
      </c>
      <c r="B51" t="s">
        <v>58</v>
      </c>
      <c r="C51" t="s">
        <v>59</v>
      </c>
      <c r="D51" t="s">
        <v>1741</v>
      </c>
      <c r="E51" t="s">
        <v>1989</v>
      </c>
      <c r="F51" s="1">
        <f>SUMIF('EBI tsv usX'!$F$3:$F$719,E51,'EBI tsv usX'!$I$3:$I$719)</f>
        <v>239</v>
      </c>
      <c r="G51">
        <f>SUMIF('Kelpie counts usX'!$K$3:$K$276,E51,'Kelpie counts usX'!$B$3:$B$276)</f>
        <v>0</v>
      </c>
      <c r="H51" s="4">
        <f t="shared" si="0"/>
        <v>2.0778615587787043E-4</v>
      </c>
      <c r="I51" s="4">
        <f t="shared" si="1"/>
        <v>0</v>
      </c>
      <c r="K51" s="7">
        <f t="shared" si="2"/>
        <v>2.0778615587787043E-4</v>
      </c>
      <c r="M51" t="s">
        <v>49</v>
      </c>
      <c r="N51" t="s">
        <v>2163</v>
      </c>
      <c r="O51" t="s">
        <v>2459</v>
      </c>
      <c r="T51" t="s">
        <v>49</v>
      </c>
      <c r="U51" t="s">
        <v>50</v>
      </c>
      <c r="V51" t="s">
        <v>52</v>
      </c>
      <c r="W51" t="s">
        <v>53</v>
      </c>
      <c r="X51" t="s">
        <v>3229</v>
      </c>
    </row>
    <row r="52" spans="1:24" x14ac:dyDescent="0.35">
      <c r="A52" t="s">
        <v>49</v>
      </c>
      <c r="B52" t="s">
        <v>133</v>
      </c>
      <c r="C52" t="s">
        <v>1896</v>
      </c>
      <c r="D52" t="s">
        <v>617</v>
      </c>
      <c r="E52" t="s">
        <v>619</v>
      </c>
      <c r="F52" s="1">
        <f>SUMIF('EBI tsv usX'!$F$3:$F$719,E52,'EBI tsv usX'!$I$3:$I$719)</f>
        <v>232</v>
      </c>
      <c r="G52">
        <f>SUMIF('Kelpie counts usX'!$K$3:$K$276,E52,'Kelpie counts usX'!$B$3:$B$276)</f>
        <v>3</v>
      </c>
      <c r="H52" s="4">
        <f t="shared" si="0"/>
        <v>2.0170036888563154E-4</v>
      </c>
      <c r="I52" s="4">
        <f t="shared" si="1"/>
        <v>2.746171379401884E-5</v>
      </c>
      <c r="K52" s="7">
        <f t="shared" si="2"/>
        <v>2.0170036888563154E-4</v>
      </c>
      <c r="M52" t="s">
        <v>49</v>
      </c>
      <c r="N52" t="s">
        <v>50</v>
      </c>
      <c r="O52" t="s">
        <v>3236</v>
      </c>
      <c r="T52" t="s">
        <v>49</v>
      </c>
      <c r="U52" t="s">
        <v>58</v>
      </c>
      <c r="V52" t="s">
        <v>59</v>
      </c>
      <c r="W52" t="s">
        <v>60</v>
      </c>
      <c r="X52" t="s">
        <v>1699</v>
      </c>
    </row>
    <row r="53" spans="1:24" x14ac:dyDescent="0.35">
      <c r="A53" t="s">
        <v>49</v>
      </c>
      <c r="B53" t="s">
        <v>58</v>
      </c>
      <c r="C53" t="s">
        <v>258</v>
      </c>
      <c r="D53" t="s">
        <v>259</v>
      </c>
      <c r="E53" t="s">
        <v>1694</v>
      </c>
      <c r="F53" s="1">
        <f>SUMIF('EBI tsv usX'!$F$3:$F$719,E53,'EBI tsv usX'!$I$3:$I$719)</f>
        <v>225</v>
      </c>
      <c r="G53">
        <f>SUMIF('Kelpie counts usX'!$K$3:$K$276,E53,'Kelpie counts usX'!$B$3:$B$276)</f>
        <v>0</v>
      </c>
      <c r="H53" s="4">
        <f t="shared" si="0"/>
        <v>1.9561458189339267E-4</v>
      </c>
      <c r="I53" s="4">
        <f t="shared" si="1"/>
        <v>0</v>
      </c>
      <c r="K53" s="7">
        <f t="shared" si="2"/>
        <v>1.9561458189339267E-4</v>
      </c>
      <c r="M53" t="s">
        <v>49</v>
      </c>
      <c r="N53" t="s">
        <v>1677</v>
      </c>
      <c r="O53" t="s">
        <v>2168</v>
      </c>
      <c r="T53" t="s">
        <v>49</v>
      </c>
      <c r="U53" t="s">
        <v>50</v>
      </c>
      <c r="V53" t="s">
        <v>52</v>
      </c>
      <c r="W53" t="s">
        <v>53</v>
      </c>
      <c r="X53" t="s">
        <v>65</v>
      </c>
    </row>
    <row r="54" spans="1:24" x14ac:dyDescent="0.35">
      <c r="A54" t="s">
        <v>49</v>
      </c>
      <c r="B54" t="s">
        <v>58</v>
      </c>
      <c r="C54" t="s">
        <v>258</v>
      </c>
      <c r="D54" t="s">
        <v>1681</v>
      </c>
      <c r="E54" t="s">
        <v>1927</v>
      </c>
      <c r="F54" s="1">
        <f>SUMIF('EBI tsv usX'!$F$3:$F$719,E54,'EBI tsv usX'!$I$3:$I$719)</f>
        <v>202</v>
      </c>
      <c r="G54">
        <f>SUMIF('Kelpie counts usX'!$K$3:$K$276,E54,'Kelpie counts usX'!$B$3:$B$276)</f>
        <v>0</v>
      </c>
      <c r="H54" s="4">
        <f t="shared" si="0"/>
        <v>1.7561842463317918E-4</v>
      </c>
      <c r="I54" s="4">
        <f t="shared" si="1"/>
        <v>0</v>
      </c>
      <c r="K54" s="7">
        <f t="shared" si="2"/>
        <v>1.7561842463317918E-4</v>
      </c>
      <c r="M54" t="s">
        <v>49</v>
      </c>
      <c r="N54" t="s">
        <v>2108</v>
      </c>
      <c r="O54" t="s">
        <v>2108</v>
      </c>
      <c r="T54" t="s">
        <v>49</v>
      </c>
      <c r="U54" t="s">
        <v>58</v>
      </c>
      <c r="V54" t="s">
        <v>59</v>
      </c>
      <c r="W54" t="s">
        <v>60</v>
      </c>
      <c r="X54" t="s">
        <v>69</v>
      </c>
    </row>
    <row r="55" spans="1:24" x14ac:dyDescent="0.35">
      <c r="A55" t="s">
        <v>49</v>
      </c>
      <c r="B55" t="s">
        <v>1763</v>
      </c>
      <c r="C55" t="s">
        <v>3230</v>
      </c>
      <c r="D55" t="s">
        <v>1764</v>
      </c>
      <c r="E55" t="s">
        <v>1765</v>
      </c>
      <c r="F55" s="1">
        <f>SUMIF('EBI tsv usX'!$F$3:$F$719,E55,'EBI tsv usX'!$I$3:$I$719)</f>
        <v>185</v>
      </c>
      <c r="G55">
        <f>SUMIF('Kelpie counts usX'!$K$3:$K$276,E55,'Kelpie counts usX'!$B$3:$B$276)</f>
        <v>0</v>
      </c>
      <c r="H55" s="4">
        <f t="shared" si="0"/>
        <v>1.608386562234562E-4</v>
      </c>
      <c r="I55" s="4">
        <f t="shared" si="1"/>
        <v>0</v>
      </c>
      <c r="K55" s="7">
        <f t="shared" si="2"/>
        <v>1.608386562234562E-4</v>
      </c>
      <c r="M55" t="s">
        <v>49</v>
      </c>
      <c r="N55" t="s">
        <v>2053</v>
      </c>
      <c r="O55" t="s">
        <v>2475</v>
      </c>
      <c r="T55" t="s">
        <v>49</v>
      </c>
      <c r="U55" t="s">
        <v>133</v>
      </c>
      <c r="V55" t="s">
        <v>1975</v>
      </c>
      <c r="W55" t="s">
        <v>240</v>
      </c>
      <c r="X55" t="s">
        <v>242</v>
      </c>
    </row>
    <row r="56" spans="1:24" x14ac:dyDescent="0.35">
      <c r="A56" t="s">
        <v>49</v>
      </c>
      <c r="B56" t="s">
        <v>58</v>
      </c>
      <c r="C56" t="s">
        <v>59</v>
      </c>
      <c r="D56" t="s">
        <v>60</v>
      </c>
      <c r="E56" t="s">
        <v>3231</v>
      </c>
      <c r="F56" s="1">
        <f>SUMIF('EBI tsv usX'!$F$3:$F$719,E56,'EBI tsv usX'!$I$3:$I$719)</f>
        <v>176</v>
      </c>
      <c r="G56">
        <f>SUMIF('Kelpie counts usX'!$K$3:$K$276,E56,'Kelpie counts usX'!$B$3:$B$276)</f>
        <v>0</v>
      </c>
      <c r="H56" s="4">
        <f t="shared" si="0"/>
        <v>1.5301407294772049E-4</v>
      </c>
      <c r="I56" s="4">
        <f t="shared" si="1"/>
        <v>0</v>
      </c>
      <c r="K56" s="7">
        <f t="shared" si="2"/>
        <v>1.5301407294772049E-4</v>
      </c>
      <c r="M56" t="s">
        <v>49</v>
      </c>
      <c r="N56" t="s">
        <v>353</v>
      </c>
      <c r="O56" t="s">
        <v>2193</v>
      </c>
      <c r="T56" t="s">
        <v>49</v>
      </c>
      <c r="U56" t="s">
        <v>73</v>
      </c>
      <c r="V56" t="s">
        <v>74</v>
      </c>
      <c r="W56" t="s">
        <v>75</v>
      </c>
      <c r="X56" t="s">
        <v>76</v>
      </c>
    </row>
    <row r="57" spans="1:24" x14ac:dyDescent="0.35">
      <c r="A57" t="s">
        <v>49</v>
      </c>
      <c r="B57" t="s">
        <v>58</v>
      </c>
      <c r="C57" t="s">
        <v>59</v>
      </c>
      <c r="D57" t="s">
        <v>1992</v>
      </c>
      <c r="E57" t="s">
        <v>1993</v>
      </c>
      <c r="F57" s="1">
        <f>SUMIF('EBI tsv usX'!$F$3:$F$719,E57,'EBI tsv usX'!$I$3:$I$719)</f>
        <v>169</v>
      </c>
      <c r="G57">
        <f>SUMIF('Kelpie counts usX'!$K$3:$K$276,E57,'Kelpie counts usX'!$B$3:$B$276)</f>
        <v>0</v>
      </c>
      <c r="H57" s="4">
        <f t="shared" si="0"/>
        <v>1.469282859554816E-4</v>
      </c>
      <c r="I57" s="4">
        <f t="shared" si="1"/>
        <v>0</v>
      </c>
      <c r="K57" s="7">
        <f t="shared" si="2"/>
        <v>1.469282859554816E-4</v>
      </c>
      <c r="M57" t="s">
        <v>49</v>
      </c>
      <c r="N57" t="s">
        <v>353</v>
      </c>
      <c r="O57" t="s">
        <v>3240</v>
      </c>
      <c r="T57" t="s">
        <v>49</v>
      </c>
      <c r="U57" t="s">
        <v>58</v>
      </c>
      <c r="V57" t="s">
        <v>59</v>
      </c>
      <c r="W57" t="s">
        <v>60</v>
      </c>
      <c r="X57" t="s">
        <v>69</v>
      </c>
    </row>
    <row r="58" spans="1:24" x14ac:dyDescent="0.35">
      <c r="A58" t="s">
        <v>49</v>
      </c>
      <c r="B58" t="s">
        <v>50</v>
      </c>
      <c r="C58" t="s">
        <v>1658</v>
      </c>
      <c r="D58" t="s">
        <v>1659</v>
      </c>
      <c r="E58" t="s">
        <v>1661</v>
      </c>
      <c r="F58" s="1">
        <f>SUMIF('EBI tsv usX'!$F$3:$F$719,E58,'EBI tsv usX'!$I$3:$I$719)</f>
        <v>164</v>
      </c>
      <c r="G58">
        <f>SUMIF('Kelpie counts usX'!$K$3:$K$276,E58,'Kelpie counts usX'!$B$3:$B$276)</f>
        <v>0</v>
      </c>
      <c r="H58" s="4">
        <f t="shared" si="0"/>
        <v>1.4258129524673954E-4</v>
      </c>
      <c r="I58" s="4">
        <f t="shared" si="1"/>
        <v>0</v>
      </c>
      <c r="K58" s="7">
        <f t="shared" si="2"/>
        <v>1.4258129524673954E-4</v>
      </c>
      <c r="M58" t="s">
        <v>49</v>
      </c>
      <c r="N58" t="s">
        <v>2198</v>
      </c>
      <c r="O58" t="s">
        <v>2481</v>
      </c>
      <c r="T58" t="s">
        <v>49</v>
      </c>
      <c r="U58" t="s">
        <v>133</v>
      </c>
      <c r="V58" t="s">
        <v>1896</v>
      </c>
      <c r="W58" t="s">
        <v>135</v>
      </c>
      <c r="X58" t="s">
        <v>136</v>
      </c>
    </row>
    <row r="59" spans="1:24" x14ac:dyDescent="0.35">
      <c r="A59" t="s">
        <v>49</v>
      </c>
      <c r="B59" t="s">
        <v>58</v>
      </c>
      <c r="C59" t="s">
        <v>59</v>
      </c>
      <c r="D59" t="s">
        <v>60</v>
      </c>
      <c r="E59" s="8" t="s">
        <v>3274</v>
      </c>
      <c r="F59" s="1">
        <f>SUMIF('EBI tsv usX'!$F$3:$F$719,E59,'EBI tsv usX'!$I$3:$I$719)</f>
        <v>132</v>
      </c>
      <c r="G59">
        <f>SUMIF('Kelpie counts usX'!$K$3:$K$276,E59,'Kelpie counts usX'!$B$3:$B$276)</f>
        <v>0</v>
      </c>
      <c r="H59" s="4">
        <f t="shared" si="0"/>
        <v>1.1476055471079036E-4</v>
      </c>
      <c r="I59" s="4">
        <f t="shared" si="1"/>
        <v>0</v>
      </c>
      <c r="K59" s="7">
        <f t="shared" si="2"/>
        <v>1.1476055471079036E-4</v>
      </c>
      <c r="M59" t="s">
        <v>49</v>
      </c>
      <c r="N59" t="s">
        <v>1632</v>
      </c>
      <c r="O59" t="s">
        <v>2200</v>
      </c>
      <c r="T59" t="s">
        <v>49</v>
      </c>
      <c r="U59" t="s">
        <v>73</v>
      </c>
      <c r="V59" t="s">
        <v>74</v>
      </c>
      <c r="W59" t="s">
        <v>75</v>
      </c>
      <c r="X59" t="s">
        <v>76</v>
      </c>
    </row>
    <row r="60" spans="1:24" x14ac:dyDescent="0.35">
      <c r="A60" t="s">
        <v>49</v>
      </c>
      <c r="B60" t="s">
        <v>73</v>
      </c>
      <c r="C60" t="s">
        <v>95</v>
      </c>
      <c r="D60" t="s">
        <v>1995</v>
      </c>
      <c r="E60" t="s">
        <v>2351</v>
      </c>
      <c r="F60" s="1">
        <f>SUMIF('EBI tsv usX'!$F$3:$F$719,E60,'EBI tsv usX'!$I$3:$I$719)</f>
        <v>127</v>
      </c>
      <c r="G60">
        <f>SUMIF('Kelpie counts usX'!$K$3:$K$276,E60,'Kelpie counts usX'!$B$3:$B$276)</f>
        <v>0</v>
      </c>
      <c r="H60" s="4">
        <f t="shared" si="0"/>
        <v>1.104135640020483E-4</v>
      </c>
      <c r="I60" s="4">
        <f t="shared" si="1"/>
        <v>0</v>
      </c>
      <c r="K60" s="7">
        <f t="shared" si="2"/>
        <v>1.104135640020483E-4</v>
      </c>
      <c r="M60" t="s">
        <v>49</v>
      </c>
      <c r="N60" t="s">
        <v>1632</v>
      </c>
      <c r="O60" t="s">
        <v>3243</v>
      </c>
      <c r="T60" t="s">
        <v>49</v>
      </c>
      <c r="U60" t="s">
        <v>73</v>
      </c>
      <c r="V60" t="s">
        <v>74</v>
      </c>
      <c r="W60" t="s">
        <v>75</v>
      </c>
      <c r="X60" t="s">
        <v>76</v>
      </c>
    </row>
    <row r="61" spans="1:24" x14ac:dyDescent="0.35">
      <c r="A61" t="s">
        <v>49</v>
      </c>
      <c r="B61" t="s">
        <v>73</v>
      </c>
      <c r="C61" t="s">
        <v>74</v>
      </c>
      <c r="D61" t="s">
        <v>1996</v>
      </c>
      <c r="E61" t="s">
        <v>1997</v>
      </c>
      <c r="F61" s="1">
        <f>SUMIF('EBI tsv usX'!$F$3:$F$719,E61,'EBI tsv usX'!$I$3:$I$719)</f>
        <v>126</v>
      </c>
      <c r="G61">
        <f>SUMIF('Kelpie counts usX'!$K$3:$K$276,E61,'Kelpie counts usX'!$B$3:$B$276)</f>
        <v>0</v>
      </c>
      <c r="H61" s="4">
        <f t="shared" si="0"/>
        <v>1.0954416586029989E-4</v>
      </c>
      <c r="I61" s="4">
        <f t="shared" si="1"/>
        <v>0</v>
      </c>
      <c r="K61" s="7">
        <f t="shared" si="2"/>
        <v>1.0954416586029989E-4</v>
      </c>
      <c r="M61" t="s">
        <v>49</v>
      </c>
      <c r="N61" t="s">
        <v>133</v>
      </c>
      <c r="O61" t="s">
        <v>2216</v>
      </c>
      <c r="T61" t="s">
        <v>49</v>
      </c>
      <c r="U61" t="s">
        <v>73</v>
      </c>
      <c r="V61" t="s">
        <v>74</v>
      </c>
      <c r="W61" t="s">
        <v>75</v>
      </c>
      <c r="X61" t="s">
        <v>76</v>
      </c>
    </row>
    <row r="62" spans="1:24" x14ac:dyDescent="0.35">
      <c r="A62" t="s">
        <v>49</v>
      </c>
      <c r="B62" t="s">
        <v>58</v>
      </c>
      <c r="C62" t="s">
        <v>258</v>
      </c>
      <c r="D62" t="s">
        <v>2005</v>
      </c>
      <c r="E62" t="s">
        <v>2006</v>
      </c>
      <c r="F62" s="1">
        <f>SUMIF('EBI tsv usX'!$F$3:$F$719,E62,'EBI tsv usX'!$I$3:$I$719)</f>
        <v>121</v>
      </c>
      <c r="G62">
        <f>SUMIF('Kelpie counts usX'!$K$3:$K$276,E62,'Kelpie counts usX'!$B$3:$B$276)</f>
        <v>0</v>
      </c>
      <c r="H62" s="4">
        <f t="shared" si="0"/>
        <v>1.0519717515155782E-4</v>
      </c>
      <c r="I62" s="4">
        <f t="shared" si="1"/>
        <v>0</v>
      </c>
      <c r="K62" s="7">
        <f t="shared" si="2"/>
        <v>1.0519717515155782E-4</v>
      </c>
      <c r="M62" t="s">
        <v>49</v>
      </c>
      <c r="N62" t="s">
        <v>50</v>
      </c>
      <c r="O62" t="s">
        <v>1654</v>
      </c>
      <c r="T62" t="s">
        <v>49</v>
      </c>
      <c r="U62" t="s">
        <v>73</v>
      </c>
      <c r="V62" t="s">
        <v>74</v>
      </c>
      <c r="W62" t="s">
        <v>1795</v>
      </c>
      <c r="X62" t="s">
        <v>1796</v>
      </c>
    </row>
    <row r="63" spans="1:24" x14ac:dyDescent="0.35">
      <c r="A63" t="s">
        <v>49</v>
      </c>
      <c r="B63" t="s">
        <v>73</v>
      </c>
      <c r="C63" t="s">
        <v>74</v>
      </c>
      <c r="D63" t="s">
        <v>1996</v>
      </c>
      <c r="E63" t="s">
        <v>2354</v>
      </c>
      <c r="F63" s="1">
        <f>SUMIF('EBI tsv usX'!$F$3:$F$719,E63,'EBI tsv usX'!$I$3:$I$719)</f>
        <v>116</v>
      </c>
      <c r="G63">
        <f>SUMIF('Kelpie counts usX'!$K$3:$K$276,E63,'Kelpie counts usX'!$B$3:$B$276)</f>
        <v>0</v>
      </c>
      <c r="H63" s="4">
        <f t="shared" si="0"/>
        <v>1.0085018444281577E-4</v>
      </c>
      <c r="I63" s="4">
        <f t="shared" si="1"/>
        <v>0</v>
      </c>
      <c r="K63" s="7">
        <f t="shared" si="2"/>
        <v>1.0085018444281577E-4</v>
      </c>
      <c r="M63" t="s">
        <v>49</v>
      </c>
      <c r="N63" t="s">
        <v>1672</v>
      </c>
      <c r="O63" t="s">
        <v>3246</v>
      </c>
      <c r="T63" t="s">
        <v>49</v>
      </c>
      <c r="U63" t="s">
        <v>50</v>
      </c>
      <c r="V63" t="s">
        <v>52</v>
      </c>
      <c r="W63" t="s">
        <v>53</v>
      </c>
      <c r="X63" t="s">
        <v>54</v>
      </c>
    </row>
    <row r="64" spans="1:24" x14ac:dyDescent="0.35">
      <c r="A64" t="s">
        <v>49</v>
      </c>
      <c r="B64" t="s">
        <v>73</v>
      </c>
      <c r="C64" t="s">
        <v>74</v>
      </c>
      <c r="D64" t="s">
        <v>1826</v>
      </c>
      <c r="E64" t="s">
        <v>1827</v>
      </c>
      <c r="F64" s="1">
        <f>SUMIF('EBI tsv usX'!$F$3:$F$719,E64,'EBI tsv usX'!$I$3:$I$719)</f>
        <v>112</v>
      </c>
      <c r="G64">
        <f>SUMIF('Kelpie counts usX'!$K$3:$K$276,E64,'Kelpie counts usX'!$B$3:$B$276)</f>
        <v>0</v>
      </c>
      <c r="H64" s="4">
        <f t="shared" si="0"/>
        <v>9.7372591875822119E-5</v>
      </c>
      <c r="I64" s="4">
        <f t="shared" si="1"/>
        <v>0</v>
      </c>
      <c r="K64" s="7">
        <f t="shared" si="2"/>
        <v>9.7372591875822119E-5</v>
      </c>
      <c r="M64" t="s">
        <v>49</v>
      </c>
      <c r="N64" t="s">
        <v>1677</v>
      </c>
      <c r="O64" t="s">
        <v>2233</v>
      </c>
      <c r="T64" t="s">
        <v>49</v>
      </c>
      <c r="U64" t="s">
        <v>73</v>
      </c>
      <c r="V64" t="s">
        <v>318</v>
      </c>
      <c r="W64" t="s">
        <v>319</v>
      </c>
      <c r="X64" t="s">
        <v>320</v>
      </c>
    </row>
    <row r="65" spans="1:24" x14ac:dyDescent="0.35">
      <c r="A65" t="s">
        <v>49</v>
      </c>
      <c r="B65" t="s">
        <v>73</v>
      </c>
      <c r="C65" t="s">
        <v>295</v>
      </c>
      <c r="D65" t="s">
        <v>296</v>
      </c>
      <c r="E65" t="s">
        <v>1768</v>
      </c>
      <c r="F65" s="1">
        <f>SUMIF('EBI tsv usX'!$F$3:$F$719,E65,'EBI tsv usX'!$I$3:$I$719)</f>
        <v>111</v>
      </c>
      <c r="G65">
        <f>SUMIF('Kelpie counts usX'!$K$3:$K$276,E65,'Kelpie counts usX'!$B$3:$B$276)</f>
        <v>0</v>
      </c>
      <c r="H65" s="4">
        <f t="shared" si="0"/>
        <v>9.6503193734073713E-5</v>
      </c>
      <c r="I65" s="4">
        <f t="shared" si="1"/>
        <v>0</v>
      </c>
      <c r="K65" s="7">
        <f t="shared" si="2"/>
        <v>9.6503193734073713E-5</v>
      </c>
      <c r="M65" t="s">
        <v>49</v>
      </c>
      <c r="N65" t="s">
        <v>1677</v>
      </c>
      <c r="O65" t="s">
        <v>2235</v>
      </c>
      <c r="T65" t="s">
        <v>49</v>
      </c>
      <c r="U65" t="s">
        <v>50</v>
      </c>
      <c r="V65" t="s">
        <v>52</v>
      </c>
      <c r="W65" t="s">
        <v>53</v>
      </c>
      <c r="X65" t="s">
        <v>54</v>
      </c>
    </row>
    <row r="66" spans="1:24" x14ac:dyDescent="0.35">
      <c r="A66" t="s">
        <v>49</v>
      </c>
      <c r="B66" t="s">
        <v>73</v>
      </c>
      <c r="C66" t="s">
        <v>74</v>
      </c>
      <c r="D66" t="s">
        <v>2000</v>
      </c>
      <c r="E66" t="s">
        <v>2001</v>
      </c>
      <c r="F66" s="1">
        <f>SUMIF('EBI tsv usX'!$F$3:$F$719,E66,'EBI tsv usX'!$I$3:$I$719)</f>
        <v>111</v>
      </c>
      <c r="G66">
        <f>SUMIF('Kelpie counts usX'!$K$3:$K$276,E66,'Kelpie counts usX'!$B$3:$B$276)</f>
        <v>0</v>
      </c>
      <c r="H66" s="4">
        <f t="shared" si="0"/>
        <v>9.6503193734073713E-5</v>
      </c>
      <c r="I66" s="4">
        <f t="shared" si="1"/>
        <v>0</v>
      </c>
      <c r="K66" s="7">
        <f t="shared" si="2"/>
        <v>9.6503193734073713E-5</v>
      </c>
      <c r="M66" t="s">
        <v>49</v>
      </c>
      <c r="N66" t="s">
        <v>2240</v>
      </c>
      <c r="O66" t="s">
        <v>2241</v>
      </c>
      <c r="T66" t="s">
        <v>49</v>
      </c>
      <c r="U66" t="s">
        <v>50</v>
      </c>
      <c r="V66" t="s">
        <v>52</v>
      </c>
      <c r="W66" t="s">
        <v>53</v>
      </c>
      <c r="X66" t="s">
        <v>54</v>
      </c>
    </row>
    <row r="67" spans="1:24" x14ac:dyDescent="0.35">
      <c r="A67" t="s">
        <v>49</v>
      </c>
      <c r="B67" t="s">
        <v>50</v>
      </c>
      <c r="C67" t="s">
        <v>52</v>
      </c>
      <c r="D67" t="s">
        <v>53</v>
      </c>
      <c r="E67" t="s">
        <v>1998</v>
      </c>
      <c r="F67" s="1">
        <f>SUMIF('EBI tsv usX'!$F$3:$F$719,E67,'EBI tsv usX'!$I$3:$I$719)</f>
        <v>107</v>
      </c>
      <c r="G67">
        <f>SUMIF('Kelpie counts usX'!$K$3:$K$276,E67,'Kelpie counts usX'!$B$3:$B$276)</f>
        <v>0</v>
      </c>
      <c r="H67" s="4">
        <f t="shared" si="0"/>
        <v>9.3025601167080063E-5</v>
      </c>
      <c r="I67" s="4">
        <f t="shared" si="1"/>
        <v>0</v>
      </c>
      <c r="K67" s="7">
        <f t="shared" si="2"/>
        <v>9.3025601167080063E-5</v>
      </c>
      <c r="M67" t="s">
        <v>49</v>
      </c>
      <c r="N67" t="s">
        <v>2267</v>
      </c>
      <c r="O67" t="s">
        <v>2268</v>
      </c>
      <c r="T67" t="s">
        <v>49</v>
      </c>
      <c r="U67" t="s">
        <v>1677</v>
      </c>
      <c r="V67" t="s">
        <v>1976</v>
      </c>
      <c r="W67" t="s">
        <v>1977</v>
      </c>
      <c r="X67" t="s">
        <v>2342</v>
      </c>
    </row>
    <row r="68" spans="1:24" x14ac:dyDescent="0.35">
      <c r="A68" t="s">
        <v>49</v>
      </c>
      <c r="B68" t="s">
        <v>73</v>
      </c>
      <c r="C68" t="s">
        <v>74</v>
      </c>
      <c r="D68" t="s">
        <v>1831</v>
      </c>
      <c r="E68" t="s">
        <v>1832</v>
      </c>
      <c r="F68" s="1">
        <f>SUMIF('EBI tsv usX'!$F$3:$F$719,E68,'EBI tsv usX'!$I$3:$I$719)</f>
        <v>105</v>
      </c>
      <c r="G68">
        <f>SUMIF('Kelpie counts usX'!$K$3:$K$276,E68,'Kelpie counts usX'!$B$3:$B$276)</f>
        <v>0</v>
      </c>
      <c r="H68" s="4">
        <f t="shared" ref="H68:H131" si="3">F68/F$1</f>
        <v>9.1286804883583238E-5</v>
      </c>
      <c r="I68" s="4">
        <f t="shared" ref="I68:I131" si="4">G68/G$1</f>
        <v>0</v>
      </c>
      <c r="K68" s="7">
        <f t="shared" ref="K68:K131" si="5">MAX(H68:I68)</f>
        <v>9.1286804883583238E-5</v>
      </c>
      <c r="M68" t="s">
        <v>49</v>
      </c>
      <c r="N68" t="s">
        <v>73</v>
      </c>
      <c r="O68" t="s">
        <v>1903</v>
      </c>
      <c r="T68" t="s">
        <v>49</v>
      </c>
      <c r="U68" t="s">
        <v>58</v>
      </c>
      <c r="V68" t="s">
        <v>59</v>
      </c>
      <c r="W68" t="s">
        <v>60</v>
      </c>
      <c r="X68" t="s">
        <v>211</v>
      </c>
    </row>
    <row r="69" spans="1:24" x14ac:dyDescent="0.35">
      <c r="A69" t="s">
        <v>49</v>
      </c>
      <c r="B69" t="s">
        <v>73</v>
      </c>
      <c r="C69" t="s">
        <v>95</v>
      </c>
      <c r="D69" t="s">
        <v>96</v>
      </c>
      <c r="E69" t="s">
        <v>1772</v>
      </c>
      <c r="F69" s="1">
        <f>SUMIF('EBI tsv usX'!$F$3:$F$719,E69,'EBI tsv usX'!$I$3:$I$719)</f>
        <v>104</v>
      </c>
      <c r="G69">
        <f>SUMIF('Kelpie counts usX'!$K$3:$K$276,E69,'Kelpie counts usX'!$B$3:$B$276)</f>
        <v>0</v>
      </c>
      <c r="H69" s="4">
        <f t="shared" si="3"/>
        <v>9.0417406741834832E-5</v>
      </c>
      <c r="I69" s="4">
        <f t="shared" si="4"/>
        <v>0</v>
      </c>
      <c r="K69" s="7">
        <f t="shared" si="5"/>
        <v>9.0417406741834832E-5</v>
      </c>
      <c r="M69" t="s">
        <v>49</v>
      </c>
      <c r="N69" t="s">
        <v>353</v>
      </c>
      <c r="O69" t="s">
        <v>3249</v>
      </c>
      <c r="T69" t="s">
        <v>49</v>
      </c>
      <c r="U69" t="s">
        <v>353</v>
      </c>
      <c r="V69" t="s">
        <v>354</v>
      </c>
      <c r="W69" t="s">
        <v>355</v>
      </c>
      <c r="X69" t="s">
        <v>356</v>
      </c>
    </row>
    <row r="70" spans="1:24" x14ac:dyDescent="0.35">
      <c r="A70" t="s">
        <v>49</v>
      </c>
      <c r="B70" t="s">
        <v>73</v>
      </c>
      <c r="C70" t="s">
        <v>95</v>
      </c>
      <c r="D70" t="s">
        <v>1787</v>
      </c>
      <c r="E70" t="s">
        <v>1788</v>
      </c>
      <c r="F70" s="1">
        <f>SUMIF('EBI tsv usX'!$F$3:$F$719,E70,'EBI tsv usX'!$I$3:$I$719)</f>
        <v>90</v>
      </c>
      <c r="G70">
        <f>SUMIF('Kelpie counts usX'!$K$3:$K$276,E70,'Kelpie counts usX'!$B$3:$B$276)</f>
        <v>0</v>
      </c>
      <c r="H70" s="4">
        <f t="shared" si="3"/>
        <v>7.8245832757357071E-5</v>
      </c>
      <c r="I70" s="4">
        <f t="shared" si="4"/>
        <v>0</v>
      </c>
      <c r="K70" s="7">
        <f t="shared" si="5"/>
        <v>7.8245832757357071E-5</v>
      </c>
      <c r="M70" t="s">
        <v>49</v>
      </c>
      <c r="N70" t="s">
        <v>2331</v>
      </c>
      <c r="O70" t="s">
        <v>2332</v>
      </c>
      <c r="T70" t="s">
        <v>49</v>
      </c>
      <c r="U70" t="s">
        <v>58</v>
      </c>
      <c r="V70" t="s">
        <v>173</v>
      </c>
      <c r="W70" t="s">
        <v>174</v>
      </c>
      <c r="X70" t="s">
        <v>175</v>
      </c>
    </row>
    <row r="71" spans="1:24" x14ac:dyDescent="0.35">
      <c r="A71" t="s">
        <v>49</v>
      </c>
      <c r="B71" t="s">
        <v>58</v>
      </c>
      <c r="C71" t="s">
        <v>258</v>
      </c>
      <c r="D71" t="s">
        <v>1681</v>
      </c>
      <c r="E71" t="s">
        <v>1684</v>
      </c>
      <c r="F71" s="1">
        <f>SUMIF('EBI tsv usX'!$F$3:$F$719,E71,'EBI tsv usX'!$I$3:$I$719)</f>
        <v>86</v>
      </c>
      <c r="G71">
        <f>SUMIF('Kelpie counts usX'!$K$3:$K$276,E71,'Kelpie counts usX'!$B$3:$B$276)</f>
        <v>0</v>
      </c>
      <c r="H71" s="4">
        <f t="shared" si="3"/>
        <v>7.4768240190363421E-5</v>
      </c>
      <c r="I71" s="4">
        <f t="shared" si="4"/>
        <v>0</v>
      </c>
      <c r="K71" s="7">
        <f t="shared" si="5"/>
        <v>7.4768240190363421E-5</v>
      </c>
      <c r="M71" t="s">
        <v>49</v>
      </c>
      <c r="N71" t="s">
        <v>3252</v>
      </c>
      <c r="O71" t="s">
        <v>2333</v>
      </c>
      <c r="T71" t="s">
        <v>49</v>
      </c>
      <c r="U71" t="s">
        <v>58</v>
      </c>
      <c r="V71" t="s">
        <v>112</v>
      </c>
      <c r="W71" s="8" t="s">
        <v>3226</v>
      </c>
      <c r="X71" t="s">
        <v>114</v>
      </c>
    </row>
    <row r="72" spans="1:24" x14ac:dyDescent="0.35">
      <c r="A72" t="s">
        <v>49</v>
      </c>
      <c r="B72" t="s">
        <v>73</v>
      </c>
      <c r="C72" t="s">
        <v>95</v>
      </c>
      <c r="D72" t="s">
        <v>2008</v>
      </c>
      <c r="E72" t="s">
        <v>2360</v>
      </c>
      <c r="F72" s="1">
        <f>SUMIF('EBI tsv usX'!$F$3:$F$719,E72,'EBI tsv usX'!$I$3:$I$719)</f>
        <v>85</v>
      </c>
      <c r="G72">
        <f>SUMIF('Kelpie counts usX'!$K$3:$K$276,E72,'Kelpie counts usX'!$B$3:$B$276)</f>
        <v>0</v>
      </c>
      <c r="H72" s="4">
        <f t="shared" si="3"/>
        <v>7.3898842048615002E-5</v>
      </c>
      <c r="I72" s="4">
        <f t="shared" si="4"/>
        <v>0</v>
      </c>
      <c r="K72" s="7">
        <f t="shared" si="5"/>
        <v>7.3898842048615002E-5</v>
      </c>
      <c r="M72" t="s">
        <v>49</v>
      </c>
      <c r="N72" t="s">
        <v>58</v>
      </c>
      <c r="O72" t="s">
        <v>1888</v>
      </c>
      <c r="T72" t="s">
        <v>49</v>
      </c>
      <c r="U72" t="s">
        <v>73</v>
      </c>
      <c r="V72" t="s">
        <v>74</v>
      </c>
      <c r="W72" t="s">
        <v>75</v>
      </c>
      <c r="X72" t="s">
        <v>76</v>
      </c>
    </row>
    <row r="73" spans="1:24" x14ac:dyDescent="0.35">
      <c r="A73" t="s">
        <v>49</v>
      </c>
      <c r="B73" t="s">
        <v>58</v>
      </c>
      <c r="C73" t="s">
        <v>258</v>
      </c>
      <c r="D73" t="s">
        <v>1681</v>
      </c>
      <c r="E73" t="s">
        <v>1686</v>
      </c>
      <c r="F73" s="1">
        <f>SUMIF('EBI tsv usX'!$F$3:$F$719,E73,'EBI tsv usX'!$I$3:$I$719)</f>
        <v>84</v>
      </c>
      <c r="G73">
        <f>SUMIF('Kelpie counts usX'!$K$3:$K$276,E73,'Kelpie counts usX'!$B$3:$B$276)</f>
        <v>0</v>
      </c>
      <c r="H73" s="4">
        <f t="shared" si="3"/>
        <v>7.3029443906866596E-5</v>
      </c>
      <c r="I73" s="4">
        <f t="shared" si="4"/>
        <v>0</v>
      </c>
      <c r="K73" s="7">
        <f t="shared" si="5"/>
        <v>7.3029443906866596E-5</v>
      </c>
      <c r="M73" t="s">
        <v>49</v>
      </c>
      <c r="N73" t="s">
        <v>1881</v>
      </c>
      <c r="O73" t="s">
        <v>1882</v>
      </c>
      <c r="T73" t="s">
        <v>49</v>
      </c>
      <c r="U73" t="s">
        <v>50</v>
      </c>
      <c r="V73" t="s">
        <v>52</v>
      </c>
      <c r="W73" t="s">
        <v>53</v>
      </c>
      <c r="X73" t="s">
        <v>91</v>
      </c>
    </row>
    <row r="74" spans="1:24" x14ac:dyDescent="0.35">
      <c r="A74" t="s">
        <v>49</v>
      </c>
      <c r="B74" t="s">
        <v>58</v>
      </c>
      <c r="C74" t="s">
        <v>258</v>
      </c>
      <c r="D74" t="s">
        <v>259</v>
      </c>
      <c r="E74" t="s">
        <v>635</v>
      </c>
      <c r="F74" s="1">
        <f>SUMIF('EBI tsv usX'!$F$3:$F$719,E74,'EBI tsv usX'!$I$3:$I$719)</f>
        <v>75</v>
      </c>
      <c r="G74">
        <f>SUMIF('Kelpie counts usX'!$K$3:$K$276,E74,'Kelpie counts usX'!$B$3:$B$276)</f>
        <v>2</v>
      </c>
      <c r="H74" s="4">
        <f t="shared" si="3"/>
        <v>6.520486063113089E-5</v>
      </c>
      <c r="I74" s="4">
        <f t="shared" si="4"/>
        <v>1.8307809196012561E-5</v>
      </c>
      <c r="K74" s="7">
        <f t="shared" si="5"/>
        <v>6.520486063113089E-5</v>
      </c>
      <c r="T74" t="s">
        <v>49</v>
      </c>
      <c r="U74" t="s">
        <v>58</v>
      </c>
      <c r="V74" t="s">
        <v>59</v>
      </c>
      <c r="W74" t="s">
        <v>60</v>
      </c>
      <c r="X74" t="s">
        <v>69</v>
      </c>
    </row>
    <row r="75" spans="1:24" x14ac:dyDescent="0.35">
      <c r="A75" t="s">
        <v>49</v>
      </c>
      <c r="B75" t="s">
        <v>73</v>
      </c>
      <c r="C75" t="s">
        <v>74</v>
      </c>
      <c r="D75" t="s">
        <v>1799</v>
      </c>
      <c r="E75" t="s">
        <v>2010</v>
      </c>
      <c r="F75" s="1">
        <f>SUMIF('EBI tsv usX'!$F$3:$F$719,E75,'EBI tsv usX'!$I$3:$I$719)</f>
        <v>73</v>
      </c>
      <c r="G75">
        <f>SUMIF('Kelpie counts usX'!$K$3:$K$276,E75,'Kelpie counts usX'!$B$3:$B$276)</f>
        <v>0</v>
      </c>
      <c r="H75" s="4">
        <f t="shared" si="3"/>
        <v>6.3466064347634065E-5</v>
      </c>
      <c r="I75" s="4">
        <f t="shared" si="4"/>
        <v>0</v>
      </c>
      <c r="K75" s="7">
        <f t="shared" si="5"/>
        <v>6.3466064347634065E-5</v>
      </c>
      <c r="T75" t="s">
        <v>49</v>
      </c>
      <c r="U75" t="s">
        <v>58</v>
      </c>
      <c r="V75" t="s">
        <v>59</v>
      </c>
      <c r="W75" t="s">
        <v>60</v>
      </c>
      <c r="X75" t="s">
        <v>69</v>
      </c>
    </row>
    <row r="76" spans="1:24" x14ac:dyDescent="0.35">
      <c r="A76" t="s">
        <v>49</v>
      </c>
      <c r="B76" t="s">
        <v>73</v>
      </c>
      <c r="C76" t="s">
        <v>95</v>
      </c>
      <c r="D76" t="s">
        <v>96</v>
      </c>
      <c r="E76" t="s">
        <v>1898</v>
      </c>
      <c r="F76" s="1">
        <f>SUMIF('EBI tsv usX'!$F$3:$F$719,E76,'EBI tsv usX'!$I$3:$I$719)</f>
        <v>72</v>
      </c>
      <c r="G76">
        <f>SUMIF('Kelpie counts usX'!$K$3:$K$276,E76,'Kelpie counts usX'!$B$3:$B$276)</f>
        <v>0</v>
      </c>
      <c r="H76" s="4">
        <f t="shared" si="3"/>
        <v>6.2596666205885646E-5</v>
      </c>
      <c r="I76" s="4">
        <f t="shared" si="4"/>
        <v>0</v>
      </c>
      <c r="K76" s="7">
        <f t="shared" si="5"/>
        <v>6.2596666205885646E-5</v>
      </c>
      <c r="T76" t="s">
        <v>49</v>
      </c>
      <c r="U76" t="s">
        <v>58</v>
      </c>
      <c r="V76" t="s">
        <v>112</v>
      </c>
      <c r="W76" s="8" t="s">
        <v>3226</v>
      </c>
      <c r="X76" t="s">
        <v>114</v>
      </c>
    </row>
    <row r="77" spans="1:24" x14ac:dyDescent="0.35">
      <c r="A77" t="s">
        <v>49</v>
      </c>
      <c r="B77" t="s">
        <v>73</v>
      </c>
      <c r="C77" t="s">
        <v>95</v>
      </c>
      <c r="D77" t="s">
        <v>1914</v>
      </c>
      <c r="E77" t="s">
        <v>1915</v>
      </c>
      <c r="F77" s="1">
        <f>SUMIF('EBI tsv usX'!$F$3:$F$719,E77,'EBI tsv usX'!$I$3:$I$719)</f>
        <v>70</v>
      </c>
      <c r="G77">
        <f>SUMIF('Kelpie counts usX'!$K$3:$K$276,E77,'Kelpie counts usX'!$B$3:$B$276)</f>
        <v>0</v>
      </c>
      <c r="H77" s="4">
        <f t="shared" si="3"/>
        <v>6.0857869922388828E-5</v>
      </c>
      <c r="I77" s="4">
        <f t="shared" si="4"/>
        <v>0</v>
      </c>
      <c r="K77" s="7">
        <f t="shared" si="5"/>
        <v>6.0857869922388828E-5</v>
      </c>
      <c r="T77" t="s">
        <v>49</v>
      </c>
      <c r="U77" t="s">
        <v>50</v>
      </c>
      <c r="V77" t="s">
        <v>52</v>
      </c>
      <c r="W77" t="s">
        <v>53</v>
      </c>
      <c r="X77" t="s">
        <v>54</v>
      </c>
    </row>
    <row r="78" spans="1:24" x14ac:dyDescent="0.35">
      <c r="A78" t="s">
        <v>49</v>
      </c>
      <c r="B78" t="s">
        <v>73</v>
      </c>
      <c r="C78" t="s">
        <v>95</v>
      </c>
      <c r="D78" t="s">
        <v>1782</v>
      </c>
      <c r="E78" t="s">
        <v>2363</v>
      </c>
      <c r="F78" s="1">
        <f>SUMIF('EBI tsv usX'!$F$3:$F$719,E78,'EBI tsv usX'!$I$3:$I$719)</f>
        <v>68</v>
      </c>
      <c r="G78">
        <f>SUMIF('Kelpie counts usX'!$K$3:$K$276,E78,'Kelpie counts usX'!$B$3:$B$276)</f>
        <v>0</v>
      </c>
      <c r="H78" s="4">
        <f t="shared" si="3"/>
        <v>5.9119073638892003E-5</v>
      </c>
      <c r="I78" s="4">
        <f t="shared" si="4"/>
        <v>0</v>
      </c>
      <c r="K78" s="7">
        <f t="shared" si="5"/>
        <v>5.9119073638892003E-5</v>
      </c>
      <c r="T78" t="s">
        <v>49</v>
      </c>
      <c r="U78" t="s">
        <v>133</v>
      </c>
      <c r="V78" t="s">
        <v>1975</v>
      </c>
      <c r="W78" t="s">
        <v>240</v>
      </c>
      <c r="X78" t="s">
        <v>242</v>
      </c>
    </row>
    <row r="79" spans="1:24" x14ac:dyDescent="0.35">
      <c r="A79" t="s">
        <v>49</v>
      </c>
      <c r="B79" t="s">
        <v>73</v>
      </c>
      <c r="C79" t="s">
        <v>74</v>
      </c>
      <c r="D79" t="s">
        <v>1795</v>
      </c>
      <c r="E79" t="s">
        <v>1964</v>
      </c>
      <c r="F79" s="1">
        <f>SUMIF('EBI tsv usX'!$F$3:$F$719,E79,'EBI tsv usX'!$I$3:$I$719)</f>
        <v>67</v>
      </c>
      <c r="G79">
        <f>SUMIF('Kelpie counts usX'!$K$3:$K$276,E79,'Kelpie counts usX'!$B$3:$B$276)</f>
        <v>0</v>
      </c>
      <c r="H79" s="4">
        <f t="shared" si="3"/>
        <v>5.824967549714359E-5</v>
      </c>
      <c r="I79" s="4">
        <f t="shared" si="4"/>
        <v>0</v>
      </c>
      <c r="K79" s="7">
        <f t="shared" si="5"/>
        <v>5.824967549714359E-5</v>
      </c>
      <c r="T79" t="s">
        <v>49</v>
      </c>
      <c r="U79" t="s">
        <v>50</v>
      </c>
      <c r="V79" t="s">
        <v>52</v>
      </c>
      <c r="W79" t="s">
        <v>53</v>
      </c>
      <c r="X79" t="s">
        <v>54</v>
      </c>
    </row>
    <row r="80" spans="1:24" x14ac:dyDescent="0.35">
      <c r="A80" t="s">
        <v>49</v>
      </c>
      <c r="B80" t="s">
        <v>73</v>
      </c>
      <c r="C80" t="s">
        <v>74</v>
      </c>
      <c r="D80" t="s">
        <v>2010</v>
      </c>
      <c r="E80" t="s">
        <v>2365</v>
      </c>
      <c r="F80" s="1">
        <f>SUMIF('EBI tsv usX'!$F$3:$F$719,E80,'EBI tsv usX'!$I$3:$I$719)</f>
        <v>62</v>
      </c>
      <c r="G80">
        <f>SUMIF('Kelpie counts usX'!$K$3:$K$276,E80,'Kelpie counts usX'!$B$3:$B$276)</f>
        <v>0</v>
      </c>
      <c r="H80" s="4">
        <f t="shared" si="3"/>
        <v>5.3902684788401534E-5</v>
      </c>
      <c r="I80" s="4">
        <f t="shared" si="4"/>
        <v>0</v>
      </c>
      <c r="K80" s="7">
        <f t="shared" si="5"/>
        <v>5.3902684788401534E-5</v>
      </c>
      <c r="T80" t="s">
        <v>49</v>
      </c>
      <c r="U80" t="s">
        <v>1844</v>
      </c>
      <c r="V80" t="s">
        <v>1845</v>
      </c>
      <c r="W80" t="s">
        <v>1979</v>
      </c>
      <c r="X80" t="s">
        <v>2344</v>
      </c>
    </row>
    <row r="81" spans="1:24" x14ac:dyDescent="0.35">
      <c r="A81" t="s">
        <v>49</v>
      </c>
      <c r="B81" t="s">
        <v>1677</v>
      </c>
      <c r="C81" t="s">
        <v>1674</v>
      </c>
      <c r="D81" t="s">
        <v>1676</v>
      </c>
      <c r="E81" t="s">
        <v>2366</v>
      </c>
      <c r="F81" s="1">
        <f>SUMIF('EBI tsv usX'!$F$3:$F$719,E81,'EBI tsv usX'!$I$3:$I$719)</f>
        <v>54</v>
      </c>
      <c r="G81">
        <f>SUMIF('Kelpie counts usX'!$K$3:$K$276,E81,'Kelpie counts usX'!$B$3:$B$276)</f>
        <v>0</v>
      </c>
      <c r="H81" s="4">
        <f t="shared" si="3"/>
        <v>4.6947499654414241E-5</v>
      </c>
      <c r="I81" s="4">
        <f t="shared" si="4"/>
        <v>0</v>
      </c>
      <c r="K81" s="7">
        <f t="shared" si="5"/>
        <v>4.6947499654414241E-5</v>
      </c>
      <c r="T81" t="s">
        <v>49</v>
      </c>
      <c r="U81" t="s">
        <v>58</v>
      </c>
      <c r="V81" t="s">
        <v>112</v>
      </c>
      <c r="W81" t="s">
        <v>113</v>
      </c>
      <c r="X81" s="8" t="s">
        <v>3227</v>
      </c>
    </row>
    <row r="82" spans="1:24" x14ac:dyDescent="0.35">
      <c r="A82" t="s">
        <v>49</v>
      </c>
      <c r="B82" t="s">
        <v>133</v>
      </c>
      <c r="C82" t="s">
        <v>1896</v>
      </c>
      <c r="D82" t="s">
        <v>617</v>
      </c>
      <c r="E82" t="s">
        <v>1634</v>
      </c>
      <c r="F82" s="1">
        <f>SUMIF('EBI tsv usX'!$F$3:$F$719,E82,'EBI tsv usX'!$I$3:$I$719)</f>
        <v>54</v>
      </c>
      <c r="G82">
        <f>SUMIF('Kelpie counts usX'!$K$3:$K$276,E82,'Kelpie counts usX'!$B$3:$B$276)</f>
        <v>0</v>
      </c>
      <c r="H82" s="4">
        <f t="shared" si="3"/>
        <v>4.6947499654414241E-5</v>
      </c>
      <c r="I82" s="4">
        <f t="shared" si="4"/>
        <v>0</v>
      </c>
      <c r="K82" s="7">
        <f t="shared" si="5"/>
        <v>4.6947499654414241E-5</v>
      </c>
      <c r="T82" t="s">
        <v>49</v>
      </c>
      <c r="U82" t="s">
        <v>58</v>
      </c>
      <c r="V82" t="s">
        <v>59</v>
      </c>
      <c r="W82" t="s">
        <v>60</v>
      </c>
      <c r="X82" t="s">
        <v>61</v>
      </c>
    </row>
    <row r="83" spans="1:24" x14ac:dyDescent="0.35">
      <c r="A83" t="s">
        <v>49</v>
      </c>
      <c r="B83" t="s">
        <v>73</v>
      </c>
      <c r="C83" t="s">
        <v>74</v>
      </c>
      <c r="D83" t="s">
        <v>1799</v>
      </c>
      <c r="E83" t="s">
        <v>2017</v>
      </c>
      <c r="F83" s="1">
        <f>SUMIF('EBI tsv usX'!$F$3:$F$719,E83,'EBI tsv usX'!$I$3:$I$719)</f>
        <v>51</v>
      </c>
      <c r="G83">
        <f>SUMIF('Kelpie counts usX'!$K$3:$K$276,E83,'Kelpie counts usX'!$B$3:$B$276)</f>
        <v>0</v>
      </c>
      <c r="H83" s="4">
        <f t="shared" si="3"/>
        <v>4.4339305229169004E-5</v>
      </c>
      <c r="I83" s="4">
        <f t="shared" si="4"/>
        <v>0</v>
      </c>
      <c r="K83" s="7">
        <f t="shared" si="5"/>
        <v>4.4339305229169004E-5</v>
      </c>
      <c r="T83" t="s">
        <v>49</v>
      </c>
      <c r="U83" t="s">
        <v>58</v>
      </c>
      <c r="V83" s="8" t="s">
        <v>59</v>
      </c>
      <c r="W83" s="8" t="s">
        <v>60</v>
      </c>
      <c r="X83" s="8" t="s">
        <v>1711</v>
      </c>
    </row>
    <row r="84" spans="1:24" x14ac:dyDescent="0.35">
      <c r="A84" t="s">
        <v>49</v>
      </c>
      <c r="B84" t="s">
        <v>50</v>
      </c>
      <c r="C84" t="s">
        <v>52</v>
      </c>
      <c r="D84" t="s">
        <v>53</v>
      </c>
      <c r="E84" t="s">
        <v>2020</v>
      </c>
      <c r="F84" s="1">
        <f>SUMIF('EBI tsv usX'!$F$3:$F$719,E84,'EBI tsv usX'!$I$3:$I$719)</f>
        <v>43</v>
      </c>
      <c r="G84">
        <f>SUMIF('Kelpie counts usX'!$K$3:$K$276,E84,'Kelpie counts usX'!$B$3:$B$276)</f>
        <v>0</v>
      </c>
      <c r="H84" s="4">
        <f t="shared" si="3"/>
        <v>3.738412009518171E-5</v>
      </c>
      <c r="I84" s="4">
        <f t="shared" si="4"/>
        <v>0</v>
      </c>
      <c r="K84" s="7">
        <f t="shared" si="5"/>
        <v>3.738412009518171E-5</v>
      </c>
      <c r="T84" t="s">
        <v>49</v>
      </c>
      <c r="U84" t="s">
        <v>58</v>
      </c>
      <c r="V84" t="s">
        <v>173</v>
      </c>
      <c r="W84" t="s">
        <v>174</v>
      </c>
      <c r="X84" t="s">
        <v>175</v>
      </c>
    </row>
    <row r="85" spans="1:24" x14ac:dyDescent="0.35">
      <c r="A85" t="s">
        <v>49</v>
      </c>
      <c r="B85" t="s">
        <v>73</v>
      </c>
      <c r="C85" t="s">
        <v>74</v>
      </c>
      <c r="D85" t="s">
        <v>1795</v>
      </c>
      <c r="E85" t="s">
        <v>1797</v>
      </c>
      <c r="F85" s="1">
        <f>SUMIF('EBI tsv usX'!$F$3:$F$719,E85,'EBI tsv usX'!$I$3:$I$719)</f>
        <v>43</v>
      </c>
      <c r="G85">
        <f>SUMIF('Kelpie counts usX'!$K$3:$K$276,E85,'Kelpie counts usX'!$B$3:$B$276)</f>
        <v>0</v>
      </c>
      <c r="H85" s="4">
        <f t="shared" si="3"/>
        <v>3.738412009518171E-5</v>
      </c>
      <c r="I85" s="4">
        <f t="shared" si="4"/>
        <v>0</v>
      </c>
      <c r="K85" s="7">
        <f t="shared" si="5"/>
        <v>3.738412009518171E-5</v>
      </c>
      <c r="T85" t="s">
        <v>49</v>
      </c>
      <c r="U85" t="s">
        <v>58</v>
      </c>
      <c r="V85" t="s">
        <v>59</v>
      </c>
      <c r="W85" t="s">
        <v>60</v>
      </c>
      <c r="X85" t="s">
        <v>61</v>
      </c>
    </row>
    <row r="86" spans="1:24" x14ac:dyDescent="0.35">
      <c r="A86" t="s">
        <v>386</v>
      </c>
      <c r="B86" t="s">
        <v>387</v>
      </c>
      <c r="C86" t="s">
        <v>1630</v>
      </c>
      <c r="D86" t="s">
        <v>2024</v>
      </c>
      <c r="E86" t="s">
        <v>3233</v>
      </c>
      <c r="F86" s="1">
        <f>SUMIF('EBI tsv usX'!$F$3:$F$719,E86,'EBI tsv usX'!$I$3:$I$719)</f>
        <v>40</v>
      </c>
      <c r="G86">
        <f>SUMIF('Kelpie counts usX'!$K$3:$K$276,E86,'Kelpie counts usX'!$B$3:$B$276)</f>
        <v>0</v>
      </c>
      <c r="H86" s="4">
        <f t="shared" si="3"/>
        <v>3.4775925669936473E-5</v>
      </c>
      <c r="I86" s="4">
        <f t="shared" si="4"/>
        <v>0</v>
      </c>
      <c r="K86" s="7">
        <f t="shared" si="5"/>
        <v>3.4775925669936473E-5</v>
      </c>
      <c r="T86" t="s">
        <v>49</v>
      </c>
      <c r="U86" t="s">
        <v>58</v>
      </c>
      <c r="V86" t="s">
        <v>59</v>
      </c>
      <c r="W86" t="s">
        <v>60</v>
      </c>
      <c r="X86" t="s">
        <v>69</v>
      </c>
    </row>
    <row r="87" spans="1:24" x14ac:dyDescent="0.35">
      <c r="A87" t="s">
        <v>49</v>
      </c>
      <c r="B87" t="s">
        <v>50</v>
      </c>
      <c r="C87" t="s">
        <v>1658</v>
      </c>
      <c r="D87" t="s">
        <v>1659</v>
      </c>
      <c r="E87" t="s">
        <v>1660</v>
      </c>
      <c r="F87" s="1">
        <f>SUMIF('EBI tsv usX'!$F$3:$F$719,E87,'EBI tsv usX'!$I$3:$I$719)</f>
        <v>39</v>
      </c>
      <c r="G87">
        <f>SUMIF('Kelpie counts usX'!$K$3:$K$276,E87,'Kelpie counts usX'!$B$3:$B$276)</f>
        <v>0</v>
      </c>
      <c r="H87" s="4">
        <f t="shared" si="3"/>
        <v>3.390652752818806E-5</v>
      </c>
      <c r="I87" s="4">
        <f t="shared" si="4"/>
        <v>0</v>
      </c>
      <c r="K87" s="7">
        <f t="shared" si="5"/>
        <v>3.390652752818806E-5</v>
      </c>
      <c r="T87" t="s">
        <v>49</v>
      </c>
      <c r="U87" t="s">
        <v>73</v>
      </c>
      <c r="V87" t="s">
        <v>74</v>
      </c>
      <c r="W87" t="s">
        <v>75</v>
      </c>
      <c r="X87" t="s">
        <v>76</v>
      </c>
    </row>
    <row r="88" spans="1:24" x14ac:dyDescent="0.35">
      <c r="A88" t="s">
        <v>49</v>
      </c>
      <c r="B88" t="s">
        <v>133</v>
      </c>
      <c r="C88" t="s">
        <v>1896</v>
      </c>
      <c r="D88" t="s">
        <v>617</v>
      </c>
      <c r="E88" t="s">
        <v>1639</v>
      </c>
      <c r="F88" s="1">
        <f>SUMIF('EBI tsv usX'!$F$3:$F$719,E88,'EBI tsv usX'!$I$3:$I$719)</f>
        <v>39</v>
      </c>
      <c r="G88">
        <f>SUMIF('Kelpie counts usX'!$K$3:$K$276,E88,'Kelpie counts usX'!$B$3:$B$276)</f>
        <v>0</v>
      </c>
      <c r="H88" s="4">
        <f t="shared" si="3"/>
        <v>3.390652752818806E-5</v>
      </c>
      <c r="I88" s="4">
        <f t="shared" si="4"/>
        <v>0</v>
      </c>
      <c r="K88" s="7">
        <f t="shared" si="5"/>
        <v>3.390652752818806E-5</v>
      </c>
      <c r="T88" t="s">
        <v>49</v>
      </c>
      <c r="U88" t="s">
        <v>73</v>
      </c>
      <c r="V88" t="s">
        <v>318</v>
      </c>
      <c r="W88" t="s">
        <v>319</v>
      </c>
      <c r="X88" t="s">
        <v>320</v>
      </c>
    </row>
    <row r="89" spans="1:24" x14ac:dyDescent="0.35">
      <c r="A89" t="s">
        <v>49</v>
      </c>
      <c r="B89" t="s">
        <v>133</v>
      </c>
      <c r="C89" t="s">
        <v>1896</v>
      </c>
      <c r="D89" t="s">
        <v>617</v>
      </c>
      <c r="E89" t="s">
        <v>1638</v>
      </c>
      <c r="F89" s="1">
        <f>SUMIF('EBI tsv usX'!$F$3:$F$719,E89,'EBI tsv usX'!$I$3:$I$719)</f>
        <v>38</v>
      </c>
      <c r="G89">
        <f>SUMIF('Kelpie counts usX'!$K$3:$K$276,E89,'Kelpie counts usX'!$B$3:$B$276)</f>
        <v>0</v>
      </c>
      <c r="H89" s="4">
        <f t="shared" si="3"/>
        <v>3.3037129386439648E-5</v>
      </c>
      <c r="I89" s="4">
        <f t="shared" si="4"/>
        <v>0</v>
      </c>
      <c r="K89" s="7">
        <f t="shared" si="5"/>
        <v>3.3037129386439648E-5</v>
      </c>
      <c r="T89" t="s">
        <v>386</v>
      </c>
      <c r="U89" t="s">
        <v>387</v>
      </c>
      <c r="V89" t="s">
        <v>388</v>
      </c>
      <c r="W89" t="s">
        <v>389</v>
      </c>
      <c r="X89" t="s">
        <v>390</v>
      </c>
    </row>
    <row r="90" spans="1:24" x14ac:dyDescent="0.35">
      <c r="A90" t="s">
        <v>49</v>
      </c>
      <c r="B90" t="s">
        <v>73</v>
      </c>
      <c r="C90" t="s">
        <v>95</v>
      </c>
      <c r="D90" t="s">
        <v>2025</v>
      </c>
      <c r="E90" t="s">
        <v>2026</v>
      </c>
      <c r="F90" s="1">
        <f>SUMIF('EBI tsv usX'!$F$3:$F$719,E90,'EBI tsv usX'!$I$3:$I$719)</f>
        <v>37</v>
      </c>
      <c r="G90">
        <f>SUMIF('Kelpie counts usX'!$K$3:$K$276,E90,'Kelpie counts usX'!$B$3:$B$276)</f>
        <v>0</v>
      </c>
      <c r="H90" s="4">
        <f t="shared" si="3"/>
        <v>3.2167731244691235E-5</v>
      </c>
      <c r="I90" s="4">
        <f t="shared" si="4"/>
        <v>0</v>
      </c>
      <c r="K90" s="7">
        <f t="shared" si="5"/>
        <v>3.2167731244691235E-5</v>
      </c>
      <c r="T90" t="s">
        <v>49</v>
      </c>
      <c r="U90" t="s">
        <v>58</v>
      </c>
      <c r="V90" t="s">
        <v>59</v>
      </c>
      <c r="W90" t="s">
        <v>60</v>
      </c>
      <c r="X90" t="s">
        <v>69</v>
      </c>
    </row>
    <row r="91" spans="1:24" x14ac:dyDescent="0.35">
      <c r="A91" t="s">
        <v>49</v>
      </c>
      <c r="B91" t="s">
        <v>133</v>
      </c>
      <c r="C91" t="s">
        <v>2028</v>
      </c>
      <c r="D91" t="s">
        <v>2371</v>
      </c>
      <c r="E91" t="s">
        <v>2372</v>
      </c>
      <c r="F91" s="1">
        <f>SUMIF('EBI tsv usX'!$F$3:$F$719,E91,'EBI tsv usX'!$I$3:$I$719)</f>
        <v>35</v>
      </c>
      <c r="G91">
        <f>SUMIF('Kelpie counts usX'!$K$3:$K$276,E91,'Kelpie counts usX'!$B$3:$B$276)</f>
        <v>0</v>
      </c>
      <c r="H91" s="4">
        <f t="shared" si="3"/>
        <v>3.0428934961194414E-5</v>
      </c>
      <c r="I91" s="4">
        <f t="shared" si="4"/>
        <v>0</v>
      </c>
      <c r="K91" s="7">
        <f t="shared" si="5"/>
        <v>3.0428934961194414E-5</v>
      </c>
      <c r="T91" t="s">
        <v>49</v>
      </c>
      <c r="U91" t="s">
        <v>58</v>
      </c>
      <c r="V91" t="s">
        <v>59</v>
      </c>
      <c r="W91" t="s">
        <v>60</v>
      </c>
      <c r="X91" t="s">
        <v>69</v>
      </c>
    </row>
    <row r="92" spans="1:24" x14ac:dyDescent="0.35">
      <c r="A92" t="s">
        <v>49</v>
      </c>
      <c r="B92" t="s">
        <v>58</v>
      </c>
      <c r="C92" t="s">
        <v>258</v>
      </c>
      <c r="D92" t="s">
        <v>2005</v>
      </c>
      <c r="E92" t="s">
        <v>2374</v>
      </c>
      <c r="F92" s="1">
        <f>SUMIF('EBI tsv usX'!$F$3:$F$719,E92,'EBI tsv usX'!$I$3:$I$719)</f>
        <v>34</v>
      </c>
      <c r="G92">
        <f>SUMIF('Kelpie counts usX'!$K$3:$K$276,E92,'Kelpie counts usX'!$B$3:$B$276)</f>
        <v>0</v>
      </c>
      <c r="H92" s="4">
        <f t="shared" si="3"/>
        <v>2.9559536819446001E-5</v>
      </c>
      <c r="I92" s="4">
        <f t="shared" si="4"/>
        <v>0</v>
      </c>
      <c r="K92" s="7">
        <f t="shared" si="5"/>
        <v>2.9559536819446001E-5</v>
      </c>
      <c r="T92" t="s">
        <v>49</v>
      </c>
      <c r="U92" t="s">
        <v>133</v>
      </c>
      <c r="V92" t="s">
        <v>1975</v>
      </c>
      <c r="W92" t="s">
        <v>240</v>
      </c>
      <c r="X92" t="s">
        <v>242</v>
      </c>
    </row>
    <row r="93" spans="1:24" x14ac:dyDescent="0.35">
      <c r="A93" t="s">
        <v>49</v>
      </c>
      <c r="B93" t="s">
        <v>58</v>
      </c>
      <c r="C93" t="s">
        <v>59</v>
      </c>
      <c r="D93" t="s">
        <v>2032</v>
      </c>
      <c r="E93" t="s">
        <v>2376</v>
      </c>
      <c r="F93" s="1">
        <f>SUMIF('EBI tsv usX'!$F$3:$F$719,E93,'EBI tsv usX'!$I$3:$I$719)</f>
        <v>34</v>
      </c>
      <c r="G93">
        <f>SUMIF('Kelpie counts usX'!$K$3:$K$276,E93,'Kelpie counts usX'!$B$3:$B$276)</f>
        <v>0</v>
      </c>
      <c r="H93" s="4">
        <f t="shared" si="3"/>
        <v>2.9559536819446001E-5</v>
      </c>
      <c r="I93" s="4">
        <f t="shared" si="4"/>
        <v>0</v>
      </c>
      <c r="K93" s="7">
        <f t="shared" si="5"/>
        <v>2.9559536819446001E-5</v>
      </c>
      <c r="T93" t="s">
        <v>49</v>
      </c>
      <c r="U93" t="s">
        <v>50</v>
      </c>
      <c r="V93" t="s">
        <v>52</v>
      </c>
      <c r="W93" t="s">
        <v>53</v>
      </c>
      <c r="X93" t="s">
        <v>54</v>
      </c>
    </row>
    <row r="94" spans="1:24" x14ac:dyDescent="0.35">
      <c r="A94" t="s">
        <v>49</v>
      </c>
      <c r="B94" t="s">
        <v>73</v>
      </c>
      <c r="C94" t="s">
        <v>95</v>
      </c>
      <c r="D94" t="s">
        <v>2034</v>
      </c>
      <c r="E94" t="s">
        <v>2035</v>
      </c>
      <c r="F94" s="1">
        <f>SUMIF('EBI tsv usX'!$F$3:$F$719,E94,'EBI tsv usX'!$I$3:$I$719)</f>
        <v>33</v>
      </c>
      <c r="G94">
        <f>SUMIF('Kelpie counts usX'!$K$3:$K$276,E94,'Kelpie counts usX'!$B$3:$B$276)</f>
        <v>0</v>
      </c>
      <c r="H94" s="4">
        <f t="shared" si="3"/>
        <v>2.8690138677697589E-5</v>
      </c>
      <c r="I94" s="4">
        <f t="shared" si="4"/>
        <v>0</v>
      </c>
      <c r="K94" s="7">
        <f t="shared" si="5"/>
        <v>2.8690138677697589E-5</v>
      </c>
      <c r="T94" t="s">
        <v>49</v>
      </c>
      <c r="U94" t="s">
        <v>58</v>
      </c>
      <c r="V94" t="s">
        <v>59</v>
      </c>
      <c r="W94" t="s">
        <v>60</v>
      </c>
      <c r="X94" t="s">
        <v>69</v>
      </c>
    </row>
    <row r="95" spans="1:24" x14ac:dyDescent="0.35">
      <c r="A95" t="s">
        <v>49</v>
      </c>
      <c r="B95" t="s">
        <v>73</v>
      </c>
      <c r="C95" t="s">
        <v>74</v>
      </c>
      <c r="D95" t="s">
        <v>1831</v>
      </c>
      <c r="E95" t="s">
        <v>2040</v>
      </c>
      <c r="F95" s="1">
        <f>SUMIF('EBI tsv usX'!$F$3:$F$719,E95,'EBI tsv usX'!$I$3:$I$719)</f>
        <v>32</v>
      </c>
      <c r="G95">
        <f>SUMIF('Kelpie counts usX'!$K$3:$K$276,E95,'Kelpie counts usX'!$B$3:$B$276)</f>
        <v>0</v>
      </c>
      <c r="H95" s="4">
        <f t="shared" si="3"/>
        <v>2.782074053594918E-5</v>
      </c>
      <c r="I95" s="4">
        <f t="shared" si="4"/>
        <v>0</v>
      </c>
      <c r="K95" s="7">
        <f t="shared" si="5"/>
        <v>2.782074053594918E-5</v>
      </c>
      <c r="T95" t="s">
        <v>49</v>
      </c>
      <c r="U95" t="s">
        <v>73</v>
      </c>
      <c r="V95" t="s">
        <v>74</v>
      </c>
      <c r="W95" t="s">
        <v>1826</v>
      </c>
      <c r="X95" t="s">
        <v>1829</v>
      </c>
    </row>
    <row r="96" spans="1:24" x14ac:dyDescent="0.35">
      <c r="A96" t="s">
        <v>49</v>
      </c>
      <c r="B96" t="s">
        <v>73</v>
      </c>
      <c r="C96" t="s">
        <v>95</v>
      </c>
      <c r="D96" t="s">
        <v>1782</v>
      </c>
      <c r="E96" t="s">
        <v>1783</v>
      </c>
      <c r="F96" s="1">
        <f>SUMIF('EBI tsv usX'!$F$3:$F$719,E96,'EBI tsv usX'!$I$3:$I$719)</f>
        <v>32</v>
      </c>
      <c r="G96">
        <f>SUMIF('Kelpie counts usX'!$K$3:$K$276,E96,'Kelpie counts usX'!$B$3:$B$276)</f>
        <v>0</v>
      </c>
      <c r="H96" s="4">
        <f t="shared" si="3"/>
        <v>2.782074053594918E-5</v>
      </c>
      <c r="I96" s="4">
        <f t="shared" si="4"/>
        <v>0</v>
      </c>
      <c r="K96" s="7">
        <f t="shared" si="5"/>
        <v>2.782074053594918E-5</v>
      </c>
      <c r="T96" t="s">
        <v>49</v>
      </c>
      <c r="U96" t="s">
        <v>73</v>
      </c>
      <c r="V96" t="s">
        <v>74</v>
      </c>
      <c r="W96" t="s">
        <v>75</v>
      </c>
      <c r="X96" t="s">
        <v>76</v>
      </c>
    </row>
    <row r="97" spans="1:24" x14ac:dyDescent="0.35">
      <c r="A97" t="s">
        <v>49</v>
      </c>
      <c r="B97" t="s">
        <v>58</v>
      </c>
      <c r="C97" t="s">
        <v>59</v>
      </c>
      <c r="D97" t="s">
        <v>60</v>
      </c>
      <c r="E97" t="s">
        <v>2036</v>
      </c>
      <c r="F97" s="1">
        <f>SUMIF('EBI tsv usX'!$F$3:$F$719,E97,'EBI tsv usX'!$I$3:$I$719)</f>
        <v>31</v>
      </c>
      <c r="G97">
        <f>SUMIF('Kelpie counts usX'!$K$3:$K$276,E97,'Kelpie counts usX'!$B$3:$B$276)</f>
        <v>0</v>
      </c>
      <c r="H97" s="4">
        <f t="shared" si="3"/>
        <v>2.6951342394200767E-5</v>
      </c>
      <c r="I97" s="4">
        <f t="shared" si="4"/>
        <v>0</v>
      </c>
      <c r="K97" s="7">
        <f t="shared" si="5"/>
        <v>2.6951342394200767E-5</v>
      </c>
      <c r="T97" t="s">
        <v>49</v>
      </c>
      <c r="U97" t="s">
        <v>58</v>
      </c>
      <c r="V97" t="s">
        <v>59</v>
      </c>
      <c r="W97" t="s">
        <v>60</v>
      </c>
      <c r="X97" s="8" t="s">
        <v>512</v>
      </c>
    </row>
    <row r="98" spans="1:24" x14ac:dyDescent="0.35">
      <c r="A98" t="s">
        <v>49</v>
      </c>
      <c r="B98" t="s">
        <v>73</v>
      </c>
      <c r="C98" t="s">
        <v>95</v>
      </c>
      <c r="D98" t="s">
        <v>2038</v>
      </c>
      <c r="E98" t="s">
        <v>2379</v>
      </c>
      <c r="F98" s="1">
        <f>SUMIF('EBI tsv usX'!$F$3:$F$719,E98,'EBI tsv usX'!$I$3:$I$719)</f>
        <v>31</v>
      </c>
      <c r="G98">
        <f>SUMIF('Kelpie counts usX'!$K$3:$K$276,E98,'Kelpie counts usX'!$B$3:$B$276)</f>
        <v>0</v>
      </c>
      <c r="H98" s="4">
        <f t="shared" si="3"/>
        <v>2.6951342394200767E-5</v>
      </c>
      <c r="I98" s="4">
        <f t="shared" si="4"/>
        <v>0</v>
      </c>
      <c r="K98" s="7">
        <f t="shared" si="5"/>
        <v>2.6951342394200767E-5</v>
      </c>
      <c r="T98" t="s">
        <v>49</v>
      </c>
      <c r="U98" t="s">
        <v>50</v>
      </c>
      <c r="V98" t="s">
        <v>52</v>
      </c>
      <c r="W98" t="s">
        <v>53</v>
      </c>
      <c r="X98" t="s">
        <v>54</v>
      </c>
    </row>
    <row r="99" spans="1:24" x14ac:dyDescent="0.35">
      <c r="A99" t="s">
        <v>49</v>
      </c>
      <c r="B99" t="s">
        <v>1837</v>
      </c>
      <c r="C99" t="s">
        <v>1838</v>
      </c>
      <c r="D99" t="s">
        <v>1839</v>
      </c>
      <c r="E99" s="8" t="s">
        <v>1840</v>
      </c>
      <c r="F99" s="1">
        <f>SUMIF('EBI tsv usX'!$F$3:$F$719,E99,'EBI tsv usX'!$I$3:$I$719)</f>
        <v>25</v>
      </c>
      <c r="G99">
        <f>SUMIF('Kelpie counts usX'!$K$3:$K$276,E99,'Kelpie counts usX'!$B$3:$B$276)</f>
        <v>0</v>
      </c>
      <c r="H99" s="4">
        <f t="shared" si="3"/>
        <v>2.1734953543710296E-5</v>
      </c>
      <c r="I99" s="4">
        <f t="shared" si="4"/>
        <v>0</v>
      </c>
      <c r="K99" s="7">
        <f t="shared" si="5"/>
        <v>2.1734953543710296E-5</v>
      </c>
      <c r="T99" t="s">
        <v>49</v>
      </c>
      <c r="U99" t="s">
        <v>58</v>
      </c>
      <c r="V99" t="s">
        <v>59</v>
      </c>
      <c r="W99" t="s">
        <v>60</v>
      </c>
      <c r="X99" t="s">
        <v>69</v>
      </c>
    </row>
    <row r="100" spans="1:24" x14ac:dyDescent="0.35">
      <c r="A100" t="s">
        <v>49</v>
      </c>
      <c r="B100" t="s">
        <v>58</v>
      </c>
      <c r="C100" t="s">
        <v>258</v>
      </c>
      <c r="D100" t="s">
        <v>259</v>
      </c>
      <c r="E100" t="s">
        <v>1689</v>
      </c>
      <c r="F100" s="1">
        <f>SUMIF('EBI tsv usX'!$F$3:$F$719,E100,'EBI tsv usX'!$I$3:$I$719)</f>
        <v>24</v>
      </c>
      <c r="G100">
        <f>SUMIF('Kelpie counts usX'!$K$3:$K$276,E100,'Kelpie counts usX'!$B$3:$B$276)</f>
        <v>0</v>
      </c>
      <c r="H100" s="4">
        <f t="shared" si="3"/>
        <v>2.0865555401961883E-5</v>
      </c>
      <c r="I100" s="4">
        <f t="shared" si="4"/>
        <v>0</v>
      </c>
      <c r="K100" s="7">
        <f t="shared" si="5"/>
        <v>2.0865555401961883E-5</v>
      </c>
      <c r="T100" t="s">
        <v>49</v>
      </c>
      <c r="U100" t="s">
        <v>58</v>
      </c>
      <c r="V100" t="s">
        <v>173</v>
      </c>
      <c r="W100" t="s">
        <v>174</v>
      </c>
      <c r="X100" t="s">
        <v>175</v>
      </c>
    </row>
    <row r="101" spans="1:24" x14ac:dyDescent="0.35">
      <c r="A101" t="s">
        <v>49</v>
      </c>
      <c r="B101" t="s">
        <v>58</v>
      </c>
      <c r="C101" t="s">
        <v>258</v>
      </c>
      <c r="D101" t="s">
        <v>1681</v>
      </c>
      <c r="E101" t="s">
        <v>2061</v>
      </c>
      <c r="F101" s="1">
        <f>SUMIF('EBI tsv usX'!$F$3:$F$719,E101,'EBI tsv usX'!$I$3:$I$719)</f>
        <v>23</v>
      </c>
      <c r="G101">
        <f>SUMIF('Kelpie counts usX'!$K$3:$K$276,E101,'Kelpie counts usX'!$B$3:$B$276)</f>
        <v>0</v>
      </c>
      <c r="H101" s="4">
        <f t="shared" si="3"/>
        <v>1.9996157260213471E-5</v>
      </c>
      <c r="I101" s="4">
        <f t="shared" si="4"/>
        <v>0</v>
      </c>
      <c r="K101" s="7">
        <f t="shared" si="5"/>
        <v>1.9996157260213471E-5</v>
      </c>
      <c r="T101" t="s">
        <v>49</v>
      </c>
      <c r="U101" t="s">
        <v>73</v>
      </c>
      <c r="V101" t="s">
        <v>95</v>
      </c>
      <c r="W101" t="s">
        <v>96</v>
      </c>
      <c r="X101" t="s">
        <v>1775</v>
      </c>
    </row>
    <row r="102" spans="1:24" x14ac:dyDescent="0.35">
      <c r="A102" t="s">
        <v>49</v>
      </c>
      <c r="B102" t="s">
        <v>73</v>
      </c>
      <c r="C102" t="s">
        <v>74</v>
      </c>
      <c r="D102" t="s">
        <v>630</v>
      </c>
      <c r="E102" t="s">
        <v>1958</v>
      </c>
      <c r="F102" s="1">
        <f>SUMIF('EBI tsv usX'!$F$3:$F$719,E102,'EBI tsv usX'!$I$3:$I$719)</f>
        <v>0</v>
      </c>
      <c r="G102">
        <f>SUMIF('Kelpie counts usX'!$K$3:$K$276,E102,'Kelpie counts usX'!$B$3:$B$276)</f>
        <v>2</v>
      </c>
      <c r="H102" s="4">
        <f t="shared" si="3"/>
        <v>0</v>
      </c>
      <c r="I102" s="4">
        <f t="shared" si="4"/>
        <v>1.8307809196012561E-5</v>
      </c>
      <c r="K102" s="7">
        <f t="shared" si="5"/>
        <v>1.8307809196012561E-5</v>
      </c>
      <c r="T102" t="s">
        <v>49</v>
      </c>
      <c r="U102" t="s">
        <v>58</v>
      </c>
      <c r="V102" s="8" t="s">
        <v>59</v>
      </c>
      <c r="W102" s="8" t="s">
        <v>60</v>
      </c>
      <c r="X102" s="8" t="s">
        <v>1711</v>
      </c>
    </row>
    <row r="103" spans="1:24" x14ac:dyDescent="0.35">
      <c r="A103" t="s">
        <v>49</v>
      </c>
      <c r="B103" t="s">
        <v>73</v>
      </c>
      <c r="C103" t="s">
        <v>95</v>
      </c>
      <c r="D103" t="s">
        <v>2045</v>
      </c>
      <c r="E103" t="s">
        <v>2046</v>
      </c>
      <c r="F103" s="1">
        <f>SUMIF('EBI tsv usX'!$F$3:$F$719,E103,'EBI tsv usX'!$I$3:$I$719)</f>
        <v>21</v>
      </c>
      <c r="G103">
        <f>SUMIF('Kelpie counts usX'!$K$3:$K$276,E103,'Kelpie counts usX'!$B$3:$B$276)</f>
        <v>0</v>
      </c>
      <c r="H103" s="4">
        <f t="shared" si="3"/>
        <v>1.8257360976716649E-5</v>
      </c>
      <c r="I103" s="4">
        <f t="shared" si="4"/>
        <v>0</v>
      </c>
      <c r="K103" s="7">
        <f t="shared" si="5"/>
        <v>1.8257360976716649E-5</v>
      </c>
      <c r="T103" t="s">
        <v>49</v>
      </c>
      <c r="U103" t="s">
        <v>73</v>
      </c>
      <c r="V103" t="s">
        <v>74</v>
      </c>
      <c r="W103" t="s">
        <v>75</v>
      </c>
      <c r="X103" t="s">
        <v>76</v>
      </c>
    </row>
    <row r="104" spans="1:24" x14ac:dyDescent="0.35">
      <c r="A104" t="s">
        <v>49</v>
      </c>
      <c r="B104" t="s">
        <v>58</v>
      </c>
      <c r="C104" t="s">
        <v>59</v>
      </c>
      <c r="D104" t="s">
        <v>60</v>
      </c>
      <c r="E104" t="s">
        <v>1713</v>
      </c>
      <c r="F104" s="1">
        <f>SUMIF('EBI tsv usX'!$F$3:$F$719,E104,'EBI tsv usX'!$I$3:$I$719)</f>
        <v>21</v>
      </c>
      <c r="G104">
        <f>SUMIF('Kelpie counts usX'!$K$3:$K$276,E104,'Kelpie counts usX'!$B$3:$B$276)</f>
        <v>0</v>
      </c>
      <c r="H104" s="4">
        <f t="shared" si="3"/>
        <v>1.8257360976716649E-5</v>
      </c>
      <c r="I104" s="4">
        <f t="shared" si="4"/>
        <v>0</v>
      </c>
      <c r="K104" s="7">
        <f t="shared" si="5"/>
        <v>1.8257360976716649E-5</v>
      </c>
      <c r="T104" t="s">
        <v>49</v>
      </c>
      <c r="U104" t="s">
        <v>73</v>
      </c>
      <c r="V104" t="s">
        <v>74</v>
      </c>
      <c r="W104" t="s">
        <v>465</v>
      </c>
      <c r="X104" t="s">
        <v>466</v>
      </c>
    </row>
    <row r="105" spans="1:24" x14ac:dyDescent="0.35">
      <c r="A105" t="s">
        <v>49</v>
      </c>
      <c r="B105" t="s">
        <v>50</v>
      </c>
      <c r="C105" t="s">
        <v>52</v>
      </c>
      <c r="D105" t="s">
        <v>53</v>
      </c>
      <c r="E105" t="s">
        <v>2047</v>
      </c>
      <c r="F105" s="1">
        <f>SUMIF('EBI tsv usX'!$F$3:$F$719,E105,'EBI tsv usX'!$I$3:$I$719)</f>
        <v>20</v>
      </c>
      <c r="G105">
        <f>SUMIF('Kelpie counts usX'!$K$3:$K$276,E105,'Kelpie counts usX'!$B$3:$B$276)</f>
        <v>0</v>
      </c>
      <c r="H105" s="4">
        <f t="shared" si="3"/>
        <v>1.7387962834968236E-5</v>
      </c>
      <c r="I105" s="4">
        <f t="shared" si="4"/>
        <v>0</v>
      </c>
      <c r="K105" s="7">
        <f t="shared" si="5"/>
        <v>1.7387962834968236E-5</v>
      </c>
      <c r="T105" t="s">
        <v>49</v>
      </c>
      <c r="U105" t="s">
        <v>50</v>
      </c>
      <c r="V105" t="s">
        <v>52</v>
      </c>
      <c r="W105" t="s">
        <v>53</v>
      </c>
      <c r="X105" t="s">
        <v>65</v>
      </c>
    </row>
    <row r="106" spans="1:24" x14ac:dyDescent="0.35">
      <c r="A106" t="s">
        <v>49</v>
      </c>
      <c r="B106" t="s">
        <v>1756</v>
      </c>
      <c r="C106" t="s">
        <v>1757</v>
      </c>
      <c r="D106" t="s">
        <v>1758</v>
      </c>
      <c r="E106" t="s">
        <v>1759</v>
      </c>
      <c r="F106" s="1">
        <f>SUMIF('EBI tsv usX'!$F$3:$F$719,E106,'EBI tsv usX'!$I$3:$I$719)</f>
        <v>20</v>
      </c>
      <c r="G106">
        <f>SUMIF('Kelpie counts usX'!$K$3:$K$276,E106,'Kelpie counts usX'!$B$3:$B$276)</f>
        <v>0</v>
      </c>
      <c r="H106" s="4">
        <f t="shared" si="3"/>
        <v>1.7387962834968236E-5</v>
      </c>
      <c r="I106" s="4">
        <f t="shared" si="4"/>
        <v>0</v>
      </c>
      <c r="K106" s="7">
        <f t="shared" si="5"/>
        <v>1.7387962834968236E-5</v>
      </c>
      <c r="T106" t="s">
        <v>49</v>
      </c>
      <c r="U106" t="s">
        <v>133</v>
      </c>
      <c r="V106" t="s">
        <v>1896</v>
      </c>
      <c r="W106" t="s">
        <v>135</v>
      </c>
      <c r="X106" t="s">
        <v>136</v>
      </c>
    </row>
    <row r="107" spans="1:24" x14ac:dyDescent="0.35">
      <c r="A107" t="s">
        <v>49</v>
      </c>
      <c r="B107" t="s">
        <v>73</v>
      </c>
      <c r="C107" t="s">
        <v>95</v>
      </c>
      <c r="D107" t="s">
        <v>1784</v>
      </c>
      <c r="E107" t="s">
        <v>1785</v>
      </c>
      <c r="F107" s="1">
        <f>SUMIF('EBI tsv usX'!$F$3:$F$719,E107,'EBI tsv usX'!$I$3:$I$719)</f>
        <v>20</v>
      </c>
      <c r="G107">
        <f>SUMIF('Kelpie counts usX'!$K$3:$K$276,E107,'Kelpie counts usX'!$B$3:$B$276)</f>
        <v>0</v>
      </c>
      <c r="H107" s="4">
        <f t="shared" si="3"/>
        <v>1.7387962834968236E-5</v>
      </c>
      <c r="I107" s="4">
        <f t="shared" si="4"/>
        <v>0</v>
      </c>
      <c r="K107" s="7">
        <f t="shared" si="5"/>
        <v>1.7387962834968236E-5</v>
      </c>
      <c r="T107" t="s">
        <v>49</v>
      </c>
      <c r="U107" t="s">
        <v>73</v>
      </c>
      <c r="V107" t="s">
        <v>74</v>
      </c>
      <c r="W107" t="s">
        <v>465</v>
      </c>
      <c r="X107" t="s">
        <v>466</v>
      </c>
    </row>
    <row r="108" spans="1:24" x14ac:dyDescent="0.35">
      <c r="A108" t="s">
        <v>49</v>
      </c>
      <c r="B108" t="s">
        <v>73</v>
      </c>
      <c r="C108" t="s">
        <v>95</v>
      </c>
      <c r="D108" t="s">
        <v>2050</v>
      </c>
      <c r="E108" t="s">
        <v>2383</v>
      </c>
      <c r="F108" s="1">
        <f>SUMIF('EBI tsv usX'!$F$3:$F$719,E108,'EBI tsv usX'!$I$3:$I$719)</f>
        <v>17</v>
      </c>
      <c r="G108">
        <f>SUMIF('Kelpie counts usX'!$K$3:$K$276,E108,'Kelpie counts usX'!$B$3:$B$276)</f>
        <v>0</v>
      </c>
      <c r="H108" s="4">
        <f t="shared" si="3"/>
        <v>1.4779768409723001E-5</v>
      </c>
      <c r="I108" s="4">
        <f t="shared" si="4"/>
        <v>0</v>
      </c>
      <c r="K108" s="7">
        <f t="shared" si="5"/>
        <v>1.4779768409723001E-5</v>
      </c>
      <c r="T108" t="s">
        <v>49</v>
      </c>
      <c r="U108" t="s">
        <v>50</v>
      </c>
      <c r="V108" t="s">
        <v>52</v>
      </c>
      <c r="W108" t="s">
        <v>53</v>
      </c>
      <c r="X108" t="s">
        <v>91</v>
      </c>
    </row>
    <row r="109" spans="1:24" x14ac:dyDescent="0.35">
      <c r="A109" t="s">
        <v>49</v>
      </c>
      <c r="B109" t="s">
        <v>133</v>
      </c>
      <c r="C109" t="s">
        <v>1896</v>
      </c>
      <c r="D109" t="s">
        <v>617</v>
      </c>
      <c r="E109" t="s">
        <v>1642</v>
      </c>
      <c r="F109" s="1">
        <f>SUMIF('EBI tsv usX'!$F$3:$F$719,E109,'EBI tsv usX'!$I$3:$I$719)</f>
        <v>17</v>
      </c>
      <c r="G109">
        <f>SUMIF('Kelpie counts usX'!$K$3:$K$276,E109,'Kelpie counts usX'!$B$3:$B$276)</f>
        <v>0</v>
      </c>
      <c r="H109" s="4">
        <f t="shared" si="3"/>
        <v>1.4779768409723001E-5</v>
      </c>
      <c r="I109" s="4">
        <f t="shared" si="4"/>
        <v>0</v>
      </c>
      <c r="K109" s="7">
        <f t="shared" si="5"/>
        <v>1.4779768409723001E-5</v>
      </c>
      <c r="T109" t="s">
        <v>49</v>
      </c>
      <c r="U109" t="s">
        <v>50</v>
      </c>
      <c r="V109" t="s">
        <v>52</v>
      </c>
      <c r="W109" t="s">
        <v>53</v>
      </c>
      <c r="X109" t="s">
        <v>146</v>
      </c>
    </row>
    <row r="110" spans="1:24" x14ac:dyDescent="0.35">
      <c r="A110" t="s">
        <v>49</v>
      </c>
      <c r="B110" t="s">
        <v>58</v>
      </c>
      <c r="C110" t="s">
        <v>258</v>
      </c>
      <c r="D110" t="s">
        <v>259</v>
      </c>
      <c r="E110" t="s">
        <v>1925</v>
      </c>
      <c r="F110" s="1">
        <f>SUMIF('EBI tsv usX'!$F$3:$F$719,E110,'EBI tsv usX'!$I$3:$I$719)</f>
        <v>16</v>
      </c>
      <c r="G110">
        <f>SUMIF('Kelpie counts usX'!$K$3:$K$276,E110,'Kelpie counts usX'!$B$3:$B$276)</f>
        <v>0</v>
      </c>
      <c r="H110" s="4">
        <f t="shared" si="3"/>
        <v>1.391037026797459E-5</v>
      </c>
      <c r="I110" s="4">
        <f t="shared" si="4"/>
        <v>0</v>
      </c>
      <c r="K110" s="7">
        <f t="shared" si="5"/>
        <v>1.391037026797459E-5</v>
      </c>
      <c r="T110" t="s">
        <v>49</v>
      </c>
      <c r="U110" t="s">
        <v>73</v>
      </c>
      <c r="V110" t="s">
        <v>74</v>
      </c>
      <c r="W110" t="s">
        <v>75</v>
      </c>
      <c r="X110" t="s">
        <v>76</v>
      </c>
    </row>
    <row r="111" spans="1:24" x14ac:dyDescent="0.35">
      <c r="A111" t="s">
        <v>49</v>
      </c>
      <c r="B111" t="s">
        <v>73</v>
      </c>
      <c r="C111" t="s">
        <v>95</v>
      </c>
      <c r="D111" t="s">
        <v>2052</v>
      </c>
      <c r="E111" t="s">
        <v>2386</v>
      </c>
      <c r="F111" s="1">
        <f>SUMIF('EBI tsv usX'!$F$3:$F$719,E111,'EBI tsv usX'!$I$3:$I$719)</f>
        <v>16</v>
      </c>
      <c r="G111">
        <f>SUMIF('Kelpie counts usX'!$K$3:$K$276,E111,'Kelpie counts usX'!$B$3:$B$276)</f>
        <v>0</v>
      </c>
      <c r="H111" s="4">
        <f t="shared" si="3"/>
        <v>1.391037026797459E-5</v>
      </c>
      <c r="I111" s="4">
        <f t="shared" si="4"/>
        <v>0</v>
      </c>
      <c r="K111" s="7">
        <f t="shared" si="5"/>
        <v>1.391037026797459E-5</v>
      </c>
      <c r="T111" t="s">
        <v>49</v>
      </c>
      <c r="U111" t="s">
        <v>58</v>
      </c>
      <c r="V111" t="s">
        <v>112</v>
      </c>
      <c r="W111" s="8" t="s">
        <v>3226</v>
      </c>
      <c r="X111" t="s">
        <v>114</v>
      </c>
    </row>
    <row r="112" spans="1:24" x14ac:dyDescent="0.35">
      <c r="A112" t="s">
        <v>49</v>
      </c>
      <c r="B112" t="s">
        <v>2053</v>
      </c>
      <c r="C112" t="s">
        <v>2054</v>
      </c>
      <c r="D112" t="s">
        <v>2389</v>
      </c>
      <c r="E112" t="s">
        <v>2390</v>
      </c>
      <c r="F112" s="1">
        <f>SUMIF('EBI tsv usX'!$F$3:$F$719,E112,'EBI tsv usX'!$I$3:$I$719)</f>
        <v>16</v>
      </c>
      <c r="G112">
        <f>SUMIF('Kelpie counts usX'!$K$3:$K$276,E112,'Kelpie counts usX'!$B$3:$B$276)</f>
        <v>0</v>
      </c>
      <c r="H112" s="4">
        <f t="shared" si="3"/>
        <v>1.391037026797459E-5</v>
      </c>
      <c r="I112" s="4">
        <f t="shared" si="4"/>
        <v>0</v>
      </c>
      <c r="K112" s="7">
        <f t="shared" si="5"/>
        <v>1.391037026797459E-5</v>
      </c>
      <c r="T112" t="s">
        <v>49</v>
      </c>
      <c r="U112" t="s">
        <v>73</v>
      </c>
      <c r="V112" t="s">
        <v>74</v>
      </c>
      <c r="W112" t="s">
        <v>75</v>
      </c>
      <c r="X112" t="s">
        <v>76</v>
      </c>
    </row>
    <row r="113" spans="1:24" x14ac:dyDescent="0.35">
      <c r="A113" t="s">
        <v>49</v>
      </c>
      <c r="B113" t="s">
        <v>133</v>
      </c>
      <c r="C113" t="s">
        <v>1896</v>
      </c>
      <c r="D113" t="s">
        <v>617</v>
      </c>
      <c r="E113" t="s">
        <v>1644</v>
      </c>
      <c r="F113" s="1">
        <f>SUMIF('EBI tsv usX'!$F$3:$F$719,E113,'EBI tsv usX'!$I$3:$I$719)</f>
        <v>15</v>
      </c>
      <c r="G113">
        <f>SUMIF('Kelpie counts usX'!$K$3:$K$276,E113,'Kelpie counts usX'!$B$3:$B$276)</f>
        <v>0</v>
      </c>
      <c r="H113" s="4">
        <f t="shared" si="3"/>
        <v>1.3040972126226177E-5</v>
      </c>
      <c r="I113" s="4">
        <f t="shared" si="4"/>
        <v>0</v>
      </c>
      <c r="K113" s="7">
        <f t="shared" si="5"/>
        <v>1.3040972126226177E-5</v>
      </c>
      <c r="T113" t="s">
        <v>49</v>
      </c>
      <c r="U113" t="s">
        <v>58</v>
      </c>
      <c r="V113" t="s">
        <v>59</v>
      </c>
      <c r="W113" t="s">
        <v>60</v>
      </c>
      <c r="X113" s="8" t="s">
        <v>512</v>
      </c>
    </row>
    <row r="114" spans="1:24" x14ac:dyDescent="0.35">
      <c r="A114" t="s">
        <v>49</v>
      </c>
      <c r="B114" t="s">
        <v>73</v>
      </c>
      <c r="C114" t="s">
        <v>95</v>
      </c>
      <c r="D114" t="s">
        <v>2058</v>
      </c>
      <c r="E114" t="s">
        <v>2059</v>
      </c>
      <c r="F114" s="1">
        <f>SUMIF('EBI tsv usX'!$F$3:$F$719,E114,'EBI tsv usX'!$I$3:$I$719)</f>
        <v>14</v>
      </c>
      <c r="G114">
        <f>SUMIF('Kelpie counts usX'!$K$3:$K$276,E114,'Kelpie counts usX'!$B$3:$B$276)</f>
        <v>0</v>
      </c>
      <c r="H114" s="4">
        <f t="shared" si="3"/>
        <v>1.2171573984477765E-5</v>
      </c>
      <c r="I114" s="4">
        <f t="shared" si="4"/>
        <v>0</v>
      </c>
      <c r="K114" s="7">
        <f t="shared" si="5"/>
        <v>1.2171573984477765E-5</v>
      </c>
      <c r="T114" t="s">
        <v>49</v>
      </c>
      <c r="U114" t="s">
        <v>58</v>
      </c>
      <c r="V114" t="s">
        <v>59</v>
      </c>
      <c r="W114" t="s">
        <v>60</v>
      </c>
      <c r="X114" t="s">
        <v>61</v>
      </c>
    </row>
    <row r="115" spans="1:24" x14ac:dyDescent="0.35">
      <c r="A115" t="s">
        <v>49</v>
      </c>
      <c r="B115" t="s">
        <v>1678</v>
      </c>
      <c r="C115" t="s">
        <v>1678</v>
      </c>
      <c r="D115" t="s">
        <v>1679</v>
      </c>
      <c r="E115" t="s">
        <v>1680</v>
      </c>
      <c r="F115" s="1">
        <f>SUMIF('EBI tsv usX'!$F$3:$F$719,E115,'EBI tsv usX'!$I$3:$I$719)</f>
        <v>13</v>
      </c>
      <c r="G115">
        <f>SUMIF('Kelpie counts usX'!$K$3:$K$276,E115,'Kelpie counts usX'!$B$3:$B$276)</f>
        <v>0</v>
      </c>
      <c r="H115" s="4">
        <f t="shared" si="3"/>
        <v>1.1302175842729354E-5</v>
      </c>
      <c r="I115" s="4">
        <f t="shared" si="4"/>
        <v>0</v>
      </c>
      <c r="K115" s="7">
        <f t="shared" si="5"/>
        <v>1.1302175842729354E-5</v>
      </c>
      <c r="T115" t="s">
        <v>49</v>
      </c>
      <c r="U115" t="s">
        <v>50</v>
      </c>
      <c r="V115" t="s">
        <v>52</v>
      </c>
      <c r="W115" t="s">
        <v>53</v>
      </c>
      <c r="X115" t="s">
        <v>91</v>
      </c>
    </row>
    <row r="116" spans="1:24" x14ac:dyDescent="0.35">
      <c r="A116" t="s">
        <v>49</v>
      </c>
      <c r="B116" t="s">
        <v>58</v>
      </c>
      <c r="C116" t="s">
        <v>59</v>
      </c>
      <c r="D116" t="s">
        <v>60</v>
      </c>
      <c r="E116" t="s">
        <v>3232</v>
      </c>
      <c r="F116" s="1">
        <f>SUMIF('EBI tsv usX'!$F$3:$F$719,E116,'EBI tsv usX'!$I$3:$I$719)</f>
        <v>13</v>
      </c>
      <c r="G116">
        <f>SUMIF('Kelpie counts usX'!$K$3:$K$276,E116,'Kelpie counts usX'!$B$3:$B$276)</f>
        <v>0</v>
      </c>
      <c r="H116" s="4">
        <f t="shared" si="3"/>
        <v>1.1302175842729354E-5</v>
      </c>
      <c r="I116" s="4">
        <f t="shared" si="4"/>
        <v>0</v>
      </c>
      <c r="K116" s="7">
        <f t="shared" si="5"/>
        <v>1.1302175842729354E-5</v>
      </c>
      <c r="T116" t="s">
        <v>49</v>
      </c>
      <c r="U116" t="s">
        <v>58</v>
      </c>
      <c r="V116" t="s">
        <v>59</v>
      </c>
      <c r="W116" t="s">
        <v>60</v>
      </c>
      <c r="X116" t="s">
        <v>61</v>
      </c>
    </row>
    <row r="117" spans="1:24" x14ac:dyDescent="0.35">
      <c r="A117" t="s">
        <v>49</v>
      </c>
      <c r="B117" t="s">
        <v>1844</v>
      </c>
      <c r="C117" t="s">
        <v>1845</v>
      </c>
      <c r="D117" t="s">
        <v>1849</v>
      </c>
      <c r="E117" t="s">
        <v>1850</v>
      </c>
      <c r="F117" s="1">
        <f>SUMIF('EBI tsv usX'!$F$3:$F$719,E117,'EBI tsv usX'!$I$3:$I$719)</f>
        <v>13</v>
      </c>
      <c r="G117">
        <f>SUMIF('Kelpie counts usX'!$K$3:$K$276,E117,'Kelpie counts usX'!$B$3:$B$276)</f>
        <v>0</v>
      </c>
      <c r="H117" s="4">
        <f t="shared" si="3"/>
        <v>1.1302175842729354E-5</v>
      </c>
      <c r="I117" s="4">
        <f t="shared" si="4"/>
        <v>0</v>
      </c>
      <c r="K117" s="7">
        <f t="shared" si="5"/>
        <v>1.1302175842729354E-5</v>
      </c>
      <c r="T117" t="s">
        <v>49</v>
      </c>
      <c r="U117" t="s">
        <v>73</v>
      </c>
      <c r="V117" t="s">
        <v>74</v>
      </c>
      <c r="W117" t="s">
        <v>75</v>
      </c>
      <c r="X117" t="s">
        <v>76</v>
      </c>
    </row>
    <row r="118" spans="1:24" x14ac:dyDescent="0.35">
      <c r="A118" t="s">
        <v>49</v>
      </c>
      <c r="B118" t="s">
        <v>50</v>
      </c>
      <c r="C118" t="s">
        <v>52</v>
      </c>
      <c r="D118" t="s">
        <v>53</v>
      </c>
      <c r="E118" t="s">
        <v>2063</v>
      </c>
      <c r="F118" s="1">
        <f>SUMIF('EBI tsv usX'!$F$3:$F$719,E118,'EBI tsv usX'!$I$3:$I$719)</f>
        <v>11</v>
      </c>
      <c r="G118">
        <f>SUMIF('Kelpie counts usX'!$K$3:$K$276,E118,'Kelpie counts usX'!$B$3:$B$276)</f>
        <v>0</v>
      </c>
      <c r="H118" s="4">
        <f t="shared" si="3"/>
        <v>9.5633795592325307E-6</v>
      </c>
      <c r="I118" s="4">
        <f t="shared" si="4"/>
        <v>0</v>
      </c>
      <c r="K118" s="7">
        <f t="shared" si="5"/>
        <v>9.5633795592325307E-6</v>
      </c>
      <c r="T118" t="s">
        <v>49</v>
      </c>
      <c r="U118" t="s">
        <v>58</v>
      </c>
      <c r="V118" s="8" t="s">
        <v>112</v>
      </c>
      <c r="W118" s="8" t="s">
        <v>3222</v>
      </c>
      <c r="X118" s="8" t="s">
        <v>140</v>
      </c>
    </row>
    <row r="119" spans="1:24" x14ac:dyDescent="0.35">
      <c r="A119" t="s">
        <v>49</v>
      </c>
      <c r="B119" t="s">
        <v>73</v>
      </c>
      <c r="C119" t="s">
        <v>74</v>
      </c>
      <c r="D119" t="s">
        <v>1917</v>
      </c>
      <c r="E119" t="s">
        <v>1918</v>
      </c>
      <c r="F119" s="1">
        <f>SUMIF('EBI tsv usX'!$F$3:$F$719,E119,'EBI tsv usX'!$I$3:$I$719)</f>
        <v>9</v>
      </c>
      <c r="G119">
        <f>SUMIF('Kelpie counts usX'!$K$3:$K$276,E119,'Kelpie counts usX'!$B$3:$B$276)</f>
        <v>0</v>
      </c>
      <c r="H119" s="4">
        <f t="shared" si="3"/>
        <v>7.8245832757357057E-6</v>
      </c>
      <c r="I119" s="4">
        <f t="shared" si="4"/>
        <v>0</v>
      </c>
      <c r="K119" s="7">
        <f t="shared" si="5"/>
        <v>7.8245832757357057E-6</v>
      </c>
      <c r="T119" t="s">
        <v>49</v>
      </c>
      <c r="U119" t="s">
        <v>50</v>
      </c>
      <c r="V119" t="s">
        <v>52</v>
      </c>
      <c r="W119" t="s">
        <v>53</v>
      </c>
      <c r="X119" t="s">
        <v>91</v>
      </c>
    </row>
    <row r="120" spans="1:24" x14ac:dyDescent="0.35">
      <c r="A120" t="s">
        <v>49</v>
      </c>
      <c r="B120" t="s">
        <v>73</v>
      </c>
      <c r="C120" t="s">
        <v>2069</v>
      </c>
      <c r="D120" t="s">
        <v>2070</v>
      </c>
      <c r="E120" t="s">
        <v>2071</v>
      </c>
      <c r="F120" s="1">
        <f>SUMIF('EBI tsv usX'!$F$3:$F$719,E120,'EBI tsv usX'!$I$3:$I$719)</f>
        <v>9</v>
      </c>
      <c r="G120">
        <f>SUMIF('Kelpie counts usX'!$K$3:$K$276,E120,'Kelpie counts usX'!$B$3:$B$276)</f>
        <v>0</v>
      </c>
      <c r="H120" s="4">
        <f t="shared" si="3"/>
        <v>7.8245832757357057E-6</v>
      </c>
      <c r="I120" s="4">
        <f t="shared" si="4"/>
        <v>0</v>
      </c>
      <c r="K120" s="7">
        <f t="shared" si="5"/>
        <v>7.8245832757357057E-6</v>
      </c>
      <c r="T120" t="s">
        <v>49</v>
      </c>
      <c r="U120" t="s">
        <v>58</v>
      </c>
      <c r="V120" t="s">
        <v>258</v>
      </c>
      <c r="W120" t="s">
        <v>259</v>
      </c>
      <c r="X120" t="s">
        <v>458</v>
      </c>
    </row>
    <row r="121" spans="1:24" x14ac:dyDescent="0.35">
      <c r="A121" t="s">
        <v>49</v>
      </c>
      <c r="B121" t="s">
        <v>1837</v>
      </c>
      <c r="C121" t="s">
        <v>1838</v>
      </c>
      <c r="D121" t="s">
        <v>1839</v>
      </c>
      <c r="E121" t="s">
        <v>2398</v>
      </c>
      <c r="F121" s="1">
        <f>SUMIF('EBI tsv usX'!$F$3:$F$719,E121,'EBI tsv usX'!$I$3:$I$719)</f>
        <v>9</v>
      </c>
      <c r="G121">
        <f>SUMIF('Kelpie counts usX'!$K$3:$K$276,E121,'Kelpie counts usX'!$B$3:$B$276)</f>
        <v>0</v>
      </c>
      <c r="H121" s="4">
        <f t="shared" si="3"/>
        <v>7.8245832757357057E-6</v>
      </c>
      <c r="I121" s="4">
        <f t="shared" si="4"/>
        <v>0</v>
      </c>
      <c r="K121" s="7">
        <f t="shared" si="5"/>
        <v>7.8245832757357057E-6</v>
      </c>
      <c r="T121" t="s">
        <v>49</v>
      </c>
      <c r="U121" t="s">
        <v>73</v>
      </c>
      <c r="V121" t="s">
        <v>95</v>
      </c>
      <c r="W121" t="s">
        <v>96</v>
      </c>
      <c r="X121" t="s">
        <v>1777</v>
      </c>
    </row>
    <row r="122" spans="1:24" x14ac:dyDescent="0.35">
      <c r="A122" t="s">
        <v>49</v>
      </c>
      <c r="B122" t="s">
        <v>73</v>
      </c>
      <c r="C122" t="s">
        <v>1791</v>
      </c>
      <c r="D122" t="s">
        <v>1792</v>
      </c>
      <c r="E122" t="s">
        <v>1793</v>
      </c>
      <c r="F122" s="1">
        <f>SUMIF('EBI tsv usX'!$F$3:$F$719,E122,'EBI tsv usX'!$I$3:$I$719)</f>
        <v>9</v>
      </c>
      <c r="G122">
        <f>SUMIF('Kelpie counts usX'!$K$3:$K$276,E122,'Kelpie counts usX'!$B$3:$B$276)</f>
        <v>0</v>
      </c>
      <c r="H122" s="4">
        <f t="shared" si="3"/>
        <v>7.8245832757357057E-6</v>
      </c>
      <c r="I122" s="4">
        <f t="shared" si="4"/>
        <v>0</v>
      </c>
      <c r="K122" s="7">
        <f t="shared" si="5"/>
        <v>7.8245832757357057E-6</v>
      </c>
      <c r="T122" t="s">
        <v>49</v>
      </c>
      <c r="U122" t="s">
        <v>58</v>
      </c>
      <c r="V122" t="s">
        <v>258</v>
      </c>
      <c r="W122" t="s">
        <v>1681</v>
      </c>
      <c r="X122" t="s">
        <v>1985</v>
      </c>
    </row>
    <row r="123" spans="1:24" x14ac:dyDescent="0.35">
      <c r="A123" t="s">
        <v>49</v>
      </c>
      <c r="B123" t="s">
        <v>50</v>
      </c>
      <c r="C123" t="s">
        <v>52</v>
      </c>
      <c r="D123" t="s">
        <v>53</v>
      </c>
      <c r="E123" t="s">
        <v>2075</v>
      </c>
      <c r="F123" s="1">
        <f>SUMIF('EBI tsv usX'!$F$3:$F$719,E123,'EBI tsv usX'!$I$3:$I$719)</f>
        <v>8</v>
      </c>
      <c r="G123">
        <f>SUMIF('Kelpie counts usX'!$K$3:$K$276,E123,'Kelpie counts usX'!$B$3:$B$276)</f>
        <v>0</v>
      </c>
      <c r="H123" s="4">
        <f t="shared" si="3"/>
        <v>6.9551851339872949E-6</v>
      </c>
      <c r="I123" s="4">
        <f t="shared" si="4"/>
        <v>0</v>
      </c>
      <c r="K123" s="7">
        <f t="shared" si="5"/>
        <v>6.9551851339872949E-6</v>
      </c>
      <c r="T123" t="s">
        <v>49</v>
      </c>
      <c r="U123" t="s">
        <v>50</v>
      </c>
      <c r="V123" t="s">
        <v>52</v>
      </c>
      <c r="W123" t="s">
        <v>53</v>
      </c>
      <c r="X123" s="8" t="s">
        <v>65</v>
      </c>
    </row>
    <row r="124" spans="1:24" x14ac:dyDescent="0.35">
      <c r="A124" t="s">
        <v>49</v>
      </c>
      <c r="B124" t="s">
        <v>1844</v>
      </c>
      <c r="C124" t="s">
        <v>1845</v>
      </c>
      <c r="D124" t="s">
        <v>1846</v>
      </c>
      <c r="E124" t="s">
        <v>1847</v>
      </c>
      <c r="F124" s="1">
        <f>SUMIF('EBI tsv usX'!$F$3:$F$719,E124,'EBI tsv usX'!$I$3:$I$719)</f>
        <v>8</v>
      </c>
      <c r="G124">
        <f>SUMIF('Kelpie counts usX'!$K$3:$K$276,E124,'Kelpie counts usX'!$B$3:$B$276)</f>
        <v>0</v>
      </c>
      <c r="H124" s="4">
        <f t="shared" si="3"/>
        <v>6.9551851339872949E-6</v>
      </c>
      <c r="I124" s="4">
        <f t="shared" si="4"/>
        <v>0</v>
      </c>
      <c r="K124" s="7">
        <f t="shared" si="5"/>
        <v>6.9551851339872949E-6</v>
      </c>
      <c r="T124" t="s">
        <v>49</v>
      </c>
      <c r="U124" t="s">
        <v>58</v>
      </c>
      <c r="V124" t="s">
        <v>112</v>
      </c>
      <c r="W124" s="8" t="s">
        <v>3226</v>
      </c>
      <c r="X124" t="s">
        <v>114</v>
      </c>
    </row>
    <row r="125" spans="1:24" x14ac:dyDescent="0.35">
      <c r="A125" t="s">
        <v>49</v>
      </c>
      <c r="B125" t="s">
        <v>1844</v>
      </c>
      <c r="C125" t="s">
        <v>2078</v>
      </c>
      <c r="D125" t="s">
        <v>2079</v>
      </c>
      <c r="E125" t="s">
        <v>2401</v>
      </c>
      <c r="F125" s="1">
        <f>SUMIF('EBI tsv usX'!$F$3:$F$719,E125,'EBI tsv usX'!$I$3:$I$719)</f>
        <v>8</v>
      </c>
      <c r="G125">
        <f>SUMIF('Kelpie counts usX'!$K$3:$K$276,E125,'Kelpie counts usX'!$B$3:$B$276)</f>
        <v>0</v>
      </c>
      <c r="H125" s="4">
        <f t="shared" si="3"/>
        <v>6.9551851339872949E-6</v>
      </c>
      <c r="I125" s="4">
        <f t="shared" si="4"/>
        <v>0</v>
      </c>
      <c r="K125" s="7">
        <f t="shared" si="5"/>
        <v>6.9551851339872949E-6</v>
      </c>
      <c r="T125" t="s">
        <v>49</v>
      </c>
      <c r="U125" t="s">
        <v>50</v>
      </c>
      <c r="V125" t="s">
        <v>52</v>
      </c>
      <c r="W125" t="s">
        <v>53</v>
      </c>
      <c r="X125" s="8" t="s">
        <v>146</v>
      </c>
    </row>
    <row r="126" spans="1:24" x14ac:dyDescent="0.35">
      <c r="A126" t="s">
        <v>49</v>
      </c>
      <c r="B126" t="s">
        <v>1667</v>
      </c>
      <c r="C126" t="s">
        <v>1668</v>
      </c>
      <c r="D126" t="s">
        <v>1669</v>
      </c>
      <c r="E126" t="s">
        <v>1670</v>
      </c>
      <c r="F126" s="1">
        <f>SUMIF('EBI tsv usX'!$F$3:$F$719,E126,'EBI tsv usX'!$I$3:$I$719)</f>
        <v>8</v>
      </c>
      <c r="G126">
        <f>SUMIF('Kelpie counts usX'!$K$3:$K$276,E126,'Kelpie counts usX'!$B$3:$B$276)</f>
        <v>0</v>
      </c>
      <c r="H126" s="4">
        <f t="shared" si="3"/>
        <v>6.9551851339872949E-6</v>
      </c>
      <c r="I126" s="4">
        <f t="shared" si="4"/>
        <v>0</v>
      </c>
      <c r="K126" s="7">
        <f t="shared" si="5"/>
        <v>6.9551851339872949E-6</v>
      </c>
      <c r="T126" t="s">
        <v>49</v>
      </c>
      <c r="U126" t="s">
        <v>58</v>
      </c>
      <c r="V126" t="s">
        <v>173</v>
      </c>
      <c r="W126" t="s">
        <v>174</v>
      </c>
      <c r="X126" t="s">
        <v>175</v>
      </c>
    </row>
    <row r="127" spans="1:24" x14ac:dyDescent="0.35">
      <c r="A127" t="s">
        <v>49</v>
      </c>
      <c r="B127" t="s">
        <v>50</v>
      </c>
      <c r="C127" t="s">
        <v>1662</v>
      </c>
      <c r="D127" t="s">
        <v>1663</v>
      </c>
      <c r="E127" t="s">
        <v>1665</v>
      </c>
      <c r="F127" s="1">
        <f>SUMIF('EBI tsv usX'!$F$3:$F$719,E127,'EBI tsv usX'!$I$3:$I$719)</f>
        <v>8</v>
      </c>
      <c r="G127">
        <f>SUMIF('Kelpie counts usX'!$K$3:$K$276,E127,'Kelpie counts usX'!$B$3:$B$276)</f>
        <v>0</v>
      </c>
      <c r="H127" s="4">
        <f t="shared" si="3"/>
        <v>6.9551851339872949E-6</v>
      </c>
      <c r="I127" s="4">
        <f t="shared" si="4"/>
        <v>0</v>
      </c>
      <c r="K127" s="7">
        <f t="shared" si="5"/>
        <v>6.9551851339872949E-6</v>
      </c>
      <c r="T127" t="s">
        <v>49</v>
      </c>
      <c r="U127" t="s">
        <v>133</v>
      </c>
      <c r="V127" t="s">
        <v>1975</v>
      </c>
      <c r="W127" t="s">
        <v>240</v>
      </c>
      <c r="X127" t="s">
        <v>242</v>
      </c>
    </row>
    <row r="128" spans="1:24" x14ac:dyDescent="0.35">
      <c r="A128" t="s">
        <v>49</v>
      </c>
      <c r="B128" t="s">
        <v>1667</v>
      </c>
      <c r="C128" t="s">
        <v>2082</v>
      </c>
      <c r="D128" t="s">
        <v>2083</v>
      </c>
      <c r="E128" t="s">
        <v>2403</v>
      </c>
      <c r="F128" s="1">
        <f>SUMIF('EBI tsv usX'!$F$3:$F$719,E128,'EBI tsv usX'!$I$3:$I$719)</f>
        <v>7</v>
      </c>
      <c r="G128">
        <f>SUMIF('Kelpie counts usX'!$K$3:$K$276,E128,'Kelpie counts usX'!$B$3:$B$276)</f>
        <v>0</v>
      </c>
      <c r="H128" s="4">
        <f t="shared" si="3"/>
        <v>6.0857869922388824E-6</v>
      </c>
      <c r="I128" s="4">
        <f t="shared" si="4"/>
        <v>0</v>
      </c>
      <c r="K128" s="7">
        <f t="shared" si="5"/>
        <v>6.0857869922388824E-6</v>
      </c>
      <c r="T128" t="s">
        <v>49</v>
      </c>
      <c r="U128" t="s">
        <v>50</v>
      </c>
      <c r="V128" t="s">
        <v>52</v>
      </c>
      <c r="W128" t="s">
        <v>53</v>
      </c>
      <c r="X128" s="8" t="s">
        <v>65</v>
      </c>
    </row>
    <row r="129" spans="1:24" x14ac:dyDescent="0.35">
      <c r="A129" t="s">
        <v>49</v>
      </c>
      <c r="B129" t="s">
        <v>1672</v>
      </c>
      <c r="C129" t="s">
        <v>1672</v>
      </c>
      <c r="D129" t="s">
        <v>3234</v>
      </c>
      <c r="E129" t="s">
        <v>3235</v>
      </c>
      <c r="F129" s="1">
        <f>SUMIF('EBI tsv usX'!$F$3:$F$719,E129,'EBI tsv usX'!$I$3:$I$719)</f>
        <v>7</v>
      </c>
      <c r="G129">
        <f>SUMIF('Kelpie counts usX'!$K$3:$K$276,E129,'Kelpie counts usX'!$B$3:$B$276)</f>
        <v>0</v>
      </c>
      <c r="H129" s="4">
        <f t="shared" si="3"/>
        <v>6.0857869922388824E-6</v>
      </c>
      <c r="I129" s="4">
        <f t="shared" si="4"/>
        <v>0</v>
      </c>
      <c r="K129" s="7">
        <f t="shared" si="5"/>
        <v>6.0857869922388824E-6</v>
      </c>
      <c r="T129" t="s">
        <v>49</v>
      </c>
      <c r="U129" t="s">
        <v>58</v>
      </c>
      <c r="V129" t="s">
        <v>112</v>
      </c>
      <c r="W129" s="8" t="s">
        <v>3226</v>
      </c>
      <c r="X129" t="s">
        <v>114</v>
      </c>
    </row>
    <row r="130" spans="1:24" x14ac:dyDescent="0.35">
      <c r="A130" t="s">
        <v>49</v>
      </c>
      <c r="B130" t="s">
        <v>73</v>
      </c>
      <c r="C130" t="s">
        <v>74</v>
      </c>
      <c r="D130" t="s">
        <v>1799</v>
      </c>
      <c r="E130" t="s">
        <v>2084</v>
      </c>
      <c r="F130" s="1">
        <f>SUMIF('EBI tsv usX'!$F$3:$F$719,E130,'EBI tsv usX'!$I$3:$I$719)</f>
        <v>7</v>
      </c>
      <c r="G130">
        <f>SUMIF('Kelpie counts usX'!$K$3:$K$276,E130,'Kelpie counts usX'!$B$3:$B$276)</f>
        <v>0</v>
      </c>
      <c r="H130" s="4">
        <f t="shared" si="3"/>
        <v>6.0857869922388824E-6</v>
      </c>
      <c r="I130" s="4">
        <f t="shared" si="4"/>
        <v>0</v>
      </c>
      <c r="K130" s="7">
        <f t="shared" si="5"/>
        <v>6.0857869922388824E-6</v>
      </c>
      <c r="T130" t="s">
        <v>49</v>
      </c>
      <c r="U130" t="s">
        <v>58</v>
      </c>
      <c r="V130" t="s">
        <v>59</v>
      </c>
      <c r="W130" t="s">
        <v>60</v>
      </c>
      <c r="X130" t="s">
        <v>69</v>
      </c>
    </row>
    <row r="131" spans="1:24" x14ac:dyDescent="0.35">
      <c r="A131" t="s">
        <v>49</v>
      </c>
      <c r="B131" t="s">
        <v>133</v>
      </c>
      <c r="C131" t="s">
        <v>1896</v>
      </c>
      <c r="D131" t="s">
        <v>617</v>
      </c>
      <c r="E131" t="s">
        <v>2100</v>
      </c>
      <c r="F131" s="1">
        <f>SUMIF('EBI tsv usX'!$F$3:$F$719,E131,'EBI tsv usX'!$I$3:$I$719)</f>
        <v>7</v>
      </c>
      <c r="G131">
        <f>SUMIF('Kelpie counts usX'!$K$3:$K$276,E131,'Kelpie counts usX'!$B$3:$B$276)</f>
        <v>0</v>
      </c>
      <c r="H131" s="4">
        <f t="shared" si="3"/>
        <v>6.0857869922388824E-6</v>
      </c>
      <c r="I131" s="4">
        <f t="shared" si="4"/>
        <v>0</v>
      </c>
      <c r="K131" s="7">
        <f t="shared" si="5"/>
        <v>6.0857869922388824E-6</v>
      </c>
      <c r="T131" t="s">
        <v>49</v>
      </c>
      <c r="U131" t="s">
        <v>58</v>
      </c>
      <c r="V131" t="s">
        <v>59</v>
      </c>
      <c r="W131" t="s">
        <v>60</v>
      </c>
      <c r="X131" t="s">
        <v>211</v>
      </c>
    </row>
    <row r="132" spans="1:24" x14ac:dyDescent="0.35">
      <c r="A132" t="s">
        <v>49</v>
      </c>
      <c r="B132" t="s">
        <v>58</v>
      </c>
      <c r="C132" t="s">
        <v>258</v>
      </c>
      <c r="D132" t="s">
        <v>259</v>
      </c>
      <c r="E132" t="s">
        <v>1696</v>
      </c>
      <c r="F132" s="1">
        <f>SUMIF('EBI tsv usX'!$F$3:$F$719,E132,'EBI tsv usX'!$I$3:$I$719)</f>
        <v>7</v>
      </c>
      <c r="G132">
        <f>SUMIF('Kelpie counts usX'!$K$3:$K$276,E132,'Kelpie counts usX'!$B$3:$B$276)</f>
        <v>0</v>
      </c>
      <c r="H132" s="4">
        <f t="shared" ref="H132:H195" si="6">F132/F$1</f>
        <v>6.0857869922388824E-6</v>
      </c>
      <c r="I132" s="4">
        <f t="shared" ref="I132:I195" si="7">G132/G$1</f>
        <v>0</v>
      </c>
      <c r="K132" s="7">
        <f t="shared" ref="K132:K195" si="8">MAX(H132:I132)</f>
        <v>6.0857869922388824E-6</v>
      </c>
      <c r="T132" t="s">
        <v>49</v>
      </c>
      <c r="U132" t="s">
        <v>133</v>
      </c>
      <c r="V132" t="s">
        <v>1896</v>
      </c>
      <c r="W132" t="s">
        <v>135</v>
      </c>
      <c r="X132" t="s">
        <v>136</v>
      </c>
    </row>
    <row r="133" spans="1:24" x14ac:dyDescent="0.35">
      <c r="A133" t="s">
        <v>49</v>
      </c>
      <c r="B133" t="s">
        <v>133</v>
      </c>
      <c r="C133" t="s">
        <v>1896</v>
      </c>
      <c r="D133" t="s">
        <v>617</v>
      </c>
      <c r="E133" t="s">
        <v>2120</v>
      </c>
      <c r="F133" s="1">
        <f>SUMIF('EBI tsv usX'!$F$3:$F$719,E133,'EBI tsv usX'!$I$3:$I$719)</f>
        <v>7</v>
      </c>
      <c r="G133">
        <f>SUMIF('Kelpie counts usX'!$K$3:$K$276,E133,'Kelpie counts usX'!$B$3:$B$276)</f>
        <v>0</v>
      </c>
      <c r="H133" s="4">
        <f t="shared" si="6"/>
        <v>6.0857869922388824E-6</v>
      </c>
      <c r="I133" s="4">
        <f t="shared" si="7"/>
        <v>0</v>
      </c>
      <c r="K133" s="7">
        <f t="shared" si="8"/>
        <v>6.0857869922388824E-6</v>
      </c>
      <c r="T133" t="s">
        <v>49</v>
      </c>
      <c r="U133" t="s">
        <v>58</v>
      </c>
      <c r="V133" t="s">
        <v>59</v>
      </c>
      <c r="W133" t="s">
        <v>1741</v>
      </c>
      <c r="X133" t="s">
        <v>1989</v>
      </c>
    </row>
    <row r="134" spans="1:24" x14ac:dyDescent="0.35">
      <c r="A134" t="s">
        <v>49</v>
      </c>
      <c r="B134" t="s">
        <v>73</v>
      </c>
      <c r="C134" t="s">
        <v>74</v>
      </c>
      <c r="D134" t="s">
        <v>1799</v>
      </c>
      <c r="E134" t="s">
        <v>1800</v>
      </c>
      <c r="F134" s="1">
        <f>SUMIF('EBI tsv usX'!$F$3:$F$719,E134,'EBI tsv usX'!$I$3:$I$719)</f>
        <v>7</v>
      </c>
      <c r="G134">
        <f>SUMIF('Kelpie counts usX'!$K$3:$K$276,E134,'Kelpie counts usX'!$B$3:$B$276)</f>
        <v>0</v>
      </c>
      <c r="H134" s="4">
        <f t="shared" si="6"/>
        <v>6.0857869922388824E-6</v>
      </c>
      <c r="I134" s="4">
        <f t="shared" si="7"/>
        <v>0</v>
      </c>
      <c r="K134" s="7">
        <f t="shared" si="8"/>
        <v>6.0857869922388824E-6</v>
      </c>
      <c r="T134" t="s">
        <v>49</v>
      </c>
      <c r="U134" t="s">
        <v>73</v>
      </c>
      <c r="V134" t="s">
        <v>95</v>
      </c>
      <c r="W134" t="s">
        <v>96</v>
      </c>
      <c r="X134" t="s">
        <v>1770</v>
      </c>
    </row>
    <row r="135" spans="1:24" x14ac:dyDescent="0.35">
      <c r="A135" t="s">
        <v>49</v>
      </c>
      <c r="B135" t="s">
        <v>133</v>
      </c>
      <c r="C135" t="s">
        <v>2086</v>
      </c>
      <c r="D135" t="s">
        <v>2087</v>
      </c>
      <c r="E135" t="s">
        <v>2088</v>
      </c>
      <c r="F135" s="1">
        <f>SUMIF('EBI tsv usX'!$F$3:$F$719,E135,'EBI tsv usX'!$I$3:$I$719)</f>
        <v>6</v>
      </c>
      <c r="G135">
        <f>SUMIF('Kelpie counts usX'!$K$3:$K$276,E135,'Kelpie counts usX'!$B$3:$B$276)</f>
        <v>0</v>
      </c>
      <c r="H135" s="4">
        <f t="shared" si="6"/>
        <v>5.2163888504904708E-6</v>
      </c>
      <c r="I135" s="4">
        <f t="shared" si="7"/>
        <v>0</v>
      </c>
      <c r="K135" s="7">
        <f t="shared" si="8"/>
        <v>5.2163888504904708E-6</v>
      </c>
      <c r="T135" t="s">
        <v>49</v>
      </c>
      <c r="U135" t="s">
        <v>73</v>
      </c>
      <c r="V135" t="s">
        <v>74</v>
      </c>
      <c r="W135" t="s">
        <v>75</v>
      </c>
      <c r="X135" t="s">
        <v>76</v>
      </c>
    </row>
    <row r="136" spans="1:24" x14ac:dyDescent="0.35">
      <c r="A136" t="s">
        <v>49</v>
      </c>
      <c r="B136" t="s">
        <v>133</v>
      </c>
      <c r="C136" t="s">
        <v>2086</v>
      </c>
      <c r="D136" t="s">
        <v>2087</v>
      </c>
      <c r="E136" t="s">
        <v>2089</v>
      </c>
      <c r="F136" s="1">
        <f>SUMIF('EBI tsv usX'!$F$3:$F$719,E136,'EBI tsv usX'!$I$3:$I$719)</f>
        <v>6</v>
      </c>
      <c r="G136">
        <f>SUMIF('Kelpie counts usX'!$K$3:$K$276,E136,'Kelpie counts usX'!$B$3:$B$276)</f>
        <v>0</v>
      </c>
      <c r="H136" s="4">
        <f t="shared" si="6"/>
        <v>5.2163888504904708E-6</v>
      </c>
      <c r="I136" s="4">
        <f t="shared" si="7"/>
        <v>0</v>
      </c>
      <c r="K136" s="7">
        <f t="shared" si="8"/>
        <v>5.2163888504904708E-6</v>
      </c>
      <c r="T136" t="s">
        <v>49</v>
      </c>
      <c r="U136" t="s">
        <v>133</v>
      </c>
      <c r="V136" t="s">
        <v>1896</v>
      </c>
      <c r="W136" t="s">
        <v>617</v>
      </c>
      <c r="X136" t="s">
        <v>619</v>
      </c>
    </row>
    <row r="137" spans="1:24" x14ac:dyDescent="0.35">
      <c r="A137" t="s">
        <v>49</v>
      </c>
      <c r="B137" t="s">
        <v>133</v>
      </c>
      <c r="C137" t="s">
        <v>2090</v>
      </c>
      <c r="D137" t="s">
        <v>2091</v>
      </c>
      <c r="E137" t="s">
        <v>2092</v>
      </c>
      <c r="F137" s="1">
        <f>SUMIF('EBI tsv usX'!$F$3:$F$719,E137,'EBI tsv usX'!$I$3:$I$719)</f>
        <v>6</v>
      </c>
      <c r="G137">
        <f>SUMIF('Kelpie counts usX'!$K$3:$K$276,E137,'Kelpie counts usX'!$B$3:$B$276)</f>
        <v>0</v>
      </c>
      <c r="H137" s="4">
        <f t="shared" si="6"/>
        <v>5.2163888504904708E-6</v>
      </c>
      <c r="I137" s="4">
        <f t="shared" si="7"/>
        <v>0</v>
      </c>
      <c r="K137" s="7">
        <f t="shared" si="8"/>
        <v>5.2163888504904708E-6</v>
      </c>
      <c r="T137" t="s">
        <v>49</v>
      </c>
      <c r="U137" t="s">
        <v>50</v>
      </c>
      <c r="V137" t="s">
        <v>52</v>
      </c>
      <c r="W137" t="s">
        <v>53</v>
      </c>
      <c r="X137" t="s">
        <v>146</v>
      </c>
    </row>
    <row r="138" spans="1:24" x14ac:dyDescent="0.35">
      <c r="A138" t="s">
        <v>49</v>
      </c>
      <c r="B138" t="s">
        <v>50</v>
      </c>
      <c r="C138" t="s">
        <v>1892</v>
      </c>
      <c r="D138" t="s">
        <v>1893</v>
      </c>
      <c r="E138" t="s">
        <v>1894</v>
      </c>
      <c r="F138" s="1">
        <f>SUMIF('EBI tsv usX'!$F$3:$F$719,E138,'EBI tsv usX'!$I$3:$I$719)</f>
        <v>6</v>
      </c>
      <c r="G138">
        <f>SUMIF('Kelpie counts usX'!$K$3:$K$276,E138,'Kelpie counts usX'!$B$3:$B$276)</f>
        <v>0</v>
      </c>
      <c r="H138" s="4">
        <f t="shared" si="6"/>
        <v>5.2163888504904708E-6</v>
      </c>
      <c r="I138" s="4">
        <f t="shared" si="7"/>
        <v>0</v>
      </c>
      <c r="K138" s="7">
        <f t="shared" si="8"/>
        <v>5.2163888504904708E-6</v>
      </c>
      <c r="T138" t="s">
        <v>49</v>
      </c>
      <c r="U138" t="s">
        <v>58</v>
      </c>
      <c r="V138" t="s">
        <v>258</v>
      </c>
      <c r="W138" t="s">
        <v>259</v>
      </c>
      <c r="X138" t="s">
        <v>1694</v>
      </c>
    </row>
    <row r="139" spans="1:24" x14ac:dyDescent="0.35">
      <c r="A139" t="s">
        <v>49</v>
      </c>
      <c r="B139" t="s">
        <v>1667</v>
      </c>
      <c r="C139" t="s">
        <v>2096</v>
      </c>
      <c r="D139" t="s">
        <v>2408</v>
      </c>
      <c r="E139" t="s">
        <v>2409</v>
      </c>
      <c r="F139" s="1">
        <f>SUMIF('EBI tsv usX'!$F$3:$F$719,E139,'EBI tsv usX'!$I$3:$I$719)</f>
        <v>6</v>
      </c>
      <c r="G139">
        <f>SUMIF('Kelpie counts usX'!$K$3:$K$276,E139,'Kelpie counts usX'!$B$3:$B$276)</f>
        <v>0</v>
      </c>
      <c r="H139" s="4">
        <f t="shared" si="6"/>
        <v>5.2163888504904708E-6</v>
      </c>
      <c r="I139" s="4">
        <f t="shared" si="7"/>
        <v>0</v>
      </c>
      <c r="K139" s="7">
        <f t="shared" si="8"/>
        <v>5.2163888504904708E-6</v>
      </c>
      <c r="T139" t="s">
        <v>49</v>
      </c>
      <c r="U139" t="s">
        <v>58</v>
      </c>
      <c r="V139" t="s">
        <v>112</v>
      </c>
      <c r="W139" s="8" t="s">
        <v>113</v>
      </c>
      <c r="X139" s="8" t="s">
        <v>3228</v>
      </c>
    </row>
    <row r="140" spans="1:24" x14ac:dyDescent="0.35">
      <c r="A140" t="s">
        <v>49</v>
      </c>
      <c r="B140" t="s">
        <v>58</v>
      </c>
      <c r="C140" t="s">
        <v>59</v>
      </c>
      <c r="D140" t="s">
        <v>60</v>
      </c>
      <c r="E140" t="s">
        <v>2097</v>
      </c>
      <c r="F140" s="1">
        <f>SUMIF('EBI tsv usX'!$F$3:$F$719,E140,'EBI tsv usX'!$I$3:$I$719)</f>
        <v>6</v>
      </c>
      <c r="G140">
        <f>SUMIF('Kelpie counts usX'!$K$3:$K$276,E140,'Kelpie counts usX'!$B$3:$B$276)</f>
        <v>0</v>
      </c>
      <c r="H140" s="4">
        <f t="shared" si="6"/>
        <v>5.2163888504904708E-6</v>
      </c>
      <c r="I140" s="4">
        <f t="shared" si="7"/>
        <v>0</v>
      </c>
      <c r="K140" s="7">
        <f t="shared" si="8"/>
        <v>5.2163888504904708E-6</v>
      </c>
      <c r="T140" t="s">
        <v>49</v>
      </c>
      <c r="U140" t="s">
        <v>58</v>
      </c>
      <c r="V140" t="s">
        <v>173</v>
      </c>
      <c r="W140" t="s">
        <v>174</v>
      </c>
      <c r="X140" t="s">
        <v>175</v>
      </c>
    </row>
    <row r="141" spans="1:24" x14ac:dyDescent="0.35">
      <c r="A141" t="s">
        <v>49</v>
      </c>
      <c r="B141" t="s">
        <v>73</v>
      </c>
      <c r="C141" t="s">
        <v>74</v>
      </c>
      <c r="D141" t="s">
        <v>1799</v>
      </c>
      <c r="E141" s="8" t="s">
        <v>2300</v>
      </c>
      <c r="F141" s="1">
        <f>SUMIF('EBI tsv usX'!$F$3:$F$719,E141,'EBI tsv usX'!$I$3:$I$719)</f>
        <v>6</v>
      </c>
      <c r="G141">
        <f>SUMIF('Kelpie counts usX'!$K$3:$K$276,E141,'Kelpie counts usX'!$B$3:$B$276)</f>
        <v>0</v>
      </c>
      <c r="H141" s="4">
        <f t="shared" si="6"/>
        <v>5.2163888504904708E-6</v>
      </c>
      <c r="I141" s="4">
        <f t="shared" si="7"/>
        <v>0</v>
      </c>
      <c r="K141" s="7">
        <f t="shared" si="8"/>
        <v>5.2163888504904708E-6</v>
      </c>
      <c r="T141" t="s">
        <v>49</v>
      </c>
      <c r="U141" t="s">
        <v>58</v>
      </c>
      <c r="V141" t="s">
        <v>258</v>
      </c>
      <c r="W141" t="s">
        <v>1681</v>
      </c>
      <c r="X141" t="s">
        <v>1927</v>
      </c>
    </row>
    <row r="142" spans="1:24" x14ac:dyDescent="0.35">
      <c r="A142" t="s">
        <v>49</v>
      </c>
      <c r="B142" t="s">
        <v>133</v>
      </c>
      <c r="C142" t="s">
        <v>1896</v>
      </c>
      <c r="D142" t="s">
        <v>617</v>
      </c>
      <c r="E142" t="s">
        <v>2102</v>
      </c>
      <c r="F142" s="1">
        <f>SUMIF('EBI tsv usX'!$F$3:$F$719,E142,'EBI tsv usX'!$I$3:$I$719)</f>
        <v>5</v>
      </c>
      <c r="G142">
        <f>SUMIF('Kelpie counts usX'!$K$3:$K$276,E142,'Kelpie counts usX'!$B$3:$B$276)</f>
        <v>0</v>
      </c>
      <c r="H142" s="4">
        <f t="shared" si="6"/>
        <v>4.3469907087420591E-6</v>
      </c>
      <c r="I142" s="4">
        <f t="shared" si="7"/>
        <v>0</v>
      </c>
      <c r="K142" s="7">
        <f t="shared" si="8"/>
        <v>4.3469907087420591E-6</v>
      </c>
      <c r="T142" t="s">
        <v>49</v>
      </c>
      <c r="U142" t="s">
        <v>50</v>
      </c>
      <c r="V142" t="s">
        <v>52</v>
      </c>
      <c r="W142" t="s">
        <v>53</v>
      </c>
      <c r="X142" t="s">
        <v>91</v>
      </c>
    </row>
    <row r="143" spans="1:24" x14ac:dyDescent="0.35">
      <c r="A143" t="s">
        <v>49</v>
      </c>
      <c r="B143" t="s">
        <v>1677</v>
      </c>
      <c r="C143" t="s">
        <v>2103</v>
      </c>
      <c r="D143" t="s">
        <v>2104</v>
      </c>
      <c r="E143" t="s">
        <v>2105</v>
      </c>
      <c r="F143" s="1">
        <f>SUMIF('EBI tsv usX'!$F$3:$F$719,E143,'EBI tsv usX'!$I$3:$I$719)</f>
        <v>5</v>
      </c>
      <c r="G143">
        <f>SUMIF('Kelpie counts usX'!$K$3:$K$276,E143,'Kelpie counts usX'!$B$3:$B$276)</f>
        <v>0</v>
      </c>
      <c r="H143" s="4">
        <f t="shared" si="6"/>
        <v>4.3469907087420591E-6</v>
      </c>
      <c r="I143" s="4">
        <f t="shared" si="7"/>
        <v>0</v>
      </c>
      <c r="K143" s="7">
        <f t="shared" si="8"/>
        <v>4.3469907087420591E-6</v>
      </c>
      <c r="T143" t="s">
        <v>49</v>
      </c>
      <c r="U143" t="s">
        <v>73</v>
      </c>
      <c r="V143" t="s">
        <v>74</v>
      </c>
      <c r="W143" t="s">
        <v>75</v>
      </c>
      <c r="X143" t="s">
        <v>76</v>
      </c>
    </row>
    <row r="144" spans="1:24" x14ac:dyDescent="0.35">
      <c r="A144" t="s">
        <v>49</v>
      </c>
      <c r="B144" t="s">
        <v>2108</v>
      </c>
      <c r="C144" t="s">
        <v>2109</v>
      </c>
      <c r="D144" t="s">
        <v>2414</v>
      </c>
      <c r="E144" t="s">
        <v>2415</v>
      </c>
      <c r="F144" s="1">
        <f>SUMIF('EBI tsv usX'!$F$3:$F$719,E144,'EBI tsv usX'!$I$3:$I$719)</f>
        <v>5</v>
      </c>
      <c r="G144">
        <f>SUMIF('Kelpie counts usX'!$K$3:$K$276,E144,'Kelpie counts usX'!$B$3:$B$276)</f>
        <v>0</v>
      </c>
      <c r="H144" s="4">
        <f t="shared" si="6"/>
        <v>4.3469907087420591E-6</v>
      </c>
      <c r="I144" s="4">
        <f t="shared" si="7"/>
        <v>0</v>
      </c>
      <c r="K144" s="7">
        <f t="shared" si="8"/>
        <v>4.3469907087420591E-6</v>
      </c>
      <c r="T144" t="s">
        <v>49</v>
      </c>
      <c r="U144" t="s">
        <v>133</v>
      </c>
      <c r="V144" t="s">
        <v>1975</v>
      </c>
      <c r="W144" t="s">
        <v>240</v>
      </c>
      <c r="X144" t="s">
        <v>242</v>
      </c>
    </row>
    <row r="145" spans="1:24" x14ac:dyDescent="0.35">
      <c r="A145" t="s">
        <v>49</v>
      </c>
      <c r="B145" t="s">
        <v>2110</v>
      </c>
      <c r="C145" t="s">
        <v>2111</v>
      </c>
      <c r="D145" t="s">
        <v>2112</v>
      </c>
      <c r="E145" t="s">
        <v>2417</v>
      </c>
      <c r="F145" s="1">
        <f>SUMIF('EBI tsv usX'!$F$3:$F$719,E145,'EBI tsv usX'!$I$3:$I$719)</f>
        <v>5</v>
      </c>
      <c r="G145">
        <f>SUMIF('Kelpie counts usX'!$K$3:$K$276,E145,'Kelpie counts usX'!$B$3:$B$276)</f>
        <v>0</v>
      </c>
      <c r="H145" s="4">
        <f t="shared" si="6"/>
        <v>4.3469907087420591E-6</v>
      </c>
      <c r="I145" s="4">
        <f t="shared" si="7"/>
        <v>0</v>
      </c>
      <c r="K145" s="7">
        <f t="shared" si="8"/>
        <v>4.3469907087420591E-6</v>
      </c>
      <c r="T145" t="s">
        <v>49</v>
      </c>
      <c r="U145" t="s">
        <v>58</v>
      </c>
      <c r="V145" t="s">
        <v>258</v>
      </c>
      <c r="W145" t="s">
        <v>259</v>
      </c>
      <c r="X145" t="s">
        <v>458</v>
      </c>
    </row>
    <row r="146" spans="1:24" x14ac:dyDescent="0.35">
      <c r="A146" t="s">
        <v>49</v>
      </c>
      <c r="B146" t="s">
        <v>2110</v>
      </c>
      <c r="C146" t="s">
        <v>2113</v>
      </c>
      <c r="D146" t="s">
        <v>2114</v>
      </c>
      <c r="E146" t="s">
        <v>2115</v>
      </c>
      <c r="F146" s="1">
        <f>SUMIF('EBI tsv usX'!$F$3:$F$719,E146,'EBI tsv usX'!$I$3:$I$719)</f>
        <v>5</v>
      </c>
      <c r="G146">
        <f>SUMIF('Kelpie counts usX'!$K$3:$K$276,E146,'Kelpie counts usX'!$B$3:$B$276)</f>
        <v>0</v>
      </c>
      <c r="H146" s="4">
        <f t="shared" si="6"/>
        <v>4.3469907087420591E-6</v>
      </c>
      <c r="I146" s="4">
        <f t="shared" si="7"/>
        <v>0</v>
      </c>
      <c r="K146" s="7">
        <f t="shared" si="8"/>
        <v>4.3469907087420591E-6</v>
      </c>
      <c r="T146" t="s">
        <v>49</v>
      </c>
      <c r="U146" t="s">
        <v>50</v>
      </c>
      <c r="V146" t="s">
        <v>52</v>
      </c>
      <c r="W146" t="s">
        <v>53</v>
      </c>
      <c r="X146" t="s">
        <v>91</v>
      </c>
    </row>
    <row r="147" spans="1:24" x14ac:dyDescent="0.35">
      <c r="A147" t="s">
        <v>49</v>
      </c>
      <c r="B147" t="s">
        <v>50</v>
      </c>
      <c r="C147" t="s">
        <v>3236</v>
      </c>
      <c r="D147" t="s">
        <v>3237</v>
      </c>
      <c r="E147" t="s">
        <v>1664</v>
      </c>
      <c r="F147" s="1">
        <f>SUMIF('EBI tsv usX'!$F$3:$F$719,E147,'EBI tsv usX'!$I$3:$I$719)</f>
        <v>5</v>
      </c>
      <c r="G147">
        <f>SUMIF('Kelpie counts usX'!$K$3:$K$276,E147,'Kelpie counts usX'!$B$3:$B$276)</f>
        <v>0</v>
      </c>
      <c r="H147" s="4">
        <f t="shared" si="6"/>
        <v>4.3469907087420591E-6</v>
      </c>
      <c r="I147" s="4">
        <f t="shared" si="7"/>
        <v>0</v>
      </c>
      <c r="K147" s="7">
        <f t="shared" si="8"/>
        <v>4.3469907087420591E-6</v>
      </c>
      <c r="T147" t="s">
        <v>49</v>
      </c>
      <c r="U147" t="s">
        <v>50</v>
      </c>
      <c r="V147" t="s">
        <v>52</v>
      </c>
      <c r="W147" t="s">
        <v>53</v>
      </c>
      <c r="X147" t="s">
        <v>65</v>
      </c>
    </row>
    <row r="148" spans="1:24" x14ac:dyDescent="0.35">
      <c r="A148" t="s">
        <v>49</v>
      </c>
      <c r="B148" t="s">
        <v>133</v>
      </c>
      <c r="C148" t="s">
        <v>2086</v>
      </c>
      <c r="D148" t="s">
        <v>2087</v>
      </c>
      <c r="E148" t="s">
        <v>2119</v>
      </c>
      <c r="F148" s="1">
        <f>SUMIF('EBI tsv usX'!$F$3:$F$719,E148,'EBI tsv usX'!$I$3:$I$719)</f>
        <v>4</v>
      </c>
      <c r="G148">
        <f>SUMIF('Kelpie counts usX'!$K$3:$K$276,E148,'Kelpie counts usX'!$B$3:$B$276)</f>
        <v>0</v>
      </c>
      <c r="H148" s="4">
        <f t="shared" si="6"/>
        <v>3.4775925669936475E-6</v>
      </c>
      <c r="I148" s="4">
        <f t="shared" si="7"/>
        <v>0</v>
      </c>
      <c r="K148" s="7">
        <f t="shared" si="8"/>
        <v>3.4775925669936475E-6</v>
      </c>
      <c r="T148" t="s">
        <v>49</v>
      </c>
      <c r="U148" t="s">
        <v>58</v>
      </c>
      <c r="V148" t="s">
        <v>59</v>
      </c>
      <c r="W148" t="s">
        <v>1992</v>
      </c>
      <c r="X148" t="s">
        <v>1993</v>
      </c>
    </row>
    <row r="149" spans="1:24" x14ac:dyDescent="0.35">
      <c r="A149" t="s">
        <v>49</v>
      </c>
      <c r="B149" t="s">
        <v>133</v>
      </c>
      <c r="C149" t="s">
        <v>1896</v>
      </c>
      <c r="D149" t="s">
        <v>617</v>
      </c>
      <c r="E149" t="s">
        <v>1932</v>
      </c>
      <c r="F149" s="1">
        <f>SUMIF('EBI tsv usX'!$F$3:$F$719,E149,'EBI tsv usX'!$I$3:$I$719)</f>
        <v>4</v>
      </c>
      <c r="G149">
        <f>SUMIF('Kelpie counts usX'!$K$3:$K$276,E149,'Kelpie counts usX'!$B$3:$B$276)</f>
        <v>0</v>
      </c>
      <c r="H149" s="4">
        <f t="shared" si="6"/>
        <v>3.4775925669936475E-6</v>
      </c>
      <c r="I149" s="4">
        <f t="shared" si="7"/>
        <v>0</v>
      </c>
      <c r="K149" s="7">
        <f t="shared" si="8"/>
        <v>3.4775925669936475E-6</v>
      </c>
      <c r="T149" t="s">
        <v>49</v>
      </c>
      <c r="U149" t="s">
        <v>1763</v>
      </c>
      <c r="V149" t="s">
        <v>3230</v>
      </c>
      <c r="W149" t="s">
        <v>1764</v>
      </c>
      <c r="X149" t="s">
        <v>1765</v>
      </c>
    </row>
    <row r="150" spans="1:24" x14ac:dyDescent="0.35">
      <c r="A150" t="s">
        <v>49</v>
      </c>
      <c r="B150" t="s">
        <v>58</v>
      </c>
      <c r="C150" t="s">
        <v>59</v>
      </c>
      <c r="D150" t="s">
        <v>60</v>
      </c>
      <c r="E150" t="s">
        <v>1716</v>
      </c>
      <c r="F150" s="1">
        <f>SUMIF('EBI tsv usX'!$F$3:$F$719,E150,'EBI tsv usX'!$I$3:$I$719)</f>
        <v>4</v>
      </c>
      <c r="G150">
        <f>SUMIF('Kelpie counts usX'!$K$3:$K$276,E150,'Kelpie counts usX'!$B$3:$B$276)</f>
        <v>0</v>
      </c>
      <c r="H150" s="4">
        <f t="shared" si="6"/>
        <v>3.4775925669936475E-6</v>
      </c>
      <c r="I150" s="4">
        <f t="shared" si="7"/>
        <v>0</v>
      </c>
      <c r="K150" s="7">
        <f t="shared" si="8"/>
        <v>3.4775925669936475E-6</v>
      </c>
      <c r="T150" t="s">
        <v>49</v>
      </c>
      <c r="U150" t="s">
        <v>73</v>
      </c>
      <c r="V150" t="s">
        <v>74</v>
      </c>
      <c r="W150" t="s">
        <v>75</v>
      </c>
      <c r="X150" t="s">
        <v>76</v>
      </c>
    </row>
    <row r="151" spans="1:24" x14ac:dyDescent="0.35">
      <c r="A151" t="s">
        <v>49</v>
      </c>
      <c r="B151" t="s">
        <v>58</v>
      </c>
      <c r="C151" t="s">
        <v>59</v>
      </c>
      <c r="D151" t="s">
        <v>1742</v>
      </c>
      <c r="E151" t="s">
        <v>2422</v>
      </c>
      <c r="F151" s="1">
        <f>SUMIF('EBI tsv usX'!$F$3:$F$719,E151,'EBI tsv usX'!$I$3:$I$719)</f>
        <v>4</v>
      </c>
      <c r="G151">
        <f>SUMIF('Kelpie counts usX'!$K$3:$K$276,E151,'Kelpie counts usX'!$B$3:$B$276)</f>
        <v>0</v>
      </c>
      <c r="H151" s="4">
        <f t="shared" si="6"/>
        <v>3.4775925669936475E-6</v>
      </c>
      <c r="I151" s="4">
        <f t="shared" si="7"/>
        <v>0</v>
      </c>
      <c r="K151" s="7">
        <f t="shared" si="8"/>
        <v>3.4775925669936475E-6</v>
      </c>
      <c r="T151" t="s">
        <v>49</v>
      </c>
      <c r="U151" t="s">
        <v>58</v>
      </c>
      <c r="V151" t="s">
        <v>112</v>
      </c>
      <c r="W151" s="8" t="s">
        <v>113</v>
      </c>
      <c r="X151" s="8" t="s">
        <v>3227</v>
      </c>
    </row>
    <row r="152" spans="1:24" x14ac:dyDescent="0.35">
      <c r="A152" t="s">
        <v>49</v>
      </c>
      <c r="B152" t="s">
        <v>1756</v>
      </c>
      <c r="C152" t="s">
        <v>1757</v>
      </c>
      <c r="D152" t="s">
        <v>1758</v>
      </c>
      <c r="E152" t="s">
        <v>1761</v>
      </c>
      <c r="F152" s="1">
        <f>SUMIF('EBI tsv usX'!$F$3:$F$719,E152,'EBI tsv usX'!$I$3:$I$719)</f>
        <v>4</v>
      </c>
      <c r="G152">
        <f>SUMIF('Kelpie counts usX'!$K$3:$K$276,E152,'Kelpie counts usX'!$B$3:$B$276)</f>
        <v>0</v>
      </c>
      <c r="H152" s="4">
        <f t="shared" si="6"/>
        <v>3.4775925669936475E-6</v>
      </c>
      <c r="I152" s="4">
        <f t="shared" si="7"/>
        <v>0</v>
      </c>
      <c r="K152" s="7">
        <f t="shared" si="8"/>
        <v>3.4775925669936475E-6</v>
      </c>
      <c r="T152" t="s">
        <v>49</v>
      </c>
      <c r="U152" t="s">
        <v>50</v>
      </c>
      <c r="V152" t="s">
        <v>52</v>
      </c>
      <c r="W152" t="s">
        <v>53</v>
      </c>
      <c r="X152" t="s">
        <v>54</v>
      </c>
    </row>
    <row r="153" spans="1:24" x14ac:dyDescent="0.35">
      <c r="A153" t="s">
        <v>49</v>
      </c>
      <c r="B153" t="s">
        <v>2108</v>
      </c>
      <c r="C153" t="s">
        <v>2125</v>
      </c>
      <c r="D153" t="s">
        <v>2424</v>
      </c>
      <c r="E153" t="s">
        <v>2425</v>
      </c>
      <c r="F153" s="1">
        <f>SUMIF('EBI tsv usX'!$F$3:$F$719,E153,'EBI tsv usX'!$I$3:$I$719)</f>
        <v>4</v>
      </c>
      <c r="G153">
        <f>SUMIF('Kelpie counts usX'!$K$3:$K$276,E153,'Kelpie counts usX'!$B$3:$B$276)</f>
        <v>0</v>
      </c>
      <c r="H153" s="4">
        <f t="shared" si="6"/>
        <v>3.4775925669936475E-6</v>
      </c>
      <c r="I153" s="4">
        <f t="shared" si="7"/>
        <v>0</v>
      </c>
      <c r="K153" s="7">
        <f t="shared" si="8"/>
        <v>3.4775925669936475E-6</v>
      </c>
      <c r="T153" t="s">
        <v>49</v>
      </c>
      <c r="U153" t="s">
        <v>50</v>
      </c>
      <c r="V153" t="s">
        <v>52</v>
      </c>
      <c r="W153" t="s">
        <v>53</v>
      </c>
      <c r="X153" t="s">
        <v>146</v>
      </c>
    </row>
    <row r="154" spans="1:24" x14ac:dyDescent="0.35">
      <c r="A154" t="s">
        <v>49</v>
      </c>
      <c r="B154" t="s">
        <v>73</v>
      </c>
      <c r="C154" t="s">
        <v>74</v>
      </c>
      <c r="D154" t="s">
        <v>465</v>
      </c>
      <c r="E154" t="s">
        <v>2427</v>
      </c>
      <c r="F154" s="1">
        <f>SUMIF('EBI tsv usX'!$F$3:$F$719,E154,'EBI tsv usX'!$I$3:$I$719)</f>
        <v>4</v>
      </c>
      <c r="G154">
        <f>SUMIF('Kelpie counts usX'!$K$3:$K$276,E154,'Kelpie counts usX'!$B$3:$B$276)</f>
        <v>0</v>
      </c>
      <c r="H154" s="4">
        <f t="shared" si="6"/>
        <v>3.4775925669936475E-6</v>
      </c>
      <c r="I154" s="4">
        <f t="shared" si="7"/>
        <v>0</v>
      </c>
      <c r="K154" s="7">
        <f t="shared" si="8"/>
        <v>3.4775925669936475E-6</v>
      </c>
      <c r="T154" t="s">
        <v>49</v>
      </c>
      <c r="U154" t="s">
        <v>58</v>
      </c>
      <c r="V154" t="s">
        <v>59</v>
      </c>
      <c r="W154" t="s">
        <v>60</v>
      </c>
      <c r="X154" s="8" t="s">
        <v>3274</v>
      </c>
    </row>
    <row r="155" spans="1:24" x14ac:dyDescent="0.35">
      <c r="A155" t="s">
        <v>49</v>
      </c>
      <c r="B155" t="s">
        <v>2130</v>
      </c>
      <c r="C155" t="s">
        <v>2131</v>
      </c>
      <c r="D155" t="s">
        <v>2132</v>
      </c>
      <c r="E155" t="s">
        <v>2133</v>
      </c>
      <c r="F155" s="1">
        <f>SUMIF('EBI tsv usX'!$F$3:$F$719,E155,'EBI tsv usX'!$I$3:$I$719)</f>
        <v>4</v>
      </c>
      <c r="G155">
        <f>SUMIF('Kelpie counts usX'!$K$3:$K$276,E155,'Kelpie counts usX'!$B$3:$B$276)</f>
        <v>0</v>
      </c>
      <c r="H155" s="4">
        <f t="shared" si="6"/>
        <v>3.4775925669936475E-6</v>
      </c>
      <c r="I155" s="4">
        <f t="shared" si="7"/>
        <v>0</v>
      </c>
      <c r="K155" s="7">
        <f t="shared" si="8"/>
        <v>3.4775925669936475E-6</v>
      </c>
      <c r="T155" t="s">
        <v>49</v>
      </c>
      <c r="U155" t="s">
        <v>73</v>
      </c>
      <c r="V155" t="s">
        <v>74</v>
      </c>
      <c r="W155" t="s">
        <v>75</v>
      </c>
      <c r="X155" t="s">
        <v>76</v>
      </c>
    </row>
    <row r="156" spans="1:24" x14ac:dyDescent="0.35">
      <c r="A156" t="s">
        <v>49</v>
      </c>
      <c r="B156" t="s">
        <v>1833</v>
      </c>
      <c r="C156" t="s">
        <v>1833</v>
      </c>
      <c r="D156" t="s">
        <v>1834</v>
      </c>
      <c r="E156" t="s">
        <v>2134</v>
      </c>
      <c r="F156" s="1">
        <f>SUMIF('EBI tsv usX'!$F$3:$F$719,E156,'EBI tsv usX'!$I$3:$I$719)</f>
        <v>4</v>
      </c>
      <c r="G156">
        <f>SUMIF('Kelpie counts usX'!$K$3:$K$276,E156,'Kelpie counts usX'!$B$3:$B$276)</f>
        <v>0</v>
      </c>
      <c r="H156" s="4">
        <f t="shared" si="6"/>
        <v>3.4775925669936475E-6</v>
      </c>
      <c r="I156" s="4">
        <f t="shared" si="7"/>
        <v>0</v>
      </c>
      <c r="K156" s="7">
        <f t="shared" si="8"/>
        <v>3.4775925669936475E-6</v>
      </c>
      <c r="T156" t="s">
        <v>49</v>
      </c>
      <c r="U156" t="s">
        <v>133</v>
      </c>
      <c r="V156" t="s">
        <v>1975</v>
      </c>
      <c r="W156" t="s">
        <v>240</v>
      </c>
      <c r="X156" t="s">
        <v>242</v>
      </c>
    </row>
    <row r="157" spans="1:24" x14ac:dyDescent="0.35">
      <c r="A157" t="s">
        <v>49</v>
      </c>
      <c r="B157" t="s">
        <v>2053</v>
      </c>
      <c r="C157" t="s">
        <v>2054</v>
      </c>
      <c r="D157" t="s">
        <v>2136</v>
      </c>
      <c r="E157" t="s">
        <v>2432</v>
      </c>
      <c r="F157" s="1">
        <f>SUMIF('EBI tsv usX'!$F$3:$F$719,E157,'EBI tsv usX'!$I$3:$I$719)</f>
        <v>4</v>
      </c>
      <c r="G157">
        <f>SUMIF('Kelpie counts usX'!$K$3:$K$276,E157,'Kelpie counts usX'!$B$3:$B$276)</f>
        <v>0</v>
      </c>
      <c r="H157" s="4">
        <f t="shared" si="6"/>
        <v>3.4775925669936475E-6</v>
      </c>
      <c r="I157" s="4">
        <f t="shared" si="7"/>
        <v>0</v>
      </c>
      <c r="K157" s="7">
        <f t="shared" si="8"/>
        <v>3.4775925669936475E-6</v>
      </c>
      <c r="T157" t="s">
        <v>49</v>
      </c>
      <c r="U157" t="s">
        <v>73</v>
      </c>
      <c r="V157" t="s">
        <v>95</v>
      </c>
      <c r="W157" t="s">
        <v>1995</v>
      </c>
      <c r="X157" t="s">
        <v>2351</v>
      </c>
    </row>
    <row r="158" spans="1:24" x14ac:dyDescent="0.35">
      <c r="A158" t="s">
        <v>49</v>
      </c>
      <c r="B158" t="s">
        <v>2053</v>
      </c>
      <c r="C158" t="s">
        <v>2054</v>
      </c>
      <c r="D158" t="s">
        <v>2136</v>
      </c>
      <c r="E158" t="s">
        <v>2137</v>
      </c>
      <c r="F158" s="1">
        <f>SUMIF('EBI tsv usX'!$F$3:$F$719,E158,'EBI tsv usX'!$I$3:$I$719)</f>
        <v>4</v>
      </c>
      <c r="G158">
        <f>SUMIF('Kelpie counts usX'!$K$3:$K$276,E158,'Kelpie counts usX'!$B$3:$B$276)</f>
        <v>0</v>
      </c>
      <c r="H158" s="4">
        <f t="shared" si="6"/>
        <v>3.4775925669936475E-6</v>
      </c>
      <c r="I158" s="4">
        <f t="shared" si="7"/>
        <v>0</v>
      </c>
      <c r="K158" s="7">
        <f t="shared" si="8"/>
        <v>3.4775925669936475E-6</v>
      </c>
      <c r="T158" t="s">
        <v>49</v>
      </c>
      <c r="U158" t="s">
        <v>73</v>
      </c>
      <c r="V158" t="s">
        <v>74</v>
      </c>
      <c r="W158" t="s">
        <v>1996</v>
      </c>
      <c r="X158" t="s">
        <v>1997</v>
      </c>
    </row>
    <row r="159" spans="1:24" x14ac:dyDescent="0.35">
      <c r="A159" t="s">
        <v>49</v>
      </c>
      <c r="B159" t="s">
        <v>133</v>
      </c>
      <c r="C159" t="s">
        <v>1896</v>
      </c>
      <c r="D159" t="s">
        <v>617</v>
      </c>
      <c r="E159" t="s">
        <v>2139</v>
      </c>
      <c r="F159" s="1">
        <f>SUMIF('EBI tsv usX'!$F$3:$F$719,E159,'EBI tsv usX'!$I$3:$I$719)</f>
        <v>4</v>
      </c>
      <c r="G159">
        <f>SUMIF('Kelpie counts usX'!$K$3:$K$276,E159,'Kelpie counts usX'!$B$3:$B$276)</f>
        <v>0</v>
      </c>
      <c r="H159" s="4">
        <f t="shared" si="6"/>
        <v>3.4775925669936475E-6</v>
      </c>
      <c r="I159" s="4">
        <f t="shared" si="7"/>
        <v>0</v>
      </c>
      <c r="K159" s="7">
        <f t="shared" si="8"/>
        <v>3.4775925669936475E-6</v>
      </c>
      <c r="T159" t="s">
        <v>49</v>
      </c>
      <c r="U159" t="s">
        <v>73</v>
      </c>
      <c r="V159" t="s">
        <v>74</v>
      </c>
      <c r="W159" t="s">
        <v>1996</v>
      </c>
      <c r="X159" t="s">
        <v>2354</v>
      </c>
    </row>
    <row r="160" spans="1:24" x14ac:dyDescent="0.35">
      <c r="A160" t="s">
        <v>49</v>
      </c>
      <c r="B160" t="s">
        <v>58</v>
      </c>
      <c r="C160" t="s">
        <v>59</v>
      </c>
      <c r="D160" t="s">
        <v>1742</v>
      </c>
      <c r="E160" t="s">
        <v>1743</v>
      </c>
      <c r="F160" s="1">
        <f>SUMIF('EBI tsv usX'!$F$3:$F$719,E160,'EBI tsv usX'!$I$3:$I$719)</f>
        <v>4</v>
      </c>
      <c r="G160">
        <f>SUMIF('Kelpie counts usX'!$K$3:$K$276,E160,'Kelpie counts usX'!$B$3:$B$276)</f>
        <v>0</v>
      </c>
      <c r="H160" s="4">
        <f t="shared" si="6"/>
        <v>3.4775925669936475E-6</v>
      </c>
      <c r="I160" s="4">
        <f t="shared" si="7"/>
        <v>0</v>
      </c>
      <c r="K160" s="7">
        <f t="shared" si="8"/>
        <v>3.4775925669936475E-6</v>
      </c>
      <c r="T160" t="s">
        <v>49</v>
      </c>
      <c r="U160" t="s">
        <v>58</v>
      </c>
      <c r="V160" t="s">
        <v>173</v>
      </c>
      <c r="W160" t="s">
        <v>174</v>
      </c>
      <c r="X160" t="s">
        <v>175</v>
      </c>
    </row>
    <row r="161" spans="1:24" x14ac:dyDescent="0.35">
      <c r="A161" t="s">
        <v>49</v>
      </c>
      <c r="B161" t="s">
        <v>73</v>
      </c>
      <c r="C161" t="s">
        <v>74</v>
      </c>
      <c r="D161" t="s">
        <v>1799</v>
      </c>
      <c r="E161" t="s">
        <v>2150</v>
      </c>
      <c r="F161" s="1">
        <f>SUMIF('EBI tsv usX'!$F$3:$F$719,E161,'EBI tsv usX'!$I$3:$I$719)</f>
        <v>4</v>
      </c>
      <c r="G161">
        <f>SUMIF('Kelpie counts usX'!$K$3:$K$276,E161,'Kelpie counts usX'!$B$3:$B$276)</f>
        <v>0</v>
      </c>
      <c r="H161" s="4">
        <f t="shared" si="6"/>
        <v>3.4775925669936475E-6</v>
      </c>
      <c r="I161" s="4">
        <f t="shared" si="7"/>
        <v>0</v>
      </c>
      <c r="K161" s="7">
        <f t="shared" si="8"/>
        <v>3.4775925669936475E-6</v>
      </c>
      <c r="T161" t="s">
        <v>49</v>
      </c>
      <c r="U161" t="s">
        <v>73</v>
      </c>
      <c r="V161" t="s">
        <v>295</v>
      </c>
      <c r="W161" t="s">
        <v>296</v>
      </c>
      <c r="X161" t="s">
        <v>1768</v>
      </c>
    </row>
    <row r="162" spans="1:24" x14ac:dyDescent="0.35">
      <c r="A162" t="s">
        <v>49</v>
      </c>
      <c r="B162" t="s">
        <v>133</v>
      </c>
      <c r="C162" t="s">
        <v>2086</v>
      </c>
      <c r="D162" t="s">
        <v>2087</v>
      </c>
      <c r="E162" t="s">
        <v>2435</v>
      </c>
      <c r="F162" s="1">
        <f>SUMIF('EBI tsv usX'!$F$3:$F$719,E162,'EBI tsv usX'!$I$3:$I$719)</f>
        <v>3</v>
      </c>
      <c r="G162">
        <f>SUMIF('Kelpie counts usX'!$K$3:$K$276,E162,'Kelpie counts usX'!$B$3:$B$276)</f>
        <v>0</v>
      </c>
      <c r="H162" s="4">
        <f t="shared" si="6"/>
        <v>2.6081944252452354E-6</v>
      </c>
      <c r="I162" s="4">
        <f t="shared" si="7"/>
        <v>0</v>
      </c>
      <c r="K162" s="7">
        <f t="shared" si="8"/>
        <v>2.6081944252452354E-6</v>
      </c>
      <c r="T162" t="s">
        <v>49</v>
      </c>
      <c r="U162" t="s">
        <v>50</v>
      </c>
      <c r="V162" t="s">
        <v>52</v>
      </c>
      <c r="W162" t="s">
        <v>53</v>
      </c>
      <c r="X162" t="s">
        <v>1998</v>
      </c>
    </row>
    <row r="163" spans="1:24" x14ac:dyDescent="0.35">
      <c r="A163" t="s">
        <v>49</v>
      </c>
      <c r="B163" t="s">
        <v>133</v>
      </c>
      <c r="C163" t="s">
        <v>1896</v>
      </c>
      <c r="D163" t="s">
        <v>617</v>
      </c>
      <c r="E163" t="s">
        <v>2138</v>
      </c>
      <c r="F163" s="1">
        <f>SUMIF('EBI tsv usX'!$F$3:$F$719,E163,'EBI tsv usX'!$I$3:$I$719)</f>
        <v>3</v>
      </c>
      <c r="G163">
        <f>SUMIF('Kelpie counts usX'!$K$3:$K$276,E163,'Kelpie counts usX'!$B$3:$B$276)</f>
        <v>0</v>
      </c>
      <c r="H163" s="4">
        <f t="shared" si="6"/>
        <v>2.6081944252452354E-6</v>
      </c>
      <c r="I163" s="4">
        <f t="shared" si="7"/>
        <v>0</v>
      </c>
      <c r="K163" s="7">
        <f t="shared" si="8"/>
        <v>2.6081944252452354E-6</v>
      </c>
      <c r="T163" t="s">
        <v>49</v>
      </c>
      <c r="U163" t="s">
        <v>58</v>
      </c>
      <c r="V163" t="s">
        <v>59</v>
      </c>
      <c r="W163" t="s">
        <v>60</v>
      </c>
      <c r="X163" t="s">
        <v>1999</v>
      </c>
    </row>
    <row r="164" spans="1:24" x14ac:dyDescent="0.35">
      <c r="A164" t="s">
        <v>49</v>
      </c>
      <c r="B164" t="s">
        <v>1672</v>
      </c>
      <c r="C164" t="s">
        <v>2140</v>
      </c>
      <c r="D164" t="s">
        <v>2141</v>
      </c>
      <c r="E164" t="s">
        <v>2439</v>
      </c>
      <c r="F164" s="1">
        <f>SUMIF('EBI tsv usX'!$F$3:$F$719,E164,'EBI tsv usX'!$I$3:$I$719)</f>
        <v>3</v>
      </c>
      <c r="G164">
        <f>SUMIF('Kelpie counts usX'!$K$3:$K$276,E164,'Kelpie counts usX'!$B$3:$B$276)</f>
        <v>0</v>
      </c>
      <c r="H164" s="4">
        <f t="shared" si="6"/>
        <v>2.6081944252452354E-6</v>
      </c>
      <c r="I164" s="4">
        <f t="shared" si="7"/>
        <v>0</v>
      </c>
      <c r="K164" s="7">
        <f t="shared" si="8"/>
        <v>2.6081944252452354E-6</v>
      </c>
      <c r="T164" t="s">
        <v>49</v>
      </c>
      <c r="U164" t="s">
        <v>73</v>
      </c>
      <c r="V164" t="s">
        <v>74</v>
      </c>
      <c r="W164" t="s">
        <v>2000</v>
      </c>
      <c r="X164" t="s">
        <v>2001</v>
      </c>
    </row>
    <row r="165" spans="1:24" x14ac:dyDescent="0.35">
      <c r="A165" t="s">
        <v>49</v>
      </c>
      <c r="B165" t="s">
        <v>2147</v>
      </c>
      <c r="C165" t="s">
        <v>2442</v>
      </c>
      <c r="D165" t="s">
        <v>2443</v>
      </c>
      <c r="E165" t="s">
        <v>2444</v>
      </c>
      <c r="F165" s="1">
        <f>SUMIF('EBI tsv usX'!$F$3:$F$719,E165,'EBI tsv usX'!$I$3:$I$719)</f>
        <v>3</v>
      </c>
      <c r="G165">
        <f>SUMIF('Kelpie counts usX'!$K$3:$K$276,E165,'Kelpie counts usX'!$B$3:$B$276)</f>
        <v>0</v>
      </c>
      <c r="H165" s="4">
        <f t="shared" si="6"/>
        <v>2.6081944252452354E-6</v>
      </c>
      <c r="I165" s="4">
        <f t="shared" si="7"/>
        <v>0</v>
      </c>
      <c r="K165" s="7">
        <f t="shared" si="8"/>
        <v>2.6081944252452354E-6</v>
      </c>
      <c r="T165" t="s">
        <v>49</v>
      </c>
      <c r="U165" t="s">
        <v>73</v>
      </c>
      <c r="V165" t="s">
        <v>74</v>
      </c>
      <c r="W165" t="s">
        <v>465</v>
      </c>
      <c r="X165" t="s">
        <v>466</v>
      </c>
    </row>
    <row r="166" spans="1:24" x14ac:dyDescent="0.35">
      <c r="A166" t="s">
        <v>49</v>
      </c>
      <c r="B166" t="s">
        <v>73</v>
      </c>
      <c r="C166" t="s">
        <v>74</v>
      </c>
      <c r="D166" t="s">
        <v>2000</v>
      </c>
      <c r="E166" t="s">
        <v>2154</v>
      </c>
      <c r="F166" s="1">
        <f>SUMIF('EBI tsv usX'!$F$3:$F$719,E166,'EBI tsv usX'!$I$3:$I$719)</f>
        <v>3</v>
      </c>
      <c r="G166">
        <f>SUMIF('Kelpie counts usX'!$K$3:$K$276,E166,'Kelpie counts usX'!$B$3:$B$276)</f>
        <v>0</v>
      </c>
      <c r="H166" s="4">
        <f t="shared" si="6"/>
        <v>2.6081944252452354E-6</v>
      </c>
      <c r="I166" s="4">
        <f t="shared" si="7"/>
        <v>0</v>
      </c>
      <c r="K166" s="7">
        <f t="shared" si="8"/>
        <v>2.6081944252452354E-6</v>
      </c>
      <c r="T166" t="s">
        <v>49</v>
      </c>
      <c r="U166" t="s">
        <v>73</v>
      </c>
      <c r="V166" t="s">
        <v>74</v>
      </c>
      <c r="W166" t="s">
        <v>1831</v>
      </c>
      <c r="X166" t="s">
        <v>1832</v>
      </c>
    </row>
    <row r="167" spans="1:24" x14ac:dyDescent="0.35">
      <c r="A167" t="s">
        <v>49</v>
      </c>
      <c r="B167" t="s">
        <v>1833</v>
      </c>
      <c r="C167" t="s">
        <v>3238</v>
      </c>
      <c r="D167" t="s">
        <v>3239</v>
      </c>
      <c r="E167" t="s">
        <v>1835</v>
      </c>
      <c r="F167" s="1">
        <f>SUMIF('EBI tsv usX'!$F$3:$F$719,E167,'EBI tsv usX'!$I$3:$I$719)</f>
        <v>3</v>
      </c>
      <c r="G167">
        <f>SUMIF('Kelpie counts usX'!$K$3:$K$276,E167,'Kelpie counts usX'!$B$3:$B$276)</f>
        <v>0</v>
      </c>
      <c r="H167" s="4">
        <f t="shared" si="6"/>
        <v>2.6081944252452354E-6</v>
      </c>
      <c r="I167" s="4">
        <f t="shared" si="7"/>
        <v>0</v>
      </c>
      <c r="K167" s="7">
        <f t="shared" si="8"/>
        <v>2.6081944252452354E-6</v>
      </c>
      <c r="T167" t="s">
        <v>49</v>
      </c>
      <c r="U167" t="s">
        <v>58</v>
      </c>
      <c r="V167" t="s">
        <v>59</v>
      </c>
      <c r="W167" t="s">
        <v>60</v>
      </c>
      <c r="X167" t="s">
        <v>61</v>
      </c>
    </row>
    <row r="168" spans="1:24" x14ac:dyDescent="0.35">
      <c r="A168" t="s">
        <v>49</v>
      </c>
      <c r="B168" t="s">
        <v>2155</v>
      </c>
      <c r="C168" t="s">
        <v>2156</v>
      </c>
      <c r="D168" t="s">
        <v>2448</v>
      </c>
      <c r="E168" t="s">
        <v>2449</v>
      </c>
      <c r="F168" s="1">
        <f>SUMIF('EBI tsv usX'!$F$3:$F$719,E168,'EBI tsv usX'!$I$3:$I$719)</f>
        <v>3</v>
      </c>
      <c r="G168">
        <f>SUMIF('Kelpie counts usX'!$K$3:$K$276,E168,'Kelpie counts usX'!$B$3:$B$276)</f>
        <v>0</v>
      </c>
      <c r="H168" s="4">
        <f t="shared" si="6"/>
        <v>2.6081944252452354E-6</v>
      </c>
      <c r="I168" s="4">
        <f t="shared" si="7"/>
        <v>0</v>
      </c>
      <c r="K168" s="7">
        <f t="shared" si="8"/>
        <v>2.6081944252452354E-6</v>
      </c>
      <c r="T168" t="s">
        <v>49</v>
      </c>
      <c r="U168" t="s">
        <v>50</v>
      </c>
      <c r="V168" t="s">
        <v>52</v>
      </c>
      <c r="W168" t="s">
        <v>53</v>
      </c>
      <c r="X168" t="s">
        <v>146</v>
      </c>
    </row>
    <row r="169" spans="1:24" x14ac:dyDescent="0.35">
      <c r="A169" t="s">
        <v>49</v>
      </c>
      <c r="B169" t="s">
        <v>2053</v>
      </c>
      <c r="C169" t="s">
        <v>2054</v>
      </c>
      <c r="D169" t="s">
        <v>2157</v>
      </c>
      <c r="E169" t="s">
        <v>2451</v>
      </c>
      <c r="F169" s="1">
        <f>SUMIF('EBI tsv usX'!$F$3:$F$719,E169,'EBI tsv usX'!$I$3:$I$719)</f>
        <v>3</v>
      </c>
      <c r="G169">
        <f>SUMIF('Kelpie counts usX'!$K$3:$K$276,E169,'Kelpie counts usX'!$B$3:$B$276)</f>
        <v>0</v>
      </c>
      <c r="H169" s="4">
        <f t="shared" si="6"/>
        <v>2.6081944252452354E-6</v>
      </c>
      <c r="I169" s="4">
        <f t="shared" si="7"/>
        <v>0</v>
      </c>
      <c r="K169" s="7">
        <f t="shared" si="8"/>
        <v>2.6081944252452354E-6</v>
      </c>
      <c r="T169" t="s">
        <v>49</v>
      </c>
      <c r="U169" t="s">
        <v>58</v>
      </c>
      <c r="V169" t="s">
        <v>59</v>
      </c>
      <c r="W169" t="s">
        <v>60</v>
      </c>
      <c r="X169" t="s">
        <v>69</v>
      </c>
    </row>
    <row r="170" spans="1:24" x14ac:dyDescent="0.35">
      <c r="A170" t="s">
        <v>49</v>
      </c>
      <c r="B170" t="s">
        <v>1844</v>
      </c>
      <c r="C170" t="s">
        <v>2158</v>
      </c>
      <c r="D170" t="s">
        <v>2453</v>
      </c>
      <c r="E170" t="s">
        <v>2454</v>
      </c>
      <c r="F170" s="1">
        <f>SUMIF('EBI tsv usX'!$F$3:$F$719,E170,'EBI tsv usX'!$I$3:$I$719)</f>
        <v>3</v>
      </c>
      <c r="G170">
        <f>SUMIF('Kelpie counts usX'!$K$3:$K$276,E170,'Kelpie counts usX'!$B$3:$B$276)</f>
        <v>0</v>
      </c>
      <c r="H170" s="4">
        <f t="shared" si="6"/>
        <v>2.6081944252452354E-6</v>
      </c>
      <c r="I170" s="4">
        <f t="shared" si="7"/>
        <v>0</v>
      </c>
      <c r="K170" s="7">
        <f t="shared" si="8"/>
        <v>2.6081944252452354E-6</v>
      </c>
      <c r="T170" t="s">
        <v>49</v>
      </c>
      <c r="U170" t="s">
        <v>73</v>
      </c>
      <c r="V170" t="s">
        <v>74</v>
      </c>
      <c r="W170" t="s">
        <v>1826</v>
      </c>
      <c r="X170" t="s">
        <v>1827</v>
      </c>
    </row>
    <row r="171" spans="1:24" x14ac:dyDescent="0.35">
      <c r="A171" t="s">
        <v>49</v>
      </c>
      <c r="B171" t="s">
        <v>133</v>
      </c>
      <c r="C171" t="s">
        <v>1896</v>
      </c>
      <c r="D171" t="s">
        <v>617</v>
      </c>
      <c r="E171" t="s">
        <v>2160</v>
      </c>
      <c r="F171" s="1">
        <f>SUMIF('EBI tsv usX'!$F$3:$F$719,E171,'EBI tsv usX'!$I$3:$I$719)</f>
        <v>3</v>
      </c>
      <c r="G171">
        <f>SUMIF('Kelpie counts usX'!$K$3:$K$276,E171,'Kelpie counts usX'!$B$3:$B$276)</f>
        <v>0</v>
      </c>
      <c r="H171" s="4">
        <f t="shared" si="6"/>
        <v>2.6081944252452354E-6</v>
      </c>
      <c r="I171" s="4">
        <f t="shared" si="7"/>
        <v>0</v>
      </c>
      <c r="K171" s="7">
        <f t="shared" si="8"/>
        <v>2.6081944252452354E-6</v>
      </c>
      <c r="T171" t="s">
        <v>49</v>
      </c>
      <c r="U171" t="s">
        <v>58</v>
      </c>
      <c r="V171" t="s">
        <v>258</v>
      </c>
      <c r="W171" t="s">
        <v>2005</v>
      </c>
      <c r="X171" t="s">
        <v>2006</v>
      </c>
    </row>
    <row r="172" spans="1:24" x14ac:dyDescent="0.35">
      <c r="A172" t="s">
        <v>49</v>
      </c>
      <c r="B172" t="s">
        <v>73</v>
      </c>
      <c r="C172" t="s">
        <v>295</v>
      </c>
      <c r="D172" t="s">
        <v>2272</v>
      </c>
      <c r="E172" t="s">
        <v>2273</v>
      </c>
      <c r="F172" s="1">
        <f>SUMIF('EBI tsv usX'!$F$3:$F$719,E172,'EBI tsv usX'!$I$3:$I$719)</f>
        <v>3</v>
      </c>
      <c r="G172">
        <f>SUMIF('Kelpie counts usX'!$K$3:$K$276,E172,'Kelpie counts usX'!$B$3:$B$276)</f>
        <v>0</v>
      </c>
      <c r="H172" s="4">
        <f t="shared" si="6"/>
        <v>2.6081944252452354E-6</v>
      </c>
      <c r="I172" s="4">
        <f t="shared" si="7"/>
        <v>0</v>
      </c>
      <c r="K172" s="7">
        <f t="shared" si="8"/>
        <v>2.6081944252452354E-6</v>
      </c>
      <c r="T172" t="s">
        <v>49</v>
      </c>
      <c r="U172" t="s">
        <v>50</v>
      </c>
      <c r="V172" t="s">
        <v>1658</v>
      </c>
      <c r="W172" t="s">
        <v>1659</v>
      </c>
      <c r="X172" t="s">
        <v>1661</v>
      </c>
    </row>
    <row r="173" spans="1:24" x14ac:dyDescent="0.35">
      <c r="A173" t="s">
        <v>49</v>
      </c>
      <c r="B173" t="s">
        <v>2163</v>
      </c>
      <c r="C173" t="s">
        <v>2459</v>
      </c>
      <c r="D173" t="s">
        <v>2460</v>
      </c>
      <c r="E173" t="s">
        <v>2461</v>
      </c>
      <c r="F173" s="1">
        <f>SUMIF('EBI tsv usX'!$F$3:$F$719,E173,'EBI tsv usX'!$I$3:$I$719)</f>
        <v>2</v>
      </c>
      <c r="G173">
        <f>SUMIF('Kelpie counts usX'!$K$3:$K$276,E173,'Kelpie counts usX'!$B$3:$B$276)</f>
        <v>0</v>
      </c>
      <c r="H173" s="4">
        <f t="shared" si="6"/>
        <v>1.7387962834968237E-6</v>
      </c>
      <c r="I173" s="4">
        <f t="shared" si="7"/>
        <v>0</v>
      </c>
      <c r="K173" s="7">
        <f t="shared" si="8"/>
        <v>1.7387962834968237E-6</v>
      </c>
      <c r="T173" t="s">
        <v>49</v>
      </c>
      <c r="U173" t="s">
        <v>58</v>
      </c>
      <c r="V173" t="s">
        <v>59</v>
      </c>
      <c r="W173" t="s">
        <v>60</v>
      </c>
      <c r="X173" t="s">
        <v>69</v>
      </c>
    </row>
    <row r="174" spans="1:24" x14ac:dyDescent="0.35">
      <c r="A174" t="s">
        <v>49</v>
      </c>
      <c r="B174" t="s">
        <v>50</v>
      </c>
      <c r="C174" t="s">
        <v>52</v>
      </c>
      <c r="D174" t="s">
        <v>53</v>
      </c>
      <c r="E174" t="s">
        <v>2164</v>
      </c>
      <c r="F174" s="1">
        <f>SUMIF('EBI tsv usX'!$F$3:$F$719,E174,'EBI tsv usX'!$I$3:$I$719)</f>
        <v>2</v>
      </c>
      <c r="G174">
        <f>SUMIF('Kelpie counts usX'!$K$3:$K$276,E174,'Kelpie counts usX'!$B$3:$B$276)</f>
        <v>0</v>
      </c>
      <c r="H174" s="4">
        <f t="shared" si="6"/>
        <v>1.7387962834968237E-6</v>
      </c>
      <c r="I174" s="4">
        <f t="shared" si="7"/>
        <v>0</v>
      </c>
      <c r="K174" s="7">
        <f t="shared" si="8"/>
        <v>1.7387962834968237E-6</v>
      </c>
      <c r="T174" t="s">
        <v>49</v>
      </c>
      <c r="U174" t="s">
        <v>58</v>
      </c>
      <c r="V174" t="s">
        <v>59</v>
      </c>
      <c r="W174" t="s">
        <v>60</v>
      </c>
      <c r="X174" t="s">
        <v>61</v>
      </c>
    </row>
    <row r="175" spans="1:24" x14ac:dyDescent="0.35">
      <c r="A175" t="s">
        <v>49</v>
      </c>
      <c r="B175" t="s">
        <v>1677</v>
      </c>
      <c r="C175" t="s">
        <v>2168</v>
      </c>
      <c r="D175" t="s">
        <v>2464</v>
      </c>
      <c r="E175" t="s">
        <v>2465</v>
      </c>
      <c r="F175" s="1">
        <f>SUMIF('EBI tsv usX'!$F$3:$F$719,E175,'EBI tsv usX'!$I$3:$I$719)</f>
        <v>2</v>
      </c>
      <c r="G175">
        <f>SUMIF('Kelpie counts usX'!$K$3:$K$276,E175,'Kelpie counts usX'!$B$3:$B$276)</f>
        <v>0</v>
      </c>
      <c r="H175" s="4">
        <f t="shared" si="6"/>
        <v>1.7387962834968237E-6</v>
      </c>
      <c r="I175" s="4">
        <f t="shared" si="7"/>
        <v>0</v>
      </c>
      <c r="K175" s="7">
        <f t="shared" si="8"/>
        <v>1.7387962834968237E-6</v>
      </c>
      <c r="T175" t="s">
        <v>49</v>
      </c>
      <c r="U175" t="s">
        <v>58</v>
      </c>
      <c r="V175" t="s">
        <v>59</v>
      </c>
      <c r="W175" t="s">
        <v>60</v>
      </c>
      <c r="X175" t="s">
        <v>1970</v>
      </c>
    </row>
    <row r="176" spans="1:24" x14ac:dyDescent="0.35">
      <c r="A176" t="s">
        <v>49</v>
      </c>
      <c r="B176" t="s">
        <v>58</v>
      </c>
      <c r="C176" t="s">
        <v>258</v>
      </c>
      <c r="D176" t="s">
        <v>2174</v>
      </c>
      <c r="E176" t="s">
        <v>2175</v>
      </c>
      <c r="F176" s="1">
        <f>SUMIF('EBI tsv usX'!$F$3:$F$719,E176,'EBI tsv usX'!$I$3:$I$719)</f>
        <v>2</v>
      </c>
      <c r="G176">
        <f>SUMIF('Kelpie counts usX'!$K$3:$K$276,E176,'Kelpie counts usX'!$B$3:$B$276)</f>
        <v>0</v>
      </c>
      <c r="H176" s="4">
        <f t="shared" si="6"/>
        <v>1.7387962834968237E-6</v>
      </c>
      <c r="I176" s="4">
        <f t="shared" si="7"/>
        <v>0</v>
      </c>
      <c r="K176" s="7">
        <f t="shared" si="8"/>
        <v>1.7387962834968237E-6</v>
      </c>
      <c r="T176" t="s">
        <v>49</v>
      </c>
      <c r="U176" t="s">
        <v>133</v>
      </c>
      <c r="V176" t="s">
        <v>1975</v>
      </c>
      <c r="W176" t="s">
        <v>240</v>
      </c>
      <c r="X176" t="s">
        <v>242</v>
      </c>
    </row>
    <row r="177" spans="1:24" x14ac:dyDescent="0.35">
      <c r="A177" t="s">
        <v>49</v>
      </c>
      <c r="B177" t="s">
        <v>58</v>
      </c>
      <c r="C177" t="s">
        <v>59</v>
      </c>
      <c r="D177" t="s">
        <v>1741</v>
      </c>
      <c r="E177" t="s">
        <v>2180</v>
      </c>
      <c r="F177" s="1">
        <f>SUMIF('EBI tsv usX'!$F$3:$F$719,E177,'EBI tsv usX'!$I$3:$I$719)</f>
        <v>2</v>
      </c>
      <c r="G177">
        <f>SUMIF('Kelpie counts usX'!$K$3:$K$276,E177,'Kelpie counts usX'!$B$3:$B$276)</f>
        <v>0</v>
      </c>
      <c r="H177" s="4">
        <f t="shared" si="6"/>
        <v>1.7387962834968237E-6</v>
      </c>
      <c r="I177" s="4">
        <f t="shared" si="7"/>
        <v>0</v>
      </c>
      <c r="K177" s="7">
        <f t="shared" si="8"/>
        <v>1.7387962834968237E-6</v>
      </c>
      <c r="T177" t="s">
        <v>49</v>
      </c>
      <c r="U177" t="s">
        <v>58</v>
      </c>
      <c r="V177" t="s">
        <v>59</v>
      </c>
      <c r="W177" t="s">
        <v>60</v>
      </c>
      <c r="X177" t="s">
        <v>1999</v>
      </c>
    </row>
    <row r="178" spans="1:24" x14ac:dyDescent="0.35">
      <c r="A178" t="s">
        <v>49</v>
      </c>
      <c r="B178" t="s">
        <v>2108</v>
      </c>
      <c r="C178" t="s">
        <v>2108</v>
      </c>
      <c r="D178" t="s">
        <v>2467</v>
      </c>
      <c r="E178" t="s">
        <v>2468</v>
      </c>
      <c r="F178" s="1">
        <f>SUMIF('EBI tsv usX'!$F$3:$F$719,E178,'EBI tsv usX'!$I$3:$I$719)</f>
        <v>2</v>
      </c>
      <c r="G178">
        <f>SUMIF('Kelpie counts usX'!$K$3:$K$276,E178,'Kelpie counts usX'!$B$3:$B$276)</f>
        <v>0</v>
      </c>
      <c r="H178" s="4">
        <f t="shared" si="6"/>
        <v>1.7387962834968237E-6</v>
      </c>
      <c r="I178" s="4">
        <f t="shared" si="7"/>
        <v>0</v>
      </c>
      <c r="K178" s="7">
        <f t="shared" si="8"/>
        <v>1.7387962834968237E-6</v>
      </c>
      <c r="T178" t="s">
        <v>49</v>
      </c>
      <c r="U178" t="s">
        <v>58</v>
      </c>
      <c r="V178" t="s">
        <v>173</v>
      </c>
      <c r="W178" t="s">
        <v>174</v>
      </c>
      <c r="X178" t="s">
        <v>175</v>
      </c>
    </row>
    <row r="179" spans="1:24" x14ac:dyDescent="0.35">
      <c r="A179" t="s">
        <v>49</v>
      </c>
      <c r="B179" t="s">
        <v>73</v>
      </c>
      <c r="C179" t="s">
        <v>295</v>
      </c>
      <c r="D179" t="s">
        <v>1911</v>
      </c>
      <c r="E179" t="s">
        <v>1912</v>
      </c>
      <c r="F179" s="1">
        <f>SUMIF('EBI tsv usX'!$F$3:$F$719,E179,'EBI tsv usX'!$I$3:$I$719)</f>
        <v>2</v>
      </c>
      <c r="G179">
        <f>SUMIF('Kelpie counts usX'!$K$3:$K$276,E179,'Kelpie counts usX'!$B$3:$B$276)</f>
        <v>0</v>
      </c>
      <c r="H179" s="4">
        <f t="shared" si="6"/>
        <v>1.7387962834968237E-6</v>
      </c>
      <c r="I179" s="4">
        <f t="shared" si="7"/>
        <v>0</v>
      </c>
      <c r="K179" s="7">
        <f t="shared" si="8"/>
        <v>1.7387962834968237E-6</v>
      </c>
      <c r="T179" t="s">
        <v>49</v>
      </c>
      <c r="U179" t="s">
        <v>73</v>
      </c>
      <c r="V179" t="s">
        <v>95</v>
      </c>
      <c r="W179" t="s">
        <v>2008</v>
      </c>
      <c r="X179" t="s">
        <v>2360</v>
      </c>
    </row>
    <row r="180" spans="1:24" x14ac:dyDescent="0.35">
      <c r="A180" t="s">
        <v>49</v>
      </c>
      <c r="B180" t="s">
        <v>73</v>
      </c>
      <c r="C180" t="s">
        <v>295</v>
      </c>
      <c r="D180" t="s">
        <v>296</v>
      </c>
      <c r="E180" t="s">
        <v>1942</v>
      </c>
      <c r="F180" s="1">
        <f>SUMIF('EBI tsv usX'!$F$3:$F$719,E180,'EBI tsv usX'!$I$3:$I$719)</f>
        <v>2</v>
      </c>
      <c r="G180">
        <f>SUMIF('Kelpie counts usX'!$K$3:$K$276,E180,'Kelpie counts usX'!$B$3:$B$276)</f>
        <v>0</v>
      </c>
      <c r="H180" s="4">
        <f t="shared" si="6"/>
        <v>1.7387962834968237E-6</v>
      </c>
      <c r="I180" s="4">
        <f t="shared" si="7"/>
        <v>0</v>
      </c>
      <c r="K180" s="7">
        <f t="shared" si="8"/>
        <v>1.7387962834968237E-6</v>
      </c>
      <c r="T180" t="s">
        <v>49</v>
      </c>
      <c r="U180" t="s">
        <v>58</v>
      </c>
      <c r="V180" t="s">
        <v>59</v>
      </c>
      <c r="W180" t="s">
        <v>60</v>
      </c>
      <c r="X180" t="s">
        <v>61</v>
      </c>
    </row>
    <row r="181" spans="1:24" x14ac:dyDescent="0.35">
      <c r="A181" t="s">
        <v>49</v>
      </c>
      <c r="B181" t="s">
        <v>73</v>
      </c>
      <c r="C181" t="s">
        <v>74</v>
      </c>
      <c r="D181" t="s">
        <v>1799</v>
      </c>
      <c r="E181" t="s">
        <v>2470</v>
      </c>
      <c r="F181" s="1">
        <f>SUMIF('EBI tsv usX'!$F$3:$F$719,E181,'EBI tsv usX'!$I$3:$I$719)</f>
        <v>2</v>
      </c>
      <c r="G181">
        <f>SUMIF('Kelpie counts usX'!$K$3:$K$276,E181,'Kelpie counts usX'!$B$3:$B$276)</f>
        <v>0</v>
      </c>
      <c r="H181" s="4">
        <f t="shared" si="6"/>
        <v>1.7387962834968237E-6</v>
      </c>
      <c r="I181" s="4">
        <f t="shared" si="7"/>
        <v>0</v>
      </c>
      <c r="K181" s="7">
        <f t="shared" si="8"/>
        <v>1.7387962834968237E-6</v>
      </c>
      <c r="T181" t="s">
        <v>49</v>
      </c>
      <c r="U181" t="s">
        <v>50</v>
      </c>
      <c r="V181" t="s">
        <v>52</v>
      </c>
      <c r="W181" t="s">
        <v>53</v>
      </c>
      <c r="X181" t="s">
        <v>54</v>
      </c>
    </row>
    <row r="182" spans="1:24" x14ac:dyDescent="0.35">
      <c r="A182" t="s">
        <v>49</v>
      </c>
      <c r="B182" t="s">
        <v>73</v>
      </c>
      <c r="C182" t="s">
        <v>74</v>
      </c>
      <c r="D182" t="s">
        <v>1996</v>
      </c>
      <c r="E182" t="s">
        <v>2185</v>
      </c>
      <c r="F182" s="1">
        <f>SUMIF('EBI tsv usX'!$F$3:$F$719,E182,'EBI tsv usX'!$I$3:$I$719)</f>
        <v>2</v>
      </c>
      <c r="G182">
        <f>SUMIF('Kelpie counts usX'!$K$3:$K$276,E182,'Kelpie counts usX'!$B$3:$B$276)</f>
        <v>0</v>
      </c>
      <c r="H182" s="4">
        <f t="shared" si="6"/>
        <v>1.7387962834968237E-6</v>
      </c>
      <c r="I182" s="4">
        <f t="shared" si="7"/>
        <v>0</v>
      </c>
      <c r="K182" s="7">
        <f t="shared" si="8"/>
        <v>1.7387962834968237E-6</v>
      </c>
      <c r="T182" t="s">
        <v>49</v>
      </c>
      <c r="U182" t="s">
        <v>50</v>
      </c>
      <c r="V182" t="s">
        <v>52</v>
      </c>
      <c r="W182" t="s">
        <v>53</v>
      </c>
      <c r="X182" t="s">
        <v>146</v>
      </c>
    </row>
    <row r="183" spans="1:24" x14ac:dyDescent="0.35">
      <c r="A183" t="s">
        <v>49</v>
      </c>
      <c r="B183" t="s">
        <v>73</v>
      </c>
      <c r="C183" t="s">
        <v>74</v>
      </c>
      <c r="D183" t="s">
        <v>2187</v>
      </c>
      <c r="E183" t="s">
        <v>2188</v>
      </c>
      <c r="F183" s="1">
        <f>SUMIF('EBI tsv usX'!$F$3:$F$719,E183,'EBI tsv usX'!$I$3:$I$719)</f>
        <v>2</v>
      </c>
      <c r="G183">
        <f>SUMIF('Kelpie counts usX'!$K$3:$K$276,E183,'Kelpie counts usX'!$B$3:$B$276)</f>
        <v>0</v>
      </c>
      <c r="H183" s="4">
        <f t="shared" si="6"/>
        <v>1.7387962834968237E-6</v>
      </c>
      <c r="I183" s="4">
        <f t="shared" si="7"/>
        <v>0</v>
      </c>
      <c r="K183" s="7">
        <f t="shared" si="8"/>
        <v>1.7387962834968237E-6</v>
      </c>
      <c r="T183" t="s">
        <v>49</v>
      </c>
      <c r="U183" t="s">
        <v>73</v>
      </c>
      <c r="V183" t="s">
        <v>74</v>
      </c>
      <c r="W183" t="s">
        <v>1799</v>
      </c>
      <c r="X183" t="s">
        <v>2010</v>
      </c>
    </row>
    <row r="184" spans="1:24" x14ac:dyDescent="0.35">
      <c r="A184" t="s">
        <v>49</v>
      </c>
      <c r="B184" t="s">
        <v>73</v>
      </c>
      <c r="C184" t="s">
        <v>74</v>
      </c>
      <c r="D184" t="s">
        <v>1821</v>
      </c>
      <c r="E184" t="s">
        <v>2189</v>
      </c>
      <c r="F184" s="1">
        <f>SUMIF('EBI tsv usX'!$F$3:$F$719,E184,'EBI tsv usX'!$I$3:$I$719)</f>
        <v>2</v>
      </c>
      <c r="G184">
        <f>SUMIF('Kelpie counts usX'!$K$3:$K$276,E184,'Kelpie counts usX'!$B$3:$B$276)</f>
        <v>0</v>
      </c>
      <c r="H184" s="4">
        <f t="shared" si="6"/>
        <v>1.7387962834968237E-6</v>
      </c>
      <c r="I184" s="4">
        <f t="shared" si="7"/>
        <v>0</v>
      </c>
      <c r="K184" s="7">
        <f t="shared" si="8"/>
        <v>1.7387962834968237E-6</v>
      </c>
      <c r="T184" t="s">
        <v>49</v>
      </c>
      <c r="U184" t="s">
        <v>73</v>
      </c>
      <c r="V184" t="s">
        <v>95</v>
      </c>
      <c r="W184" t="s">
        <v>96</v>
      </c>
      <c r="X184" t="s">
        <v>1898</v>
      </c>
    </row>
    <row r="185" spans="1:24" x14ac:dyDescent="0.35">
      <c r="A185" t="s">
        <v>49</v>
      </c>
      <c r="B185" t="s">
        <v>2053</v>
      </c>
      <c r="C185" t="s">
        <v>2475</v>
      </c>
      <c r="D185" t="s">
        <v>2476</v>
      </c>
      <c r="E185" t="s">
        <v>2477</v>
      </c>
      <c r="F185" s="1">
        <f>SUMIF('EBI tsv usX'!$F$3:$F$719,E185,'EBI tsv usX'!$I$3:$I$719)</f>
        <v>2</v>
      </c>
      <c r="G185">
        <f>SUMIF('Kelpie counts usX'!$K$3:$K$276,E185,'Kelpie counts usX'!$B$3:$B$276)</f>
        <v>0</v>
      </c>
      <c r="H185" s="4">
        <f t="shared" si="6"/>
        <v>1.7387962834968237E-6</v>
      </c>
      <c r="I185" s="4">
        <f t="shared" si="7"/>
        <v>0</v>
      </c>
      <c r="K185" s="7">
        <f t="shared" si="8"/>
        <v>1.7387962834968237E-6</v>
      </c>
      <c r="T185" t="s">
        <v>49</v>
      </c>
      <c r="U185" t="s">
        <v>73</v>
      </c>
      <c r="V185" t="s">
        <v>318</v>
      </c>
      <c r="W185" t="s">
        <v>319</v>
      </c>
      <c r="X185" t="s">
        <v>320</v>
      </c>
    </row>
    <row r="186" spans="1:24" x14ac:dyDescent="0.35">
      <c r="A186" t="s">
        <v>49</v>
      </c>
      <c r="B186" t="s">
        <v>2053</v>
      </c>
      <c r="C186" t="s">
        <v>2054</v>
      </c>
      <c r="D186" t="s">
        <v>2191</v>
      </c>
      <c r="E186" t="s">
        <v>2192</v>
      </c>
      <c r="F186" s="1">
        <f>SUMIF('EBI tsv usX'!$F$3:$F$719,E186,'EBI tsv usX'!$I$3:$I$719)</f>
        <v>2</v>
      </c>
      <c r="G186">
        <f>SUMIF('Kelpie counts usX'!$K$3:$K$276,E186,'Kelpie counts usX'!$B$3:$B$276)</f>
        <v>0</v>
      </c>
      <c r="H186" s="4">
        <f t="shared" si="6"/>
        <v>1.7387962834968237E-6</v>
      </c>
      <c r="I186" s="4">
        <f t="shared" si="7"/>
        <v>0</v>
      </c>
      <c r="K186" s="7">
        <f t="shared" si="8"/>
        <v>1.7387962834968237E-6</v>
      </c>
      <c r="T186" t="s">
        <v>49</v>
      </c>
      <c r="U186" t="s">
        <v>73</v>
      </c>
      <c r="V186" t="s">
        <v>95</v>
      </c>
      <c r="W186" t="s">
        <v>1914</v>
      </c>
      <c r="X186" t="s">
        <v>1915</v>
      </c>
    </row>
    <row r="187" spans="1:24" x14ac:dyDescent="0.35">
      <c r="A187" t="s">
        <v>49</v>
      </c>
      <c r="B187" t="s">
        <v>353</v>
      </c>
      <c r="C187" t="s">
        <v>2193</v>
      </c>
      <c r="D187" t="s">
        <v>2194</v>
      </c>
      <c r="E187" t="s">
        <v>2195</v>
      </c>
      <c r="F187" s="1">
        <f>SUMIF('EBI tsv usX'!$F$3:$F$719,E187,'EBI tsv usX'!$I$3:$I$719)</f>
        <v>2</v>
      </c>
      <c r="G187">
        <f>SUMIF('Kelpie counts usX'!$K$3:$K$276,E187,'Kelpie counts usX'!$B$3:$B$276)</f>
        <v>0</v>
      </c>
      <c r="H187" s="4">
        <f t="shared" si="6"/>
        <v>1.7387962834968237E-6</v>
      </c>
      <c r="I187" s="4">
        <f t="shared" si="7"/>
        <v>0</v>
      </c>
      <c r="K187" s="7">
        <f t="shared" si="8"/>
        <v>1.7387962834968237E-6</v>
      </c>
      <c r="T187" t="s">
        <v>49</v>
      </c>
      <c r="U187" t="s">
        <v>58</v>
      </c>
      <c r="V187" t="s">
        <v>59</v>
      </c>
      <c r="W187" t="s">
        <v>60</v>
      </c>
      <c r="X187" t="s">
        <v>69</v>
      </c>
    </row>
    <row r="188" spans="1:24" x14ac:dyDescent="0.35">
      <c r="A188" t="s">
        <v>49</v>
      </c>
      <c r="B188" t="s">
        <v>353</v>
      </c>
      <c r="C188" t="s">
        <v>3240</v>
      </c>
      <c r="D188" t="s">
        <v>3241</v>
      </c>
      <c r="E188" t="s">
        <v>3242</v>
      </c>
      <c r="F188" s="1">
        <f>SUMIF('EBI tsv usX'!$F$3:$F$719,E188,'EBI tsv usX'!$I$3:$I$719)</f>
        <v>2</v>
      </c>
      <c r="G188">
        <f>SUMIF('Kelpie counts usX'!$K$3:$K$276,E188,'Kelpie counts usX'!$B$3:$B$276)</f>
        <v>0</v>
      </c>
      <c r="H188" s="4">
        <f t="shared" si="6"/>
        <v>1.7387962834968237E-6</v>
      </c>
      <c r="I188" s="4">
        <f t="shared" si="7"/>
        <v>0</v>
      </c>
      <c r="K188" s="7">
        <f t="shared" si="8"/>
        <v>1.7387962834968237E-6</v>
      </c>
      <c r="T188" t="s">
        <v>49</v>
      </c>
      <c r="U188" t="s">
        <v>58</v>
      </c>
      <c r="V188" t="s">
        <v>173</v>
      </c>
      <c r="W188" t="s">
        <v>174</v>
      </c>
      <c r="X188" t="s">
        <v>175</v>
      </c>
    </row>
    <row r="189" spans="1:24" x14ac:dyDescent="0.35">
      <c r="A189" t="s">
        <v>49</v>
      </c>
      <c r="B189" t="s">
        <v>2198</v>
      </c>
      <c r="C189" t="s">
        <v>2481</v>
      </c>
      <c r="D189" t="s">
        <v>2482</v>
      </c>
      <c r="E189" t="s">
        <v>2483</v>
      </c>
      <c r="F189" s="1">
        <f>SUMIF('EBI tsv usX'!$F$3:$F$719,E189,'EBI tsv usX'!$I$3:$I$719)</f>
        <v>2</v>
      </c>
      <c r="G189">
        <f>SUMIF('Kelpie counts usX'!$K$3:$K$276,E189,'Kelpie counts usX'!$B$3:$B$276)</f>
        <v>0</v>
      </c>
      <c r="H189" s="4">
        <f t="shared" si="6"/>
        <v>1.7387962834968237E-6</v>
      </c>
      <c r="I189" s="4">
        <f t="shared" si="7"/>
        <v>0</v>
      </c>
      <c r="K189" s="7">
        <f t="shared" si="8"/>
        <v>1.7387962834968237E-6</v>
      </c>
      <c r="T189" t="s">
        <v>49</v>
      </c>
      <c r="U189" t="s">
        <v>133</v>
      </c>
      <c r="V189" t="s">
        <v>1975</v>
      </c>
      <c r="W189" t="s">
        <v>240</v>
      </c>
      <c r="X189" t="s">
        <v>242</v>
      </c>
    </row>
    <row r="190" spans="1:24" x14ac:dyDescent="0.35">
      <c r="A190" t="s">
        <v>49</v>
      </c>
      <c r="B190" t="s">
        <v>133</v>
      </c>
      <c r="C190" t="s">
        <v>1896</v>
      </c>
      <c r="D190" t="s">
        <v>617</v>
      </c>
      <c r="E190" t="s">
        <v>2208</v>
      </c>
      <c r="F190" s="1">
        <f>SUMIF('EBI tsv usX'!$F$3:$F$719,E190,'EBI tsv usX'!$I$3:$I$719)</f>
        <v>2</v>
      </c>
      <c r="G190">
        <f>SUMIF('Kelpie counts usX'!$K$3:$K$276,E190,'Kelpie counts usX'!$B$3:$B$276)</f>
        <v>0</v>
      </c>
      <c r="H190" s="4">
        <f t="shared" si="6"/>
        <v>1.7387962834968237E-6</v>
      </c>
      <c r="I190" s="4">
        <f t="shared" si="7"/>
        <v>0</v>
      </c>
      <c r="K190" s="7">
        <f t="shared" si="8"/>
        <v>1.7387962834968237E-6</v>
      </c>
      <c r="T190" t="s">
        <v>49</v>
      </c>
      <c r="U190" t="s">
        <v>58</v>
      </c>
      <c r="V190" t="s">
        <v>258</v>
      </c>
      <c r="W190" t="s">
        <v>259</v>
      </c>
      <c r="X190" t="s">
        <v>635</v>
      </c>
    </row>
    <row r="191" spans="1:24" x14ac:dyDescent="0.35">
      <c r="A191" t="s">
        <v>49</v>
      </c>
      <c r="B191" t="s">
        <v>1677</v>
      </c>
      <c r="C191" t="s">
        <v>2235</v>
      </c>
      <c r="D191" t="s">
        <v>2236</v>
      </c>
      <c r="E191" t="s">
        <v>2237</v>
      </c>
      <c r="F191" s="1">
        <f>SUMIF('EBI tsv usX'!$F$3:$F$719,E191,'EBI tsv usX'!$I$3:$I$719)</f>
        <v>2</v>
      </c>
      <c r="G191">
        <f>SUMIF('Kelpie counts usX'!$K$3:$K$276,E191,'Kelpie counts usX'!$B$3:$B$276)</f>
        <v>0</v>
      </c>
      <c r="H191" s="4">
        <f t="shared" si="6"/>
        <v>1.7387962834968237E-6</v>
      </c>
      <c r="I191" s="4">
        <f t="shared" si="7"/>
        <v>0</v>
      </c>
      <c r="K191" s="7">
        <f t="shared" si="8"/>
        <v>1.7387962834968237E-6</v>
      </c>
      <c r="T191" t="s">
        <v>49</v>
      </c>
      <c r="U191" t="s">
        <v>73</v>
      </c>
      <c r="V191" t="s">
        <v>95</v>
      </c>
      <c r="W191" t="s">
        <v>1782</v>
      </c>
      <c r="X191" t="s">
        <v>2363</v>
      </c>
    </row>
    <row r="192" spans="1:24" x14ac:dyDescent="0.35">
      <c r="A192" t="s">
        <v>49</v>
      </c>
      <c r="B192" t="s">
        <v>58</v>
      </c>
      <c r="C192" t="s">
        <v>258</v>
      </c>
      <c r="D192" t="s">
        <v>1681</v>
      </c>
      <c r="E192" t="s">
        <v>2245</v>
      </c>
      <c r="F192" s="1">
        <f>SUMIF('EBI tsv usX'!$F$3:$F$719,E192,'EBI tsv usX'!$I$3:$I$719)</f>
        <v>2</v>
      </c>
      <c r="G192">
        <f>SUMIF('Kelpie counts usX'!$K$3:$K$276,E192,'Kelpie counts usX'!$B$3:$B$276)</f>
        <v>0</v>
      </c>
      <c r="H192" s="4">
        <f t="shared" si="6"/>
        <v>1.7387962834968237E-6</v>
      </c>
      <c r="I192" s="4">
        <f t="shared" si="7"/>
        <v>0</v>
      </c>
      <c r="K192" s="7">
        <f t="shared" si="8"/>
        <v>1.7387962834968237E-6</v>
      </c>
      <c r="T192" t="s">
        <v>49</v>
      </c>
      <c r="U192" t="s">
        <v>50</v>
      </c>
      <c r="V192" t="s">
        <v>52</v>
      </c>
      <c r="W192" t="s">
        <v>53</v>
      </c>
      <c r="X192" s="8" t="s">
        <v>65</v>
      </c>
    </row>
    <row r="193" spans="1:24" x14ac:dyDescent="0.35">
      <c r="A193" t="s">
        <v>49</v>
      </c>
      <c r="B193" t="s">
        <v>73</v>
      </c>
      <c r="C193" t="s">
        <v>74</v>
      </c>
      <c r="D193" s="8" t="s">
        <v>1996</v>
      </c>
      <c r="E193" t="s">
        <v>2305</v>
      </c>
      <c r="F193" s="1">
        <f>SUMIF('EBI tsv usX'!$F$3:$F$719,E193,'EBI tsv usX'!$I$3:$I$719)</f>
        <v>2</v>
      </c>
      <c r="G193">
        <f>SUMIF('Kelpie counts usX'!$K$3:$K$276,E193,'Kelpie counts usX'!$B$3:$B$276)</f>
        <v>0</v>
      </c>
      <c r="H193" s="4">
        <f t="shared" si="6"/>
        <v>1.7387962834968237E-6</v>
      </c>
      <c r="I193" s="4">
        <f t="shared" si="7"/>
        <v>0</v>
      </c>
      <c r="K193" s="7">
        <f t="shared" si="8"/>
        <v>1.7387962834968237E-6</v>
      </c>
      <c r="T193" t="s">
        <v>49</v>
      </c>
      <c r="U193" t="s">
        <v>73</v>
      </c>
      <c r="V193" t="s">
        <v>74</v>
      </c>
      <c r="W193" t="s">
        <v>1795</v>
      </c>
      <c r="X193" t="s">
        <v>1964</v>
      </c>
    </row>
    <row r="194" spans="1:24" x14ac:dyDescent="0.35">
      <c r="A194" t="s">
        <v>49</v>
      </c>
      <c r="B194" t="s">
        <v>73</v>
      </c>
      <c r="C194" t="s">
        <v>74</v>
      </c>
      <c r="D194" t="s">
        <v>1821</v>
      </c>
      <c r="E194" t="s">
        <v>2311</v>
      </c>
      <c r="F194" s="1">
        <f>SUMIF('EBI tsv usX'!$F$3:$F$719,E194,'EBI tsv usX'!$I$3:$I$719)</f>
        <v>2</v>
      </c>
      <c r="G194">
        <f>SUMIF('Kelpie counts usX'!$K$3:$K$276,E194,'Kelpie counts usX'!$B$3:$B$276)</f>
        <v>0</v>
      </c>
      <c r="H194" s="4">
        <f t="shared" si="6"/>
        <v>1.7387962834968237E-6</v>
      </c>
      <c r="I194" s="4">
        <f t="shared" si="7"/>
        <v>0</v>
      </c>
      <c r="K194" s="7">
        <f t="shared" si="8"/>
        <v>1.7387962834968237E-6</v>
      </c>
      <c r="T194" t="s">
        <v>49</v>
      </c>
      <c r="U194" t="s">
        <v>58</v>
      </c>
      <c r="V194" t="s">
        <v>258</v>
      </c>
      <c r="W194" t="s">
        <v>1681</v>
      </c>
      <c r="X194" t="s">
        <v>1686</v>
      </c>
    </row>
    <row r="195" spans="1:24" x14ac:dyDescent="0.35">
      <c r="A195" t="s">
        <v>49</v>
      </c>
      <c r="B195" t="s">
        <v>73</v>
      </c>
      <c r="C195" t="s">
        <v>74</v>
      </c>
      <c r="D195" t="s">
        <v>2318</v>
      </c>
      <c r="E195" t="s">
        <v>2320</v>
      </c>
      <c r="F195" s="1">
        <f>SUMIF('EBI tsv usX'!$F$3:$F$719,E195,'EBI tsv usX'!$I$3:$I$719)</f>
        <v>2</v>
      </c>
      <c r="G195">
        <f>SUMIF('Kelpie counts usX'!$K$3:$K$276,E195,'Kelpie counts usX'!$B$3:$B$276)</f>
        <v>0</v>
      </c>
      <c r="H195" s="4">
        <f t="shared" si="6"/>
        <v>1.7387962834968237E-6</v>
      </c>
      <c r="I195" s="4">
        <f t="shared" si="7"/>
        <v>0</v>
      </c>
      <c r="K195" s="7">
        <f t="shared" si="8"/>
        <v>1.7387962834968237E-6</v>
      </c>
      <c r="T195" t="s">
        <v>49</v>
      </c>
      <c r="U195" t="s">
        <v>58</v>
      </c>
      <c r="V195" t="s">
        <v>59</v>
      </c>
      <c r="W195" t="s">
        <v>60</v>
      </c>
      <c r="X195" t="s">
        <v>69</v>
      </c>
    </row>
    <row r="196" spans="1:24" x14ac:dyDescent="0.35">
      <c r="A196" t="s">
        <v>49</v>
      </c>
      <c r="B196" t="s">
        <v>1632</v>
      </c>
      <c r="C196" t="s">
        <v>2200</v>
      </c>
      <c r="D196" t="s">
        <v>2201</v>
      </c>
      <c r="E196" t="s">
        <v>2202</v>
      </c>
      <c r="F196" s="1">
        <f>SUMIF('EBI tsv usX'!$F$3:$F$719,E196,'EBI tsv usX'!$I$3:$I$719)</f>
        <v>1</v>
      </c>
      <c r="G196">
        <f>SUMIF('Kelpie counts usX'!$K$3:$K$276,E196,'Kelpie counts usX'!$B$3:$B$276)</f>
        <v>0</v>
      </c>
      <c r="H196" s="4">
        <f t="shared" ref="H196:H248" si="9">F196/F$1</f>
        <v>8.6939814174841186E-7</v>
      </c>
      <c r="I196" s="4">
        <f t="shared" ref="I196:I248" si="10">G196/G$1</f>
        <v>0</v>
      </c>
      <c r="K196" s="7">
        <f t="shared" ref="K196:K248" si="11">MAX(H196:I196)</f>
        <v>8.6939814174841186E-7</v>
      </c>
      <c r="T196" t="s">
        <v>49</v>
      </c>
      <c r="U196" t="s">
        <v>58</v>
      </c>
      <c r="V196" t="s">
        <v>258</v>
      </c>
      <c r="W196" t="s">
        <v>259</v>
      </c>
      <c r="X196" t="s">
        <v>260</v>
      </c>
    </row>
    <row r="197" spans="1:24" x14ac:dyDescent="0.35">
      <c r="A197" t="s">
        <v>49</v>
      </c>
      <c r="B197" t="s">
        <v>1632</v>
      </c>
      <c r="C197" t="s">
        <v>3243</v>
      </c>
      <c r="D197" t="s">
        <v>3244</v>
      </c>
      <c r="E197" t="s">
        <v>3245</v>
      </c>
      <c r="F197" s="1">
        <f>SUMIF('EBI tsv usX'!$F$3:$F$719,E197,'EBI tsv usX'!$I$3:$I$719)</f>
        <v>1</v>
      </c>
      <c r="G197">
        <f>SUMIF('Kelpie counts usX'!$K$3:$K$276,E197,'Kelpie counts usX'!$B$3:$B$276)</f>
        <v>0</v>
      </c>
      <c r="H197" s="4">
        <f t="shared" si="9"/>
        <v>8.6939814174841186E-7</v>
      </c>
      <c r="I197" s="4">
        <f t="shared" si="10"/>
        <v>0</v>
      </c>
      <c r="K197" s="7">
        <f t="shared" si="11"/>
        <v>8.6939814174841186E-7</v>
      </c>
      <c r="T197" t="s">
        <v>49</v>
      </c>
      <c r="U197" t="s">
        <v>73</v>
      </c>
      <c r="V197" t="s">
        <v>95</v>
      </c>
      <c r="W197" t="s">
        <v>96</v>
      </c>
      <c r="X197" t="s">
        <v>1775</v>
      </c>
    </row>
    <row r="198" spans="1:24" x14ac:dyDescent="0.35">
      <c r="A198" t="s">
        <v>49</v>
      </c>
      <c r="B198" t="s">
        <v>133</v>
      </c>
      <c r="C198" t="s">
        <v>2086</v>
      </c>
      <c r="D198" t="s">
        <v>2087</v>
      </c>
      <c r="E198" t="s">
        <v>2203</v>
      </c>
      <c r="F198" s="1">
        <f>SUMIF('EBI tsv usX'!$F$3:$F$719,E198,'EBI tsv usX'!$I$3:$I$719)</f>
        <v>1</v>
      </c>
      <c r="G198">
        <f>SUMIF('Kelpie counts usX'!$K$3:$K$276,E198,'Kelpie counts usX'!$B$3:$B$276)</f>
        <v>0</v>
      </c>
      <c r="H198" s="4">
        <f t="shared" si="9"/>
        <v>8.6939814174841186E-7</v>
      </c>
      <c r="I198" s="4">
        <f t="shared" si="10"/>
        <v>0</v>
      </c>
      <c r="K198" s="7">
        <f t="shared" si="11"/>
        <v>8.6939814174841186E-7</v>
      </c>
      <c r="T198" t="s">
        <v>49</v>
      </c>
      <c r="U198" t="s">
        <v>73</v>
      </c>
      <c r="V198" t="s">
        <v>74</v>
      </c>
      <c r="W198" t="s">
        <v>2010</v>
      </c>
      <c r="X198" t="s">
        <v>2365</v>
      </c>
    </row>
    <row r="199" spans="1:24" x14ac:dyDescent="0.35">
      <c r="A199" t="s">
        <v>49</v>
      </c>
      <c r="B199" t="s">
        <v>133</v>
      </c>
      <c r="C199" t="s">
        <v>2086</v>
      </c>
      <c r="D199" t="s">
        <v>2087</v>
      </c>
      <c r="E199" t="s">
        <v>2204</v>
      </c>
      <c r="F199" s="1">
        <f>SUMIF('EBI tsv usX'!$F$3:$F$719,E199,'EBI tsv usX'!$I$3:$I$719)</f>
        <v>1</v>
      </c>
      <c r="G199">
        <f>SUMIF('Kelpie counts usX'!$K$3:$K$276,E199,'Kelpie counts usX'!$B$3:$B$276)</f>
        <v>0</v>
      </c>
      <c r="H199" s="4">
        <f t="shared" si="9"/>
        <v>8.6939814174841186E-7</v>
      </c>
      <c r="I199" s="4">
        <f t="shared" si="10"/>
        <v>0</v>
      </c>
      <c r="K199" s="7">
        <f t="shared" si="11"/>
        <v>8.6939814174841186E-7</v>
      </c>
      <c r="T199" t="s">
        <v>49</v>
      </c>
      <c r="U199" t="s">
        <v>73</v>
      </c>
      <c r="V199" t="s">
        <v>95</v>
      </c>
      <c r="W199" t="s">
        <v>96</v>
      </c>
      <c r="X199" t="s">
        <v>1772</v>
      </c>
    </row>
    <row r="200" spans="1:24" x14ac:dyDescent="0.35">
      <c r="A200" t="s">
        <v>49</v>
      </c>
      <c r="B200" t="s">
        <v>133</v>
      </c>
      <c r="C200" t="s">
        <v>1896</v>
      </c>
      <c r="D200" t="s">
        <v>617</v>
      </c>
      <c r="E200" t="s">
        <v>2206</v>
      </c>
      <c r="F200" s="1">
        <f>SUMIF('EBI tsv usX'!$F$3:$F$719,E200,'EBI tsv usX'!$I$3:$I$719)</f>
        <v>1</v>
      </c>
      <c r="G200">
        <f>SUMIF('Kelpie counts usX'!$K$3:$K$276,E200,'Kelpie counts usX'!$B$3:$B$276)</f>
        <v>0</v>
      </c>
      <c r="H200" s="4">
        <f t="shared" si="9"/>
        <v>8.6939814174841186E-7</v>
      </c>
      <c r="I200" s="4">
        <f t="shared" si="10"/>
        <v>0</v>
      </c>
      <c r="K200" s="7">
        <f t="shared" si="11"/>
        <v>8.6939814174841186E-7</v>
      </c>
      <c r="T200" t="s">
        <v>49</v>
      </c>
      <c r="U200" t="s">
        <v>50</v>
      </c>
      <c r="V200" t="s">
        <v>52</v>
      </c>
      <c r="W200" t="s">
        <v>53</v>
      </c>
      <c r="X200" t="s">
        <v>54</v>
      </c>
    </row>
    <row r="201" spans="1:24" x14ac:dyDescent="0.35">
      <c r="A201" t="s">
        <v>49</v>
      </c>
      <c r="B201" t="s">
        <v>133</v>
      </c>
      <c r="C201" t="s">
        <v>1896</v>
      </c>
      <c r="D201" t="s">
        <v>617</v>
      </c>
      <c r="E201" t="s">
        <v>1636</v>
      </c>
      <c r="F201" s="1">
        <f>SUMIF('EBI tsv usX'!$F$3:$F$719,E201,'EBI tsv usX'!$I$3:$I$719)</f>
        <v>1</v>
      </c>
      <c r="G201">
        <f>SUMIF('Kelpie counts usX'!$K$3:$K$276,E201,'Kelpie counts usX'!$B$3:$B$276)</f>
        <v>0</v>
      </c>
      <c r="H201" s="4">
        <f t="shared" si="9"/>
        <v>8.6939814174841186E-7</v>
      </c>
      <c r="I201" s="4">
        <f t="shared" si="10"/>
        <v>0</v>
      </c>
      <c r="K201" s="7">
        <f t="shared" si="11"/>
        <v>8.6939814174841186E-7</v>
      </c>
      <c r="T201" t="s">
        <v>49</v>
      </c>
      <c r="U201" t="s">
        <v>58</v>
      </c>
      <c r="V201" t="s">
        <v>112</v>
      </c>
      <c r="W201" s="8" t="s">
        <v>113</v>
      </c>
      <c r="X201" s="8" t="s">
        <v>3227</v>
      </c>
    </row>
    <row r="202" spans="1:24" x14ac:dyDescent="0.35">
      <c r="A202" t="s">
        <v>49</v>
      </c>
      <c r="B202" t="s">
        <v>133</v>
      </c>
      <c r="C202" t="s">
        <v>1896</v>
      </c>
      <c r="D202" t="s">
        <v>617</v>
      </c>
      <c r="E202" t="s">
        <v>2212</v>
      </c>
      <c r="F202" s="1">
        <f>SUMIF('EBI tsv usX'!$F$3:$F$719,E202,'EBI tsv usX'!$I$3:$I$719)</f>
        <v>1</v>
      </c>
      <c r="G202">
        <f>SUMIF('Kelpie counts usX'!$K$3:$K$276,E202,'Kelpie counts usX'!$B$3:$B$276)</f>
        <v>0</v>
      </c>
      <c r="H202" s="4">
        <f t="shared" si="9"/>
        <v>8.6939814174841186E-7</v>
      </c>
      <c r="I202" s="4">
        <f t="shared" si="10"/>
        <v>0</v>
      </c>
      <c r="K202" s="7">
        <f t="shared" si="11"/>
        <v>8.6939814174841186E-7</v>
      </c>
      <c r="T202" t="s">
        <v>49</v>
      </c>
      <c r="U202" t="s">
        <v>58</v>
      </c>
      <c r="V202" t="s">
        <v>59</v>
      </c>
      <c r="W202" t="s">
        <v>60</v>
      </c>
      <c r="X202" t="s">
        <v>1970</v>
      </c>
    </row>
    <row r="203" spans="1:24" x14ac:dyDescent="0.35">
      <c r="A203" t="s">
        <v>49</v>
      </c>
      <c r="B203" t="s">
        <v>133</v>
      </c>
      <c r="C203" t="s">
        <v>2216</v>
      </c>
      <c r="D203" t="s">
        <v>2217</v>
      </c>
      <c r="E203" t="s">
        <v>2218</v>
      </c>
      <c r="F203" s="1">
        <f>SUMIF('EBI tsv usX'!$F$3:$F$719,E203,'EBI tsv usX'!$I$3:$I$719)</f>
        <v>1</v>
      </c>
      <c r="G203">
        <f>SUMIF('Kelpie counts usX'!$K$3:$K$276,E203,'Kelpie counts usX'!$B$3:$B$276)</f>
        <v>0</v>
      </c>
      <c r="H203" s="4">
        <f t="shared" si="9"/>
        <v>8.6939814174841186E-7</v>
      </c>
      <c r="I203" s="4">
        <f t="shared" si="10"/>
        <v>0</v>
      </c>
      <c r="K203" s="7">
        <f t="shared" si="11"/>
        <v>8.6939814174841186E-7</v>
      </c>
      <c r="T203" t="s">
        <v>49</v>
      </c>
      <c r="U203" t="s">
        <v>1677</v>
      </c>
      <c r="V203" t="s">
        <v>1674</v>
      </c>
      <c r="W203" t="s">
        <v>1676</v>
      </c>
      <c r="X203" t="s">
        <v>2366</v>
      </c>
    </row>
    <row r="204" spans="1:24" x14ac:dyDescent="0.35">
      <c r="A204" t="s">
        <v>49</v>
      </c>
      <c r="B204" t="s">
        <v>133</v>
      </c>
      <c r="C204" t="s">
        <v>2216</v>
      </c>
      <c r="D204" t="s">
        <v>2217</v>
      </c>
      <c r="E204" t="s">
        <v>2219</v>
      </c>
      <c r="F204" s="1">
        <f>SUMIF('EBI tsv usX'!$F$3:$F$719,E204,'EBI tsv usX'!$I$3:$I$719)</f>
        <v>1</v>
      </c>
      <c r="G204">
        <f>SUMIF('Kelpie counts usX'!$K$3:$K$276,E204,'Kelpie counts usX'!$B$3:$B$276)</f>
        <v>0</v>
      </c>
      <c r="H204" s="4">
        <f t="shared" si="9"/>
        <v>8.6939814174841186E-7</v>
      </c>
      <c r="I204" s="4">
        <f t="shared" si="10"/>
        <v>0</v>
      </c>
      <c r="K204" s="7">
        <f t="shared" si="11"/>
        <v>8.6939814174841186E-7</v>
      </c>
      <c r="T204" t="s">
        <v>49</v>
      </c>
      <c r="U204" t="s">
        <v>58</v>
      </c>
      <c r="V204" t="s">
        <v>59</v>
      </c>
      <c r="W204" t="s">
        <v>60</v>
      </c>
      <c r="X204" t="s">
        <v>3231</v>
      </c>
    </row>
    <row r="205" spans="1:24" x14ac:dyDescent="0.35">
      <c r="A205" t="s">
        <v>49</v>
      </c>
      <c r="B205" t="s">
        <v>50</v>
      </c>
      <c r="C205" t="s">
        <v>52</v>
      </c>
      <c r="D205" t="s">
        <v>53</v>
      </c>
      <c r="E205" t="s">
        <v>2220</v>
      </c>
      <c r="F205" s="1">
        <f>SUMIF('EBI tsv usX'!$F$3:$F$719,E205,'EBI tsv usX'!$I$3:$I$719)</f>
        <v>1</v>
      </c>
      <c r="G205">
        <f>SUMIF('Kelpie counts usX'!$K$3:$K$276,E205,'Kelpie counts usX'!$B$3:$B$276)</f>
        <v>0</v>
      </c>
      <c r="H205" s="4">
        <f t="shared" si="9"/>
        <v>8.6939814174841186E-7</v>
      </c>
      <c r="I205" s="4">
        <f t="shared" si="10"/>
        <v>0</v>
      </c>
      <c r="K205" s="7">
        <f t="shared" si="11"/>
        <v>8.6939814174841186E-7</v>
      </c>
      <c r="T205" t="s">
        <v>49</v>
      </c>
      <c r="U205" t="s">
        <v>58</v>
      </c>
      <c r="V205" t="s">
        <v>258</v>
      </c>
      <c r="W205" t="s">
        <v>1681</v>
      </c>
      <c r="X205" t="s">
        <v>1985</v>
      </c>
    </row>
    <row r="206" spans="1:24" x14ac:dyDescent="0.35">
      <c r="A206" t="s">
        <v>49</v>
      </c>
      <c r="B206" t="s">
        <v>50</v>
      </c>
      <c r="C206" t="s">
        <v>1654</v>
      </c>
      <c r="D206" t="s">
        <v>1655</v>
      </c>
      <c r="E206" t="s">
        <v>1656</v>
      </c>
      <c r="F206" s="1">
        <f>SUMIF('EBI tsv usX'!$F$3:$F$719,E206,'EBI tsv usX'!$I$3:$I$719)</f>
        <v>1</v>
      </c>
      <c r="G206">
        <f>SUMIF('Kelpie counts usX'!$K$3:$K$276,E206,'Kelpie counts usX'!$B$3:$B$276)</f>
        <v>0</v>
      </c>
      <c r="H206" s="4">
        <f t="shared" si="9"/>
        <v>8.6939814174841186E-7</v>
      </c>
      <c r="I206" s="4">
        <f t="shared" si="10"/>
        <v>0</v>
      </c>
      <c r="K206" s="7">
        <f t="shared" si="11"/>
        <v>8.6939814174841186E-7</v>
      </c>
      <c r="T206" t="s">
        <v>49</v>
      </c>
      <c r="U206" t="s">
        <v>133</v>
      </c>
      <c r="V206" t="s">
        <v>1896</v>
      </c>
      <c r="W206" t="s">
        <v>617</v>
      </c>
      <c r="X206" t="s">
        <v>1634</v>
      </c>
    </row>
    <row r="207" spans="1:24" x14ac:dyDescent="0.35">
      <c r="A207" t="s">
        <v>49</v>
      </c>
      <c r="B207" t="s">
        <v>50</v>
      </c>
      <c r="C207" t="s">
        <v>1654</v>
      </c>
      <c r="D207" t="s">
        <v>1655</v>
      </c>
      <c r="E207" t="s">
        <v>1657</v>
      </c>
      <c r="F207" s="1">
        <f>SUMIF('EBI tsv usX'!$F$3:$F$719,E207,'EBI tsv usX'!$I$3:$I$719)</f>
        <v>1</v>
      </c>
      <c r="G207">
        <f>SUMIF('Kelpie counts usX'!$K$3:$K$276,E207,'Kelpie counts usX'!$B$3:$B$276)</f>
        <v>0</v>
      </c>
      <c r="H207" s="4">
        <f t="shared" si="9"/>
        <v>8.6939814174841186E-7</v>
      </c>
      <c r="I207" s="4">
        <f t="shared" si="10"/>
        <v>0</v>
      </c>
      <c r="K207" s="7">
        <f t="shared" si="11"/>
        <v>8.6939814174841186E-7</v>
      </c>
      <c r="T207" t="s">
        <v>49</v>
      </c>
      <c r="U207" t="s">
        <v>58</v>
      </c>
      <c r="V207" s="8" t="s">
        <v>112</v>
      </c>
      <c r="W207" s="8" t="s">
        <v>113</v>
      </c>
      <c r="X207" s="8" t="s">
        <v>3228</v>
      </c>
    </row>
    <row r="208" spans="1:24" x14ac:dyDescent="0.35">
      <c r="A208" t="s">
        <v>49</v>
      </c>
      <c r="B208" t="s">
        <v>50</v>
      </c>
      <c r="C208" t="s">
        <v>1654</v>
      </c>
      <c r="D208" t="s">
        <v>1655</v>
      </c>
      <c r="E208" t="s">
        <v>2223</v>
      </c>
      <c r="F208" s="1">
        <f>SUMIF('EBI tsv usX'!$F$3:$F$719,E208,'EBI tsv usX'!$I$3:$I$719)</f>
        <v>1</v>
      </c>
      <c r="G208">
        <f>SUMIF('Kelpie counts usX'!$K$3:$K$276,E208,'Kelpie counts usX'!$B$3:$B$276)</f>
        <v>0</v>
      </c>
      <c r="H208" s="4">
        <f t="shared" si="9"/>
        <v>8.6939814174841186E-7</v>
      </c>
      <c r="I208" s="4">
        <f t="shared" si="10"/>
        <v>0</v>
      </c>
      <c r="K208" s="7">
        <f t="shared" si="11"/>
        <v>8.6939814174841186E-7</v>
      </c>
      <c r="T208" t="s">
        <v>49</v>
      </c>
      <c r="U208" t="s">
        <v>58</v>
      </c>
      <c r="V208" t="s">
        <v>258</v>
      </c>
      <c r="W208" t="s">
        <v>1681</v>
      </c>
      <c r="X208" t="s">
        <v>1684</v>
      </c>
    </row>
    <row r="209" spans="1:24" x14ac:dyDescent="0.35">
      <c r="A209" t="s">
        <v>49</v>
      </c>
      <c r="B209" t="s">
        <v>1667</v>
      </c>
      <c r="C209" t="s">
        <v>2082</v>
      </c>
      <c r="D209" t="s">
        <v>2083</v>
      </c>
      <c r="E209" t="s">
        <v>2227</v>
      </c>
      <c r="F209" s="1">
        <f>SUMIF('EBI tsv usX'!$F$3:$F$719,E209,'EBI tsv usX'!$I$3:$I$719)</f>
        <v>1</v>
      </c>
      <c r="G209">
        <f>SUMIF('Kelpie counts usX'!$K$3:$K$276,E209,'Kelpie counts usX'!$B$3:$B$276)</f>
        <v>0</v>
      </c>
      <c r="H209" s="4">
        <f t="shared" si="9"/>
        <v>8.6939814174841186E-7</v>
      </c>
      <c r="I209" s="4">
        <f t="shared" si="10"/>
        <v>0</v>
      </c>
      <c r="K209" s="7">
        <f t="shared" si="11"/>
        <v>8.6939814174841186E-7</v>
      </c>
      <c r="T209" t="s">
        <v>49</v>
      </c>
      <c r="U209" t="s">
        <v>58</v>
      </c>
      <c r="V209" t="s">
        <v>59</v>
      </c>
      <c r="W209" t="s">
        <v>60</v>
      </c>
      <c r="X209" t="s">
        <v>1970</v>
      </c>
    </row>
    <row r="210" spans="1:24" x14ac:dyDescent="0.35">
      <c r="A210" t="s">
        <v>49</v>
      </c>
      <c r="B210" t="s">
        <v>1672</v>
      </c>
      <c r="C210" t="s">
        <v>2140</v>
      </c>
      <c r="D210" t="s">
        <v>2228</v>
      </c>
      <c r="E210" t="s">
        <v>2229</v>
      </c>
      <c r="F210" s="1">
        <f>SUMIF('EBI tsv usX'!$F$3:$F$719,E210,'EBI tsv usX'!$I$3:$I$719)</f>
        <v>1</v>
      </c>
      <c r="G210">
        <f>SUMIF('Kelpie counts usX'!$K$3:$K$276,E210,'Kelpie counts usX'!$B$3:$B$276)</f>
        <v>0</v>
      </c>
      <c r="H210" s="4">
        <f t="shared" si="9"/>
        <v>8.6939814174841186E-7</v>
      </c>
      <c r="I210" s="4">
        <f t="shared" si="10"/>
        <v>0</v>
      </c>
      <c r="K210" s="7">
        <f t="shared" si="11"/>
        <v>8.6939814174841186E-7</v>
      </c>
      <c r="T210" t="s">
        <v>49</v>
      </c>
      <c r="U210" t="s">
        <v>73</v>
      </c>
      <c r="V210" t="s">
        <v>74</v>
      </c>
      <c r="W210" t="s">
        <v>1799</v>
      </c>
      <c r="X210" t="s">
        <v>2017</v>
      </c>
    </row>
    <row r="211" spans="1:24" x14ac:dyDescent="0.35">
      <c r="A211" t="s">
        <v>49</v>
      </c>
      <c r="B211" t="s">
        <v>1672</v>
      </c>
      <c r="C211" t="s">
        <v>3246</v>
      </c>
      <c r="D211" t="s">
        <v>3247</v>
      </c>
      <c r="E211" t="s">
        <v>3248</v>
      </c>
      <c r="F211" s="1">
        <f>SUMIF('EBI tsv usX'!$F$3:$F$719,E211,'EBI tsv usX'!$I$3:$I$719)</f>
        <v>1</v>
      </c>
      <c r="G211">
        <f>SUMIF('Kelpie counts usX'!$K$3:$K$276,E211,'Kelpie counts usX'!$B$3:$B$276)</f>
        <v>0</v>
      </c>
      <c r="H211" s="4">
        <f t="shared" si="9"/>
        <v>8.6939814174841186E-7</v>
      </c>
      <c r="I211" s="4">
        <f t="shared" si="10"/>
        <v>0</v>
      </c>
      <c r="K211" s="7">
        <f t="shared" si="11"/>
        <v>8.6939814174841186E-7</v>
      </c>
      <c r="T211" t="s">
        <v>49</v>
      </c>
      <c r="U211" t="s">
        <v>58</v>
      </c>
      <c r="V211" t="s">
        <v>59</v>
      </c>
      <c r="W211" t="s">
        <v>60</v>
      </c>
      <c r="X211" t="s">
        <v>61</v>
      </c>
    </row>
    <row r="212" spans="1:24" x14ac:dyDescent="0.35">
      <c r="A212" t="s">
        <v>49</v>
      </c>
      <c r="B212" t="s">
        <v>1677</v>
      </c>
      <c r="C212" t="s">
        <v>1674</v>
      </c>
      <c r="D212" t="s">
        <v>1675</v>
      </c>
      <c r="E212" t="s">
        <v>2494</v>
      </c>
      <c r="F212" s="1">
        <f>SUMIF('EBI tsv usX'!$F$3:$F$719,E212,'EBI tsv usX'!$I$3:$I$719)</f>
        <v>1</v>
      </c>
      <c r="G212">
        <f>SUMIF('Kelpie counts usX'!$K$3:$K$276,E212,'Kelpie counts usX'!$B$3:$B$276)</f>
        <v>0</v>
      </c>
      <c r="H212" s="4">
        <f t="shared" si="9"/>
        <v>8.6939814174841186E-7</v>
      </c>
      <c r="I212" s="4">
        <f t="shared" si="10"/>
        <v>0</v>
      </c>
      <c r="K212" s="7">
        <f t="shared" si="11"/>
        <v>8.6939814174841186E-7</v>
      </c>
      <c r="T212" t="s">
        <v>49</v>
      </c>
      <c r="U212" t="s">
        <v>73</v>
      </c>
      <c r="V212" t="s">
        <v>95</v>
      </c>
      <c r="W212" t="s">
        <v>96</v>
      </c>
      <c r="X212" t="s">
        <v>1770</v>
      </c>
    </row>
    <row r="213" spans="1:24" x14ac:dyDescent="0.35">
      <c r="A213" t="s">
        <v>49</v>
      </c>
      <c r="B213" t="s">
        <v>1677</v>
      </c>
      <c r="C213" t="s">
        <v>1674</v>
      </c>
      <c r="D213" t="s">
        <v>2232</v>
      </c>
      <c r="E213" t="s">
        <v>2496</v>
      </c>
      <c r="F213" s="1">
        <f>SUMIF('EBI tsv usX'!$F$3:$F$719,E213,'EBI tsv usX'!$I$3:$I$719)</f>
        <v>1</v>
      </c>
      <c r="G213">
        <f>SUMIF('Kelpie counts usX'!$K$3:$K$276,E213,'Kelpie counts usX'!$B$3:$B$276)</f>
        <v>0</v>
      </c>
      <c r="H213" s="4">
        <f t="shared" si="9"/>
        <v>8.6939814174841186E-7</v>
      </c>
      <c r="I213" s="4">
        <f t="shared" si="10"/>
        <v>0</v>
      </c>
      <c r="K213" s="7">
        <f t="shared" si="11"/>
        <v>8.6939814174841186E-7</v>
      </c>
      <c r="T213" t="s">
        <v>49</v>
      </c>
      <c r="U213" t="s">
        <v>58</v>
      </c>
      <c r="V213" t="s">
        <v>59</v>
      </c>
      <c r="W213" t="s">
        <v>60</v>
      </c>
      <c r="X213" s="8" t="s">
        <v>1999</v>
      </c>
    </row>
    <row r="214" spans="1:24" x14ac:dyDescent="0.35">
      <c r="A214" t="s">
        <v>49</v>
      </c>
      <c r="B214" t="s">
        <v>1677</v>
      </c>
      <c r="C214" t="s">
        <v>2233</v>
      </c>
      <c r="D214" t="s">
        <v>2234</v>
      </c>
      <c r="E214" t="s">
        <v>2498</v>
      </c>
      <c r="F214" s="1">
        <f>SUMIF('EBI tsv usX'!$F$3:$F$719,E214,'EBI tsv usX'!$I$3:$I$719)</f>
        <v>1</v>
      </c>
      <c r="G214">
        <f>SUMIF('Kelpie counts usX'!$K$3:$K$276,E214,'Kelpie counts usX'!$B$3:$B$276)</f>
        <v>0</v>
      </c>
      <c r="H214" s="4">
        <f t="shared" si="9"/>
        <v>8.6939814174841186E-7</v>
      </c>
      <c r="I214" s="4">
        <f t="shared" si="10"/>
        <v>0</v>
      </c>
      <c r="K214" s="7">
        <f t="shared" si="11"/>
        <v>8.6939814174841186E-7</v>
      </c>
      <c r="T214" t="s">
        <v>49</v>
      </c>
      <c r="U214" t="s">
        <v>58</v>
      </c>
      <c r="V214" t="s">
        <v>59</v>
      </c>
      <c r="W214" t="s">
        <v>60</v>
      </c>
      <c r="X214" t="s">
        <v>69</v>
      </c>
    </row>
    <row r="215" spans="1:24" x14ac:dyDescent="0.35">
      <c r="A215" t="s">
        <v>49</v>
      </c>
      <c r="B215" t="s">
        <v>2240</v>
      </c>
      <c r="C215" t="s">
        <v>2241</v>
      </c>
      <c r="D215" t="s">
        <v>2242</v>
      </c>
      <c r="E215" t="s">
        <v>2243</v>
      </c>
      <c r="F215" s="1">
        <f>SUMIF('EBI tsv usX'!$F$3:$F$719,E215,'EBI tsv usX'!$I$3:$I$719)</f>
        <v>1</v>
      </c>
      <c r="G215">
        <f>SUMIF('Kelpie counts usX'!$K$3:$K$276,E215,'Kelpie counts usX'!$B$3:$B$276)</f>
        <v>0</v>
      </c>
      <c r="H215" s="4">
        <f t="shared" si="9"/>
        <v>8.6939814174841186E-7</v>
      </c>
      <c r="I215" s="4">
        <f t="shared" si="10"/>
        <v>0</v>
      </c>
      <c r="K215" s="7">
        <f t="shared" si="11"/>
        <v>8.6939814174841186E-7</v>
      </c>
      <c r="T215" t="s">
        <v>49</v>
      </c>
      <c r="U215" t="s">
        <v>58</v>
      </c>
      <c r="V215" t="s">
        <v>59</v>
      </c>
      <c r="W215" t="s">
        <v>60</v>
      </c>
      <c r="X215" t="s">
        <v>61</v>
      </c>
    </row>
    <row r="216" spans="1:24" x14ac:dyDescent="0.35">
      <c r="A216" t="s">
        <v>49</v>
      </c>
      <c r="B216" t="s">
        <v>58</v>
      </c>
      <c r="C216" t="s">
        <v>258</v>
      </c>
      <c r="D216" t="s">
        <v>1681</v>
      </c>
      <c r="E216" t="s">
        <v>2250</v>
      </c>
      <c r="F216" s="1">
        <f>SUMIF('EBI tsv usX'!$F$3:$F$719,E216,'EBI tsv usX'!$I$3:$I$719)</f>
        <v>1</v>
      </c>
      <c r="G216">
        <f>SUMIF('Kelpie counts usX'!$K$3:$K$276,E216,'Kelpie counts usX'!$B$3:$B$276)</f>
        <v>0</v>
      </c>
      <c r="H216" s="4">
        <f t="shared" si="9"/>
        <v>8.6939814174841186E-7</v>
      </c>
      <c r="I216" s="4">
        <f t="shared" si="10"/>
        <v>0</v>
      </c>
      <c r="K216" s="7">
        <f t="shared" si="11"/>
        <v>8.6939814174841186E-7</v>
      </c>
      <c r="T216" t="s">
        <v>49</v>
      </c>
      <c r="U216" t="s">
        <v>58</v>
      </c>
      <c r="V216" t="s">
        <v>258</v>
      </c>
      <c r="W216" t="s">
        <v>259</v>
      </c>
      <c r="X216" t="s">
        <v>260</v>
      </c>
    </row>
    <row r="217" spans="1:24" x14ac:dyDescent="0.35">
      <c r="A217" t="s">
        <v>49</v>
      </c>
      <c r="B217" t="s">
        <v>58</v>
      </c>
      <c r="C217" t="s">
        <v>258</v>
      </c>
      <c r="D217" t="s">
        <v>1681</v>
      </c>
      <c r="E217" s="8" t="s">
        <v>3275</v>
      </c>
      <c r="F217" s="1">
        <f>SUMIF('EBI tsv usX'!$F$3:$F$719,E217,'EBI tsv usX'!$I$3:$I$719)</f>
        <v>1</v>
      </c>
      <c r="G217">
        <f>SUMIF('Kelpie counts usX'!$K$3:$K$276,E217,'Kelpie counts usX'!$B$3:$B$276)</f>
        <v>0</v>
      </c>
      <c r="H217" s="4">
        <f t="shared" si="9"/>
        <v>8.6939814174841186E-7</v>
      </c>
      <c r="I217" s="4">
        <f t="shared" si="10"/>
        <v>0</v>
      </c>
      <c r="K217" s="7">
        <f t="shared" si="11"/>
        <v>8.6939814174841186E-7</v>
      </c>
      <c r="T217" t="s">
        <v>49</v>
      </c>
      <c r="U217" t="s">
        <v>58</v>
      </c>
      <c r="V217" t="s">
        <v>59</v>
      </c>
      <c r="W217" t="s">
        <v>60</v>
      </c>
      <c r="X217" t="s">
        <v>69</v>
      </c>
    </row>
    <row r="218" spans="1:24" x14ac:dyDescent="0.35">
      <c r="A218" t="s">
        <v>49</v>
      </c>
      <c r="B218" t="s">
        <v>58</v>
      </c>
      <c r="C218" t="s">
        <v>59</v>
      </c>
      <c r="D218" t="s">
        <v>60</v>
      </c>
      <c r="E218" t="s">
        <v>2257</v>
      </c>
      <c r="F218" s="1">
        <f>SUMIF('EBI tsv usX'!$F$3:$F$719,E218,'EBI tsv usX'!$I$3:$I$719)</f>
        <v>1</v>
      </c>
      <c r="G218">
        <f>SUMIF('Kelpie counts usX'!$K$3:$K$276,E218,'Kelpie counts usX'!$B$3:$B$276)</f>
        <v>0</v>
      </c>
      <c r="H218" s="4">
        <f t="shared" si="9"/>
        <v>8.6939814174841186E-7</v>
      </c>
      <c r="I218" s="4">
        <f t="shared" si="10"/>
        <v>0</v>
      </c>
      <c r="K218" s="7">
        <f t="shared" si="11"/>
        <v>8.6939814174841186E-7</v>
      </c>
      <c r="T218" t="s">
        <v>49</v>
      </c>
      <c r="U218" t="s">
        <v>73</v>
      </c>
      <c r="V218" t="s">
        <v>74</v>
      </c>
      <c r="W218" t="s">
        <v>465</v>
      </c>
      <c r="X218" t="s">
        <v>466</v>
      </c>
    </row>
    <row r="219" spans="1:24" x14ac:dyDescent="0.35">
      <c r="A219" t="s">
        <v>49</v>
      </c>
      <c r="B219" t="s">
        <v>58</v>
      </c>
      <c r="C219" t="s">
        <v>59</v>
      </c>
      <c r="D219" t="s">
        <v>60</v>
      </c>
      <c r="E219" t="s">
        <v>1740</v>
      </c>
      <c r="F219" s="1">
        <f>SUMIF('EBI tsv usX'!$F$3:$F$719,E219,'EBI tsv usX'!$I$3:$I$719)</f>
        <v>1</v>
      </c>
      <c r="G219">
        <f>SUMIF('Kelpie counts usX'!$K$3:$K$276,E219,'Kelpie counts usX'!$B$3:$B$276)</f>
        <v>0</v>
      </c>
      <c r="H219" s="4">
        <f t="shared" si="9"/>
        <v>8.6939814174841186E-7</v>
      </c>
      <c r="I219" s="4">
        <f t="shared" si="10"/>
        <v>0</v>
      </c>
      <c r="K219" s="7">
        <f t="shared" si="11"/>
        <v>8.6939814174841186E-7</v>
      </c>
      <c r="T219" t="s">
        <v>49</v>
      </c>
      <c r="U219" t="s">
        <v>50</v>
      </c>
      <c r="V219" t="s">
        <v>52</v>
      </c>
      <c r="W219" t="s">
        <v>53</v>
      </c>
      <c r="X219" t="s">
        <v>2020</v>
      </c>
    </row>
    <row r="220" spans="1:24" x14ac:dyDescent="0.35">
      <c r="A220" t="s">
        <v>49</v>
      </c>
      <c r="B220" t="s">
        <v>58</v>
      </c>
      <c r="C220" t="s">
        <v>59</v>
      </c>
      <c r="D220" t="s">
        <v>2263</v>
      </c>
      <c r="E220" t="s">
        <v>2503</v>
      </c>
      <c r="F220" s="1">
        <f>SUMIF('EBI tsv usX'!$F$3:$F$719,E220,'EBI tsv usX'!$I$3:$I$719)</f>
        <v>1</v>
      </c>
      <c r="G220">
        <f>SUMIF('Kelpie counts usX'!$K$3:$K$276,E220,'Kelpie counts usX'!$B$3:$B$276)</f>
        <v>0</v>
      </c>
      <c r="H220" s="4">
        <f t="shared" si="9"/>
        <v>8.6939814174841186E-7</v>
      </c>
      <c r="I220" s="4">
        <f t="shared" si="10"/>
        <v>0</v>
      </c>
      <c r="K220" s="7">
        <f t="shared" si="11"/>
        <v>8.6939814174841186E-7</v>
      </c>
      <c r="T220" t="s">
        <v>49</v>
      </c>
      <c r="U220" t="s">
        <v>50</v>
      </c>
      <c r="V220" t="s">
        <v>1658</v>
      </c>
      <c r="W220" t="s">
        <v>1659</v>
      </c>
      <c r="X220" t="s">
        <v>1661</v>
      </c>
    </row>
    <row r="221" spans="1:24" x14ac:dyDescent="0.35">
      <c r="A221" t="s">
        <v>49</v>
      </c>
      <c r="B221" t="s">
        <v>58</v>
      </c>
      <c r="C221" t="s">
        <v>59</v>
      </c>
      <c r="D221" t="s">
        <v>2264</v>
      </c>
      <c r="E221" t="s">
        <v>2505</v>
      </c>
      <c r="F221" s="1">
        <f>SUMIF('EBI tsv usX'!$F$3:$F$719,E221,'EBI tsv usX'!$I$3:$I$719)</f>
        <v>1</v>
      </c>
      <c r="G221">
        <f>SUMIF('Kelpie counts usX'!$K$3:$K$276,E221,'Kelpie counts usX'!$B$3:$B$276)</f>
        <v>0</v>
      </c>
      <c r="H221" s="4">
        <f t="shared" si="9"/>
        <v>8.6939814174841186E-7</v>
      </c>
      <c r="I221" s="4">
        <f t="shared" si="10"/>
        <v>0</v>
      </c>
      <c r="K221" s="7">
        <f t="shared" si="11"/>
        <v>8.6939814174841186E-7</v>
      </c>
      <c r="T221" t="s">
        <v>49</v>
      </c>
      <c r="U221" t="s">
        <v>58</v>
      </c>
      <c r="V221" t="s">
        <v>173</v>
      </c>
      <c r="W221" t="s">
        <v>174</v>
      </c>
      <c r="X221" t="s">
        <v>175</v>
      </c>
    </row>
    <row r="222" spans="1:24" x14ac:dyDescent="0.35">
      <c r="A222" t="s">
        <v>49</v>
      </c>
      <c r="B222" t="s">
        <v>58</v>
      </c>
      <c r="C222" t="s">
        <v>59</v>
      </c>
      <c r="D222" t="s">
        <v>1742</v>
      </c>
      <c r="E222" s="8" t="s">
        <v>3276</v>
      </c>
      <c r="F222" s="1">
        <f>SUMIF('EBI tsv usX'!$F$3:$F$719,E222,'EBI tsv usX'!$I$3:$I$719)</f>
        <v>1</v>
      </c>
      <c r="G222">
        <f>SUMIF('Kelpie counts usX'!$K$3:$K$276,E222,'Kelpie counts usX'!$B$3:$B$276)</f>
        <v>0</v>
      </c>
      <c r="H222" s="4">
        <f t="shared" si="9"/>
        <v>8.6939814174841186E-7</v>
      </c>
      <c r="I222" s="4">
        <f t="shared" si="10"/>
        <v>0</v>
      </c>
      <c r="K222" s="7">
        <f t="shared" si="11"/>
        <v>8.6939814174841186E-7</v>
      </c>
      <c r="T222" t="s">
        <v>49</v>
      </c>
      <c r="U222" t="s">
        <v>73</v>
      </c>
      <c r="V222" t="s">
        <v>74</v>
      </c>
      <c r="W222" t="s">
        <v>75</v>
      </c>
      <c r="X222" t="s">
        <v>76</v>
      </c>
    </row>
    <row r="223" spans="1:24" x14ac:dyDescent="0.35">
      <c r="A223" t="s">
        <v>49</v>
      </c>
      <c r="B223" t="s">
        <v>2267</v>
      </c>
      <c r="C223" t="s">
        <v>2268</v>
      </c>
      <c r="D223" t="s">
        <v>2507</v>
      </c>
      <c r="E223" t="s">
        <v>2508</v>
      </c>
      <c r="F223" s="1">
        <f>SUMIF('EBI tsv usX'!$F$3:$F$719,E223,'EBI tsv usX'!$I$3:$I$719)</f>
        <v>1</v>
      </c>
      <c r="G223">
        <f>SUMIF('Kelpie counts usX'!$K$3:$K$276,E223,'Kelpie counts usX'!$B$3:$B$276)</f>
        <v>0</v>
      </c>
      <c r="H223" s="4">
        <f t="shared" si="9"/>
        <v>8.6939814174841186E-7</v>
      </c>
      <c r="I223" s="4">
        <f t="shared" si="10"/>
        <v>0</v>
      </c>
      <c r="K223" s="7">
        <f t="shared" si="11"/>
        <v>8.6939814174841186E-7</v>
      </c>
      <c r="T223" t="s">
        <v>49</v>
      </c>
      <c r="U223" t="s">
        <v>133</v>
      </c>
      <c r="V223" t="s">
        <v>1896</v>
      </c>
      <c r="W223" t="s">
        <v>135</v>
      </c>
      <c r="X223" t="s">
        <v>136</v>
      </c>
    </row>
    <row r="224" spans="1:24" x14ac:dyDescent="0.35">
      <c r="A224" t="s">
        <v>49</v>
      </c>
      <c r="B224" t="s">
        <v>73</v>
      </c>
      <c r="C224" t="s">
        <v>295</v>
      </c>
      <c r="D224" t="s">
        <v>2269</v>
      </c>
      <c r="E224" t="s">
        <v>2270</v>
      </c>
      <c r="F224" s="1">
        <f>SUMIF('EBI tsv usX'!$F$3:$F$719,E224,'EBI tsv usX'!$I$3:$I$719)</f>
        <v>1</v>
      </c>
      <c r="G224">
        <f>SUMIF('Kelpie counts usX'!$K$3:$K$276,E224,'Kelpie counts usX'!$B$3:$B$276)</f>
        <v>0</v>
      </c>
      <c r="H224" s="4">
        <f t="shared" si="9"/>
        <v>8.6939814174841186E-7</v>
      </c>
      <c r="I224" s="4">
        <f t="shared" si="10"/>
        <v>0</v>
      </c>
      <c r="K224" s="7">
        <f t="shared" si="11"/>
        <v>8.6939814174841186E-7</v>
      </c>
      <c r="T224" t="s">
        <v>49</v>
      </c>
      <c r="U224" t="s">
        <v>50</v>
      </c>
      <c r="V224" t="s">
        <v>52</v>
      </c>
      <c r="W224" t="s">
        <v>53</v>
      </c>
      <c r="X224" t="s">
        <v>91</v>
      </c>
    </row>
    <row r="225" spans="1:24" x14ac:dyDescent="0.35">
      <c r="A225" t="s">
        <v>49</v>
      </c>
      <c r="B225" t="s">
        <v>73</v>
      </c>
      <c r="C225" t="s">
        <v>295</v>
      </c>
      <c r="D225" t="s">
        <v>1767</v>
      </c>
      <c r="E225" t="s">
        <v>1930</v>
      </c>
      <c r="F225" s="1">
        <f>SUMIF('EBI tsv usX'!$F$3:$F$719,E225,'EBI tsv usX'!$I$3:$I$719)</f>
        <v>1</v>
      </c>
      <c r="G225">
        <f>SUMIF('Kelpie counts usX'!$K$3:$K$276,E225,'Kelpie counts usX'!$B$3:$B$276)</f>
        <v>0</v>
      </c>
      <c r="H225" s="4">
        <f t="shared" si="9"/>
        <v>8.6939814174841186E-7</v>
      </c>
      <c r="I225" s="4">
        <f t="shared" si="10"/>
        <v>0</v>
      </c>
      <c r="K225" s="7">
        <f t="shared" si="11"/>
        <v>8.6939814174841186E-7</v>
      </c>
      <c r="T225" t="s">
        <v>49</v>
      </c>
      <c r="U225" t="s">
        <v>58</v>
      </c>
      <c r="V225" t="s">
        <v>258</v>
      </c>
      <c r="W225" t="s">
        <v>259</v>
      </c>
      <c r="X225" t="s">
        <v>260</v>
      </c>
    </row>
    <row r="226" spans="1:24" x14ac:dyDescent="0.35">
      <c r="A226" t="s">
        <v>49</v>
      </c>
      <c r="B226" t="s">
        <v>73</v>
      </c>
      <c r="C226" t="s">
        <v>295</v>
      </c>
      <c r="D226" t="s">
        <v>2272</v>
      </c>
      <c r="E226" t="s">
        <v>2511</v>
      </c>
      <c r="F226" s="1">
        <f>SUMIF('EBI tsv usX'!$F$3:$F$719,E226,'EBI tsv usX'!$I$3:$I$719)</f>
        <v>1</v>
      </c>
      <c r="G226">
        <f>SUMIF('Kelpie counts usX'!$K$3:$K$276,E226,'Kelpie counts usX'!$B$3:$B$276)</f>
        <v>0</v>
      </c>
      <c r="H226" s="4">
        <f t="shared" si="9"/>
        <v>8.6939814174841186E-7</v>
      </c>
      <c r="I226" s="4">
        <f t="shared" si="10"/>
        <v>0</v>
      </c>
      <c r="K226" s="7">
        <f t="shared" si="11"/>
        <v>8.6939814174841186E-7</v>
      </c>
      <c r="T226" t="s">
        <v>49</v>
      </c>
      <c r="U226" t="s">
        <v>50</v>
      </c>
      <c r="V226" t="s">
        <v>1658</v>
      </c>
      <c r="W226" t="s">
        <v>1659</v>
      </c>
      <c r="X226" t="s">
        <v>1660</v>
      </c>
    </row>
    <row r="227" spans="1:24" x14ac:dyDescent="0.35">
      <c r="A227" t="s">
        <v>49</v>
      </c>
      <c r="B227" t="s">
        <v>73</v>
      </c>
      <c r="C227" t="s">
        <v>95</v>
      </c>
      <c r="D227" t="s">
        <v>1780</v>
      </c>
      <c r="E227" t="s">
        <v>1781</v>
      </c>
      <c r="F227" s="1">
        <f>SUMIF('EBI tsv usX'!$F$3:$F$719,E227,'EBI tsv usX'!$I$3:$I$719)</f>
        <v>1</v>
      </c>
      <c r="G227">
        <f>SUMIF('Kelpie counts usX'!$K$3:$K$276,E227,'Kelpie counts usX'!$B$3:$B$276)</f>
        <v>0</v>
      </c>
      <c r="H227" s="4">
        <f t="shared" si="9"/>
        <v>8.6939814174841186E-7</v>
      </c>
      <c r="I227" s="4">
        <f t="shared" si="10"/>
        <v>0</v>
      </c>
      <c r="K227" s="7">
        <f t="shared" si="11"/>
        <v>8.6939814174841186E-7</v>
      </c>
      <c r="T227" t="s">
        <v>49</v>
      </c>
      <c r="U227" t="s">
        <v>73</v>
      </c>
      <c r="V227" t="s">
        <v>74</v>
      </c>
      <c r="W227" t="s">
        <v>75</v>
      </c>
      <c r="X227" t="s">
        <v>76</v>
      </c>
    </row>
    <row r="228" spans="1:24" x14ac:dyDescent="0.35">
      <c r="A228" t="s">
        <v>49</v>
      </c>
      <c r="B228" t="s">
        <v>73</v>
      </c>
      <c r="C228" t="s">
        <v>95</v>
      </c>
      <c r="D228" t="s">
        <v>2025</v>
      </c>
      <c r="E228" t="s">
        <v>2513</v>
      </c>
      <c r="F228" s="1">
        <f>SUMIF('EBI tsv usX'!$F$3:$F$719,E228,'EBI tsv usX'!$I$3:$I$719)</f>
        <v>1</v>
      </c>
      <c r="G228">
        <f>SUMIF('Kelpie counts usX'!$K$3:$K$276,E228,'Kelpie counts usX'!$B$3:$B$276)</f>
        <v>0</v>
      </c>
      <c r="H228" s="4">
        <f t="shared" si="9"/>
        <v>8.6939814174841186E-7</v>
      </c>
      <c r="I228" s="4">
        <f t="shared" si="10"/>
        <v>0</v>
      </c>
      <c r="K228" s="7">
        <f t="shared" si="11"/>
        <v>8.6939814174841186E-7</v>
      </c>
      <c r="T228" t="s">
        <v>49</v>
      </c>
      <c r="U228" t="s">
        <v>58</v>
      </c>
      <c r="V228" t="s">
        <v>59</v>
      </c>
      <c r="W228" t="s">
        <v>60</v>
      </c>
      <c r="X228" t="s">
        <v>69</v>
      </c>
    </row>
    <row r="229" spans="1:24" x14ac:dyDescent="0.35">
      <c r="A229" t="s">
        <v>49</v>
      </c>
      <c r="B229" t="s">
        <v>73</v>
      </c>
      <c r="C229" t="s">
        <v>95</v>
      </c>
      <c r="D229" t="s">
        <v>2292</v>
      </c>
      <c r="E229" t="s">
        <v>2293</v>
      </c>
      <c r="F229" s="1">
        <f>SUMIF('EBI tsv usX'!$F$3:$F$719,E229,'EBI tsv usX'!$I$3:$I$719)</f>
        <v>1</v>
      </c>
      <c r="G229">
        <f>SUMIF('Kelpie counts usX'!$K$3:$K$276,E229,'Kelpie counts usX'!$B$3:$B$276)</f>
        <v>0</v>
      </c>
      <c r="H229" s="4">
        <f t="shared" si="9"/>
        <v>8.6939814174841186E-7</v>
      </c>
      <c r="I229" s="4">
        <f t="shared" si="10"/>
        <v>0</v>
      </c>
      <c r="K229" s="7">
        <f t="shared" si="11"/>
        <v>8.6939814174841186E-7</v>
      </c>
      <c r="T229" t="s">
        <v>49</v>
      </c>
      <c r="U229" t="s">
        <v>58</v>
      </c>
      <c r="V229" t="s">
        <v>59</v>
      </c>
      <c r="W229" t="s">
        <v>60</v>
      </c>
      <c r="X229" t="s">
        <v>3231</v>
      </c>
    </row>
    <row r="230" spans="1:24" x14ac:dyDescent="0.35">
      <c r="A230" t="s">
        <v>49</v>
      </c>
      <c r="B230" t="s">
        <v>73</v>
      </c>
      <c r="C230" t="s">
        <v>318</v>
      </c>
      <c r="D230" t="s">
        <v>2294</v>
      </c>
      <c r="E230" t="s">
        <v>2516</v>
      </c>
      <c r="F230" s="1">
        <f>SUMIF('EBI tsv usX'!$F$3:$F$719,E230,'EBI tsv usX'!$I$3:$I$719)</f>
        <v>1</v>
      </c>
      <c r="G230">
        <f>SUMIF('Kelpie counts usX'!$K$3:$K$276,E230,'Kelpie counts usX'!$B$3:$B$276)</f>
        <v>0</v>
      </c>
      <c r="H230" s="4">
        <f t="shared" si="9"/>
        <v>8.6939814174841186E-7</v>
      </c>
      <c r="I230" s="4">
        <f t="shared" si="10"/>
        <v>0</v>
      </c>
      <c r="K230" s="7">
        <f t="shared" si="11"/>
        <v>8.6939814174841186E-7</v>
      </c>
      <c r="T230" t="s">
        <v>49</v>
      </c>
      <c r="U230" t="s">
        <v>73</v>
      </c>
      <c r="V230" t="s">
        <v>95</v>
      </c>
      <c r="W230" t="s">
        <v>96</v>
      </c>
      <c r="X230" t="s">
        <v>1772</v>
      </c>
    </row>
    <row r="231" spans="1:24" x14ac:dyDescent="0.35">
      <c r="A231" t="s">
        <v>49</v>
      </c>
      <c r="B231" t="s">
        <v>73</v>
      </c>
      <c r="C231" t="s">
        <v>318</v>
      </c>
      <c r="D231" t="s">
        <v>1790</v>
      </c>
      <c r="E231" t="s">
        <v>1961</v>
      </c>
      <c r="F231" s="1">
        <f>SUMIF('EBI tsv usX'!$F$3:$F$719,E231,'EBI tsv usX'!$I$3:$I$719)</f>
        <v>1</v>
      </c>
      <c r="G231">
        <f>SUMIF('Kelpie counts usX'!$K$3:$K$276,E231,'Kelpie counts usX'!$B$3:$B$276)</f>
        <v>0</v>
      </c>
      <c r="H231" s="4">
        <f t="shared" si="9"/>
        <v>8.6939814174841186E-7</v>
      </c>
      <c r="I231" s="4">
        <f t="shared" si="10"/>
        <v>0</v>
      </c>
      <c r="K231" s="7">
        <f t="shared" si="11"/>
        <v>8.6939814174841186E-7</v>
      </c>
      <c r="T231" t="s">
        <v>49</v>
      </c>
      <c r="U231" t="s">
        <v>73</v>
      </c>
      <c r="V231" t="s">
        <v>74</v>
      </c>
      <c r="W231" t="s">
        <v>75</v>
      </c>
      <c r="X231" t="s">
        <v>76</v>
      </c>
    </row>
    <row r="232" spans="1:24" x14ac:dyDescent="0.35">
      <c r="A232" t="s">
        <v>49</v>
      </c>
      <c r="B232" t="s">
        <v>73</v>
      </c>
      <c r="C232" t="s">
        <v>318</v>
      </c>
      <c r="D232" t="s">
        <v>2295</v>
      </c>
      <c r="E232" t="s">
        <v>2518</v>
      </c>
      <c r="F232" s="1">
        <f>SUMIF('EBI tsv usX'!$F$3:$F$719,E232,'EBI tsv usX'!$I$3:$I$719)</f>
        <v>1</v>
      </c>
      <c r="G232">
        <f>SUMIF('Kelpie counts usX'!$K$3:$K$276,E232,'Kelpie counts usX'!$B$3:$B$276)</f>
        <v>0</v>
      </c>
      <c r="H232" s="4">
        <f t="shared" si="9"/>
        <v>8.6939814174841186E-7</v>
      </c>
      <c r="I232" s="4">
        <f t="shared" si="10"/>
        <v>0</v>
      </c>
      <c r="K232" s="7">
        <f t="shared" si="11"/>
        <v>8.6939814174841186E-7</v>
      </c>
      <c r="T232" t="s">
        <v>386</v>
      </c>
      <c r="U232" t="s">
        <v>387</v>
      </c>
      <c r="V232" t="s">
        <v>1630</v>
      </c>
      <c r="W232" t="s">
        <v>2024</v>
      </c>
      <c r="X232" t="s">
        <v>3233</v>
      </c>
    </row>
    <row r="233" spans="1:24" x14ac:dyDescent="0.35">
      <c r="A233" t="s">
        <v>49</v>
      </c>
      <c r="B233" t="s">
        <v>73</v>
      </c>
      <c r="C233" t="s">
        <v>318</v>
      </c>
      <c r="D233" t="s">
        <v>2296</v>
      </c>
      <c r="E233" t="s">
        <v>2520</v>
      </c>
      <c r="F233" s="1">
        <f>SUMIF('EBI tsv usX'!$F$3:$F$719,E233,'EBI tsv usX'!$I$3:$I$719)</f>
        <v>1</v>
      </c>
      <c r="G233">
        <f>SUMIF('Kelpie counts usX'!$K$3:$K$276,E233,'Kelpie counts usX'!$B$3:$B$276)</f>
        <v>0</v>
      </c>
      <c r="H233" s="4">
        <f t="shared" si="9"/>
        <v>8.6939814174841186E-7</v>
      </c>
      <c r="I233" s="4">
        <f t="shared" si="10"/>
        <v>0</v>
      </c>
      <c r="K233" s="7">
        <f t="shared" si="11"/>
        <v>8.6939814174841186E-7</v>
      </c>
      <c r="T233" t="s">
        <v>49</v>
      </c>
      <c r="U233" t="s">
        <v>58</v>
      </c>
      <c r="V233" t="s">
        <v>173</v>
      </c>
      <c r="W233" t="s">
        <v>174</v>
      </c>
      <c r="X233" t="s">
        <v>175</v>
      </c>
    </row>
    <row r="234" spans="1:24" x14ac:dyDescent="0.35">
      <c r="A234" t="s">
        <v>49</v>
      </c>
      <c r="B234" t="s">
        <v>73</v>
      </c>
      <c r="C234" t="s">
        <v>318</v>
      </c>
      <c r="D234" t="s">
        <v>2297</v>
      </c>
      <c r="E234" t="s">
        <v>2298</v>
      </c>
      <c r="F234" s="1">
        <f>SUMIF('EBI tsv usX'!$F$3:$F$719,E234,'EBI tsv usX'!$I$3:$I$719)</f>
        <v>1</v>
      </c>
      <c r="G234">
        <f>SUMIF('Kelpie counts usX'!$K$3:$K$276,E234,'Kelpie counts usX'!$B$3:$B$276)</f>
        <v>0</v>
      </c>
      <c r="H234" s="4">
        <f t="shared" si="9"/>
        <v>8.6939814174841186E-7</v>
      </c>
      <c r="I234" s="4">
        <f t="shared" si="10"/>
        <v>0</v>
      </c>
      <c r="K234" s="7">
        <f t="shared" si="11"/>
        <v>8.6939814174841186E-7</v>
      </c>
      <c r="T234" t="s">
        <v>49</v>
      </c>
      <c r="U234" t="s">
        <v>73</v>
      </c>
      <c r="V234" t="s">
        <v>95</v>
      </c>
      <c r="W234" t="s">
        <v>2025</v>
      </c>
      <c r="X234" t="s">
        <v>2026</v>
      </c>
    </row>
    <row r="235" spans="1:24" x14ac:dyDescent="0.35">
      <c r="A235" t="s">
        <v>49</v>
      </c>
      <c r="B235" t="s">
        <v>73</v>
      </c>
      <c r="C235" t="s">
        <v>1791</v>
      </c>
      <c r="D235" t="s">
        <v>2523</v>
      </c>
      <c r="E235" t="s">
        <v>2524</v>
      </c>
      <c r="F235" s="1">
        <f>SUMIF('EBI tsv usX'!$F$3:$F$719,E235,'EBI tsv usX'!$I$3:$I$719)</f>
        <v>1</v>
      </c>
      <c r="G235">
        <f>SUMIF('Kelpie counts usX'!$K$3:$K$276,E235,'Kelpie counts usX'!$B$3:$B$276)</f>
        <v>0</v>
      </c>
      <c r="H235" s="4">
        <f t="shared" si="9"/>
        <v>8.6939814174841186E-7</v>
      </c>
      <c r="I235" s="4">
        <f t="shared" si="10"/>
        <v>0</v>
      </c>
      <c r="K235" s="7">
        <f t="shared" si="11"/>
        <v>8.6939814174841186E-7</v>
      </c>
      <c r="T235" t="s">
        <v>49</v>
      </c>
      <c r="U235" t="s">
        <v>73</v>
      </c>
      <c r="V235" t="s">
        <v>95</v>
      </c>
      <c r="W235" t="s">
        <v>1787</v>
      </c>
      <c r="X235" t="s">
        <v>1788</v>
      </c>
    </row>
    <row r="236" spans="1:24" x14ac:dyDescent="0.35">
      <c r="A236" t="s">
        <v>49</v>
      </c>
      <c r="B236" t="s">
        <v>73</v>
      </c>
      <c r="C236" t="s">
        <v>74</v>
      </c>
      <c r="D236" t="s">
        <v>2299</v>
      </c>
      <c r="E236" t="s">
        <v>2526</v>
      </c>
      <c r="F236" s="1">
        <f>SUMIF('EBI tsv usX'!$F$3:$F$719,E236,'EBI tsv usX'!$I$3:$I$719)</f>
        <v>1</v>
      </c>
      <c r="G236">
        <f>SUMIF('Kelpie counts usX'!$K$3:$K$276,E236,'Kelpie counts usX'!$B$3:$B$276)</f>
        <v>0</v>
      </c>
      <c r="H236" s="4">
        <f t="shared" si="9"/>
        <v>8.6939814174841186E-7</v>
      </c>
      <c r="I236" s="4">
        <f t="shared" si="10"/>
        <v>0</v>
      </c>
      <c r="K236" s="7">
        <f t="shared" si="11"/>
        <v>8.6939814174841186E-7</v>
      </c>
      <c r="T236" t="s">
        <v>49</v>
      </c>
      <c r="U236" t="s">
        <v>133</v>
      </c>
      <c r="V236" t="s">
        <v>2028</v>
      </c>
      <c r="W236" t="s">
        <v>2371</v>
      </c>
      <c r="X236" t="s">
        <v>2372</v>
      </c>
    </row>
    <row r="237" spans="1:24" x14ac:dyDescent="0.35">
      <c r="A237" t="s">
        <v>49</v>
      </c>
      <c r="B237" t="s">
        <v>73</v>
      </c>
      <c r="C237" t="s">
        <v>74</v>
      </c>
      <c r="D237" t="s">
        <v>1802</v>
      </c>
      <c r="E237" t="s">
        <v>1803</v>
      </c>
      <c r="F237" s="1">
        <f>SUMIF('EBI tsv usX'!$F$3:$F$719,E237,'EBI tsv usX'!$I$3:$I$719)</f>
        <v>1</v>
      </c>
      <c r="G237">
        <f>SUMIF('Kelpie counts usX'!$K$3:$K$276,E237,'Kelpie counts usX'!$B$3:$B$276)</f>
        <v>0</v>
      </c>
      <c r="H237" s="4">
        <f t="shared" si="9"/>
        <v>8.6939814174841186E-7</v>
      </c>
      <c r="I237" s="4">
        <f t="shared" si="10"/>
        <v>0</v>
      </c>
      <c r="K237" s="7">
        <f t="shared" si="11"/>
        <v>8.6939814174841186E-7</v>
      </c>
      <c r="T237" t="s">
        <v>49</v>
      </c>
      <c r="U237" t="s">
        <v>58</v>
      </c>
      <c r="V237" t="s">
        <v>258</v>
      </c>
      <c r="W237" t="s">
        <v>259</v>
      </c>
      <c r="X237" t="s">
        <v>260</v>
      </c>
    </row>
    <row r="238" spans="1:24" x14ac:dyDescent="0.35">
      <c r="A238" t="s">
        <v>49</v>
      </c>
      <c r="B238" t="s">
        <v>73</v>
      </c>
      <c r="C238" t="s">
        <v>74</v>
      </c>
      <c r="D238" t="s">
        <v>2187</v>
      </c>
      <c r="E238" t="s">
        <v>2309</v>
      </c>
      <c r="F238" s="1">
        <f>SUMIF('EBI tsv usX'!$F$3:$F$719,E238,'EBI tsv usX'!$I$3:$I$719)</f>
        <v>1</v>
      </c>
      <c r="G238">
        <f>SUMIF('Kelpie counts usX'!$K$3:$K$276,E238,'Kelpie counts usX'!$B$3:$B$276)</f>
        <v>0</v>
      </c>
      <c r="H238" s="4">
        <f t="shared" si="9"/>
        <v>8.6939814174841186E-7</v>
      </c>
      <c r="I238" s="4">
        <f t="shared" si="10"/>
        <v>0</v>
      </c>
      <c r="K238" s="7">
        <f t="shared" si="11"/>
        <v>8.6939814174841186E-7</v>
      </c>
      <c r="T238" t="s">
        <v>49</v>
      </c>
      <c r="U238" t="s">
        <v>58</v>
      </c>
      <c r="V238" t="s">
        <v>59</v>
      </c>
      <c r="W238" t="s">
        <v>60</v>
      </c>
      <c r="X238" t="s">
        <v>3231</v>
      </c>
    </row>
    <row r="239" spans="1:24" x14ac:dyDescent="0.35">
      <c r="A239" t="s">
        <v>49</v>
      </c>
      <c r="B239" t="s">
        <v>73</v>
      </c>
      <c r="C239" t="s">
        <v>74</v>
      </c>
      <c r="D239" t="s">
        <v>1821</v>
      </c>
      <c r="E239" t="s">
        <v>2313</v>
      </c>
      <c r="F239" s="1">
        <f>SUMIF('EBI tsv usX'!$F$3:$F$719,E239,'EBI tsv usX'!$I$3:$I$719)</f>
        <v>1</v>
      </c>
      <c r="G239">
        <f>SUMIF('Kelpie counts usX'!$K$3:$K$276,E239,'Kelpie counts usX'!$B$3:$B$276)</f>
        <v>0</v>
      </c>
      <c r="H239" s="4">
        <f t="shared" si="9"/>
        <v>8.6939814174841186E-7</v>
      </c>
      <c r="I239" s="4">
        <f t="shared" si="10"/>
        <v>0</v>
      </c>
      <c r="K239" s="7">
        <f t="shared" si="11"/>
        <v>8.6939814174841186E-7</v>
      </c>
      <c r="T239" t="s">
        <v>49</v>
      </c>
      <c r="U239" t="s">
        <v>73</v>
      </c>
      <c r="V239" t="s">
        <v>95</v>
      </c>
      <c r="W239" t="s">
        <v>96</v>
      </c>
      <c r="X239" t="s">
        <v>1775</v>
      </c>
    </row>
    <row r="240" spans="1:24" x14ac:dyDescent="0.35">
      <c r="A240" t="s">
        <v>49</v>
      </c>
      <c r="B240" t="s">
        <v>73</v>
      </c>
      <c r="C240" t="s">
        <v>74</v>
      </c>
      <c r="D240" t="s">
        <v>1821</v>
      </c>
      <c r="E240" t="s">
        <v>2315</v>
      </c>
      <c r="F240" s="1">
        <f>SUMIF('EBI tsv usX'!$F$3:$F$719,E240,'EBI tsv usX'!$I$3:$I$719)</f>
        <v>1</v>
      </c>
      <c r="G240">
        <f>SUMIF('Kelpie counts usX'!$K$3:$K$276,E240,'Kelpie counts usX'!$B$3:$B$276)</f>
        <v>0</v>
      </c>
      <c r="H240" s="4">
        <f t="shared" si="9"/>
        <v>8.6939814174841186E-7</v>
      </c>
      <c r="I240" s="4">
        <f t="shared" si="10"/>
        <v>0</v>
      </c>
      <c r="K240" s="7">
        <f t="shared" si="11"/>
        <v>8.6939814174841186E-7</v>
      </c>
      <c r="T240" t="s">
        <v>49</v>
      </c>
      <c r="U240" t="s">
        <v>58</v>
      </c>
      <c r="V240" t="s">
        <v>258</v>
      </c>
      <c r="W240" t="s">
        <v>2005</v>
      </c>
      <c r="X240" t="s">
        <v>2374</v>
      </c>
    </row>
    <row r="241" spans="1:24" x14ac:dyDescent="0.35">
      <c r="A241" t="s">
        <v>49</v>
      </c>
      <c r="B241" t="s">
        <v>73</v>
      </c>
      <c r="C241" t="s">
        <v>74</v>
      </c>
      <c r="D241" t="s">
        <v>2318</v>
      </c>
      <c r="E241" t="s">
        <v>2319</v>
      </c>
      <c r="F241" s="1">
        <f>SUMIF('EBI tsv usX'!$F$3:$F$719,E241,'EBI tsv usX'!$I$3:$I$719)</f>
        <v>1</v>
      </c>
      <c r="G241">
        <f>SUMIF('Kelpie counts usX'!$K$3:$K$276,E241,'Kelpie counts usX'!$B$3:$B$276)</f>
        <v>0</v>
      </c>
      <c r="H241" s="4">
        <f t="shared" si="9"/>
        <v>8.6939814174841186E-7</v>
      </c>
      <c r="I241" s="4">
        <f t="shared" si="10"/>
        <v>0</v>
      </c>
      <c r="K241" s="7">
        <f t="shared" si="11"/>
        <v>8.6939814174841186E-7</v>
      </c>
      <c r="T241" t="s">
        <v>49</v>
      </c>
      <c r="U241" t="s">
        <v>58</v>
      </c>
      <c r="V241" t="s">
        <v>59</v>
      </c>
      <c r="W241" t="s">
        <v>60</v>
      </c>
      <c r="X241" t="s">
        <v>69</v>
      </c>
    </row>
    <row r="242" spans="1:24" x14ac:dyDescent="0.35">
      <c r="A242" t="s">
        <v>49</v>
      </c>
      <c r="B242" t="s">
        <v>1833</v>
      </c>
      <c r="C242" t="s">
        <v>1833</v>
      </c>
      <c r="D242" t="s">
        <v>2324</v>
      </c>
      <c r="E242" t="s">
        <v>2325</v>
      </c>
      <c r="F242" s="1">
        <f>SUMIF('EBI tsv usX'!$F$3:$F$719,E242,'EBI tsv usX'!$I$3:$I$719)</f>
        <v>1</v>
      </c>
      <c r="G242">
        <f>SUMIF('Kelpie counts usX'!$K$3:$K$276,E242,'Kelpie counts usX'!$B$3:$B$276)</f>
        <v>0</v>
      </c>
      <c r="H242" s="4">
        <f t="shared" si="9"/>
        <v>8.6939814174841186E-7</v>
      </c>
      <c r="I242" s="4">
        <f t="shared" si="10"/>
        <v>0</v>
      </c>
      <c r="K242" s="7">
        <f t="shared" si="11"/>
        <v>8.6939814174841186E-7</v>
      </c>
      <c r="T242" t="s">
        <v>49</v>
      </c>
      <c r="U242" t="s">
        <v>58</v>
      </c>
      <c r="V242" t="s">
        <v>59</v>
      </c>
      <c r="W242" t="s">
        <v>2032</v>
      </c>
      <c r="X242" t="s">
        <v>2376</v>
      </c>
    </row>
    <row r="243" spans="1:24" x14ac:dyDescent="0.35">
      <c r="A243" t="s">
        <v>49</v>
      </c>
      <c r="B243" t="s">
        <v>1837</v>
      </c>
      <c r="C243" t="s">
        <v>1838</v>
      </c>
      <c r="D243" t="s">
        <v>1839</v>
      </c>
      <c r="E243" t="s">
        <v>2328</v>
      </c>
      <c r="F243" s="1">
        <f>SUMIF('EBI tsv usX'!$F$3:$F$719,E243,'EBI tsv usX'!$I$3:$I$719)</f>
        <v>1</v>
      </c>
      <c r="G243">
        <f>SUMIF('Kelpie counts usX'!$K$3:$K$276,E243,'Kelpie counts usX'!$B$3:$B$276)</f>
        <v>0</v>
      </c>
      <c r="H243" s="4">
        <f t="shared" si="9"/>
        <v>8.6939814174841186E-7</v>
      </c>
      <c r="I243" s="4">
        <f t="shared" si="10"/>
        <v>0</v>
      </c>
      <c r="K243" s="7">
        <f t="shared" si="11"/>
        <v>8.6939814174841186E-7</v>
      </c>
      <c r="T243" t="s">
        <v>49</v>
      </c>
      <c r="U243" t="s">
        <v>73</v>
      </c>
      <c r="V243" t="s">
        <v>74</v>
      </c>
      <c r="W243" t="s">
        <v>75</v>
      </c>
      <c r="X243" t="s">
        <v>76</v>
      </c>
    </row>
    <row r="244" spans="1:24" x14ac:dyDescent="0.35">
      <c r="A244" t="s">
        <v>49</v>
      </c>
      <c r="B244" t="s">
        <v>2053</v>
      </c>
      <c r="C244" t="s">
        <v>2054</v>
      </c>
      <c r="D244" t="s">
        <v>2191</v>
      </c>
      <c r="E244" t="s">
        <v>2530</v>
      </c>
      <c r="F244" s="1">
        <f>SUMIF('EBI tsv usX'!$F$3:$F$719,E244,'EBI tsv usX'!$I$3:$I$719)</f>
        <v>1</v>
      </c>
      <c r="G244">
        <f>SUMIF('Kelpie counts usX'!$K$3:$K$276,E244,'Kelpie counts usX'!$B$3:$B$276)</f>
        <v>0</v>
      </c>
      <c r="H244" s="4">
        <f t="shared" si="9"/>
        <v>8.6939814174841186E-7</v>
      </c>
      <c r="I244" s="4">
        <f t="shared" si="10"/>
        <v>0</v>
      </c>
      <c r="K244" s="7">
        <f t="shared" si="11"/>
        <v>8.6939814174841186E-7</v>
      </c>
      <c r="T244" t="s">
        <v>49</v>
      </c>
      <c r="U244" t="s">
        <v>73</v>
      </c>
      <c r="V244" t="s">
        <v>95</v>
      </c>
      <c r="W244" t="s">
        <v>96</v>
      </c>
      <c r="X244" t="s">
        <v>1775</v>
      </c>
    </row>
    <row r="245" spans="1:24" x14ac:dyDescent="0.35">
      <c r="A245" t="s">
        <v>49</v>
      </c>
      <c r="B245" t="s">
        <v>1844</v>
      </c>
      <c r="C245" t="s">
        <v>1845</v>
      </c>
      <c r="D245" t="s">
        <v>1852</v>
      </c>
      <c r="E245" t="s">
        <v>1853</v>
      </c>
      <c r="F245" s="1">
        <f>SUMIF('EBI tsv usX'!$F$3:$F$719,E245,'EBI tsv usX'!$I$3:$I$719)</f>
        <v>1</v>
      </c>
      <c r="G245">
        <f>SUMIF('Kelpie counts usX'!$K$3:$K$276,E245,'Kelpie counts usX'!$B$3:$B$276)</f>
        <v>0</v>
      </c>
      <c r="H245" s="4">
        <f t="shared" si="9"/>
        <v>8.6939814174841186E-7</v>
      </c>
      <c r="I245" s="4">
        <f t="shared" si="10"/>
        <v>0</v>
      </c>
      <c r="K245" s="7">
        <f t="shared" si="11"/>
        <v>8.6939814174841186E-7</v>
      </c>
      <c r="T245" t="s">
        <v>49</v>
      </c>
      <c r="U245" t="s">
        <v>73</v>
      </c>
      <c r="V245" t="s">
        <v>95</v>
      </c>
      <c r="W245" t="s">
        <v>2034</v>
      </c>
      <c r="X245" t="s">
        <v>2035</v>
      </c>
    </row>
    <row r="246" spans="1:24" x14ac:dyDescent="0.35">
      <c r="A246" t="s">
        <v>49</v>
      </c>
      <c r="B246" t="s">
        <v>353</v>
      </c>
      <c r="C246" t="s">
        <v>3249</v>
      </c>
      <c r="D246" t="s">
        <v>3250</v>
      </c>
      <c r="E246" t="s">
        <v>3251</v>
      </c>
      <c r="F246" s="1">
        <f>SUMIF('EBI tsv usX'!$F$3:$F$719,E246,'EBI tsv usX'!$I$3:$I$719)</f>
        <v>1</v>
      </c>
      <c r="G246">
        <f>SUMIF('Kelpie counts usX'!$K$3:$K$276,E246,'Kelpie counts usX'!$B$3:$B$276)</f>
        <v>0</v>
      </c>
      <c r="H246" s="4">
        <f t="shared" si="9"/>
        <v>8.6939814174841186E-7</v>
      </c>
      <c r="I246" s="4">
        <f t="shared" si="10"/>
        <v>0</v>
      </c>
      <c r="K246" s="7">
        <f t="shared" si="11"/>
        <v>8.6939814174841186E-7</v>
      </c>
      <c r="T246" t="s">
        <v>49</v>
      </c>
      <c r="U246" t="s">
        <v>73</v>
      </c>
      <c r="V246" t="s">
        <v>95</v>
      </c>
      <c r="W246" t="s">
        <v>1787</v>
      </c>
      <c r="X246" t="s">
        <v>1788</v>
      </c>
    </row>
    <row r="247" spans="1:24" x14ac:dyDescent="0.35">
      <c r="A247" t="s">
        <v>49</v>
      </c>
      <c r="B247" t="s">
        <v>2331</v>
      </c>
      <c r="C247" t="s">
        <v>2332</v>
      </c>
      <c r="D247" t="s">
        <v>2532</v>
      </c>
      <c r="E247" t="s">
        <v>2533</v>
      </c>
      <c r="F247" s="1">
        <f>SUMIF('EBI tsv usX'!$F$3:$F$719,E247,'EBI tsv usX'!$I$3:$I$719)</f>
        <v>1</v>
      </c>
      <c r="G247">
        <f>SUMIF('Kelpie counts usX'!$K$3:$K$276,E247,'Kelpie counts usX'!$B$3:$B$276)</f>
        <v>0</v>
      </c>
      <c r="H247" s="4">
        <f t="shared" si="9"/>
        <v>8.6939814174841186E-7</v>
      </c>
      <c r="I247" s="4">
        <f t="shared" si="10"/>
        <v>0</v>
      </c>
      <c r="K247" s="7">
        <f t="shared" si="11"/>
        <v>8.6939814174841186E-7</v>
      </c>
      <c r="T247" t="s">
        <v>49</v>
      </c>
      <c r="U247" t="s">
        <v>58</v>
      </c>
      <c r="V247" t="s">
        <v>173</v>
      </c>
      <c r="W247" t="s">
        <v>174</v>
      </c>
      <c r="X247" t="s">
        <v>175</v>
      </c>
    </row>
    <row r="248" spans="1:24" x14ac:dyDescent="0.35">
      <c r="A248" t="s">
        <v>49</v>
      </c>
      <c r="B248" t="s">
        <v>3252</v>
      </c>
      <c r="C248" t="s">
        <v>2333</v>
      </c>
      <c r="D248" t="s">
        <v>2334</v>
      </c>
      <c r="E248" t="s">
        <v>2335</v>
      </c>
      <c r="F248" s="1">
        <f>SUMIF('EBI tsv usX'!$F$3:$F$719,E248,'EBI tsv usX'!$I$3:$I$719)</f>
        <v>1</v>
      </c>
      <c r="G248">
        <f>SUMIF('Kelpie counts usX'!$K$3:$K$276,E248,'Kelpie counts usX'!$B$3:$B$276)</f>
        <v>0</v>
      </c>
      <c r="H248" s="4">
        <f t="shared" si="9"/>
        <v>8.6939814174841186E-7</v>
      </c>
      <c r="I248" s="4">
        <f t="shared" si="10"/>
        <v>0</v>
      </c>
      <c r="K248" s="7">
        <f t="shared" si="11"/>
        <v>8.6939814174841186E-7</v>
      </c>
      <c r="T248" t="s">
        <v>49</v>
      </c>
      <c r="U248" t="s">
        <v>1763</v>
      </c>
      <c r="V248" t="s">
        <v>3230</v>
      </c>
      <c r="W248" t="s">
        <v>1764</v>
      </c>
      <c r="X248" t="s">
        <v>1765</v>
      </c>
    </row>
    <row r="249" spans="1:24" x14ac:dyDescent="0.35">
      <c r="T249" t="s">
        <v>49</v>
      </c>
      <c r="U249" t="s">
        <v>58</v>
      </c>
      <c r="V249" t="s">
        <v>59</v>
      </c>
      <c r="W249" t="s">
        <v>60</v>
      </c>
      <c r="X249" t="s">
        <v>2036</v>
      </c>
    </row>
    <row r="250" spans="1:24" x14ac:dyDescent="0.35">
      <c r="T250" t="s">
        <v>49</v>
      </c>
      <c r="U250" t="s">
        <v>73</v>
      </c>
      <c r="V250" t="s">
        <v>95</v>
      </c>
      <c r="W250" t="s">
        <v>2038</v>
      </c>
      <c r="X250" t="s">
        <v>2379</v>
      </c>
    </row>
    <row r="251" spans="1:24" x14ac:dyDescent="0.35">
      <c r="T251" t="s">
        <v>49</v>
      </c>
      <c r="U251" t="s">
        <v>73</v>
      </c>
      <c r="V251" t="s">
        <v>74</v>
      </c>
      <c r="W251" t="s">
        <v>75</v>
      </c>
      <c r="X251" t="s">
        <v>76</v>
      </c>
    </row>
    <row r="252" spans="1:24" x14ac:dyDescent="0.35">
      <c r="T252" t="s">
        <v>49</v>
      </c>
      <c r="U252" t="s">
        <v>58</v>
      </c>
      <c r="V252" t="s">
        <v>258</v>
      </c>
      <c r="W252" t="s">
        <v>2005</v>
      </c>
      <c r="X252" t="s">
        <v>2006</v>
      </c>
    </row>
    <row r="253" spans="1:24" x14ac:dyDescent="0.35">
      <c r="T253" t="s">
        <v>49</v>
      </c>
      <c r="U253" t="s">
        <v>58</v>
      </c>
      <c r="V253" t="s">
        <v>112</v>
      </c>
      <c r="W253" s="8" t="s">
        <v>3222</v>
      </c>
      <c r="X253" s="8" t="s">
        <v>140</v>
      </c>
    </row>
    <row r="254" spans="1:24" x14ac:dyDescent="0.35">
      <c r="T254" t="s">
        <v>49</v>
      </c>
      <c r="U254" t="s">
        <v>58</v>
      </c>
      <c r="V254" t="s">
        <v>59</v>
      </c>
      <c r="W254" t="s">
        <v>60</v>
      </c>
      <c r="X254" t="s">
        <v>3231</v>
      </c>
    </row>
    <row r="255" spans="1:24" x14ac:dyDescent="0.35">
      <c r="T255" t="s">
        <v>49</v>
      </c>
      <c r="U255" t="s">
        <v>58</v>
      </c>
      <c r="V255" t="s">
        <v>59</v>
      </c>
      <c r="W255" t="s">
        <v>60</v>
      </c>
      <c r="X255" t="s">
        <v>1970</v>
      </c>
    </row>
    <row r="256" spans="1:24" x14ac:dyDescent="0.35">
      <c r="T256" t="s">
        <v>49</v>
      </c>
      <c r="U256" t="s">
        <v>73</v>
      </c>
      <c r="V256" t="s">
        <v>74</v>
      </c>
      <c r="W256" t="s">
        <v>1795</v>
      </c>
      <c r="X256" t="s">
        <v>1797</v>
      </c>
    </row>
    <row r="257" spans="20:24" x14ac:dyDescent="0.35">
      <c r="T257" t="s">
        <v>49</v>
      </c>
      <c r="U257" t="s">
        <v>73</v>
      </c>
      <c r="V257" t="s">
        <v>74</v>
      </c>
      <c r="W257" t="s">
        <v>1831</v>
      </c>
      <c r="X257" t="s">
        <v>2040</v>
      </c>
    </row>
    <row r="258" spans="20:24" x14ac:dyDescent="0.35">
      <c r="T258" t="s">
        <v>49</v>
      </c>
      <c r="U258" t="s">
        <v>133</v>
      </c>
      <c r="V258" t="s">
        <v>1896</v>
      </c>
      <c r="W258" t="s">
        <v>617</v>
      </c>
      <c r="X258" t="s">
        <v>1638</v>
      </c>
    </row>
    <row r="259" spans="20:24" x14ac:dyDescent="0.35">
      <c r="T259" t="s">
        <v>49</v>
      </c>
      <c r="U259" t="s">
        <v>133</v>
      </c>
      <c r="V259" t="s">
        <v>1896</v>
      </c>
      <c r="W259" t="s">
        <v>135</v>
      </c>
      <c r="X259" t="s">
        <v>136</v>
      </c>
    </row>
    <row r="260" spans="20:24" x14ac:dyDescent="0.35">
      <c r="T260" t="s">
        <v>49</v>
      </c>
      <c r="U260" t="s">
        <v>58</v>
      </c>
      <c r="V260" t="s">
        <v>258</v>
      </c>
      <c r="W260" t="s">
        <v>1681</v>
      </c>
      <c r="X260" t="s">
        <v>1985</v>
      </c>
    </row>
    <row r="261" spans="20:24" x14ac:dyDescent="0.35">
      <c r="T261" t="s">
        <v>49</v>
      </c>
      <c r="U261" t="s">
        <v>58</v>
      </c>
      <c r="V261" t="s">
        <v>258</v>
      </c>
      <c r="W261" t="s">
        <v>1681</v>
      </c>
      <c r="X261" t="s">
        <v>1985</v>
      </c>
    </row>
    <row r="262" spans="20:24" x14ac:dyDescent="0.35">
      <c r="T262" t="s">
        <v>49</v>
      </c>
      <c r="U262" t="s">
        <v>58</v>
      </c>
      <c r="V262" t="s">
        <v>59</v>
      </c>
      <c r="W262" t="s">
        <v>1907</v>
      </c>
      <c r="X262" t="s">
        <v>1908</v>
      </c>
    </row>
    <row r="263" spans="20:24" x14ac:dyDescent="0.35">
      <c r="T263" t="s">
        <v>49</v>
      </c>
      <c r="U263" t="s">
        <v>58</v>
      </c>
      <c r="V263" t="s">
        <v>173</v>
      </c>
      <c r="W263" t="s">
        <v>174</v>
      </c>
      <c r="X263" t="s">
        <v>175</v>
      </c>
    </row>
    <row r="264" spans="20:24" x14ac:dyDescent="0.35">
      <c r="T264" t="s">
        <v>49</v>
      </c>
      <c r="U264" t="s">
        <v>73</v>
      </c>
      <c r="V264" t="s">
        <v>74</v>
      </c>
      <c r="W264" t="s">
        <v>465</v>
      </c>
      <c r="X264" t="s">
        <v>466</v>
      </c>
    </row>
    <row r="265" spans="20:24" x14ac:dyDescent="0.35">
      <c r="T265" t="s">
        <v>49</v>
      </c>
      <c r="U265" t="s">
        <v>73</v>
      </c>
      <c r="V265" t="s">
        <v>74</v>
      </c>
      <c r="W265" t="s">
        <v>465</v>
      </c>
      <c r="X265" t="s">
        <v>466</v>
      </c>
    </row>
    <row r="266" spans="20:24" x14ac:dyDescent="0.35">
      <c r="T266" t="s">
        <v>49</v>
      </c>
      <c r="U266" t="s">
        <v>58</v>
      </c>
      <c r="V266" t="s">
        <v>258</v>
      </c>
      <c r="W266" t="s">
        <v>1681</v>
      </c>
      <c r="X266" t="s">
        <v>1684</v>
      </c>
    </row>
    <row r="267" spans="20:24" x14ac:dyDescent="0.35">
      <c r="T267" t="s">
        <v>49</v>
      </c>
      <c r="U267" t="s">
        <v>58</v>
      </c>
      <c r="V267" t="s">
        <v>258</v>
      </c>
      <c r="W267" t="s">
        <v>259</v>
      </c>
      <c r="X267" t="s">
        <v>260</v>
      </c>
    </row>
    <row r="268" spans="20:24" x14ac:dyDescent="0.35">
      <c r="T268" t="s">
        <v>49</v>
      </c>
      <c r="U268" t="s">
        <v>58</v>
      </c>
      <c r="V268" t="s">
        <v>59</v>
      </c>
      <c r="W268" t="s">
        <v>60</v>
      </c>
      <c r="X268" t="s">
        <v>1999</v>
      </c>
    </row>
    <row r="269" spans="20:24" x14ac:dyDescent="0.35">
      <c r="T269" t="s">
        <v>49</v>
      </c>
      <c r="U269" t="s">
        <v>58</v>
      </c>
      <c r="V269" t="s">
        <v>59</v>
      </c>
      <c r="W269" t="s">
        <v>60</v>
      </c>
      <c r="X269" t="s">
        <v>69</v>
      </c>
    </row>
    <row r="270" spans="20:24" x14ac:dyDescent="0.35">
      <c r="T270" t="s">
        <v>49</v>
      </c>
      <c r="U270" t="s">
        <v>73</v>
      </c>
      <c r="V270" t="s">
        <v>95</v>
      </c>
      <c r="W270" t="s">
        <v>2045</v>
      </c>
      <c r="X270" t="s">
        <v>2046</v>
      </c>
    </row>
    <row r="271" spans="20:24" x14ac:dyDescent="0.35">
      <c r="T271" t="s">
        <v>49</v>
      </c>
      <c r="U271" t="s">
        <v>50</v>
      </c>
      <c r="V271" t="s">
        <v>52</v>
      </c>
      <c r="W271" t="s">
        <v>53</v>
      </c>
      <c r="X271" t="s">
        <v>2047</v>
      </c>
    </row>
    <row r="272" spans="20:24" x14ac:dyDescent="0.35">
      <c r="T272" t="s">
        <v>49</v>
      </c>
      <c r="U272" t="s">
        <v>58</v>
      </c>
      <c r="V272" t="s">
        <v>258</v>
      </c>
      <c r="W272" t="s">
        <v>259</v>
      </c>
      <c r="X272" t="s">
        <v>1689</v>
      </c>
    </row>
    <row r="273" spans="20:24" x14ac:dyDescent="0.35">
      <c r="T273" t="s">
        <v>49</v>
      </c>
      <c r="U273" t="s">
        <v>58</v>
      </c>
      <c r="V273" s="8" t="s">
        <v>59</v>
      </c>
      <c r="W273" s="8" t="s">
        <v>60</v>
      </c>
      <c r="X273" s="8" t="s">
        <v>1711</v>
      </c>
    </row>
    <row r="274" spans="20:24" x14ac:dyDescent="0.35">
      <c r="T274" t="s">
        <v>49</v>
      </c>
      <c r="U274" t="s">
        <v>1756</v>
      </c>
      <c r="V274" t="s">
        <v>1757</v>
      </c>
      <c r="W274" t="s">
        <v>1758</v>
      </c>
      <c r="X274" t="s">
        <v>1759</v>
      </c>
    </row>
    <row r="275" spans="20:24" x14ac:dyDescent="0.35">
      <c r="T275" t="s">
        <v>49</v>
      </c>
      <c r="U275" t="s">
        <v>133</v>
      </c>
      <c r="V275" t="s">
        <v>1975</v>
      </c>
      <c r="W275" t="s">
        <v>240</v>
      </c>
      <c r="X275" t="s">
        <v>242</v>
      </c>
    </row>
    <row r="276" spans="20:24" x14ac:dyDescent="0.35">
      <c r="T276" t="s">
        <v>49</v>
      </c>
      <c r="U276" t="s">
        <v>73</v>
      </c>
      <c r="V276" t="s">
        <v>318</v>
      </c>
      <c r="W276" t="s">
        <v>319</v>
      </c>
      <c r="X276" t="s">
        <v>320</v>
      </c>
    </row>
    <row r="277" spans="20:24" x14ac:dyDescent="0.35">
      <c r="T277" t="s">
        <v>49</v>
      </c>
      <c r="U277" t="s">
        <v>58</v>
      </c>
      <c r="V277" t="s">
        <v>59</v>
      </c>
      <c r="W277" t="s">
        <v>60</v>
      </c>
      <c r="X277" t="s">
        <v>1970</v>
      </c>
    </row>
    <row r="278" spans="20:24" x14ac:dyDescent="0.35">
      <c r="T278" t="s">
        <v>49</v>
      </c>
      <c r="U278" t="s">
        <v>50</v>
      </c>
      <c r="V278" t="s">
        <v>1658</v>
      </c>
      <c r="W278" t="s">
        <v>1659</v>
      </c>
      <c r="X278" t="s">
        <v>1661</v>
      </c>
    </row>
    <row r="279" spans="20:24" x14ac:dyDescent="0.35">
      <c r="T279" t="s">
        <v>49</v>
      </c>
      <c r="U279" t="s">
        <v>73</v>
      </c>
      <c r="V279" t="s">
        <v>95</v>
      </c>
      <c r="W279" t="s">
        <v>96</v>
      </c>
      <c r="X279" t="s">
        <v>1775</v>
      </c>
    </row>
    <row r="280" spans="20:24" x14ac:dyDescent="0.35">
      <c r="T280" t="s">
        <v>49</v>
      </c>
      <c r="U280" t="s">
        <v>73</v>
      </c>
      <c r="V280" t="s">
        <v>95</v>
      </c>
      <c r="W280" t="s">
        <v>2050</v>
      </c>
      <c r="X280" t="s">
        <v>2383</v>
      </c>
    </row>
    <row r="281" spans="20:24" x14ac:dyDescent="0.35">
      <c r="T281" t="s">
        <v>49</v>
      </c>
      <c r="U281" t="s">
        <v>73</v>
      </c>
      <c r="V281" t="s">
        <v>95</v>
      </c>
      <c r="W281" t="s">
        <v>1782</v>
      </c>
      <c r="X281" t="s">
        <v>1783</v>
      </c>
    </row>
    <row r="282" spans="20:24" x14ac:dyDescent="0.35">
      <c r="T282" t="s">
        <v>49</v>
      </c>
      <c r="U282" t="s">
        <v>73</v>
      </c>
      <c r="V282" t="s">
        <v>74</v>
      </c>
      <c r="W282" t="s">
        <v>75</v>
      </c>
      <c r="X282" t="s">
        <v>76</v>
      </c>
    </row>
    <row r="283" spans="20:24" x14ac:dyDescent="0.35">
      <c r="T283" t="s">
        <v>49</v>
      </c>
      <c r="U283" t="s">
        <v>50</v>
      </c>
      <c r="V283" t="s">
        <v>52</v>
      </c>
      <c r="W283" t="s">
        <v>53</v>
      </c>
      <c r="X283" t="s">
        <v>54</v>
      </c>
    </row>
    <row r="284" spans="20:24" x14ac:dyDescent="0.35">
      <c r="T284" t="s">
        <v>49</v>
      </c>
      <c r="U284" t="s">
        <v>58</v>
      </c>
      <c r="V284" t="s">
        <v>258</v>
      </c>
      <c r="W284" t="s">
        <v>259</v>
      </c>
      <c r="X284" t="s">
        <v>1925</v>
      </c>
    </row>
    <row r="285" spans="20:24" x14ac:dyDescent="0.35">
      <c r="T285" t="s">
        <v>49</v>
      </c>
      <c r="U285" t="s">
        <v>73</v>
      </c>
      <c r="V285" t="s">
        <v>95</v>
      </c>
      <c r="W285" t="s">
        <v>2052</v>
      </c>
      <c r="X285" t="s">
        <v>2386</v>
      </c>
    </row>
    <row r="286" spans="20:24" x14ac:dyDescent="0.35">
      <c r="T286" t="s">
        <v>49</v>
      </c>
      <c r="U286" t="s">
        <v>2053</v>
      </c>
      <c r="V286" t="s">
        <v>2054</v>
      </c>
      <c r="W286" t="s">
        <v>2389</v>
      </c>
      <c r="X286" t="s">
        <v>2390</v>
      </c>
    </row>
    <row r="287" spans="20:24" x14ac:dyDescent="0.35">
      <c r="T287" t="s">
        <v>49</v>
      </c>
      <c r="U287" t="s">
        <v>133</v>
      </c>
      <c r="V287" t="s">
        <v>1896</v>
      </c>
      <c r="W287" t="s">
        <v>617</v>
      </c>
      <c r="X287" t="s">
        <v>1639</v>
      </c>
    </row>
    <row r="288" spans="20:24" x14ac:dyDescent="0.35">
      <c r="T288" t="s">
        <v>49</v>
      </c>
      <c r="U288" t="s">
        <v>133</v>
      </c>
      <c r="V288" t="s">
        <v>1896</v>
      </c>
      <c r="W288" t="s">
        <v>135</v>
      </c>
      <c r="X288" t="s">
        <v>136</v>
      </c>
    </row>
    <row r="289" spans="20:24" x14ac:dyDescent="0.35">
      <c r="T289" t="s">
        <v>49</v>
      </c>
      <c r="U289" t="s">
        <v>58</v>
      </c>
      <c r="V289" t="s">
        <v>112</v>
      </c>
      <c r="W289" s="8" t="s">
        <v>3222</v>
      </c>
      <c r="X289" s="8" t="s">
        <v>140</v>
      </c>
    </row>
    <row r="290" spans="20:24" x14ac:dyDescent="0.35">
      <c r="T290" t="s">
        <v>49</v>
      </c>
      <c r="U290" t="s">
        <v>73</v>
      </c>
      <c r="V290" t="s">
        <v>95</v>
      </c>
      <c r="W290" t="s">
        <v>96</v>
      </c>
      <c r="X290" t="s">
        <v>1777</v>
      </c>
    </row>
    <row r="291" spans="20:24" x14ac:dyDescent="0.35">
      <c r="T291" t="s">
        <v>49</v>
      </c>
      <c r="U291" t="s">
        <v>73</v>
      </c>
      <c r="V291" t="s">
        <v>95</v>
      </c>
      <c r="W291" t="s">
        <v>1782</v>
      </c>
      <c r="X291" t="s">
        <v>1783</v>
      </c>
    </row>
    <row r="292" spans="20:24" x14ac:dyDescent="0.35">
      <c r="T292" t="s">
        <v>49</v>
      </c>
      <c r="U292" t="s">
        <v>73</v>
      </c>
      <c r="V292" t="s">
        <v>74</v>
      </c>
      <c r="W292" t="s">
        <v>1795</v>
      </c>
      <c r="X292" t="s">
        <v>1797</v>
      </c>
    </row>
    <row r="293" spans="20:24" x14ac:dyDescent="0.35">
      <c r="T293" t="s">
        <v>49</v>
      </c>
      <c r="U293" t="s">
        <v>73</v>
      </c>
      <c r="V293" t="s">
        <v>74</v>
      </c>
      <c r="W293" t="s">
        <v>465</v>
      </c>
      <c r="X293" t="s">
        <v>466</v>
      </c>
    </row>
    <row r="294" spans="20:24" x14ac:dyDescent="0.35">
      <c r="T294" t="s">
        <v>49</v>
      </c>
      <c r="U294" t="s">
        <v>353</v>
      </c>
      <c r="V294" t="s">
        <v>354</v>
      </c>
      <c r="W294" t="s">
        <v>355</v>
      </c>
      <c r="X294" t="s">
        <v>356</v>
      </c>
    </row>
    <row r="295" spans="20:24" x14ac:dyDescent="0.35">
      <c r="T295" t="s">
        <v>49</v>
      </c>
      <c r="U295" t="s">
        <v>133</v>
      </c>
      <c r="V295" t="s">
        <v>1896</v>
      </c>
      <c r="W295" t="s">
        <v>617</v>
      </c>
      <c r="X295" t="s">
        <v>1639</v>
      </c>
    </row>
    <row r="296" spans="20:24" x14ac:dyDescent="0.35">
      <c r="T296" t="s">
        <v>49</v>
      </c>
      <c r="U296" t="s">
        <v>58</v>
      </c>
      <c r="V296" t="s">
        <v>59</v>
      </c>
      <c r="W296" t="s">
        <v>60</v>
      </c>
      <c r="X296" t="s">
        <v>69</v>
      </c>
    </row>
    <row r="297" spans="20:24" x14ac:dyDescent="0.35">
      <c r="T297" t="s">
        <v>49</v>
      </c>
      <c r="U297" t="s">
        <v>73</v>
      </c>
      <c r="V297" t="s">
        <v>295</v>
      </c>
      <c r="W297" t="s">
        <v>296</v>
      </c>
      <c r="X297" t="s">
        <v>297</v>
      </c>
    </row>
    <row r="298" spans="20:24" x14ac:dyDescent="0.35">
      <c r="T298" t="s">
        <v>49</v>
      </c>
      <c r="U298" t="s">
        <v>73</v>
      </c>
      <c r="V298" t="s">
        <v>95</v>
      </c>
      <c r="W298" t="s">
        <v>2058</v>
      </c>
      <c r="X298" t="s">
        <v>2059</v>
      </c>
    </row>
    <row r="299" spans="20:24" x14ac:dyDescent="0.35">
      <c r="T299" t="s">
        <v>49</v>
      </c>
      <c r="U299" t="s">
        <v>1678</v>
      </c>
      <c r="V299" t="s">
        <v>1678</v>
      </c>
      <c r="W299" t="s">
        <v>1679</v>
      </c>
      <c r="X299" t="s">
        <v>1680</v>
      </c>
    </row>
    <row r="300" spans="20:24" x14ac:dyDescent="0.35">
      <c r="T300" t="s">
        <v>49</v>
      </c>
      <c r="U300" t="s">
        <v>58</v>
      </c>
      <c r="V300" t="s">
        <v>59</v>
      </c>
      <c r="W300" t="s">
        <v>60</v>
      </c>
      <c r="X300" t="s">
        <v>1711</v>
      </c>
    </row>
    <row r="301" spans="20:24" x14ac:dyDescent="0.35">
      <c r="T301" t="s">
        <v>49</v>
      </c>
      <c r="U301" t="s">
        <v>58</v>
      </c>
      <c r="V301" t="s">
        <v>59</v>
      </c>
      <c r="W301" t="s">
        <v>60</v>
      </c>
      <c r="X301" t="s">
        <v>211</v>
      </c>
    </row>
    <row r="302" spans="20:24" x14ac:dyDescent="0.35">
      <c r="T302" t="s">
        <v>49</v>
      </c>
      <c r="U302" t="s">
        <v>58</v>
      </c>
      <c r="V302" t="s">
        <v>59</v>
      </c>
      <c r="W302" t="s">
        <v>60</v>
      </c>
      <c r="X302" t="s">
        <v>211</v>
      </c>
    </row>
    <row r="303" spans="20:24" x14ac:dyDescent="0.35">
      <c r="T303" t="s">
        <v>49</v>
      </c>
      <c r="U303" t="s">
        <v>73</v>
      </c>
      <c r="V303" t="s">
        <v>74</v>
      </c>
      <c r="W303" t="s">
        <v>1826</v>
      </c>
      <c r="X303" t="s">
        <v>1827</v>
      </c>
    </row>
    <row r="304" spans="20:24" x14ac:dyDescent="0.35">
      <c r="T304" t="s">
        <v>49</v>
      </c>
      <c r="U304" t="s">
        <v>58</v>
      </c>
      <c r="V304" t="s">
        <v>258</v>
      </c>
      <c r="W304" t="s">
        <v>1681</v>
      </c>
      <c r="X304" t="s">
        <v>2061</v>
      </c>
    </row>
    <row r="305" spans="20:24" x14ac:dyDescent="0.35">
      <c r="T305" t="s">
        <v>49</v>
      </c>
      <c r="U305" t="s">
        <v>73</v>
      </c>
      <c r="V305" t="s">
        <v>95</v>
      </c>
      <c r="W305" t="s">
        <v>1784</v>
      </c>
      <c r="X305" t="s">
        <v>1785</v>
      </c>
    </row>
    <row r="306" spans="20:24" x14ac:dyDescent="0.35">
      <c r="T306" t="s">
        <v>49</v>
      </c>
      <c r="U306" t="s">
        <v>1837</v>
      </c>
      <c r="V306" t="s">
        <v>1838</v>
      </c>
      <c r="W306" t="s">
        <v>1839</v>
      </c>
      <c r="X306" s="8" t="s">
        <v>1840</v>
      </c>
    </row>
    <row r="307" spans="20:24" x14ac:dyDescent="0.35">
      <c r="T307" t="s">
        <v>49</v>
      </c>
      <c r="U307" t="s">
        <v>353</v>
      </c>
      <c r="V307" t="s">
        <v>354</v>
      </c>
      <c r="W307" t="s">
        <v>355</v>
      </c>
      <c r="X307" t="s">
        <v>356</v>
      </c>
    </row>
    <row r="308" spans="20:24" x14ac:dyDescent="0.35">
      <c r="T308" t="s">
        <v>49</v>
      </c>
      <c r="U308" t="s">
        <v>50</v>
      </c>
      <c r="V308" t="s">
        <v>52</v>
      </c>
      <c r="W308" t="s">
        <v>53</v>
      </c>
      <c r="X308" t="s">
        <v>2063</v>
      </c>
    </row>
    <row r="309" spans="20:24" x14ac:dyDescent="0.35">
      <c r="T309" t="s">
        <v>49</v>
      </c>
      <c r="U309" t="s">
        <v>58</v>
      </c>
      <c r="V309" t="s">
        <v>258</v>
      </c>
      <c r="W309" t="s">
        <v>1681</v>
      </c>
      <c r="X309" t="s">
        <v>2061</v>
      </c>
    </row>
    <row r="310" spans="20:24" x14ac:dyDescent="0.35">
      <c r="T310" t="s">
        <v>49</v>
      </c>
      <c r="U310" t="s">
        <v>58</v>
      </c>
      <c r="V310" t="s">
        <v>258</v>
      </c>
      <c r="W310" t="s">
        <v>1681</v>
      </c>
      <c r="X310" t="s">
        <v>1686</v>
      </c>
    </row>
    <row r="311" spans="20:24" x14ac:dyDescent="0.35">
      <c r="T311" t="s">
        <v>49</v>
      </c>
      <c r="U311" t="s">
        <v>58</v>
      </c>
      <c r="V311" t="s">
        <v>59</v>
      </c>
      <c r="W311" t="s">
        <v>60</v>
      </c>
      <c r="X311" t="s">
        <v>1970</v>
      </c>
    </row>
    <row r="312" spans="20:24" x14ac:dyDescent="0.35">
      <c r="T312" t="s">
        <v>49</v>
      </c>
      <c r="U312" t="s">
        <v>58</v>
      </c>
      <c r="V312" t="s">
        <v>59</v>
      </c>
      <c r="W312" t="s">
        <v>60</v>
      </c>
      <c r="X312" t="s">
        <v>1713</v>
      </c>
    </row>
    <row r="313" spans="20:24" x14ac:dyDescent="0.35">
      <c r="T313" t="s">
        <v>49</v>
      </c>
      <c r="U313" t="s">
        <v>58</v>
      </c>
      <c r="V313" t="s">
        <v>112</v>
      </c>
      <c r="W313" t="s">
        <v>113</v>
      </c>
      <c r="X313" s="8" t="s">
        <v>3227</v>
      </c>
    </row>
    <row r="314" spans="20:24" x14ac:dyDescent="0.35">
      <c r="T314" t="s">
        <v>49</v>
      </c>
      <c r="U314" t="s">
        <v>58</v>
      </c>
      <c r="V314" t="s">
        <v>59</v>
      </c>
      <c r="W314" t="s">
        <v>60</v>
      </c>
      <c r="X314" t="s">
        <v>3232</v>
      </c>
    </row>
    <row r="315" spans="20:24" x14ac:dyDescent="0.35">
      <c r="T315" t="s">
        <v>49</v>
      </c>
      <c r="U315" t="s">
        <v>73</v>
      </c>
      <c r="V315" t="s">
        <v>95</v>
      </c>
      <c r="W315" t="s">
        <v>96</v>
      </c>
      <c r="X315" t="s">
        <v>1777</v>
      </c>
    </row>
    <row r="316" spans="20:24" x14ac:dyDescent="0.35">
      <c r="T316" t="s">
        <v>49</v>
      </c>
      <c r="U316" t="s">
        <v>73</v>
      </c>
      <c r="V316" t="s">
        <v>74</v>
      </c>
      <c r="W316" t="s">
        <v>75</v>
      </c>
      <c r="X316" t="s">
        <v>76</v>
      </c>
    </row>
    <row r="317" spans="20:24" x14ac:dyDescent="0.35">
      <c r="T317" t="s">
        <v>49</v>
      </c>
      <c r="U317" t="s">
        <v>73</v>
      </c>
      <c r="V317" t="s">
        <v>74</v>
      </c>
      <c r="W317" t="s">
        <v>75</v>
      </c>
      <c r="X317" t="s">
        <v>76</v>
      </c>
    </row>
    <row r="318" spans="20:24" x14ac:dyDescent="0.35">
      <c r="T318" t="s">
        <v>49</v>
      </c>
      <c r="U318" t="s">
        <v>133</v>
      </c>
      <c r="V318" t="s">
        <v>1896</v>
      </c>
      <c r="W318" t="s">
        <v>617</v>
      </c>
      <c r="X318" t="s">
        <v>1642</v>
      </c>
    </row>
    <row r="319" spans="20:24" x14ac:dyDescent="0.35">
      <c r="T319" t="s">
        <v>49</v>
      </c>
      <c r="U319" t="s">
        <v>50</v>
      </c>
      <c r="V319" t="s">
        <v>52</v>
      </c>
      <c r="W319" t="s">
        <v>53</v>
      </c>
      <c r="X319" s="8" t="s">
        <v>91</v>
      </c>
    </row>
    <row r="320" spans="20:24" x14ac:dyDescent="0.35">
      <c r="T320" t="s">
        <v>49</v>
      </c>
      <c r="U320" t="s">
        <v>58</v>
      </c>
      <c r="V320" t="s">
        <v>258</v>
      </c>
      <c r="W320" t="s">
        <v>1681</v>
      </c>
      <c r="X320" t="s">
        <v>1985</v>
      </c>
    </row>
    <row r="321" spans="20:24" x14ac:dyDescent="0.35">
      <c r="T321" t="s">
        <v>49</v>
      </c>
      <c r="U321" t="s">
        <v>58</v>
      </c>
      <c r="V321" t="s">
        <v>258</v>
      </c>
      <c r="W321" t="s">
        <v>259</v>
      </c>
      <c r="X321" t="s">
        <v>458</v>
      </c>
    </row>
    <row r="322" spans="20:24" x14ac:dyDescent="0.35">
      <c r="T322" t="s">
        <v>49</v>
      </c>
      <c r="U322" t="s">
        <v>58</v>
      </c>
      <c r="V322" t="s">
        <v>59</v>
      </c>
      <c r="W322" t="s">
        <v>60</v>
      </c>
      <c r="X322" t="s">
        <v>1970</v>
      </c>
    </row>
    <row r="323" spans="20:24" x14ac:dyDescent="0.35">
      <c r="T323" t="s">
        <v>49</v>
      </c>
      <c r="U323" t="s">
        <v>58</v>
      </c>
      <c r="V323" t="s">
        <v>59</v>
      </c>
      <c r="W323" t="s">
        <v>60</v>
      </c>
      <c r="X323" t="s">
        <v>1999</v>
      </c>
    </row>
    <row r="324" spans="20:24" x14ac:dyDescent="0.35">
      <c r="T324" t="s">
        <v>49</v>
      </c>
      <c r="U324" t="s">
        <v>133</v>
      </c>
      <c r="V324" t="s">
        <v>1896</v>
      </c>
      <c r="W324" t="s">
        <v>617</v>
      </c>
      <c r="X324" t="s">
        <v>1644</v>
      </c>
    </row>
    <row r="325" spans="20:24" x14ac:dyDescent="0.35">
      <c r="T325" t="s">
        <v>49</v>
      </c>
      <c r="U325" t="s">
        <v>133</v>
      </c>
      <c r="V325" t="s">
        <v>1975</v>
      </c>
      <c r="W325" t="s">
        <v>240</v>
      </c>
      <c r="X325" t="s">
        <v>242</v>
      </c>
    </row>
    <row r="326" spans="20:24" x14ac:dyDescent="0.35">
      <c r="T326" t="s">
        <v>49</v>
      </c>
      <c r="U326" t="s">
        <v>58</v>
      </c>
      <c r="V326" t="s">
        <v>258</v>
      </c>
      <c r="W326" t="s">
        <v>259</v>
      </c>
      <c r="X326" t="s">
        <v>1694</v>
      </c>
    </row>
    <row r="327" spans="20:24" x14ac:dyDescent="0.35">
      <c r="T327" t="s">
        <v>49</v>
      </c>
      <c r="U327" t="s">
        <v>58</v>
      </c>
      <c r="V327" t="s">
        <v>258</v>
      </c>
      <c r="W327" t="s">
        <v>259</v>
      </c>
      <c r="X327" t="s">
        <v>260</v>
      </c>
    </row>
    <row r="328" spans="20:24" x14ac:dyDescent="0.35">
      <c r="T328" t="s">
        <v>49</v>
      </c>
      <c r="U328" t="s">
        <v>58</v>
      </c>
      <c r="V328" t="s">
        <v>59</v>
      </c>
      <c r="W328" t="s">
        <v>60</v>
      </c>
      <c r="X328" t="s">
        <v>1699</v>
      </c>
    </row>
    <row r="329" spans="20:24" x14ac:dyDescent="0.35">
      <c r="T329" t="s">
        <v>49</v>
      </c>
      <c r="U329" t="s">
        <v>58</v>
      </c>
      <c r="V329" t="s">
        <v>59</v>
      </c>
      <c r="W329" t="s">
        <v>60</v>
      </c>
      <c r="X329" t="s">
        <v>1970</v>
      </c>
    </row>
    <row r="330" spans="20:24" x14ac:dyDescent="0.35">
      <c r="T330" t="s">
        <v>49</v>
      </c>
      <c r="U330" t="s">
        <v>58</v>
      </c>
      <c r="V330" t="s">
        <v>59</v>
      </c>
      <c r="W330" t="s">
        <v>60</v>
      </c>
      <c r="X330" t="s">
        <v>1713</v>
      </c>
    </row>
    <row r="331" spans="20:24" x14ac:dyDescent="0.35">
      <c r="T331" t="s">
        <v>49</v>
      </c>
      <c r="U331" t="s">
        <v>58</v>
      </c>
      <c r="V331" t="s">
        <v>59</v>
      </c>
      <c r="W331" t="s">
        <v>60</v>
      </c>
      <c r="X331" s="8" t="s">
        <v>512</v>
      </c>
    </row>
    <row r="332" spans="20:24" x14ac:dyDescent="0.35">
      <c r="T332" t="s">
        <v>49</v>
      </c>
      <c r="U332" t="s">
        <v>73</v>
      </c>
      <c r="V332" t="s">
        <v>74</v>
      </c>
      <c r="W332" t="s">
        <v>1917</v>
      </c>
      <c r="X332" t="s">
        <v>1918</v>
      </c>
    </row>
    <row r="333" spans="20:24" x14ac:dyDescent="0.35">
      <c r="T333" t="s">
        <v>49</v>
      </c>
      <c r="U333" t="s">
        <v>73</v>
      </c>
      <c r="V333" t="s">
        <v>74</v>
      </c>
      <c r="W333" t="s">
        <v>1826</v>
      </c>
      <c r="X333" t="s">
        <v>1829</v>
      </c>
    </row>
    <row r="334" spans="20:24" x14ac:dyDescent="0.35">
      <c r="T334" t="s">
        <v>49</v>
      </c>
      <c r="U334" t="s">
        <v>73</v>
      </c>
      <c r="V334" t="s">
        <v>2069</v>
      </c>
      <c r="W334" t="s">
        <v>2070</v>
      </c>
      <c r="X334" t="s">
        <v>2071</v>
      </c>
    </row>
    <row r="335" spans="20:24" x14ac:dyDescent="0.35">
      <c r="T335" t="s">
        <v>49</v>
      </c>
      <c r="U335" t="s">
        <v>1837</v>
      </c>
      <c r="V335" t="s">
        <v>1838</v>
      </c>
      <c r="W335" t="s">
        <v>1839</v>
      </c>
      <c r="X335" t="s">
        <v>2398</v>
      </c>
    </row>
    <row r="336" spans="20:24" x14ac:dyDescent="0.35">
      <c r="T336" t="s">
        <v>49</v>
      </c>
      <c r="U336" t="s">
        <v>133</v>
      </c>
      <c r="V336" t="s">
        <v>1896</v>
      </c>
      <c r="W336" t="s">
        <v>617</v>
      </c>
      <c r="X336" t="s">
        <v>1638</v>
      </c>
    </row>
    <row r="337" spans="20:24" x14ac:dyDescent="0.35">
      <c r="T337" t="s">
        <v>49</v>
      </c>
      <c r="U337" t="s">
        <v>133</v>
      </c>
      <c r="V337" t="s">
        <v>1896</v>
      </c>
      <c r="W337" t="s">
        <v>617</v>
      </c>
      <c r="X337" t="s">
        <v>1639</v>
      </c>
    </row>
    <row r="338" spans="20:24" x14ac:dyDescent="0.35">
      <c r="T338" t="s">
        <v>49</v>
      </c>
      <c r="U338" t="s">
        <v>50</v>
      </c>
      <c r="V338" t="s">
        <v>52</v>
      </c>
      <c r="W338" t="s">
        <v>53</v>
      </c>
      <c r="X338" t="s">
        <v>2075</v>
      </c>
    </row>
    <row r="339" spans="20:24" x14ac:dyDescent="0.35">
      <c r="T339" t="s">
        <v>49</v>
      </c>
      <c r="U339" t="s">
        <v>50</v>
      </c>
      <c r="V339" t="s">
        <v>52</v>
      </c>
      <c r="W339" t="s">
        <v>53</v>
      </c>
      <c r="X339" t="s">
        <v>146</v>
      </c>
    </row>
    <row r="340" spans="20:24" x14ac:dyDescent="0.35">
      <c r="T340" t="s">
        <v>49</v>
      </c>
      <c r="U340" t="s">
        <v>58</v>
      </c>
      <c r="V340" t="s">
        <v>258</v>
      </c>
      <c r="W340" t="s">
        <v>259</v>
      </c>
      <c r="X340" t="s">
        <v>458</v>
      </c>
    </row>
    <row r="341" spans="20:24" x14ac:dyDescent="0.35">
      <c r="T341" t="s">
        <v>49</v>
      </c>
      <c r="U341" t="s">
        <v>58</v>
      </c>
      <c r="V341" t="s">
        <v>59</v>
      </c>
      <c r="W341" t="s">
        <v>60</v>
      </c>
      <c r="X341" t="s">
        <v>1970</v>
      </c>
    </row>
    <row r="342" spans="20:24" x14ac:dyDescent="0.35">
      <c r="T342" t="s">
        <v>49</v>
      </c>
      <c r="U342" t="s">
        <v>58</v>
      </c>
      <c r="V342" t="s">
        <v>59</v>
      </c>
      <c r="W342" t="s">
        <v>60</v>
      </c>
      <c r="X342" t="s">
        <v>211</v>
      </c>
    </row>
    <row r="343" spans="20:24" x14ac:dyDescent="0.35">
      <c r="T343" t="s">
        <v>49</v>
      </c>
      <c r="U343" t="s">
        <v>58</v>
      </c>
      <c r="V343" t="s">
        <v>173</v>
      </c>
      <c r="W343" t="s">
        <v>174</v>
      </c>
      <c r="X343" t="s">
        <v>175</v>
      </c>
    </row>
    <row r="344" spans="20:24" x14ac:dyDescent="0.35">
      <c r="T344" t="s">
        <v>49</v>
      </c>
      <c r="U344" t="s">
        <v>73</v>
      </c>
      <c r="V344" t="s">
        <v>95</v>
      </c>
      <c r="W344" t="s">
        <v>96</v>
      </c>
      <c r="X344" t="s">
        <v>1775</v>
      </c>
    </row>
    <row r="345" spans="20:24" x14ac:dyDescent="0.35">
      <c r="T345" t="s">
        <v>49</v>
      </c>
      <c r="U345" t="s">
        <v>73</v>
      </c>
      <c r="V345" t="s">
        <v>74</v>
      </c>
      <c r="W345" t="s">
        <v>75</v>
      </c>
      <c r="X345" t="s">
        <v>76</v>
      </c>
    </row>
    <row r="346" spans="20:24" x14ac:dyDescent="0.35">
      <c r="T346" t="s">
        <v>49</v>
      </c>
      <c r="U346" t="s">
        <v>73</v>
      </c>
      <c r="V346" t="s">
        <v>74</v>
      </c>
      <c r="W346" t="s">
        <v>75</v>
      </c>
      <c r="X346" t="s">
        <v>76</v>
      </c>
    </row>
    <row r="347" spans="20:24" x14ac:dyDescent="0.35">
      <c r="T347" t="s">
        <v>49</v>
      </c>
      <c r="U347" t="s">
        <v>1844</v>
      </c>
      <c r="V347" t="s">
        <v>1845</v>
      </c>
      <c r="W347" t="s">
        <v>1846</v>
      </c>
      <c r="X347" t="s">
        <v>1847</v>
      </c>
    </row>
    <row r="348" spans="20:24" x14ac:dyDescent="0.35">
      <c r="T348" t="s">
        <v>49</v>
      </c>
      <c r="U348" t="s">
        <v>1844</v>
      </c>
      <c r="V348" t="s">
        <v>1845</v>
      </c>
      <c r="W348" t="s">
        <v>1849</v>
      </c>
      <c r="X348" t="s">
        <v>1850</v>
      </c>
    </row>
    <row r="349" spans="20:24" x14ac:dyDescent="0.35">
      <c r="T349" t="s">
        <v>49</v>
      </c>
      <c r="U349" t="s">
        <v>1844</v>
      </c>
      <c r="V349" t="s">
        <v>2078</v>
      </c>
      <c r="W349" t="s">
        <v>2079</v>
      </c>
      <c r="X349" t="s">
        <v>2401</v>
      </c>
    </row>
    <row r="350" spans="20:24" x14ac:dyDescent="0.35">
      <c r="T350" t="s">
        <v>49</v>
      </c>
      <c r="U350" t="s">
        <v>133</v>
      </c>
      <c r="V350" t="s">
        <v>1896</v>
      </c>
      <c r="W350" t="s">
        <v>617</v>
      </c>
      <c r="X350" t="s">
        <v>619</v>
      </c>
    </row>
    <row r="351" spans="20:24" x14ac:dyDescent="0.35">
      <c r="T351" t="s">
        <v>49</v>
      </c>
      <c r="U351" t="s">
        <v>133</v>
      </c>
      <c r="V351" t="s">
        <v>1896</v>
      </c>
      <c r="W351" t="s">
        <v>135</v>
      </c>
      <c r="X351" t="s">
        <v>136</v>
      </c>
    </row>
    <row r="352" spans="20:24" x14ac:dyDescent="0.35">
      <c r="T352" t="s">
        <v>49</v>
      </c>
      <c r="U352" t="s">
        <v>1667</v>
      </c>
      <c r="V352" t="s">
        <v>1668</v>
      </c>
      <c r="W352" t="s">
        <v>1669</v>
      </c>
      <c r="X352" t="s">
        <v>1670</v>
      </c>
    </row>
    <row r="353" spans="20:24" x14ac:dyDescent="0.35">
      <c r="T353" t="s">
        <v>49</v>
      </c>
      <c r="U353" t="s">
        <v>1667</v>
      </c>
      <c r="V353" t="s">
        <v>2082</v>
      </c>
      <c r="W353" t="s">
        <v>2083</v>
      </c>
      <c r="X353" t="s">
        <v>2403</v>
      </c>
    </row>
    <row r="354" spans="20:24" x14ac:dyDescent="0.35">
      <c r="T354" t="s">
        <v>49</v>
      </c>
      <c r="U354" t="s">
        <v>1672</v>
      </c>
      <c r="V354" t="s">
        <v>1672</v>
      </c>
      <c r="W354" t="s">
        <v>3234</v>
      </c>
      <c r="X354" t="s">
        <v>3235</v>
      </c>
    </row>
    <row r="355" spans="20:24" x14ac:dyDescent="0.35">
      <c r="T355" t="s">
        <v>49</v>
      </c>
      <c r="U355" t="s">
        <v>58</v>
      </c>
      <c r="V355" t="s">
        <v>258</v>
      </c>
      <c r="W355" t="s">
        <v>259</v>
      </c>
      <c r="X355" t="s">
        <v>260</v>
      </c>
    </row>
    <row r="356" spans="20:24" x14ac:dyDescent="0.35">
      <c r="T356" t="s">
        <v>49</v>
      </c>
      <c r="U356" t="s">
        <v>73</v>
      </c>
      <c r="V356" t="s">
        <v>74</v>
      </c>
      <c r="W356" t="s">
        <v>1799</v>
      </c>
      <c r="X356" t="s">
        <v>2084</v>
      </c>
    </row>
    <row r="357" spans="20:24" x14ac:dyDescent="0.35">
      <c r="T357" t="s">
        <v>49</v>
      </c>
      <c r="U357" t="s">
        <v>1837</v>
      </c>
      <c r="V357" t="s">
        <v>1838</v>
      </c>
      <c r="W357" t="s">
        <v>1839</v>
      </c>
      <c r="X357" t="s">
        <v>1840</v>
      </c>
    </row>
    <row r="358" spans="20:24" x14ac:dyDescent="0.35">
      <c r="T358" t="s">
        <v>49</v>
      </c>
      <c r="U358" t="s">
        <v>133</v>
      </c>
      <c r="V358" t="s">
        <v>2086</v>
      </c>
      <c r="W358" t="s">
        <v>2087</v>
      </c>
      <c r="X358" t="s">
        <v>2088</v>
      </c>
    </row>
    <row r="359" spans="20:24" x14ac:dyDescent="0.35">
      <c r="T359" t="s">
        <v>49</v>
      </c>
      <c r="U359" t="s">
        <v>133</v>
      </c>
      <c r="V359" t="s">
        <v>2086</v>
      </c>
      <c r="W359" t="s">
        <v>2087</v>
      </c>
      <c r="X359" t="s">
        <v>2089</v>
      </c>
    </row>
    <row r="360" spans="20:24" x14ac:dyDescent="0.35">
      <c r="T360" t="s">
        <v>49</v>
      </c>
      <c r="U360" t="s">
        <v>133</v>
      </c>
      <c r="V360" t="s">
        <v>2090</v>
      </c>
      <c r="W360" t="s">
        <v>2091</v>
      </c>
      <c r="X360" t="s">
        <v>2092</v>
      </c>
    </row>
    <row r="361" spans="20:24" x14ac:dyDescent="0.35">
      <c r="T361" t="s">
        <v>49</v>
      </c>
      <c r="U361" t="s">
        <v>50</v>
      </c>
      <c r="V361" t="s">
        <v>1892</v>
      </c>
      <c r="W361" t="s">
        <v>1893</v>
      </c>
      <c r="X361" t="s">
        <v>1894</v>
      </c>
    </row>
    <row r="362" spans="20:24" x14ac:dyDescent="0.35">
      <c r="T362" t="s">
        <v>49</v>
      </c>
      <c r="U362" t="s">
        <v>50</v>
      </c>
      <c r="V362" t="s">
        <v>52</v>
      </c>
      <c r="W362" t="s">
        <v>53</v>
      </c>
      <c r="X362" s="8" t="s">
        <v>146</v>
      </c>
    </row>
    <row r="363" spans="20:24" x14ac:dyDescent="0.35">
      <c r="T363" t="s">
        <v>49</v>
      </c>
      <c r="U363" t="s">
        <v>50</v>
      </c>
      <c r="V363" t="s">
        <v>1658</v>
      </c>
      <c r="W363" t="s">
        <v>1659</v>
      </c>
      <c r="X363" t="s">
        <v>1661</v>
      </c>
    </row>
    <row r="364" spans="20:24" x14ac:dyDescent="0.35">
      <c r="T364" t="s">
        <v>49</v>
      </c>
      <c r="U364" t="s">
        <v>1667</v>
      </c>
      <c r="V364" t="s">
        <v>2096</v>
      </c>
      <c r="W364" t="s">
        <v>2408</v>
      </c>
      <c r="X364" t="s">
        <v>2409</v>
      </c>
    </row>
    <row r="365" spans="20:24" x14ac:dyDescent="0.35">
      <c r="T365" t="s">
        <v>49</v>
      </c>
      <c r="U365" t="s">
        <v>58</v>
      </c>
      <c r="V365" t="s">
        <v>258</v>
      </c>
      <c r="W365" t="s">
        <v>1681</v>
      </c>
      <c r="X365" t="s">
        <v>1684</v>
      </c>
    </row>
    <row r="366" spans="20:24" x14ac:dyDescent="0.35">
      <c r="T366" t="s">
        <v>49</v>
      </c>
      <c r="U366" t="s">
        <v>58</v>
      </c>
      <c r="V366" t="s">
        <v>59</v>
      </c>
      <c r="W366" t="s">
        <v>60</v>
      </c>
      <c r="X366" t="s">
        <v>2097</v>
      </c>
    </row>
    <row r="367" spans="20:24" x14ac:dyDescent="0.35">
      <c r="T367" t="s">
        <v>49</v>
      </c>
      <c r="U367" t="s">
        <v>58</v>
      </c>
      <c r="V367" t="s">
        <v>59</v>
      </c>
      <c r="W367" t="s">
        <v>60</v>
      </c>
      <c r="X367" t="s">
        <v>211</v>
      </c>
    </row>
    <row r="368" spans="20:24" x14ac:dyDescent="0.35">
      <c r="T368" t="s">
        <v>49</v>
      </c>
      <c r="U368" t="s">
        <v>58</v>
      </c>
      <c r="V368" t="s">
        <v>59</v>
      </c>
      <c r="W368" t="s">
        <v>60</v>
      </c>
      <c r="X368" t="s">
        <v>3231</v>
      </c>
    </row>
    <row r="369" spans="20:24" x14ac:dyDescent="0.35">
      <c r="T369" t="s">
        <v>49</v>
      </c>
      <c r="U369" t="s">
        <v>58</v>
      </c>
      <c r="V369" t="s">
        <v>173</v>
      </c>
      <c r="W369" t="s">
        <v>174</v>
      </c>
      <c r="X369" t="s">
        <v>175</v>
      </c>
    </row>
    <row r="370" spans="20:24" x14ac:dyDescent="0.35">
      <c r="T370" t="s">
        <v>49</v>
      </c>
      <c r="U370" t="s">
        <v>73</v>
      </c>
      <c r="V370" t="s">
        <v>95</v>
      </c>
      <c r="W370" t="s">
        <v>96</v>
      </c>
      <c r="X370" t="s">
        <v>1775</v>
      </c>
    </row>
    <row r="371" spans="20:24" x14ac:dyDescent="0.35">
      <c r="T371" t="s">
        <v>49</v>
      </c>
      <c r="U371" t="s">
        <v>73</v>
      </c>
      <c r="V371" t="s">
        <v>95</v>
      </c>
      <c r="W371" t="s">
        <v>1787</v>
      </c>
      <c r="X371" t="s">
        <v>1788</v>
      </c>
    </row>
    <row r="372" spans="20:24" x14ac:dyDescent="0.35">
      <c r="T372" t="s">
        <v>49</v>
      </c>
      <c r="U372" t="s">
        <v>133</v>
      </c>
      <c r="V372" t="s">
        <v>1896</v>
      </c>
      <c r="W372" t="s">
        <v>617</v>
      </c>
      <c r="X372" t="s">
        <v>2100</v>
      </c>
    </row>
    <row r="373" spans="20:24" x14ac:dyDescent="0.35">
      <c r="T373" t="s">
        <v>49</v>
      </c>
      <c r="U373" t="s">
        <v>133</v>
      </c>
      <c r="V373" t="s">
        <v>1896</v>
      </c>
      <c r="W373" t="s">
        <v>617</v>
      </c>
      <c r="X373" t="s">
        <v>2102</v>
      </c>
    </row>
    <row r="374" spans="20:24" x14ac:dyDescent="0.35">
      <c r="T374" t="s">
        <v>49</v>
      </c>
      <c r="U374" t="s">
        <v>133</v>
      </c>
      <c r="V374" t="s">
        <v>1896</v>
      </c>
      <c r="W374" t="s">
        <v>617</v>
      </c>
      <c r="X374" t="s">
        <v>1642</v>
      </c>
    </row>
    <row r="375" spans="20:24" x14ac:dyDescent="0.35">
      <c r="T375" t="s">
        <v>49</v>
      </c>
      <c r="U375" t="s">
        <v>1677</v>
      </c>
      <c r="V375" t="s">
        <v>2103</v>
      </c>
      <c r="W375" t="s">
        <v>2104</v>
      </c>
      <c r="X375" t="s">
        <v>2105</v>
      </c>
    </row>
    <row r="376" spans="20:24" x14ac:dyDescent="0.35">
      <c r="T376" t="s">
        <v>49</v>
      </c>
      <c r="U376" t="s">
        <v>58</v>
      </c>
      <c r="V376" t="s">
        <v>258</v>
      </c>
      <c r="W376" t="s">
        <v>1681</v>
      </c>
      <c r="X376" t="s">
        <v>1985</v>
      </c>
    </row>
    <row r="377" spans="20:24" x14ac:dyDescent="0.35">
      <c r="T377" t="s">
        <v>49</v>
      </c>
      <c r="U377" t="s">
        <v>58</v>
      </c>
      <c r="V377" t="s">
        <v>258</v>
      </c>
      <c r="W377" t="s">
        <v>1681</v>
      </c>
      <c r="X377" t="s">
        <v>1985</v>
      </c>
    </row>
    <row r="378" spans="20:24" x14ac:dyDescent="0.35">
      <c r="T378" t="s">
        <v>49</v>
      </c>
      <c r="U378" t="s">
        <v>58</v>
      </c>
      <c r="V378" t="s">
        <v>258</v>
      </c>
      <c r="W378" t="s">
        <v>259</v>
      </c>
      <c r="X378" t="s">
        <v>458</v>
      </c>
    </row>
    <row r="379" spans="20:24" x14ac:dyDescent="0.35">
      <c r="T379" t="s">
        <v>49</v>
      </c>
      <c r="U379" t="s">
        <v>58</v>
      </c>
      <c r="V379" t="s">
        <v>258</v>
      </c>
      <c r="W379" t="s">
        <v>259</v>
      </c>
      <c r="X379" t="s">
        <v>1696</v>
      </c>
    </row>
    <row r="380" spans="20:24" x14ac:dyDescent="0.35">
      <c r="T380" t="s">
        <v>49</v>
      </c>
      <c r="U380" t="s">
        <v>58</v>
      </c>
      <c r="V380" t="s">
        <v>59</v>
      </c>
      <c r="W380" t="s">
        <v>60</v>
      </c>
      <c r="X380" t="s">
        <v>69</v>
      </c>
    </row>
    <row r="381" spans="20:24" x14ac:dyDescent="0.35">
      <c r="T381" t="s">
        <v>49</v>
      </c>
      <c r="U381" t="s">
        <v>58</v>
      </c>
      <c r="V381" t="s">
        <v>59</v>
      </c>
      <c r="W381" t="s">
        <v>60</v>
      </c>
      <c r="X381" t="s">
        <v>1999</v>
      </c>
    </row>
    <row r="382" spans="20:24" x14ac:dyDescent="0.35">
      <c r="T382" t="s">
        <v>49</v>
      </c>
      <c r="U382" t="s">
        <v>58</v>
      </c>
      <c r="V382" t="s">
        <v>59</v>
      </c>
      <c r="W382" t="s">
        <v>60</v>
      </c>
      <c r="X382" t="s">
        <v>211</v>
      </c>
    </row>
    <row r="383" spans="20:24" x14ac:dyDescent="0.35">
      <c r="T383" t="s">
        <v>49</v>
      </c>
      <c r="U383" t="s">
        <v>58</v>
      </c>
      <c r="V383" t="s">
        <v>59</v>
      </c>
      <c r="W383" t="s">
        <v>60</v>
      </c>
      <c r="X383" t="s">
        <v>3231</v>
      </c>
    </row>
    <row r="384" spans="20:24" x14ac:dyDescent="0.35">
      <c r="T384" t="s">
        <v>49</v>
      </c>
      <c r="U384" t="s">
        <v>2108</v>
      </c>
      <c r="V384" t="s">
        <v>2109</v>
      </c>
      <c r="W384" t="s">
        <v>2414</v>
      </c>
      <c r="X384" t="s">
        <v>2415</v>
      </c>
    </row>
    <row r="385" spans="20:24" x14ac:dyDescent="0.35">
      <c r="T385" t="s">
        <v>49</v>
      </c>
      <c r="U385" t="s">
        <v>2110</v>
      </c>
      <c r="V385" t="s">
        <v>2111</v>
      </c>
      <c r="W385" t="s">
        <v>2112</v>
      </c>
      <c r="X385" t="s">
        <v>2417</v>
      </c>
    </row>
    <row r="386" spans="20:24" x14ac:dyDescent="0.35">
      <c r="T386" t="s">
        <v>49</v>
      </c>
      <c r="U386" t="s">
        <v>2110</v>
      </c>
      <c r="V386" t="s">
        <v>2113</v>
      </c>
      <c r="W386" t="s">
        <v>2114</v>
      </c>
      <c r="X386" t="s">
        <v>2115</v>
      </c>
    </row>
    <row r="387" spans="20:24" x14ac:dyDescent="0.35">
      <c r="T387" t="s">
        <v>49</v>
      </c>
      <c r="U387" t="s">
        <v>73</v>
      </c>
      <c r="V387" t="s">
        <v>95</v>
      </c>
      <c r="W387" t="s">
        <v>96</v>
      </c>
      <c r="X387" t="s">
        <v>1772</v>
      </c>
    </row>
    <row r="388" spans="20:24" x14ac:dyDescent="0.35">
      <c r="T388" t="s">
        <v>49</v>
      </c>
      <c r="U388" t="s">
        <v>73</v>
      </c>
      <c r="V388" t="s">
        <v>95</v>
      </c>
      <c r="W388" t="s">
        <v>96</v>
      </c>
      <c r="X388" t="s">
        <v>1777</v>
      </c>
    </row>
    <row r="389" spans="20:24" x14ac:dyDescent="0.35">
      <c r="T389" t="s">
        <v>49</v>
      </c>
      <c r="U389" t="s">
        <v>73</v>
      </c>
      <c r="V389" t="s">
        <v>95</v>
      </c>
      <c r="W389" t="s">
        <v>1787</v>
      </c>
      <c r="X389" t="s">
        <v>1788</v>
      </c>
    </row>
    <row r="390" spans="20:24" x14ac:dyDescent="0.35">
      <c r="T390" t="s">
        <v>49</v>
      </c>
      <c r="U390" t="s">
        <v>73</v>
      </c>
      <c r="V390" t="s">
        <v>1791</v>
      </c>
      <c r="W390" t="s">
        <v>1792</v>
      </c>
      <c r="X390" t="s">
        <v>1793</v>
      </c>
    </row>
    <row r="391" spans="20:24" x14ac:dyDescent="0.35">
      <c r="T391" t="s">
        <v>49</v>
      </c>
      <c r="U391" t="s">
        <v>73</v>
      </c>
      <c r="V391" t="s">
        <v>74</v>
      </c>
      <c r="W391" t="s">
        <v>1996</v>
      </c>
      <c r="X391" t="s">
        <v>1997</v>
      </c>
    </row>
    <row r="392" spans="20:24" x14ac:dyDescent="0.35">
      <c r="T392" t="s">
        <v>49</v>
      </c>
      <c r="U392" t="s">
        <v>73</v>
      </c>
      <c r="V392" t="s">
        <v>74</v>
      </c>
      <c r="W392" t="s">
        <v>75</v>
      </c>
      <c r="X392" t="s">
        <v>76</v>
      </c>
    </row>
    <row r="393" spans="20:24" x14ac:dyDescent="0.35">
      <c r="T393" t="s">
        <v>49</v>
      </c>
      <c r="U393" t="s">
        <v>73</v>
      </c>
      <c r="V393" t="s">
        <v>74</v>
      </c>
      <c r="W393" t="s">
        <v>465</v>
      </c>
      <c r="X393" t="s">
        <v>466</v>
      </c>
    </row>
    <row r="394" spans="20:24" x14ac:dyDescent="0.35">
      <c r="T394" t="s">
        <v>49</v>
      </c>
      <c r="U394" t="s">
        <v>133</v>
      </c>
      <c r="V394" t="s">
        <v>2086</v>
      </c>
      <c r="W394" t="s">
        <v>2087</v>
      </c>
      <c r="X394" t="s">
        <v>2119</v>
      </c>
    </row>
    <row r="395" spans="20:24" x14ac:dyDescent="0.35">
      <c r="T395" t="s">
        <v>49</v>
      </c>
      <c r="U395" t="s">
        <v>133</v>
      </c>
      <c r="V395" t="s">
        <v>1896</v>
      </c>
      <c r="W395" t="s">
        <v>617</v>
      </c>
      <c r="X395" t="s">
        <v>1932</v>
      </c>
    </row>
    <row r="396" spans="20:24" x14ac:dyDescent="0.35">
      <c r="T396" t="s">
        <v>49</v>
      </c>
      <c r="U396" t="s">
        <v>133</v>
      </c>
      <c r="V396" t="s">
        <v>1896</v>
      </c>
      <c r="W396" t="s">
        <v>617</v>
      </c>
      <c r="X396" t="s">
        <v>1644</v>
      </c>
    </row>
    <row r="397" spans="20:24" x14ac:dyDescent="0.35">
      <c r="T397" t="s">
        <v>49</v>
      </c>
      <c r="U397" t="s">
        <v>133</v>
      </c>
      <c r="V397" t="s">
        <v>1896</v>
      </c>
      <c r="W397" t="s">
        <v>617</v>
      </c>
      <c r="X397" t="s">
        <v>2120</v>
      </c>
    </row>
    <row r="398" spans="20:24" x14ac:dyDescent="0.35">
      <c r="T398" t="s">
        <v>49</v>
      </c>
      <c r="U398" t="s">
        <v>50</v>
      </c>
      <c r="V398" t="s">
        <v>1658</v>
      </c>
      <c r="W398" t="s">
        <v>1659</v>
      </c>
      <c r="X398" t="s">
        <v>1661</v>
      </c>
    </row>
    <row r="399" spans="20:24" x14ac:dyDescent="0.35">
      <c r="T399" t="s">
        <v>49</v>
      </c>
      <c r="U399" t="s">
        <v>58</v>
      </c>
      <c r="V399" t="s">
        <v>258</v>
      </c>
      <c r="W399" t="s">
        <v>1681</v>
      </c>
      <c r="X399" t="s">
        <v>1985</v>
      </c>
    </row>
    <row r="400" spans="20:24" x14ac:dyDescent="0.35">
      <c r="T400" t="s">
        <v>49</v>
      </c>
      <c r="U400" t="s">
        <v>58</v>
      </c>
      <c r="V400" t="s">
        <v>258</v>
      </c>
      <c r="W400" t="s">
        <v>259</v>
      </c>
      <c r="X400" t="s">
        <v>635</v>
      </c>
    </row>
    <row r="401" spans="20:24" x14ac:dyDescent="0.35">
      <c r="T401" t="s">
        <v>49</v>
      </c>
      <c r="U401" t="s">
        <v>58</v>
      </c>
      <c r="V401" t="s">
        <v>258</v>
      </c>
      <c r="W401" t="s">
        <v>259</v>
      </c>
      <c r="X401" t="s">
        <v>458</v>
      </c>
    </row>
    <row r="402" spans="20:24" x14ac:dyDescent="0.35">
      <c r="T402" t="s">
        <v>49</v>
      </c>
      <c r="U402" t="s">
        <v>58</v>
      </c>
      <c r="V402" t="s">
        <v>59</v>
      </c>
      <c r="W402" t="s">
        <v>60</v>
      </c>
      <c r="X402" t="s">
        <v>1970</v>
      </c>
    </row>
    <row r="403" spans="20:24" x14ac:dyDescent="0.35">
      <c r="T403" t="s">
        <v>49</v>
      </c>
      <c r="U403" t="s">
        <v>58</v>
      </c>
      <c r="V403" t="s">
        <v>59</v>
      </c>
      <c r="W403" t="s">
        <v>60</v>
      </c>
      <c r="X403" t="s">
        <v>1970</v>
      </c>
    </row>
    <row r="404" spans="20:24" x14ac:dyDescent="0.35">
      <c r="T404" t="s">
        <v>49</v>
      </c>
      <c r="U404" t="s">
        <v>58</v>
      </c>
      <c r="V404" t="s">
        <v>59</v>
      </c>
      <c r="W404" t="s">
        <v>60</v>
      </c>
      <c r="X404" s="8" t="s">
        <v>1999</v>
      </c>
    </row>
    <row r="405" spans="20:24" x14ac:dyDescent="0.35">
      <c r="T405" t="s">
        <v>49</v>
      </c>
      <c r="U405" t="s">
        <v>58</v>
      </c>
      <c r="V405" t="s">
        <v>59</v>
      </c>
      <c r="W405" t="s">
        <v>60</v>
      </c>
      <c r="X405" t="s">
        <v>1711</v>
      </c>
    </row>
    <row r="406" spans="20:24" x14ac:dyDescent="0.35">
      <c r="T406" t="s">
        <v>49</v>
      </c>
      <c r="U406" t="s">
        <v>58</v>
      </c>
      <c r="V406" t="s">
        <v>59</v>
      </c>
      <c r="W406" t="s">
        <v>60</v>
      </c>
      <c r="X406" t="s">
        <v>1716</v>
      </c>
    </row>
    <row r="407" spans="20:24" x14ac:dyDescent="0.35">
      <c r="T407" t="s">
        <v>49</v>
      </c>
      <c r="U407" t="s">
        <v>58</v>
      </c>
      <c r="V407" t="s">
        <v>59</v>
      </c>
      <c r="W407" t="s">
        <v>60</v>
      </c>
      <c r="X407" t="s">
        <v>1999</v>
      </c>
    </row>
    <row r="408" spans="20:24" x14ac:dyDescent="0.35">
      <c r="T408" t="s">
        <v>49</v>
      </c>
      <c r="U408" t="s">
        <v>58</v>
      </c>
      <c r="V408" t="s">
        <v>112</v>
      </c>
      <c r="W408" s="8" t="s">
        <v>113</v>
      </c>
      <c r="X408" s="8" t="s">
        <v>3228</v>
      </c>
    </row>
    <row r="409" spans="20:24" x14ac:dyDescent="0.35">
      <c r="T409" t="s">
        <v>49</v>
      </c>
      <c r="U409" t="s">
        <v>58</v>
      </c>
      <c r="V409" t="s">
        <v>59</v>
      </c>
      <c r="W409" t="s">
        <v>1742</v>
      </c>
      <c r="X409" t="s">
        <v>2422</v>
      </c>
    </row>
    <row r="410" spans="20:24" x14ac:dyDescent="0.35">
      <c r="T410" t="s">
        <v>49</v>
      </c>
      <c r="U410" t="s">
        <v>1756</v>
      </c>
      <c r="V410" t="s">
        <v>1757</v>
      </c>
      <c r="W410" t="s">
        <v>1758</v>
      </c>
      <c r="X410" t="s">
        <v>1761</v>
      </c>
    </row>
    <row r="411" spans="20:24" x14ac:dyDescent="0.35">
      <c r="T411" t="s">
        <v>49</v>
      </c>
      <c r="U411" t="s">
        <v>2108</v>
      </c>
      <c r="V411" t="s">
        <v>2125</v>
      </c>
      <c r="W411" t="s">
        <v>2424</v>
      </c>
      <c r="X411" t="s">
        <v>2425</v>
      </c>
    </row>
    <row r="412" spans="20:24" x14ac:dyDescent="0.35">
      <c r="T412" t="s">
        <v>49</v>
      </c>
      <c r="U412" t="s">
        <v>73</v>
      </c>
      <c r="V412" t="s">
        <v>95</v>
      </c>
      <c r="W412" t="s">
        <v>1787</v>
      </c>
      <c r="X412" t="s">
        <v>1788</v>
      </c>
    </row>
    <row r="413" spans="20:24" x14ac:dyDescent="0.35">
      <c r="T413" t="s">
        <v>49</v>
      </c>
      <c r="U413" t="s">
        <v>73</v>
      </c>
      <c r="V413" t="s">
        <v>318</v>
      </c>
      <c r="W413" t="s">
        <v>319</v>
      </c>
      <c r="X413" t="s">
        <v>320</v>
      </c>
    </row>
    <row r="414" spans="20:24" x14ac:dyDescent="0.35">
      <c r="T414" t="s">
        <v>49</v>
      </c>
      <c r="U414" t="s">
        <v>73</v>
      </c>
      <c r="V414" t="s">
        <v>74</v>
      </c>
      <c r="W414" t="s">
        <v>75</v>
      </c>
      <c r="X414" t="s">
        <v>76</v>
      </c>
    </row>
    <row r="415" spans="20:24" x14ac:dyDescent="0.35">
      <c r="T415" t="s">
        <v>49</v>
      </c>
      <c r="U415" t="s">
        <v>73</v>
      </c>
      <c r="V415" t="s">
        <v>74</v>
      </c>
      <c r="W415" t="s">
        <v>75</v>
      </c>
      <c r="X415" t="s">
        <v>76</v>
      </c>
    </row>
    <row r="416" spans="20:24" x14ac:dyDescent="0.35">
      <c r="T416" t="s">
        <v>49</v>
      </c>
      <c r="U416" t="s">
        <v>73</v>
      </c>
      <c r="V416" t="s">
        <v>74</v>
      </c>
      <c r="W416" t="s">
        <v>75</v>
      </c>
      <c r="X416" t="s">
        <v>76</v>
      </c>
    </row>
    <row r="417" spans="20:24" x14ac:dyDescent="0.35">
      <c r="T417" t="s">
        <v>49</v>
      </c>
      <c r="U417" t="s">
        <v>73</v>
      </c>
      <c r="V417" t="s">
        <v>74</v>
      </c>
      <c r="W417" t="s">
        <v>75</v>
      </c>
      <c r="X417" t="s">
        <v>76</v>
      </c>
    </row>
    <row r="418" spans="20:24" x14ac:dyDescent="0.35">
      <c r="T418" t="s">
        <v>49</v>
      </c>
      <c r="U418" t="s">
        <v>73</v>
      </c>
      <c r="V418" t="s">
        <v>74</v>
      </c>
      <c r="W418" t="s">
        <v>75</v>
      </c>
      <c r="X418" t="s">
        <v>76</v>
      </c>
    </row>
    <row r="419" spans="20:24" x14ac:dyDescent="0.35">
      <c r="T419" t="s">
        <v>49</v>
      </c>
      <c r="U419" t="s">
        <v>73</v>
      </c>
      <c r="V419" t="s">
        <v>74</v>
      </c>
      <c r="W419" t="s">
        <v>75</v>
      </c>
      <c r="X419" t="s">
        <v>76</v>
      </c>
    </row>
    <row r="420" spans="20:24" x14ac:dyDescent="0.35">
      <c r="T420" t="s">
        <v>49</v>
      </c>
      <c r="U420" t="s">
        <v>73</v>
      </c>
      <c r="V420" t="s">
        <v>74</v>
      </c>
      <c r="W420" t="s">
        <v>465</v>
      </c>
      <c r="X420" t="s">
        <v>2427</v>
      </c>
    </row>
    <row r="421" spans="20:24" x14ac:dyDescent="0.35">
      <c r="T421" t="s">
        <v>49</v>
      </c>
      <c r="U421" t="s">
        <v>73</v>
      </c>
      <c r="V421" t="s">
        <v>74</v>
      </c>
      <c r="W421" t="s">
        <v>1831</v>
      </c>
      <c r="X421" t="s">
        <v>2040</v>
      </c>
    </row>
    <row r="422" spans="20:24" x14ac:dyDescent="0.35">
      <c r="T422" t="s">
        <v>49</v>
      </c>
      <c r="U422" t="s">
        <v>73</v>
      </c>
      <c r="V422" t="s">
        <v>74</v>
      </c>
      <c r="W422" t="s">
        <v>2000</v>
      </c>
      <c r="X422" t="s">
        <v>2001</v>
      </c>
    </row>
    <row r="423" spans="20:24" x14ac:dyDescent="0.35">
      <c r="T423" t="s">
        <v>49</v>
      </c>
      <c r="U423" t="s">
        <v>2130</v>
      </c>
      <c r="V423" t="s">
        <v>2131</v>
      </c>
      <c r="W423" t="s">
        <v>2132</v>
      </c>
      <c r="X423" t="s">
        <v>2133</v>
      </c>
    </row>
    <row r="424" spans="20:24" x14ac:dyDescent="0.35">
      <c r="T424" t="s">
        <v>49</v>
      </c>
      <c r="U424" t="s">
        <v>1833</v>
      </c>
      <c r="V424" t="s">
        <v>1833</v>
      </c>
      <c r="W424" t="s">
        <v>1834</v>
      </c>
      <c r="X424" t="s">
        <v>2134</v>
      </c>
    </row>
    <row r="425" spans="20:24" x14ac:dyDescent="0.35">
      <c r="T425" t="s">
        <v>49</v>
      </c>
      <c r="U425" t="s">
        <v>2053</v>
      </c>
      <c r="V425" t="s">
        <v>2054</v>
      </c>
      <c r="W425" t="s">
        <v>2136</v>
      </c>
      <c r="X425" t="s">
        <v>2432</v>
      </c>
    </row>
    <row r="426" spans="20:24" x14ac:dyDescent="0.35">
      <c r="T426" t="s">
        <v>49</v>
      </c>
      <c r="U426" t="s">
        <v>2053</v>
      </c>
      <c r="V426" t="s">
        <v>2054</v>
      </c>
      <c r="W426" t="s">
        <v>2136</v>
      </c>
      <c r="X426" t="s">
        <v>2137</v>
      </c>
    </row>
    <row r="427" spans="20:24" x14ac:dyDescent="0.35">
      <c r="T427" t="s">
        <v>386</v>
      </c>
      <c r="U427" t="s">
        <v>387</v>
      </c>
      <c r="V427" t="s">
        <v>388</v>
      </c>
      <c r="W427" t="s">
        <v>389</v>
      </c>
      <c r="X427" t="s">
        <v>390</v>
      </c>
    </row>
    <row r="428" spans="20:24" x14ac:dyDescent="0.35">
      <c r="T428" t="s">
        <v>49</v>
      </c>
      <c r="U428" t="s">
        <v>133</v>
      </c>
      <c r="V428" t="s">
        <v>2086</v>
      </c>
      <c r="W428" t="s">
        <v>2087</v>
      </c>
      <c r="X428" t="s">
        <v>2435</v>
      </c>
    </row>
    <row r="429" spans="20:24" x14ac:dyDescent="0.35">
      <c r="T429" t="s">
        <v>49</v>
      </c>
      <c r="U429" t="s">
        <v>133</v>
      </c>
      <c r="V429" t="s">
        <v>1896</v>
      </c>
      <c r="W429" t="s">
        <v>617</v>
      </c>
      <c r="X429" t="s">
        <v>2138</v>
      </c>
    </row>
    <row r="430" spans="20:24" x14ac:dyDescent="0.35">
      <c r="T430" t="s">
        <v>49</v>
      </c>
      <c r="U430" t="s">
        <v>133</v>
      </c>
      <c r="V430" t="s">
        <v>1896</v>
      </c>
      <c r="W430" t="s">
        <v>617</v>
      </c>
      <c r="X430" t="s">
        <v>619</v>
      </c>
    </row>
    <row r="431" spans="20:24" x14ac:dyDescent="0.35">
      <c r="T431" t="s">
        <v>49</v>
      </c>
      <c r="U431" t="s">
        <v>133</v>
      </c>
      <c r="V431" t="s">
        <v>1896</v>
      </c>
      <c r="W431" t="s">
        <v>617</v>
      </c>
      <c r="X431" t="s">
        <v>2139</v>
      </c>
    </row>
    <row r="432" spans="20:24" x14ac:dyDescent="0.35">
      <c r="T432" t="s">
        <v>49</v>
      </c>
      <c r="U432" t="s">
        <v>133</v>
      </c>
      <c r="V432" t="s">
        <v>1896</v>
      </c>
      <c r="W432" t="s">
        <v>135</v>
      </c>
      <c r="X432" t="s">
        <v>136</v>
      </c>
    </row>
    <row r="433" spans="20:24" x14ac:dyDescent="0.35">
      <c r="T433" t="s">
        <v>49</v>
      </c>
      <c r="U433" t="s">
        <v>50</v>
      </c>
      <c r="V433" t="s">
        <v>52</v>
      </c>
      <c r="W433" t="s">
        <v>53</v>
      </c>
      <c r="X433" t="s">
        <v>65</v>
      </c>
    </row>
    <row r="434" spans="20:24" x14ac:dyDescent="0.35">
      <c r="T434" t="s">
        <v>49</v>
      </c>
      <c r="U434" t="s">
        <v>50</v>
      </c>
      <c r="V434" t="s">
        <v>1662</v>
      </c>
      <c r="W434" t="s">
        <v>1663</v>
      </c>
      <c r="X434" t="s">
        <v>1665</v>
      </c>
    </row>
    <row r="435" spans="20:24" x14ac:dyDescent="0.35">
      <c r="T435" t="s">
        <v>49</v>
      </c>
      <c r="U435" t="s">
        <v>50</v>
      </c>
      <c r="V435" t="s">
        <v>1662</v>
      </c>
      <c r="W435" t="s">
        <v>1663</v>
      </c>
      <c r="X435" t="s">
        <v>1665</v>
      </c>
    </row>
    <row r="436" spans="20:24" x14ac:dyDescent="0.35">
      <c r="T436" t="s">
        <v>49</v>
      </c>
      <c r="U436" t="s">
        <v>1672</v>
      </c>
      <c r="V436" t="s">
        <v>2140</v>
      </c>
      <c r="W436" t="s">
        <v>2141</v>
      </c>
      <c r="X436" t="s">
        <v>2439</v>
      </c>
    </row>
    <row r="437" spans="20:24" x14ac:dyDescent="0.35">
      <c r="T437" t="s">
        <v>49</v>
      </c>
      <c r="U437" t="s">
        <v>58</v>
      </c>
      <c r="V437" t="s">
        <v>258</v>
      </c>
      <c r="W437" t="s">
        <v>259</v>
      </c>
      <c r="X437" t="s">
        <v>1689</v>
      </c>
    </row>
    <row r="438" spans="20:24" x14ac:dyDescent="0.35">
      <c r="T438" t="s">
        <v>49</v>
      </c>
      <c r="U438" t="s">
        <v>58</v>
      </c>
      <c r="V438" t="s">
        <v>258</v>
      </c>
      <c r="W438" t="s">
        <v>259</v>
      </c>
      <c r="X438" t="s">
        <v>635</v>
      </c>
    </row>
    <row r="439" spans="20:24" x14ac:dyDescent="0.35">
      <c r="T439" t="s">
        <v>49</v>
      </c>
      <c r="U439" t="s">
        <v>58</v>
      </c>
      <c r="V439" t="s">
        <v>258</v>
      </c>
      <c r="W439" t="s">
        <v>259</v>
      </c>
      <c r="X439" t="s">
        <v>1694</v>
      </c>
    </row>
    <row r="440" spans="20:24" x14ac:dyDescent="0.35">
      <c r="T440" t="s">
        <v>49</v>
      </c>
      <c r="U440" t="s">
        <v>58</v>
      </c>
      <c r="V440" t="s">
        <v>59</v>
      </c>
      <c r="W440" t="s">
        <v>60</v>
      </c>
      <c r="X440" t="s">
        <v>1970</v>
      </c>
    </row>
    <row r="441" spans="20:24" x14ac:dyDescent="0.35">
      <c r="T441" t="s">
        <v>49</v>
      </c>
      <c r="U441" t="s">
        <v>58</v>
      </c>
      <c r="V441" t="s">
        <v>59</v>
      </c>
      <c r="W441" t="s">
        <v>60</v>
      </c>
      <c r="X441" t="s">
        <v>1970</v>
      </c>
    </row>
    <row r="442" spans="20:24" x14ac:dyDescent="0.35">
      <c r="T442" t="s">
        <v>49</v>
      </c>
      <c r="U442" t="s">
        <v>58</v>
      </c>
      <c r="V442" t="s">
        <v>59</v>
      </c>
      <c r="W442" t="s">
        <v>60</v>
      </c>
      <c r="X442" t="s">
        <v>1970</v>
      </c>
    </row>
    <row r="443" spans="20:24" x14ac:dyDescent="0.35">
      <c r="T443" t="s">
        <v>49</v>
      </c>
      <c r="U443" t="s">
        <v>58</v>
      </c>
      <c r="V443" t="s">
        <v>59</v>
      </c>
      <c r="W443" t="s">
        <v>60</v>
      </c>
      <c r="X443" t="s">
        <v>69</v>
      </c>
    </row>
    <row r="444" spans="20:24" x14ac:dyDescent="0.35">
      <c r="T444" t="s">
        <v>49</v>
      </c>
      <c r="U444" t="s">
        <v>58</v>
      </c>
      <c r="V444" t="s">
        <v>59</v>
      </c>
      <c r="W444" t="s">
        <v>60</v>
      </c>
      <c r="X444" t="s">
        <v>1999</v>
      </c>
    </row>
    <row r="445" spans="20:24" x14ac:dyDescent="0.35">
      <c r="T445" t="s">
        <v>49</v>
      </c>
      <c r="U445" t="s">
        <v>58</v>
      </c>
      <c r="V445" t="s">
        <v>59</v>
      </c>
      <c r="W445" t="s">
        <v>60</v>
      </c>
      <c r="X445" t="s">
        <v>211</v>
      </c>
    </row>
    <row r="446" spans="20:24" x14ac:dyDescent="0.35">
      <c r="T446" t="s">
        <v>49</v>
      </c>
      <c r="U446" t="s">
        <v>58</v>
      </c>
      <c r="V446" t="s">
        <v>59</v>
      </c>
      <c r="W446" t="s">
        <v>60</v>
      </c>
      <c r="X446" t="s">
        <v>211</v>
      </c>
    </row>
    <row r="447" spans="20:24" x14ac:dyDescent="0.35">
      <c r="T447" t="s">
        <v>49</v>
      </c>
      <c r="U447" t="s">
        <v>58</v>
      </c>
      <c r="V447" t="s">
        <v>59</v>
      </c>
      <c r="W447" t="s">
        <v>60</v>
      </c>
      <c r="X447" t="s">
        <v>61</v>
      </c>
    </row>
    <row r="448" spans="20:24" x14ac:dyDescent="0.35">
      <c r="T448" t="s">
        <v>49</v>
      </c>
      <c r="U448" t="s">
        <v>58</v>
      </c>
      <c r="V448" t="s">
        <v>59</v>
      </c>
      <c r="W448" t="s">
        <v>60</v>
      </c>
      <c r="X448" t="s">
        <v>61</v>
      </c>
    </row>
    <row r="449" spans="20:24" x14ac:dyDescent="0.35">
      <c r="T449" t="s">
        <v>49</v>
      </c>
      <c r="U449" t="s">
        <v>58</v>
      </c>
      <c r="V449" t="s">
        <v>59</v>
      </c>
      <c r="W449" t="s">
        <v>60</v>
      </c>
      <c r="X449" t="s">
        <v>3231</v>
      </c>
    </row>
    <row r="450" spans="20:24" x14ac:dyDescent="0.35">
      <c r="T450" t="s">
        <v>49</v>
      </c>
      <c r="U450" t="s">
        <v>58</v>
      </c>
      <c r="V450" t="s">
        <v>59</v>
      </c>
      <c r="W450" t="s">
        <v>1742</v>
      </c>
      <c r="X450" t="s">
        <v>1743</v>
      </c>
    </row>
    <row r="451" spans="20:24" x14ac:dyDescent="0.35">
      <c r="T451" t="s">
        <v>49</v>
      </c>
      <c r="U451" t="s">
        <v>58</v>
      </c>
      <c r="V451" t="s">
        <v>173</v>
      </c>
      <c r="W451" t="s">
        <v>174</v>
      </c>
      <c r="X451" t="s">
        <v>175</v>
      </c>
    </row>
    <row r="452" spans="20:24" x14ac:dyDescent="0.35">
      <c r="T452" t="s">
        <v>49</v>
      </c>
      <c r="U452" t="s">
        <v>2147</v>
      </c>
      <c r="V452" t="s">
        <v>2442</v>
      </c>
      <c r="W452" t="s">
        <v>2443</v>
      </c>
      <c r="X452" t="s">
        <v>2444</v>
      </c>
    </row>
    <row r="453" spans="20:24" x14ac:dyDescent="0.35">
      <c r="T453" t="s">
        <v>49</v>
      </c>
      <c r="U453" t="s">
        <v>73</v>
      </c>
      <c r="V453" t="s">
        <v>95</v>
      </c>
      <c r="W453" t="s">
        <v>96</v>
      </c>
      <c r="X453" t="s">
        <v>1775</v>
      </c>
    </row>
    <row r="454" spans="20:24" x14ac:dyDescent="0.35">
      <c r="T454" t="s">
        <v>49</v>
      </c>
      <c r="U454" t="s">
        <v>73</v>
      </c>
      <c r="V454" t="s">
        <v>95</v>
      </c>
      <c r="W454" t="s">
        <v>96</v>
      </c>
      <c r="X454" t="s">
        <v>1777</v>
      </c>
    </row>
    <row r="455" spans="20:24" x14ac:dyDescent="0.35">
      <c r="T455" t="s">
        <v>49</v>
      </c>
      <c r="U455" t="s">
        <v>73</v>
      </c>
      <c r="V455" t="s">
        <v>95</v>
      </c>
      <c r="W455" t="s">
        <v>1784</v>
      </c>
      <c r="X455" t="s">
        <v>1785</v>
      </c>
    </row>
    <row r="456" spans="20:24" x14ac:dyDescent="0.35">
      <c r="T456" t="s">
        <v>49</v>
      </c>
      <c r="U456" t="s">
        <v>73</v>
      </c>
      <c r="V456" t="s">
        <v>95</v>
      </c>
      <c r="W456" t="s">
        <v>1784</v>
      </c>
      <c r="X456" t="s">
        <v>1785</v>
      </c>
    </row>
    <row r="457" spans="20:24" x14ac:dyDescent="0.35">
      <c r="T457" t="s">
        <v>49</v>
      </c>
      <c r="U457" t="s">
        <v>73</v>
      </c>
      <c r="V457" t="s">
        <v>74</v>
      </c>
      <c r="W457" t="s">
        <v>1799</v>
      </c>
      <c r="X457" t="s">
        <v>2150</v>
      </c>
    </row>
    <row r="458" spans="20:24" x14ac:dyDescent="0.35">
      <c r="T458" t="s">
        <v>49</v>
      </c>
      <c r="U458" t="s">
        <v>73</v>
      </c>
      <c r="V458" t="s">
        <v>74</v>
      </c>
      <c r="W458" t="s">
        <v>1799</v>
      </c>
      <c r="X458" t="s">
        <v>1800</v>
      </c>
    </row>
    <row r="459" spans="20:24" x14ac:dyDescent="0.35">
      <c r="T459" t="s">
        <v>49</v>
      </c>
      <c r="U459" t="s">
        <v>73</v>
      </c>
      <c r="V459" t="s">
        <v>74</v>
      </c>
      <c r="W459" t="s">
        <v>1799</v>
      </c>
      <c r="X459" s="8" t="s">
        <v>2300</v>
      </c>
    </row>
    <row r="460" spans="20:24" x14ac:dyDescent="0.35">
      <c r="T460" t="s">
        <v>49</v>
      </c>
      <c r="U460" t="s">
        <v>73</v>
      </c>
      <c r="V460" t="s">
        <v>74</v>
      </c>
      <c r="W460" t="s">
        <v>75</v>
      </c>
      <c r="X460" t="s">
        <v>76</v>
      </c>
    </row>
    <row r="461" spans="20:24" x14ac:dyDescent="0.35">
      <c r="T461" t="s">
        <v>49</v>
      </c>
      <c r="U461" t="s">
        <v>73</v>
      </c>
      <c r="V461" t="s">
        <v>74</v>
      </c>
      <c r="W461" t="s">
        <v>75</v>
      </c>
      <c r="X461" t="s">
        <v>76</v>
      </c>
    </row>
    <row r="462" spans="20:24" x14ac:dyDescent="0.35">
      <c r="T462" t="s">
        <v>49</v>
      </c>
      <c r="U462" t="s">
        <v>73</v>
      </c>
      <c r="V462" t="s">
        <v>74</v>
      </c>
      <c r="W462" t="s">
        <v>75</v>
      </c>
      <c r="X462" t="s">
        <v>76</v>
      </c>
    </row>
    <row r="463" spans="20:24" x14ac:dyDescent="0.35">
      <c r="T463" t="s">
        <v>49</v>
      </c>
      <c r="U463" t="s">
        <v>73</v>
      </c>
      <c r="V463" t="s">
        <v>74</v>
      </c>
      <c r="W463" t="s">
        <v>75</v>
      </c>
      <c r="X463" t="s">
        <v>76</v>
      </c>
    </row>
    <row r="464" spans="20:24" x14ac:dyDescent="0.35">
      <c r="T464" t="s">
        <v>49</v>
      </c>
      <c r="U464" t="s">
        <v>73</v>
      </c>
      <c r="V464" t="s">
        <v>74</v>
      </c>
      <c r="W464" t="s">
        <v>75</v>
      </c>
      <c r="X464" t="s">
        <v>76</v>
      </c>
    </row>
    <row r="465" spans="20:24" x14ac:dyDescent="0.35">
      <c r="T465" t="s">
        <v>49</v>
      </c>
      <c r="U465" t="s">
        <v>73</v>
      </c>
      <c r="V465" t="s">
        <v>74</v>
      </c>
      <c r="W465" t="s">
        <v>75</v>
      </c>
      <c r="X465" t="s">
        <v>76</v>
      </c>
    </row>
    <row r="466" spans="20:24" x14ac:dyDescent="0.35">
      <c r="T466" t="s">
        <v>49</v>
      </c>
      <c r="U466" t="s">
        <v>73</v>
      </c>
      <c r="V466" t="s">
        <v>74</v>
      </c>
      <c r="W466" t="s">
        <v>75</v>
      </c>
      <c r="X466" t="s">
        <v>76</v>
      </c>
    </row>
    <row r="467" spans="20:24" x14ac:dyDescent="0.35">
      <c r="T467" t="s">
        <v>49</v>
      </c>
      <c r="U467" t="s">
        <v>73</v>
      </c>
      <c r="V467" t="s">
        <v>74</v>
      </c>
      <c r="W467" t="s">
        <v>75</v>
      </c>
      <c r="X467" t="s">
        <v>76</v>
      </c>
    </row>
    <row r="468" spans="20:24" x14ac:dyDescent="0.35">
      <c r="T468" t="s">
        <v>49</v>
      </c>
      <c r="U468" t="s">
        <v>73</v>
      </c>
      <c r="V468" t="s">
        <v>74</v>
      </c>
      <c r="W468" t="s">
        <v>2000</v>
      </c>
      <c r="X468" t="s">
        <v>2154</v>
      </c>
    </row>
    <row r="469" spans="20:24" x14ac:dyDescent="0.35">
      <c r="T469" t="s">
        <v>49</v>
      </c>
      <c r="U469" t="s">
        <v>1833</v>
      </c>
      <c r="V469" t="s">
        <v>3238</v>
      </c>
      <c r="W469" t="s">
        <v>3239</v>
      </c>
      <c r="X469" t="s">
        <v>1835</v>
      </c>
    </row>
    <row r="470" spans="20:24" x14ac:dyDescent="0.35">
      <c r="T470" t="s">
        <v>49</v>
      </c>
      <c r="U470" t="s">
        <v>2155</v>
      </c>
      <c r="V470" t="s">
        <v>2156</v>
      </c>
      <c r="W470" t="s">
        <v>2448</v>
      </c>
      <c r="X470" t="s">
        <v>2449</v>
      </c>
    </row>
    <row r="471" spans="20:24" x14ac:dyDescent="0.35">
      <c r="T471" t="s">
        <v>49</v>
      </c>
      <c r="U471" t="s">
        <v>2053</v>
      </c>
      <c r="V471" t="s">
        <v>2054</v>
      </c>
      <c r="W471" t="s">
        <v>2157</v>
      </c>
      <c r="X471" t="s">
        <v>2451</v>
      </c>
    </row>
    <row r="472" spans="20:24" x14ac:dyDescent="0.35">
      <c r="T472" t="s">
        <v>49</v>
      </c>
      <c r="U472" t="s">
        <v>1844</v>
      </c>
      <c r="V472" t="s">
        <v>2158</v>
      </c>
      <c r="W472" t="s">
        <v>2453</v>
      </c>
      <c r="X472" t="s">
        <v>2454</v>
      </c>
    </row>
    <row r="473" spans="20:24" x14ac:dyDescent="0.35">
      <c r="T473" t="s">
        <v>49</v>
      </c>
      <c r="U473" t="s">
        <v>1844</v>
      </c>
      <c r="V473" t="s">
        <v>1845</v>
      </c>
      <c r="W473" t="s">
        <v>1849</v>
      </c>
      <c r="X473" t="s">
        <v>1850</v>
      </c>
    </row>
    <row r="474" spans="20:24" x14ac:dyDescent="0.35">
      <c r="T474" t="s">
        <v>386</v>
      </c>
      <c r="U474" t="s">
        <v>387</v>
      </c>
      <c r="V474" t="s">
        <v>388</v>
      </c>
      <c r="W474" t="s">
        <v>389</v>
      </c>
      <c r="X474" t="s">
        <v>390</v>
      </c>
    </row>
    <row r="475" spans="20:24" x14ac:dyDescent="0.35">
      <c r="T475" t="s">
        <v>386</v>
      </c>
      <c r="U475" t="s">
        <v>387</v>
      </c>
      <c r="V475" t="s">
        <v>1630</v>
      </c>
      <c r="W475" t="s">
        <v>2024</v>
      </c>
      <c r="X475" t="s">
        <v>3233</v>
      </c>
    </row>
    <row r="476" spans="20:24" x14ac:dyDescent="0.35">
      <c r="T476" t="s">
        <v>49</v>
      </c>
      <c r="U476" t="s">
        <v>133</v>
      </c>
      <c r="V476" t="s">
        <v>1896</v>
      </c>
      <c r="W476" t="s">
        <v>617</v>
      </c>
      <c r="X476" t="s">
        <v>1634</v>
      </c>
    </row>
    <row r="477" spans="20:24" x14ac:dyDescent="0.35">
      <c r="T477" t="s">
        <v>49</v>
      </c>
      <c r="U477" t="s">
        <v>133</v>
      </c>
      <c r="V477" t="s">
        <v>1896</v>
      </c>
      <c r="W477" t="s">
        <v>617</v>
      </c>
      <c r="X477" t="s">
        <v>1638</v>
      </c>
    </row>
    <row r="478" spans="20:24" x14ac:dyDescent="0.35">
      <c r="T478" t="s">
        <v>49</v>
      </c>
      <c r="U478" t="s">
        <v>133</v>
      </c>
      <c r="V478" t="s">
        <v>1896</v>
      </c>
      <c r="W478" t="s">
        <v>617</v>
      </c>
      <c r="X478" t="s">
        <v>2160</v>
      </c>
    </row>
    <row r="479" spans="20:24" x14ac:dyDescent="0.35">
      <c r="T479" t="s">
        <v>49</v>
      </c>
      <c r="U479" t="s">
        <v>133</v>
      </c>
      <c r="V479" t="s">
        <v>1896</v>
      </c>
      <c r="W479" t="s">
        <v>617</v>
      </c>
      <c r="X479" t="s">
        <v>2100</v>
      </c>
    </row>
    <row r="480" spans="20:24" x14ac:dyDescent="0.35">
      <c r="T480" t="s">
        <v>49</v>
      </c>
      <c r="U480" t="s">
        <v>133</v>
      </c>
      <c r="V480" t="s">
        <v>1896</v>
      </c>
      <c r="W480" t="s">
        <v>617</v>
      </c>
      <c r="X480" t="s">
        <v>1642</v>
      </c>
    </row>
    <row r="481" spans="20:24" x14ac:dyDescent="0.35">
      <c r="T481" t="s">
        <v>49</v>
      </c>
      <c r="U481" t="s">
        <v>133</v>
      </c>
      <c r="V481" t="s">
        <v>1896</v>
      </c>
      <c r="W481" t="s">
        <v>617</v>
      </c>
      <c r="X481" t="s">
        <v>1644</v>
      </c>
    </row>
    <row r="482" spans="20:24" x14ac:dyDescent="0.35">
      <c r="T482" t="s">
        <v>49</v>
      </c>
      <c r="U482" t="s">
        <v>133</v>
      </c>
      <c r="V482" t="s">
        <v>1896</v>
      </c>
      <c r="W482" t="s">
        <v>617</v>
      </c>
      <c r="X482" t="s">
        <v>2120</v>
      </c>
    </row>
    <row r="483" spans="20:24" x14ac:dyDescent="0.35">
      <c r="T483" t="s">
        <v>49</v>
      </c>
      <c r="U483" t="s">
        <v>133</v>
      </c>
      <c r="V483" t="s">
        <v>1896</v>
      </c>
      <c r="W483" t="s">
        <v>135</v>
      </c>
      <c r="X483" t="s">
        <v>136</v>
      </c>
    </row>
    <row r="484" spans="20:24" x14ac:dyDescent="0.35">
      <c r="T484" t="s">
        <v>49</v>
      </c>
      <c r="U484" t="s">
        <v>133</v>
      </c>
      <c r="V484" t="s">
        <v>1975</v>
      </c>
      <c r="W484" t="s">
        <v>240</v>
      </c>
      <c r="X484" t="s">
        <v>242</v>
      </c>
    </row>
    <row r="485" spans="20:24" x14ac:dyDescent="0.35">
      <c r="T485" t="s">
        <v>49</v>
      </c>
      <c r="U485" t="s">
        <v>2163</v>
      </c>
      <c r="V485" t="s">
        <v>2459</v>
      </c>
      <c r="W485" t="s">
        <v>2460</v>
      </c>
      <c r="X485" t="s">
        <v>2461</v>
      </c>
    </row>
    <row r="486" spans="20:24" x14ac:dyDescent="0.35">
      <c r="T486" t="s">
        <v>49</v>
      </c>
      <c r="U486" t="s">
        <v>50</v>
      </c>
      <c r="V486" t="s">
        <v>52</v>
      </c>
      <c r="W486" t="s">
        <v>53</v>
      </c>
      <c r="X486" t="s">
        <v>54</v>
      </c>
    </row>
    <row r="487" spans="20:24" x14ac:dyDescent="0.35">
      <c r="T487" t="s">
        <v>49</v>
      </c>
      <c r="U487" t="s">
        <v>50</v>
      </c>
      <c r="V487" t="s">
        <v>52</v>
      </c>
      <c r="W487" t="s">
        <v>53</v>
      </c>
      <c r="X487" t="s">
        <v>2164</v>
      </c>
    </row>
    <row r="488" spans="20:24" x14ac:dyDescent="0.35">
      <c r="T488" t="s">
        <v>49</v>
      </c>
      <c r="U488" t="s">
        <v>50</v>
      </c>
      <c r="V488" t="s">
        <v>1658</v>
      </c>
      <c r="W488" t="s">
        <v>1659</v>
      </c>
      <c r="X488" t="s">
        <v>1661</v>
      </c>
    </row>
    <row r="489" spans="20:24" x14ac:dyDescent="0.35">
      <c r="T489" t="s">
        <v>49</v>
      </c>
      <c r="U489" t="s">
        <v>50</v>
      </c>
      <c r="V489" t="s">
        <v>1662</v>
      </c>
      <c r="W489" t="s">
        <v>1663</v>
      </c>
      <c r="X489" t="s">
        <v>1665</v>
      </c>
    </row>
    <row r="490" spans="20:24" x14ac:dyDescent="0.35">
      <c r="T490" t="s">
        <v>49</v>
      </c>
      <c r="U490" t="s">
        <v>50</v>
      </c>
      <c r="V490" t="s">
        <v>3236</v>
      </c>
      <c r="W490" t="s">
        <v>3237</v>
      </c>
      <c r="X490" t="s">
        <v>1664</v>
      </c>
    </row>
    <row r="491" spans="20:24" x14ac:dyDescent="0.35">
      <c r="T491" t="s">
        <v>49</v>
      </c>
      <c r="U491" t="s">
        <v>50</v>
      </c>
      <c r="V491" t="s">
        <v>3236</v>
      </c>
      <c r="W491" t="s">
        <v>3237</v>
      </c>
      <c r="X491" t="s">
        <v>1664</v>
      </c>
    </row>
    <row r="492" spans="20:24" x14ac:dyDescent="0.35">
      <c r="T492" t="s">
        <v>49</v>
      </c>
      <c r="U492" t="s">
        <v>1677</v>
      </c>
      <c r="V492" t="s">
        <v>2168</v>
      </c>
      <c r="W492" t="s">
        <v>2464</v>
      </c>
      <c r="X492" t="s">
        <v>2465</v>
      </c>
    </row>
    <row r="493" spans="20:24" x14ac:dyDescent="0.35">
      <c r="T493" t="s">
        <v>49</v>
      </c>
      <c r="U493" t="s">
        <v>58</v>
      </c>
      <c r="V493" t="s">
        <v>258</v>
      </c>
      <c r="W493" t="s">
        <v>1681</v>
      </c>
      <c r="X493" t="s">
        <v>1985</v>
      </c>
    </row>
    <row r="494" spans="20:24" x14ac:dyDescent="0.35">
      <c r="T494" t="s">
        <v>49</v>
      </c>
      <c r="U494" t="s">
        <v>58</v>
      </c>
      <c r="V494" t="s">
        <v>258</v>
      </c>
      <c r="W494" t="s">
        <v>1681</v>
      </c>
      <c r="X494" t="s">
        <v>1985</v>
      </c>
    </row>
    <row r="495" spans="20:24" x14ac:dyDescent="0.35">
      <c r="T495" t="s">
        <v>49</v>
      </c>
      <c r="U495" t="s">
        <v>58</v>
      </c>
      <c r="V495" t="s">
        <v>258</v>
      </c>
      <c r="W495" t="s">
        <v>1681</v>
      </c>
      <c r="X495" t="s">
        <v>1684</v>
      </c>
    </row>
    <row r="496" spans="20:24" x14ac:dyDescent="0.35">
      <c r="T496" t="s">
        <v>49</v>
      </c>
      <c r="U496" t="s">
        <v>58</v>
      </c>
      <c r="V496" t="s">
        <v>258</v>
      </c>
      <c r="W496" t="s">
        <v>1681</v>
      </c>
      <c r="X496" t="s">
        <v>1684</v>
      </c>
    </row>
    <row r="497" spans="20:24" x14ac:dyDescent="0.35">
      <c r="T497" t="s">
        <v>49</v>
      </c>
      <c r="U497" t="s">
        <v>58</v>
      </c>
      <c r="V497" t="s">
        <v>258</v>
      </c>
      <c r="W497" t="s">
        <v>1681</v>
      </c>
      <c r="X497" t="s">
        <v>1686</v>
      </c>
    </row>
    <row r="498" spans="20:24" x14ac:dyDescent="0.35">
      <c r="T498" t="s">
        <v>49</v>
      </c>
      <c r="U498" t="s">
        <v>58</v>
      </c>
      <c r="V498" t="s">
        <v>258</v>
      </c>
      <c r="W498" t="s">
        <v>1681</v>
      </c>
      <c r="X498" t="s">
        <v>1686</v>
      </c>
    </row>
    <row r="499" spans="20:24" x14ac:dyDescent="0.35">
      <c r="T499" t="s">
        <v>49</v>
      </c>
      <c r="U499" t="s">
        <v>58</v>
      </c>
      <c r="V499" t="s">
        <v>258</v>
      </c>
      <c r="W499" t="s">
        <v>1681</v>
      </c>
      <c r="X499" t="s">
        <v>1686</v>
      </c>
    </row>
    <row r="500" spans="20:24" x14ac:dyDescent="0.35">
      <c r="T500" t="s">
        <v>49</v>
      </c>
      <c r="U500" t="s">
        <v>58</v>
      </c>
      <c r="V500" t="s">
        <v>258</v>
      </c>
      <c r="W500" t="s">
        <v>2174</v>
      </c>
      <c r="X500" t="s">
        <v>2175</v>
      </c>
    </row>
    <row r="501" spans="20:24" x14ac:dyDescent="0.35">
      <c r="T501" t="s">
        <v>49</v>
      </c>
      <c r="U501" t="s">
        <v>58</v>
      </c>
      <c r="V501" t="s">
        <v>258</v>
      </c>
      <c r="W501" t="s">
        <v>259</v>
      </c>
      <c r="X501" t="s">
        <v>1694</v>
      </c>
    </row>
    <row r="502" spans="20:24" x14ac:dyDescent="0.35">
      <c r="T502" t="s">
        <v>49</v>
      </c>
      <c r="U502" t="s">
        <v>58</v>
      </c>
      <c r="V502" t="s">
        <v>258</v>
      </c>
      <c r="W502" t="s">
        <v>259</v>
      </c>
      <c r="X502" t="s">
        <v>1694</v>
      </c>
    </row>
    <row r="503" spans="20:24" x14ac:dyDescent="0.35">
      <c r="T503" t="s">
        <v>49</v>
      </c>
      <c r="U503" t="s">
        <v>58</v>
      </c>
      <c r="V503" t="s">
        <v>258</v>
      </c>
      <c r="W503" t="s">
        <v>259</v>
      </c>
      <c r="X503" t="s">
        <v>1694</v>
      </c>
    </row>
    <row r="504" spans="20:24" x14ac:dyDescent="0.35">
      <c r="T504" t="s">
        <v>49</v>
      </c>
      <c r="U504" t="s">
        <v>58</v>
      </c>
      <c r="V504" t="s">
        <v>258</v>
      </c>
      <c r="W504" t="s">
        <v>259</v>
      </c>
      <c r="X504" t="s">
        <v>458</v>
      </c>
    </row>
    <row r="505" spans="20:24" x14ac:dyDescent="0.35">
      <c r="T505" t="s">
        <v>49</v>
      </c>
      <c r="U505" t="s">
        <v>58</v>
      </c>
      <c r="V505" t="s">
        <v>258</v>
      </c>
      <c r="W505" t="s">
        <v>259</v>
      </c>
      <c r="X505" t="s">
        <v>1696</v>
      </c>
    </row>
    <row r="506" spans="20:24" x14ac:dyDescent="0.35">
      <c r="T506" t="s">
        <v>49</v>
      </c>
      <c r="U506" t="s">
        <v>58</v>
      </c>
      <c r="V506" t="s">
        <v>59</v>
      </c>
      <c r="W506" t="s">
        <v>60</v>
      </c>
      <c r="X506" t="s">
        <v>1970</v>
      </c>
    </row>
    <row r="507" spans="20:24" x14ac:dyDescent="0.35">
      <c r="T507" t="s">
        <v>49</v>
      </c>
      <c r="U507" t="s">
        <v>58</v>
      </c>
      <c r="V507" t="s">
        <v>59</v>
      </c>
      <c r="W507" t="s">
        <v>60</v>
      </c>
      <c r="X507" t="s">
        <v>69</v>
      </c>
    </row>
    <row r="508" spans="20:24" x14ac:dyDescent="0.35">
      <c r="T508" t="s">
        <v>49</v>
      </c>
      <c r="U508" t="s">
        <v>58</v>
      </c>
      <c r="V508" t="s">
        <v>59</v>
      </c>
      <c r="W508" t="s">
        <v>60</v>
      </c>
      <c r="X508" t="s">
        <v>1999</v>
      </c>
    </row>
    <row r="509" spans="20:24" x14ac:dyDescent="0.35">
      <c r="T509" t="s">
        <v>49</v>
      </c>
      <c r="U509" t="s">
        <v>58</v>
      </c>
      <c r="V509" t="s">
        <v>59</v>
      </c>
      <c r="W509" t="s">
        <v>60</v>
      </c>
      <c r="X509" t="s">
        <v>61</v>
      </c>
    </row>
    <row r="510" spans="20:24" x14ac:dyDescent="0.35">
      <c r="T510" t="s">
        <v>49</v>
      </c>
      <c r="U510" t="s">
        <v>58</v>
      </c>
      <c r="V510" t="s">
        <v>59</v>
      </c>
      <c r="W510" t="s">
        <v>60</v>
      </c>
      <c r="X510" t="s">
        <v>3232</v>
      </c>
    </row>
    <row r="511" spans="20:24" x14ac:dyDescent="0.35">
      <c r="T511" t="s">
        <v>49</v>
      </c>
      <c r="U511" t="s">
        <v>58</v>
      </c>
      <c r="V511" t="s">
        <v>59</v>
      </c>
      <c r="W511" t="s">
        <v>60</v>
      </c>
      <c r="X511" t="s">
        <v>3231</v>
      </c>
    </row>
    <row r="512" spans="20:24" x14ac:dyDescent="0.35">
      <c r="T512" t="s">
        <v>49</v>
      </c>
      <c r="U512" t="s">
        <v>58</v>
      </c>
      <c r="V512" t="s">
        <v>59</v>
      </c>
      <c r="W512" t="s">
        <v>60</v>
      </c>
      <c r="X512" t="s">
        <v>3231</v>
      </c>
    </row>
    <row r="513" spans="20:24" x14ac:dyDescent="0.35">
      <c r="T513" t="s">
        <v>49</v>
      </c>
      <c r="U513" t="s">
        <v>58</v>
      </c>
      <c r="V513" t="s">
        <v>59</v>
      </c>
      <c r="W513" t="s">
        <v>1741</v>
      </c>
      <c r="X513" t="s">
        <v>2180</v>
      </c>
    </row>
    <row r="514" spans="20:24" x14ac:dyDescent="0.35">
      <c r="T514" t="s">
        <v>49</v>
      </c>
      <c r="U514" t="s">
        <v>58</v>
      </c>
      <c r="V514" t="s">
        <v>173</v>
      </c>
      <c r="W514" t="s">
        <v>174</v>
      </c>
      <c r="X514" t="s">
        <v>175</v>
      </c>
    </row>
    <row r="515" spans="20:24" x14ac:dyDescent="0.35">
      <c r="T515" t="s">
        <v>49</v>
      </c>
      <c r="U515" t="s">
        <v>58</v>
      </c>
      <c r="V515" t="s">
        <v>173</v>
      </c>
      <c r="W515" t="s">
        <v>174</v>
      </c>
      <c r="X515" t="s">
        <v>175</v>
      </c>
    </row>
    <row r="516" spans="20:24" x14ac:dyDescent="0.35">
      <c r="T516" t="s">
        <v>49</v>
      </c>
      <c r="U516" t="s">
        <v>2108</v>
      </c>
      <c r="V516" t="s">
        <v>2108</v>
      </c>
      <c r="W516" t="s">
        <v>2467</v>
      </c>
      <c r="X516" t="s">
        <v>2468</v>
      </c>
    </row>
    <row r="517" spans="20:24" x14ac:dyDescent="0.35">
      <c r="T517" t="s">
        <v>49</v>
      </c>
      <c r="U517" t="s">
        <v>73</v>
      </c>
      <c r="V517" t="s">
        <v>295</v>
      </c>
      <c r="W517" t="s">
        <v>1911</v>
      </c>
      <c r="X517" t="s">
        <v>1912</v>
      </c>
    </row>
    <row r="518" spans="20:24" x14ac:dyDescent="0.35">
      <c r="T518" t="s">
        <v>49</v>
      </c>
      <c r="U518" t="s">
        <v>73</v>
      </c>
      <c r="V518" t="s">
        <v>295</v>
      </c>
      <c r="W518" t="s">
        <v>296</v>
      </c>
      <c r="X518" t="s">
        <v>1942</v>
      </c>
    </row>
    <row r="519" spans="20:24" x14ac:dyDescent="0.35">
      <c r="T519" t="s">
        <v>49</v>
      </c>
      <c r="U519" t="s">
        <v>73</v>
      </c>
      <c r="V519" t="s">
        <v>95</v>
      </c>
      <c r="W519" t="s">
        <v>96</v>
      </c>
      <c r="X519" t="s">
        <v>1770</v>
      </c>
    </row>
    <row r="520" spans="20:24" x14ac:dyDescent="0.35">
      <c r="T520" t="s">
        <v>49</v>
      </c>
      <c r="U520" t="s">
        <v>73</v>
      </c>
      <c r="V520" t="s">
        <v>95</v>
      </c>
      <c r="W520" t="s">
        <v>96</v>
      </c>
      <c r="X520" t="s">
        <v>1775</v>
      </c>
    </row>
    <row r="521" spans="20:24" x14ac:dyDescent="0.35">
      <c r="T521" t="s">
        <v>49</v>
      </c>
      <c r="U521" t="s">
        <v>73</v>
      </c>
      <c r="V521" t="s">
        <v>95</v>
      </c>
      <c r="W521" t="s">
        <v>96</v>
      </c>
      <c r="X521" t="s">
        <v>1775</v>
      </c>
    </row>
    <row r="522" spans="20:24" x14ac:dyDescent="0.35">
      <c r="T522" t="s">
        <v>49</v>
      </c>
      <c r="U522" t="s">
        <v>73</v>
      </c>
      <c r="V522" t="s">
        <v>95</v>
      </c>
      <c r="W522" t="s">
        <v>96</v>
      </c>
      <c r="X522" t="s">
        <v>1777</v>
      </c>
    </row>
    <row r="523" spans="20:24" x14ac:dyDescent="0.35">
      <c r="T523" t="s">
        <v>49</v>
      </c>
      <c r="U523" t="s">
        <v>73</v>
      </c>
      <c r="V523" t="s">
        <v>318</v>
      </c>
      <c r="W523" t="s">
        <v>1935</v>
      </c>
      <c r="X523" t="s">
        <v>1936</v>
      </c>
    </row>
    <row r="524" spans="20:24" x14ac:dyDescent="0.35">
      <c r="T524" t="s">
        <v>49</v>
      </c>
      <c r="U524" t="s">
        <v>73</v>
      </c>
      <c r="V524" t="s">
        <v>318</v>
      </c>
      <c r="W524" t="s">
        <v>319</v>
      </c>
      <c r="X524" t="s">
        <v>320</v>
      </c>
    </row>
    <row r="525" spans="20:24" x14ac:dyDescent="0.35">
      <c r="T525" t="s">
        <v>49</v>
      </c>
      <c r="U525" t="s">
        <v>73</v>
      </c>
      <c r="V525" t="s">
        <v>1791</v>
      </c>
      <c r="W525" t="s">
        <v>1792</v>
      </c>
      <c r="X525" t="s">
        <v>1793</v>
      </c>
    </row>
    <row r="526" spans="20:24" x14ac:dyDescent="0.35">
      <c r="T526" t="s">
        <v>49</v>
      </c>
      <c r="U526" t="s">
        <v>73</v>
      </c>
      <c r="V526" t="s">
        <v>1791</v>
      </c>
      <c r="W526" t="s">
        <v>1792</v>
      </c>
      <c r="X526" t="s">
        <v>1793</v>
      </c>
    </row>
    <row r="527" spans="20:24" x14ac:dyDescent="0.35">
      <c r="T527" t="s">
        <v>49</v>
      </c>
      <c r="U527" t="s">
        <v>73</v>
      </c>
      <c r="V527" t="s">
        <v>74</v>
      </c>
      <c r="W527" t="s">
        <v>1799</v>
      </c>
      <c r="X527" t="s">
        <v>2470</v>
      </c>
    </row>
    <row r="528" spans="20:24" x14ac:dyDescent="0.35">
      <c r="T528" t="s">
        <v>49</v>
      </c>
      <c r="U528" t="s">
        <v>73</v>
      </c>
      <c r="V528" t="s">
        <v>74</v>
      </c>
      <c r="W528" t="s">
        <v>1799</v>
      </c>
      <c r="X528" t="s">
        <v>1800</v>
      </c>
    </row>
    <row r="529" spans="20:24" x14ac:dyDescent="0.35">
      <c r="T529" t="s">
        <v>49</v>
      </c>
      <c r="U529" t="s">
        <v>73</v>
      </c>
      <c r="V529" t="s">
        <v>74</v>
      </c>
      <c r="W529" t="s">
        <v>1799</v>
      </c>
      <c r="X529" t="s">
        <v>1800</v>
      </c>
    </row>
    <row r="530" spans="20:24" x14ac:dyDescent="0.35">
      <c r="T530" t="s">
        <v>49</v>
      </c>
      <c r="U530" t="s">
        <v>73</v>
      </c>
      <c r="V530" t="s">
        <v>74</v>
      </c>
      <c r="W530" t="s">
        <v>1996</v>
      </c>
      <c r="X530" t="s">
        <v>2185</v>
      </c>
    </row>
    <row r="531" spans="20:24" x14ac:dyDescent="0.35">
      <c r="T531" t="s">
        <v>49</v>
      </c>
      <c r="U531" t="s">
        <v>73</v>
      </c>
      <c r="V531" t="s">
        <v>74</v>
      </c>
      <c r="W531" t="s">
        <v>75</v>
      </c>
      <c r="X531" t="s">
        <v>76</v>
      </c>
    </row>
    <row r="532" spans="20:24" x14ac:dyDescent="0.35">
      <c r="T532" t="s">
        <v>49</v>
      </c>
      <c r="U532" t="s">
        <v>73</v>
      </c>
      <c r="V532" t="s">
        <v>74</v>
      </c>
      <c r="W532" t="s">
        <v>75</v>
      </c>
      <c r="X532" t="s">
        <v>76</v>
      </c>
    </row>
    <row r="533" spans="20:24" x14ac:dyDescent="0.35">
      <c r="T533" t="s">
        <v>49</v>
      </c>
      <c r="U533" t="s">
        <v>73</v>
      </c>
      <c r="V533" t="s">
        <v>74</v>
      </c>
      <c r="W533" t="s">
        <v>75</v>
      </c>
      <c r="X533" t="s">
        <v>76</v>
      </c>
    </row>
    <row r="534" spans="20:24" x14ac:dyDescent="0.35">
      <c r="T534" t="s">
        <v>49</v>
      </c>
      <c r="U534" t="s">
        <v>73</v>
      </c>
      <c r="V534" t="s">
        <v>74</v>
      </c>
      <c r="W534" t="s">
        <v>75</v>
      </c>
      <c r="X534" t="s">
        <v>76</v>
      </c>
    </row>
    <row r="535" spans="20:24" x14ac:dyDescent="0.35">
      <c r="T535" t="s">
        <v>49</v>
      </c>
      <c r="U535" t="s">
        <v>73</v>
      </c>
      <c r="V535" t="s">
        <v>74</v>
      </c>
      <c r="W535" t="s">
        <v>75</v>
      </c>
      <c r="X535" t="s">
        <v>76</v>
      </c>
    </row>
    <row r="536" spans="20:24" x14ac:dyDescent="0.35">
      <c r="T536" t="s">
        <v>49</v>
      </c>
      <c r="U536" t="s">
        <v>73</v>
      </c>
      <c r="V536" t="s">
        <v>74</v>
      </c>
      <c r="W536" t="s">
        <v>2187</v>
      </c>
      <c r="X536" t="s">
        <v>2188</v>
      </c>
    </row>
    <row r="537" spans="20:24" x14ac:dyDescent="0.35">
      <c r="T537" t="s">
        <v>49</v>
      </c>
      <c r="U537" t="s">
        <v>73</v>
      </c>
      <c r="V537" t="s">
        <v>74</v>
      </c>
      <c r="W537" t="s">
        <v>1821</v>
      </c>
      <c r="X537" t="s">
        <v>2189</v>
      </c>
    </row>
    <row r="538" spans="20:24" x14ac:dyDescent="0.35">
      <c r="T538" t="s">
        <v>49</v>
      </c>
      <c r="U538" t="s">
        <v>73</v>
      </c>
      <c r="V538" t="s">
        <v>74</v>
      </c>
      <c r="W538" t="s">
        <v>465</v>
      </c>
      <c r="X538" t="s">
        <v>466</v>
      </c>
    </row>
    <row r="539" spans="20:24" x14ac:dyDescent="0.35">
      <c r="T539" t="s">
        <v>49</v>
      </c>
      <c r="U539" t="s">
        <v>73</v>
      </c>
      <c r="V539" t="s">
        <v>74</v>
      </c>
      <c r="W539" t="s">
        <v>465</v>
      </c>
      <c r="X539" t="s">
        <v>466</v>
      </c>
    </row>
    <row r="540" spans="20:24" x14ac:dyDescent="0.35">
      <c r="T540" t="s">
        <v>49</v>
      </c>
      <c r="U540" t="s">
        <v>73</v>
      </c>
      <c r="V540" t="s">
        <v>74</v>
      </c>
      <c r="W540" t="s">
        <v>1826</v>
      </c>
      <c r="X540" t="s">
        <v>1829</v>
      </c>
    </row>
    <row r="541" spans="20:24" x14ac:dyDescent="0.35">
      <c r="T541" t="s">
        <v>49</v>
      </c>
      <c r="U541" t="s">
        <v>73</v>
      </c>
      <c r="V541" t="s">
        <v>74</v>
      </c>
      <c r="W541" t="s">
        <v>1831</v>
      </c>
      <c r="X541" t="s">
        <v>1832</v>
      </c>
    </row>
    <row r="542" spans="20:24" x14ac:dyDescent="0.35">
      <c r="T542" t="s">
        <v>49</v>
      </c>
      <c r="U542" t="s">
        <v>2053</v>
      </c>
      <c r="V542" t="s">
        <v>2475</v>
      </c>
      <c r="W542" t="s">
        <v>2476</v>
      </c>
      <c r="X542" t="s">
        <v>2477</v>
      </c>
    </row>
    <row r="543" spans="20:24" x14ac:dyDescent="0.35">
      <c r="T543" t="s">
        <v>49</v>
      </c>
      <c r="U543" t="s">
        <v>2053</v>
      </c>
      <c r="V543" t="s">
        <v>2054</v>
      </c>
      <c r="W543" t="s">
        <v>2191</v>
      </c>
      <c r="X543" t="s">
        <v>2192</v>
      </c>
    </row>
    <row r="544" spans="20:24" x14ac:dyDescent="0.35">
      <c r="T544" t="s">
        <v>49</v>
      </c>
      <c r="U544" t="s">
        <v>1844</v>
      </c>
      <c r="V544" t="s">
        <v>1845</v>
      </c>
      <c r="W544" t="s">
        <v>1849</v>
      </c>
      <c r="X544" t="s">
        <v>1850</v>
      </c>
    </row>
    <row r="545" spans="20:24" x14ac:dyDescent="0.35">
      <c r="T545" t="s">
        <v>49</v>
      </c>
      <c r="U545" t="s">
        <v>353</v>
      </c>
      <c r="V545" t="s">
        <v>2193</v>
      </c>
      <c r="W545" t="s">
        <v>2194</v>
      </c>
      <c r="X545" t="s">
        <v>2195</v>
      </c>
    </row>
    <row r="546" spans="20:24" x14ac:dyDescent="0.35">
      <c r="T546" t="s">
        <v>49</v>
      </c>
      <c r="U546" t="s">
        <v>353</v>
      </c>
      <c r="V546" t="s">
        <v>3240</v>
      </c>
      <c r="W546" t="s">
        <v>3241</v>
      </c>
      <c r="X546" t="s">
        <v>3242</v>
      </c>
    </row>
    <row r="547" spans="20:24" x14ac:dyDescent="0.35">
      <c r="T547" t="s">
        <v>49</v>
      </c>
      <c r="U547" t="s">
        <v>2198</v>
      </c>
      <c r="V547" t="s">
        <v>2481</v>
      </c>
      <c r="W547" t="s">
        <v>2482</v>
      </c>
      <c r="X547" t="s">
        <v>2483</v>
      </c>
    </row>
    <row r="548" spans="20:24" x14ac:dyDescent="0.35">
      <c r="T548" t="s">
        <v>386</v>
      </c>
      <c r="U548" t="s">
        <v>387</v>
      </c>
      <c r="V548" t="s">
        <v>1630</v>
      </c>
      <c r="W548" t="s">
        <v>2024</v>
      </c>
      <c r="X548" t="s">
        <v>3233</v>
      </c>
    </row>
    <row r="549" spans="20:24" x14ac:dyDescent="0.35">
      <c r="T549" t="s">
        <v>49</v>
      </c>
      <c r="U549" t="s">
        <v>1632</v>
      </c>
      <c r="V549" t="s">
        <v>2200</v>
      </c>
      <c r="W549" t="s">
        <v>2201</v>
      </c>
      <c r="X549" t="s">
        <v>2202</v>
      </c>
    </row>
    <row r="550" spans="20:24" x14ac:dyDescent="0.35">
      <c r="T550" t="s">
        <v>49</v>
      </c>
      <c r="U550" t="s">
        <v>1632</v>
      </c>
      <c r="V550" t="s">
        <v>3243</v>
      </c>
      <c r="W550" t="s">
        <v>3244</v>
      </c>
      <c r="X550" t="s">
        <v>3245</v>
      </c>
    </row>
    <row r="551" spans="20:24" x14ac:dyDescent="0.35">
      <c r="T551" t="s">
        <v>49</v>
      </c>
      <c r="U551" t="s">
        <v>133</v>
      </c>
      <c r="V551" t="s">
        <v>2086</v>
      </c>
      <c r="W551" t="s">
        <v>2087</v>
      </c>
      <c r="X551" t="s">
        <v>2203</v>
      </c>
    </row>
    <row r="552" spans="20:24" x14ac:dyDescent="0.35">
      <c r="T552" t="s">
        <v>49</v>
      </c>
      <c r="U552" t="s">
        <v>133</v>
      </c>
      <c r="V552" t="s">
        <v>2086</v>
      </c>
      <c r="W552" t="s">
        <v>2087</v>
      </c>
      <c r="X552" t="s">
        <v>2204</v>
      </c>
    </row>
    <row r="553" spans="20:24" x14ac:dyDescent="0.35">
      <c r="T553" t="s">
        <v>49</v>
      </c>
      <c r="U553" t="s">
        <v>133</v>
      </c>
      <c r="V553" t="s">
        <v>1896</v>
      </c>
      <c r="W553" t="s">
        <v>617</v>
      </c>
      <c r="X553" t="s">
        <v>619</v>
      </c>
    </row>
    <row r="554" spans="20:24" x14ac:dyDescent="0.35">
      <c r="T554" t="s">
        <v>49</v>
      </c>
      <c r="U554" t="s">
        <v>133</v>
      </c>
      <c r="V554" t="s">
        <v>1896</v>
      </c>
      <c r="W554" t="s">
        <v>617</v>
      </c>
      <c r="X554" t="s">
        <v>619</v>
      </c>
    </row>
    <row r="555" spans="20:24" x14ac:dyDescent="0.35">
      <c r="T555" t="s">
        <v>49</v>
      </c>
      <c r="U555" t="s">
        <v>133</v>
      </c>
      <c r="V555" t="s">
        <v>1896</v>
      </c>
      <c r="W555" t="s">
        <v>617</v>
      </c>
      <c r="X555" t="s">
        <v>2206</v>
      </c>
    </row>
    <row r="556" spans="20:24" x14ac:dyDescent="0.35">
      <c r="T556" t="s">
        <v>49</v>
      </c>
      <c r="U556" t="s">
        <v>133</v>
      </c>
      <c r="V556" t="s">
        <v>1896</v>
      </c>
      <c r="W556" t="s">
        <v>617</v>
      </c>
      <c r="X556" t="s">
        <v>2208</v>
      </c>
    </row>
    <row r="557" spans="20:24" x14ac:dyDescent="0.35">
      <c r="T557" t="s">
        <v>49</v>
      </c>
      <c r="U557" t="s">
        <v>133</v>
      </c>
      <c r="V557" t="s">
        <v>1896</v>
      </c>
      <c r="W557" t="s">
        <v>617</v>
      </c>
      <c r="X557" t="s">
        <v>2208</v>
      </c>
    </row>
    <row r="558" spans="20:24" x14ac:dyDescent="0.35">
      <c r="T558" t="s">
        <v>49</v>
      </c>
      <c r="U558" t="s">
        <v>133</v>
      </c>
      <c r="V558" t="s">
        <v>1896</v>
      </c>
      <c r="W558" t="s">
        <v>617</v>
      </c>
      <c r="X558" t="s">
        <v>1636</v>
      </c>
    </row>
    <row r="559" spans="20:24" x14ac:dyDescent="0.35">
      <c r="T559" t="s">
        <v>49</v>
      </c>
      <c r="U559" t="s">
        <v>133</v>
      </c>
      <c r="V559" t="s">
        <v>1896</v>
      </c>
      <c r="W559" t="s">
        <v>617</v>
      </c>
      <c r="X559" t="s">
        <v>1638</v>
      </c>
    </row>
    <row r="560" spans="20:24" x14ac:dyDescent="0.35">
      <c r="T560" t="s">
        <v>49</v>
      </c>
      <c r="U560" t="s">
        <v>133</v>
      </c>
      <c r="V560" t="s">
        <v>1896</v>
      </c>
      <c r="W560" t="s">
        <v>617</v>
      </c>
      <c r="X560" t="s">
        <v>1639</v>
      </c>
    </row>
    <row r="561" spans="20:24" x14ac:dyDescent="0.35">
      <c r="T561" t="s">
        <v>49</v>
      </c>
      <c r="U561" t="s">
        <v>133</v>
      </c>
      <c r="V561" t="s">
        <v>1896</v>
      </c>
      <c r="W561" t="s">
        <v>617</v>
      </c>
      <c r="X561" t="s">
        <v>1639</v>
      </c>
    </row>
    <row r="562" spans="20:24" x14ac:dyDescent="0.35">
      <c r="T562" t="s">
        <v>49</v>
      </c>
      <c r="U562" t="s">
        <v>133</v>
      </c>
      <c r="V562" t="s">
        <v>1896</v>
      </c>
      <c r="W562" t="s">
        <v>617</v>
      </c>
      <c r="X562" t="s">
        <v>2212</v>
      </c>
    </row>
    <row r="563" spans="20:24" x14ac:dyDescent="0.35">
      <c r="T563" t="s">
        <v>49</v>
      </c>
      <c r="U563" t="s">
        <v>133</v>
      </c>
      <c r="V563" t="s">
        <v>1896</v>
      </c>
      <c r="W563" t="s">
        <v>617</v>
      </c>
      <c r="X563" t="s">
        <v>2160</v>
      </c>
    </row>
    <row r="564" spans="20:24" x14ac:dyDescent="0.35">
      <c r="T564" t="s">
        <v>49</v>
      </c>
      <c r="U564" t="s">
        <v>133</v>
      </c>
      <c r="V564" t="s">
        <v>1896</v>
      </c>
      <c r="W564" t="s">
        <v>617</v>
      </c>
      <c r="X564" t="s">
        <v>2139</v>
      </c>
    </row>
    <row r="565" spans="20:24" x14ac:dyDescent="0.35">
      <c r="T565" t="s">
        <v>49</v>
      </c>
      <c r="U565" t="s">
        <v>133</v>
      </c>
      <c r="V565" t="s">
        <v>1896</v>
      </c>
      <c r="W565" t="s">
        <v>617</v>
      </c>
      <c r="X565" t="s">
        <v>2120</v>
      </c>
    </row>
    <row r="566" spans="20:24" x14ac:dyDescent="0.35">
      <c r="T566" t="s">
        <v>49</v>
      </c>
      <c r="U566" t="s">
        <v>133</v>
      </c>
      <c r="V566" t="s">
        <v>1896</v>
      </c>
      <c r="W566" t="s">
        <v>135</v>
      </c>
      <c r="X566" t="s">
        <v>136</v>
      </c>
    </row>
    <row r="567" spans="20:24" x14ac:dyDescent="0.35">
      <c r="T567" t="s">
        <v>49</v>
      </c>
      <c r="U567" t="s">
        <v>133</v>
      </c>
      <c r="V567" t="s">
        <v>1975</v>
      </c>
      <c r="W567" t="s">
        <v>240</v>
      </c>
      <c r="X567" t="s">
        <v>242</v>
      </c>
    </row>
    <row r="568" spans="20:24" x14ac:dyDescent="0.35">
      <c r="T568" t="s">
        <v>49</v>
      </c>
      <c r="U568" t="s">
        <v>133</v>
      </c>
      <c r="V568" t="s">
        <v>1975</v>
      </c>
      <c r="W568" t="s">
        <v>240</v>
      </c>
      <c r="X568" t="s">
        <v>242</v>
      </c>
    </row>
    <row r="569" spans="20:24" x14ac:dyDescent="0.35">
      <c r="T569" t="s">
        <v>49</v>
      </c>
      <c r="U569" t="s">
        <v>133</v>
      </c>
      <c r="V569" t="s">
        <v>2216</v>
      </c>
      <c r="W569" t="s">
        <v>2217</v>
      </c>
      <c r="X569" t="s">
        <v>2218</v>
      </c>
    </row>
    <row r="570" spans="20:24" x14ac:dyDescent="0.35">
      <c r="T570" t="s">
        <v>49</v>
      </c>
      <c r="U570" t="s">
        <v>133</v>
      </c>
      <c r="V570" t="s">
        <v>2216</v>
      </c>
      <c r="W570" t="s">
        <v>2217</v>
      </c>
      <c r="X570" t="s">
        <v>2219</v>
      </c>
    </row>
    <row r="571" spans="20:24" x14ac:dyDescent="0.35">
      <c r="T571" t="s">
        <v>49</v>
      </c>
      <c r="U571" t="s">
        <v>50</v>
      </c>
      <c r="V571" t="s">
        <v>52</v>
      </c>
      <c r="W571" t="s">
        <v>53</v>
      </c>
      <c r="X571" t="s">
        <v>2220</v>
      </c>
    </row>
    <row r="572" spans="20:24" x14ac:dyDescent="0.35">
      <c r="T572" t="s">
        <v>49</v>
      </c>
      <c r="U572" t="s">
        <v>50</v>
      </c>
      <c r="V572" t="s">
        <v>1654</v>
      </c>
      <c r="W572" t="s">
        <v>1655</v>
      </c>
      <c r="X572" t="s">
        <v>1656</v>
      </c>
    </row>
    <row r="573" spans="20:24" x14ac:dyDescent="0.35">
      <c r="T573" t="s">
        <v>49</v>
      </c>
      <c r="U573" t="s">
        <v>50</v>
      </c>
      <c r="V573" t="s">
        <v>1654</v>
      </c>
      <c r="W573" t="s">
        <v>1655</v>
      </c>
      <c r="X573" t="s">
        <v>1657</v>
      </c>
    </row>
    <row r="574" spans="20:24" x14ac:dyDescent="0.35">
      <c r="T574" t="s">
        <v>49</v>
      </c>
      <c r="U574" t="s">
        <v>50</v>
      </c>
      <c r="V574" t="s">
        <v>1654</v>
      </c>
      <c r="W574" t="s">
        <v>1655</v>
      </c>
      <c r="X574" t="s">
        <v>2223</v>
      </c>
    </row>
    <row r="575" spans="20:24" x14ac:dyDescent="0.35">
      <c r="T575" t="s">
        <v>49</v>
      </c>
      <c r="U575" t="s">
        <v>50</v>
      </c>
      <c r="V575" t="s">
        <v>1658</v>
      </c>
      <c r="W575" t="s">
        <v>1659</v>
      </c>
      <c r="X575" s="8" t="s">
        <v>1661</v>
      </c>
    </row>
    <row r="576" spans="20:24" x14ac:dyDescent="0.35">
      <c r="T576" t="s">
        <v>49</v>
      </c>
      <c r="U576" t="s">
        <v>50</v>
      </c>
      <c r="V576" t="s">
        <v>3236</v>
      </c>
      <c r="W576" t="s">
        <v>3237</v>
      </c>
      <c r="X576" t="s">
        <v>1664</v>
      </c>
    </row>
    <row r="577" spans="20:24" x14ac:dyDescent="0.35">
      <c r="T577" t="s">
        <v>49</v>
      </c>
      <c r="U577" t="s">
        <v>1667</v>
      </c>
      <c r="V577" t="s">
        <v>1668</v>
      </c>
      <c r="W577" t="s">
        <v>1669</v>
      </c>
      <c r="X577" t="s">
        <v>1670</v>
      </c>
    </row>
    <row r="578" spans="20:24" x14ac:dyDescent="0.35">
      <c r="T578" t="s">
        <v>49</v>
      </c>
      <c r="U578" t="s">
        <v>1667</v>
      </c>
      <c r="V578" t="s">
        <v>2082</v>
      </c>
      <c r="W578" t="s">
        <v>2083</v>
      </c>
      <c r="X578" t="s">
        <v>2227</v>
      </c>
    </row>
    <row r="579" spans="20:24" x14ac:dyDescent="0.35">
      <c r="T579" t="s">
        <v>49</v>
      </c>
      <c r="U579" t="s">
        <v>1672</v>
      </c>
      <c r="V579" t="s">
        <v>2140</v>
      </c>
      <c r="W579" t="s">
        <v>2228</v>
      </c>
      <c r="X579" t="s">
        <v>2229</v>
      </c>
    </row>
    <row r="580" spans="20:24" x14ac:dyDescent="0.35">
      <c r="T580" t="s">
        <v>49</v>
      </c>
      <c r="U580" t="s">
        <v>1672</v>
      </c>
      <c r="V580" t="s">
        <v>3246</v>
      </c>
      <c r="W580" t="s">
        <v>3247</v>
      </c>
      <c r="X580" t="s">
        <v>3248</v>
      </c>
    </row>
    <row r="581" spans="20:24" x14ac:dyDescent="0.35">
      <c r="T581" t="s">
        <v>49</v>
      </c>
      <c r="U581" t="s">
        <v>1677</v>
      </c>
      <c r="V581" t="s">
        <v>1674</v>
      </c>
      <c r="W581" t="s">
        <v>1675</v>
      </c>
      <c r="X581" t="s">
        <v>2494</v>
      </c>
    </row>
    <row r="582" spans="20:24" x14ac:dyDescent="0.35">
      <c r="T582" t="s">
        <v>49</v>
      </c>
      <c r="U582" t="s">
        <v>1677</v>
      </c>
      <c r="V582" t="s">
        <v>1674</v>
      </c>
      <c r="W582" t="s">
        <v>2232</v>
      </c>
      <c r="X582" t="s">
        <v>2496</v>
      </c>
    </row>
    <row r="583" spans="20:24" x14ac:dyDescent="0.35">
      <c r="T583" t="s">
        <v>49</v>
      </c>
      <c r="U583" t="s">
        <v>1677</v>
      </c>
      <c r="V583" t="s">
        <v>2233</v>
      </c>
      <c r="W583" t="s">
        <v>2234</v>
      </c>
      <c r="X583" t="s">
        <v>2498</v>
      </c>
    </row>
    <row r="584" spans="20:24" x14ac:dyDescent="0.35">
      <c r="T584" t="s">
        <v>49</v>
      </c>
      <c r="U584" t="s">
        <v>1677</v>
      </c>
      <c r="V584" t="s">
        <v>2235</v>
      </c>
      <c r="W584" t="s">
        <v>2236</v>
      </c>
      <c r="X584" t="s">
        <v>2237</v>
      </c>
    </row>
    <row r="585" spans="20:24" x14ac:dyDescent="0.35">
      <c r="T585" t="s">
        <v>49</v>
      </c>
      <c r="U585" t="s">
        <v>1677</v>
      </c>
      <c r="V585" t="s">
        <v>2235</v>
      </c>
      <c r="W585" t="s">
        <v>2236</v>
      </c>
      <c r="X585" t="s">
        <v>2237</v>
      </c>
    </row>
    <row r="586" spans="20:24" x14ac:dyDescent="0.35">
      <c r="T586" t="s">
        <v>49</v>
      </c>
      <c r="U586" t="s">
        <v>2240</v>
      </c>
      <c r="V586" t="s">
        <v>2241</v>
      </c>
      <c r="W586" t="s">
        <v>2242</v>
      </c>
      <c r="X586" t="s">
        <v>2243</v>
      </c>
    </row>
    <row r="587" spans="20:24" x14ac:dyDescent="0.35">
      <c r="T587" t="s">
        <v>49</v>
      </c>
      <c r="U587" t="s">
        <v>58</v>
      </c>
      <c r="V587" t="s">
        <v>258</v>
      </c>
      <c r="W587" t="s">
        <v>1681</v>
      </c>
      <c r="X587" t="s">
        <v>2245</v>
      </c>
    </row>
    <row r="588" spans="20:24" x14ac:dyDescent="0.35">
      <c r="T588" t="s">
        <v>49</v>
      </c>
      <c r="U588" t="s">
        <v>58</v>
      </c>
      <c r="V588" t="s">
        <v>258</v>
      </c>
      <c r="W588" t="s">
        <v>1681</v>
      </c>
      <c r="X588" t="s">
        <v>2245</v>
      </c>
    </row>
    <row r="589" spans="20:24" x14ac:dyDescent="0.35">
      <c r="T589" t="s">
        <v>49</v>
      </c>
      <c r="U589" t="s">
        <v>58</v>
      </c>
      <c r="V589" t="s">
        <v>258</v>
      </c>
      <c r="W589" t="s">
        <v>1681</v>
      </c>
      <c r="X589" t="s">
        <v>1684</v>
      </c>
    </row>
    <row r="590" spans="20:24" x14ac:dyDescent="0.35">
      <c r="T590" t="s">
        <v>49</v>
      </c>
      <c r="U590" t="s">
        <v>58</v>
      </c>
      <c r="V590" t="s">
        <v>258</v>
      </c>
      <c r="W590" t="s">
        <v>1681</v>
      </c>
      <c r="X590" t="s">
        <v>1684</v>
      </c>
    </row>
    <row r="591" spans="20:24" x14ac:dyDescent="0.35">
      <c r="T591" t="s">
        <v>49</v>
      </c>
      <c r="U591" t="s">
        <v>58</v>
      </c>
      <c r="V591" t="s">
        <v>258</v>
      </c>
      <c r="W591" t="s">
        <v>1681</v>
      </c>
      <c r="X591" t="s">
        <v>1684</v>
      </c>
    </row>
    <row r="592" spans="20:24" x14ac:dyDescent="0.35">
      <c r="T592" t="s">
        <v>49</v>
      </c>
      <c r="U592" t="s">
        <v>58</v>
      </c>
      <c r="V592" t="s">
        <v>258</v>
      </c>
      <c r="W592" t="s">
        <v>1681</v>
      </c>
      <c r="X592" t="s">
        <v>1686</v>
      </c>
    </row>
    <row r="593" spans="20:24" x14ac:dyDescent="0.35">
      <c r="T593" t="s">
        <v>49</v>
      </c>
      <c r="U593" t="s">
        <v>58</v>
      </c>
      <c r="V593" t="s">
        <v>258</v>
      </c>
      <c r="W593" t="s">
        <v>1681</v>
      </c>
      <c r="X593" t="s">
        <v>2250</v>
      </c>
    </row>
    <row r="594" spans="20:24" x14ac:dyDescent="0.35">
      <c r="T594" t="s">
        <v>49</v>
      </c>
      <c r="U594" t="s">
        <v>58</v>
      </c>
      <c r="V594" t="s">
        <v>258</v>
      </c>
      <c r="W594" t="s">
        <v>1681</v>
      </c>
      <c r="X594" s="8" t="s">
        <v>3275</v>
      </c>
    </row>
    <row r="595" spans="20:24" x14ac:dyDescent="0.35">
      <c r="T595" t="s">
        <v>49</v>
      </c>
      <c r="U595" t="s">
        <v>58</v>
      </c>
      <c r="V595" t="s">
        <v>258</v>
      </c>
      <c r="W595" t="s">
        <v>259</v>
      </c>
      <c r="X595" t="s">
        <v>1689</v>
      </c>
    </row>
    <row r="596" spans="20:24" x14ac:dyDescent="0.35">
      <c r="T596" t="s">
        <v>49</v>
      </c>
      <c r="U596" t="s">
        <v>58</v>
      </c>
      <c r="V596" t="s">
        <v>258</v>
      </c>
      <c r="W596" t="s">
        <v>259</v>
      </c>
      <c r="X596" t="s">
        <v>1694</v>
      </c>
    </row>
    <row r="597" spans="20:24" x14ac:dyDescent="0.35">
      <c r="T597" t="s">
        <v>49</v>
      </c>
      <c r="U597" t="s">
        <v>58</v>
      </c>
      <c r="V597" t="s">
        <v>258</v>
      </c>
      <c r="W597" t="s">
        <v>259</v>
      </c>
      <c r="X597" t="s">
        <v>458</v>
      </c>
    </row>
    <row r="598" spans="20:24" x14ac:dyDescent="0.35">
      <c r="T598" t="s">
        <v>49</v>
      </c>
      <c r="U598" t="s">
        <v>58</v>
      </c>
      <c r="V598" t="s">
        <v>258</v>
      </c>
      <c r="W598" t="s">
        <v>259</v>
      </c>
      <c r="X598" t="s">
        <v>260</v>
      </c>
    </row>
    <row r="599" spans="20:24" x14ac:dyDescent="0.35">
      <c r="T599" t="s">
        <v>49</v>
      </c>
      <c r="U599" t="s">
        <v>58</v>
      </c>
      <c r="V599" t="s">
        <v>59</v>
      </c>
      <c r="W599" t="s">
        <v>60</v>
      </c>
      <c r="X599" t="s">
        <v>1970</v>
      </c>
    </row>
    <row r="600" spans="20:24" x14ac:dyDescent="0.35">
      <c r="T600" t="s">
        <v>49</v>
      </c>
      <c r="U600" t="s">
        <v>58</v>
      </c>
      <c r="V600" t="s">
        <v>59</v>
      </c>
      <c r="W600" t="s">
        <v>60</v>
      </c>
      <c r="X600" t="s">
        <v>1970</v>
      </c>
    </row>
    <row r="601" spans="20:24" x14ac:dyDescent="0.35">
      <c r="T601" t="s">
        <v>49</v>
      </c>
      <c r="U601" t="s">
        <v>58</v>
      </c>
      <c r="V601" t="s">
        <v>59</v>
      </c>
      <c r="W601" t="s">
        <v>60</v>
      </c>
      <c r="X601" t="s">
        <v>1970</v>
      </c>
    </row>
    <row r="602" spans="20:24" x14ac:dyDescent="0.35">
      <c r="T602" t="s">
        <v>49</v>
      </c>
      <c r="U602" t="s">
        <v>58</v>
      </c>
      <c r="V602" t="s">
        <v>59</v>
      </c>
      <c r="W602" t="s">
        <v>60</v>
      </c>
      <c r="X602" t="s">
        <v>1970</v>
      </c>
    </row>
    <row r="603" spans="20:24" x14ac:dyDescent="0.35">
      <c r="T603" t="s">
        <v>49</v>
      </c>
      <c r="U603" t="s">
        <v>58</v>
      </c>
      <c r="V603" t="s">
        <v>59</v>
      </c>
      <c r="W603" t="s">
        <v>60</v>
      </c>
      <c r="X603" t="s">
        <v>1970</v>
      </c>
    </row>
    <row r="604" spans="20:24" x14ac:dyDescent="0.35">
      <c r="T604" t="s">
        <v>49</v>
      </c>
      <c r="U604" t="s">
        <v>58</v>
      </c>
      <c r="V604" t="s">
        <v>59</v>
      </c>
      <c r="W604" t="s">
        <v>60</v>
      </c>
      <c r="X604" t="s">
        <v>1970</v>
      </c>
    </row>
    <row r="605" spans="20:24" x14ac:dyDescent="0.35">
      <c r="T605" t="s">
        <v>49</v>
      </c>
      <c r="U605" t="s">
        <v>58</v>
      </c>
      <c r="V605" t="s">
        <v>59</v>
      </c>
      <c r="W605" t="s">
        <v>60</v>
      </c>
      <c r="X605" t="s">
        <v>1970</v>
      </c>
    </row>
    <row r="606" spans="20:24" x14ac:dyDescent="0.35">
      <c r="T606" t="s">
        <v>49</v>
      </c>
      <c r="U606" t="s">
        <v>58</v>
      </c>
      <c r="V606" t="s">
        <v>59</v>
      </c>
      <c r="W606" t="s">
        <v>60</v>
      </c>
      <c r="X606" t="s">
        <v>1970</v>
      </c>
    </row>
    <row r="607" spans="20:24" x14ac:dyDescent="0.35">
      <c r="T607" t="s">
        <v>49</v>
      </c>
      <c r="U607" t="s">
        <v>58</v>
      </c>
      <c r="V607" t="s">
        <v>59</v>
      </c>
      <c r="W607" t="s">
        <v>60</v>
      </c>
      <c r="X607" t="s">
        <v>1970</v>
      </c>
    </row>
    <row r="608" spans="20:24" x14ac:dyDescent="0.35">
      <c r="T608" t="s">
        <v>49</v>
      </c>
      <c r="U608" t="s">
        <v>58</v>
      </c>
      <c r="V608" t="s">
        <v>59</v>
      </c>
      <c r="W608" t="s">
        <v>60</v>
      </c>
      <c r="X608" t="s">
        <v>1970</v>
      </c>
    </row>
    <row r="609" spans="20:24" x14ac:dyDescent="0.35">
      <c r="T609" t="s">
        <v>49</v>
      </c>
      <c r="U609" t="s">
        <v>58</v>
      </c>
      <c r="V609" t="s">
        <v>59</v>
      </c>
      <c r="W609" t="s">
        <v>60</v>
      </c>
      <c r="X609" t="s">
        <v>1711</v>
      </c>
    </row>
    <row r="610" spans="20:24" x14ac:dyDescent="0.35">
      <c r="T610" t="s">
        <v>49</v>
      </c>
      <c r="U610" t="s">
        <v>58</v>
      </c>
      <c r="V610" t="s">
        <v>59</v>
      </c>
      <c r="W610" t="s">
        <v>60</v>
      </c>
      <c r="X610" t="s">
        <v>1713</v>
      </c>
    </row>
    <row r="611" spans="20:24" x14ac:dyDescent="0.35">
      <c r="T611" t="s">
        <v>49</v>
      </c>
      <c r="U611" t="s">
        <v>58</v>
      </c>
      <c r="V611" t="s">
        <v>59</v>
      </c>
      <c r="W611" t="s">
        <v>60</v>
      </c>
      <c r="X611" t="s">
        <v>2257</v>
      </c>
    </row>
    <row r="612" spans="20:24" x14ac:dyDescent="0.35">
      <c r="T612" t="s">
        <v>49</v>
      </c>
      <c r="U612" t="s">
        <v>58</v>
      </c>
      <c r="V612" t="s">
        <v>59</v>
      </c>
      <c r="W612" t="s">
        <v>60</v>
      </c>
      <c r="X612" t="s">
        <v>69</v>
      </c>
    </row>
    <row r="613" spans="20:24" x14ac:dyDescent="0.35">
      <c r="T613" t="s">
        <v>49</v>
      </c>
      <c r="U613" t="s">
        <v>58</v>
      </c>
      <c r="V613" t="s">
        <v>59</v>
      </c>
      <c r="W613" t="s">
        <v>60</v>
      </c>
      <c r="X613" t="s">
        <v>1999</v>
      </c>
    </row>
    <row r="614" spans="20:24" x14ac:dyDescent="0.35">
      <c r="T614" t="s">
        <v>49</v>
      </c>
      <c r="U614" t="s">
        <v>58</v>
      </c>
      <c r="V614" t="s">
        <v>59</v>
      </c>
      <c r="W614" t="s">
        <v>60</v>
      </c>
      <c r="X614" t="s">
        <v>1999</v>
      </c>
    </row>
    <row r="615" spans="20:24" x14ac:dyDescent="0.35">
      <c r="T615" t="s">
        <v>49</v>
      </c>
      <c r="U615" t="s">
        <v>58</v>
      </c>
      <c r="V615" t="s">
        <v>59</v>
      </c>
      <c r="W615" t="s">
        <v>60</v>
      </c>
      <c r="X615" t="s">
        <v>61</v>
      </c>
    </row>
    <row r="616" spans="20:24" x14ac:dyDescent="0.35">
      <c r="T616" t="s">
        <v>49</v>
      </c>
      <c r="U616" t="s">
        <v>58</v>
      </c>
      <c r="V616" t="s">
        <v>59</v>
      </c>
      <c r="W616" t="s">
        <v>60</v>
      </c>
      <c r="X616" t="s">
        <v>61</v>
      </c>
    </row>
    <row r="617" spans="20:24" x14ac:dyDescent="0.35">
      <c r="T617" t="s">
        <v>49</v>
      </c>
      <c r="U617" t="s">
        <v>58</v>
      </c>
      <c r="V617" t="s">
        <v>59</v>
      </c>
      <c r="W617" t="s">
        <v>60</v>
      </c>
      <c r="X617" t="s">
        <v>61</v>
      </c>
    </row>
    <row r="618" spans="20:24" x14ac:dyDescent="0.35">
      <c r="T618" t="s">
        <v>49</v>
      </c>
      <c r="U618" t="s">
        <v>58</v>
      </c>
      <c r="V618" t="s">
        <v>59</v>
      </c>
      <c r="W618" t="s">
        <v>60</v>
      </c>
      <c r="X618" t="s">
        <v>1740</v>
      </c>
    </row>
    <row r="619" spans="20:24" x14ac:dyDescent="0.35">
      <c r="T619" t="s">
        <v>49</v>
      </c>
      <c r="U619" t="s">
        <v>58</v>
      </c>
      <c r="V619" t="s">
        <v>112</v>
      </c>
      <c r="W619" s="8" t="s">
        <v>113</v>
      </c>
      <c r="X619" s="8" t="s">
        <v>3228</v>
      </c>
    </row>
    <row r="620" spans="20:24" x14ac:dyDescent="0.35">
      <c r="T620" t="s">
        <v>49</v>
      </c>
      <c r="U620" t="s">
        <v>58</v>
      </c>
      <c r="V620" t="s">
        <v>112</v>
      </c>
      <c r="W620" s="8" t="s">
        <v>113</v>
      </c>
      <c r="X620" s="8" t="s">
        <v>3228</v>
      </c>
    </row>
    <row r="621" spans="20:24" x14ac:dyDescent="0.35">
      <c r="T621" t="s">
        <v>49</v>
      </c>
      <c r="U621" t="s">
        <v>58</v>
      </c>
      <c r="V621" t="s">
        <v>112</v>
      </c>
      <c r="W621" t="s">
        <v>113</v>
      </c>
      <c r="X621" s="8" t="s">
        <v>3227</v>
      </c>
    </row>
    <row r="622" spans="20:24" x14ac:dyDescent="0.35">
      <c r="T622" t="s">
        <v>49</v>
      </c>
      <c r="U622" t="s">
        <v>58</v>
      </c>
      <c r="V622" t="s">
        <v>59</v>
      </c>
      <c r="W622" t="s">
        <v>60</v>
      </c>
      <c r="X622" t="s">
        <v>3231</v>
      </c>
    </row>
    <row r="623" spans="20:24" x14ac:dyDescent="0.35">
      <c r="T623" t="s">
        <v>49</v>
      </c>
      <c r="U623" t="s">
        <v>58</v>
      </c>
      <c r="V623" t="s">
        <v>59</v>
      </c>
      <c r="W623" t="s">
        <v>60</v>
      </c>
      <c r="X623" t="s">
        <v>3231</v>
      </c>
    </row>
    <row r="624" spans="20:24" x14ac:dyDescent="0.35">
      <c r="T624" t="s">
        <v>49</v>
      </c>
      <c r="U624" t="s">
        <v>58</v>
      </c>
      <c r="V624" t="s">
        <v>59</v>
      </c>
      <c r="W624" t="s">
        <v>1741</v>
      </c>
      <c r="X624" t="s">
        <v>1989</v>
      </c>
    </row>
    <row r="625" spans="20:24" x14ac:dyDescent="0.35">
      <c r="T625" t="s">
        <v>49</v>
      </c>
      <c r="U625" t="s">
        <v>58</v>
      </c>
      <c r="V625" t="s">
        <v>59</v>
      </c>
      <c r="W625" t="s">
        <v>2263</v>
      </c>
      <c r="X625" t="s">
        <v>2503</v>
      </c>
    </row>
    <row r="626" spans="20:24" x14ac:dyDescent="0.35">
      <c r="T626" t="s">
        <v>49</v>
      </c>
      <c r="U626" t="s">
        <v>58</v>
      </c>
      <c r="V626" t="s">
        <v>59</v>
      </c>
      <c r="W626" t="s">
        <v>2264</v>
      </c>
      <c r="X626" t="s">
        <v>2505</v>
      </c>
    </row>
    <row r="627" spans="20:24" x14ac:dyDescent="0.35">
      <c r="T627" t="s">
        <v>49</v>
      </c>
      <c r="U627" t="s">
        <v>58</v>
      </c>
      <c r="V627" t="s">
        <v>59</v>
      </c>
      <c r="W627" t="s">
        <v>1742</v>
      </c>
      <c r="X627" s="8" t="s">
        <v>3276</v>
      </c>
    </row>
    <row r="628" spans="20:24" x14ac:dyDescent="0.35">
      <c r="T628" t="s">
        <v>49</v>
      </c>
      <c r="U628" t="s">
        <v>58</v>
      </c>
      <c r="V628" t="s">
        <v>59</v>
      </c>
      <c r="W628" t="s">
        <v>1742</v>
      </c>
      <c r="X628" t="s">
        <v>1743</v>
      </c>
    </row>
    <row r="629" spans="20:24" x14ac:dyDescent="0.35">
      <c r="T629" t="s">
        <v>49</v>
      </c>
      <c r="U629" t="s">
        <v>58</v>
      </c>
      <c r="V629" t="s">
        <v>173</v>
      </c>
      <c r="W629" t="s">
        <v>174</v>
      </c>
      <c r="X629" t="s">
        <v>175</v>
      </c>
    </row>
    <row r="630" spans="20:24" x14ac:dyDescent="0.35">
      <c r="T630" t="s">
        <v>49</v>
      </c>
      <c r="U630" t="s">
        <v>2267</v>
      </c>
      <c r="V630" t="s">
        <v>2268</v>
      </c>
      <c r="W630" t="s">
        <v>2507</v>
      </c>
      <c r="X630" t="s">
        <v>2508</v>
      </c>
    </row>
    <row r="631" spans="20:24" x14ac:dyDescent="0.35">
      <c r="T631" t="s">
        <v>49</v>
      </c>
      <c r="U631" t="s">
        <v>73</v>
      </c>
      <c r="V631" t="s">
        <v>1903</v>
      </c>
      <c r="W631" t="s">
        <v>1904</v>
      </c>
      <c r="X631" t="s">
        <v>1905</v>
      </c>
    </row>
    <row r="632" spans="20:24" x14ac:dyDescent="0.35">
      <c r="T632" t="s">
        <v>49</v>
      </c>
      <c r="U632" t="s">
        <v>73</v>
      </c>
      <c r="V632" t="s">
        <v>295</v>
      </c>
      <c r="W632" t="s">
        <v>2269</v>
      </c>
      <c r="X632" t="s">
        <v>2270</v>
      </c>
    </row>
    <row r="633" spans="20:24" x14ac:dyDescent="0.35">
      <c r="T633" t="s">
        <v>49</v>
      </c>
      <c r="U633" t="s">
        <v>73</v>
      </c>
      <c r="V633" t="s">
        <v>295</v>
      </c>
      <c r="W633" t="s">
        <v>1767</v>
      </c>
      <c r="X633" t="s">
        <v>1930</v>
      </c>
    </row>
    <row r="634" spans="20:24" x14ac:dyDescent="0.35">
      <c r="T634" t="s">
        <v>49</v>
      </c>
      <c r="U634" t="s">
        <v>73</v>
      </c>
      <c r="V634" t="s">
        <v>295</v>
      </c>
      <c r="W634" t="s">
        <v>296</v>
      </c>
      <c r="X634" t="s">
        <v>297</v>
      </c>
    </row>
    <row r="635" spans="20:24" x14ac:dyDescent="0.35">
      <c r="T635" t="s">
        <v>49</v>
      </c>
      <c r="U635" t="s">
        <v>73</v>
      </c>
      <c r="V635" t="s">
        <v>295</v>
      </c>
      <c r="W635" t="s">
        <v>296</v>
      </c>
      <c r="X635" t="s">
        <v>297</v>
      </c>
    </row>
    <row r="636" spans="20:24" x14ac:dyDescent="0.35">
      <c r="T636" t="s">
        <v>49</v>
      </c>
      <c r="U636" t="s">
        <v>73</v>
      </c>
      <c r="V636" t="s">
        <v>295</v>
      </c>
      <c r="W636" t="s">
        <v>2272</v>
      </c>
      <c r="X636" t="s">
        <v>2511</v>
      </c>
    </row>
    <row r="637" spans="20:24" x14ac:dyDescent="0.35">
      <c r="T637" t="s">
        <v>49</v>
      </c>
      <c r="U637" t="s">
        <v>73</v>
      </c>
      <c r="V637" t="s">
        <v>295</v>
      </c>
      <c r="W637" t="s">
        <v>2272</v>
      </c>
      <c r="X637" t="s">
        <v>2273</v>
      </c>
    </row>
    <row r="638" spans="20:24" x14ac:dyDescent="0.35">
      <c r="T638" t="s">
        <v>49</v>
      </c>
      <c r="U638" t="s">
        <v>73</v>
      </c>
      <c r="V638" t="s">
        <v>295</v>
      </c>
      <c r="W638" t="s">
        <v>2272</v>
      </c>
      <c r="X638" t="s">
        <v>2273</v>
      </c>
    </row>
    <row r="639" spans="20:24" x14ac:dyDescent="0.35">
      <c r="T639" t="s">
        <v>49</v>
      </c>
      <c r="U639" t="s">
        <v>73</v>
      </c>
      <c r="V639" t="s">
        <v>295</v>
      </c>
      <c r="W639" t="s">
        <v>2272</v>
      </c>
      <c r="X639" t="s">
        <v>2273</v>
      </c>
    </row>
    <row r="640" spans="20:24" x14ac:dyDescent="0.35">
      <c r="T640" t="s">
        <v>49</v>
      </c>
      <c r="U640" t="s">
        <v>73</v>
      </c>
      <c r="V640" t="s">
        <v>95</v>
      </c>
      <c r="W640" t="s">
        <v>96</v>
      </c>
      <c r="X640" t="s">
        <v>1770</v>
      </c>
    </row>
    <row r="641" spans="20:24" x14ac:dyDescent="0.35">
      <c r="T641" t="s">
        <v>49</v>
      </c>
      <c r="U641" t="s">
        <v>73</v>
      </c>
      <c r="V641" t="s">
        <v>95</v>
      </c>
      <c r="W641" t="s">
        <v>96</v>
      </c>
      <c r="X641" t="s">
        <v>1770</v>
      </c>
    </row>
    <row r="642" spans="20:24" x14ac:dyDescent="0.35">
      <c r="T642" t="s">
        <v>49</v>
      </c>
      <c r="U642" t="s">
        <v>73</v>
      </c>
      <c r="V642" t="s">
        <v>95</v>
      </c>
      <c r="W642" t="s">
        <v>96</v>
      </c>
      <c r="X642" t="s">
        <v>1772</v>
      </c>
    </row>
    <row r="643" spans="20:24" x14ac:dyDescent="0.35">
      <c r="T643" t="s">
        <v>49</v>
      </c>
      <c r="U643" t="s">
        <v>73</v>
      </c>
      <c r="V643" t="s">
        <v>95</v>
      </c>
      <c r="W643" t="s">
        <v>96</v>
      </c>
      <c r="X643" t="s">
        <v>1772</v>
      </c>
    </row>
    <row r="644" spans="20:24" x14ac:dyDescent="0.35">
      <c r="T644" t="s">
        <v>49</v>
      </c>
      <c r="U644" t="s">
        <v>73</v>
      </c>
      <c r="V644" t="s">
        <v>95</v>
      </c>
      <c r="W644" t="s">
        <v>96</v>
      </c>
      <c r="X644" t="s">
        <v>1775</v>
      </c>
    </row>
    <row r="645" spans="20:24" x14ac:dyDescent="0.35">
      <c r="T645" t="s">
        <v>49</v>
      </c>
      <c r="U645" t="s">
        <v>73</v>
      </c>
      <c r="V645" t="s">
        <v>95</v>
      </c>
      <c r="W645" t="s">
        <v>96</v>
      </c>
      <c r="X645" t="s">
        <v>1775</v>
      </c>
    </row>
    <row r="646" spans="20:24" x14ac:dyDescent="0.35">
      <c r="T646" t="s">
        <v>49</v>
      </c>
      <c r="U646" t="s">
        <v>73</v>
      </c>
      <c r="V646" t="s">
        <v>95</v>
      </c>
      <c r="W646" t="s">
        <v>96</v>
      </c>
      <c r="X646" t="s">
        <v>1775</v>
      </c>
    </row>
    <row r="647" spans="20:24" x14ac:dyDescent="0.35">
      <c r="T647" t="s">
        <v>49</v>
      </c>
      <c r="U647" t="s">
        <v>73</v>
      </c>
      <c r="V647" t="s">
        <v>95</v>
      </c>
      <c r="W647" t="s">
        <v>96</v>
      </c>
      <c r="X647" t="s">
        <v>1777</v>
      </c>
    </row>
    <row r="648" spans="20:24" x14ac:dyDescent="0.35">
      <c r="T648" t="s">
        <v>49</v>
      </c>
      <c r="U648" t="s">
        <v>73</v>
      </c>
      <c r="V648" t="s">
        <v>95</v>
      </c>
      <c r="W648" t="s">
        <v>96</v>
      </c>
      <c r="X648" t="s">
        <v>1777</v>
      </c>
    </row>
    <row r="649" spans="20:24" x14ac:dyDescent="0.35">
      <c r="T649" t="s">
        <v>49</v>
      </c>
      <c r="U649" t="s">
        <v>73</v>
      </c>
      <c r="V649" t="s">
        <v>95</v>
      </c>
      <c r="W649" t="s">
        <v>1780</v>
      </c>
      <c r="X649" t="s">
        <v>1781</v>
      </c>
    </row>
    <row r="650" spans="20:24" x14ac:dyDescent="0.35">
      <c r="T650" t="s">
        <v>49</v>
      </c>
      <c r="U650" t="s">
        <v>73</v>
      </c>
      <c r="V650" t="s">
        <v>95</v>
      </c>
      <c r="W650" t="s">
        <v>1784</v>
      </c>
      <c r="X650" t="s">
        <v>1785</v>
      </c>
    </row>
    <row r="651" spans="20:24" x14ac:dyDescent="0.35">
      <c r="T651" t="s">
        <v>49</v>
      </c>
      <c r="U651" t="s">
        <v>73</v>
      </c>
      <c r="V651" t="s">
        <v>95</v>
      </c>
      <c r="W651" t="s">
        <v>1784</v>
      </c>
      <c r="X651" t="s">
        <v>1785</v>
      </c>
    </row>
    <row r="652" spans="20:24" x14ac:dyDescent="0.35">
      <c r="T652" t="s">
        <v>49</v>
      </c>
      <c r="U652" t="s">
        <v>73</v>
      </c>
      <c r="V652" t="s">
        <v>95</v>
      </c>
      <c r="W652" t="s">
        <v>2025</v>
      </c>
      <c r="X652" t="s">
        <v>2513</v>
      </c>
    </row>
    <row r="653" spans="20:24" x14ac:dyDescent="0.35">
      <c r="T653" t="s">
        <v>49</v>
      </c>
      <c r="U653" t="s">
        <v>73</v>
      </c>
      <c r="V653" t="s">
        <v>95</v>
      </c>
      <c r="W653" t="s">
        <v>1787</v>
      </c>
      <c r="X653" t="s">
        <v>1788</v>
      </c>
    </row>
    <row r="654" spans="20:24" x14ac:dyDescent="0.35">
      <c r="T654" t="s">
        <v>49</v>
      </c>
      <c r="U654" t="s">
        <v>73</v>
      </c>
      <c r="V654" t="s">
        <v>95</v>
      </c>
      <c r="W654" t="s">
        <v>1787</v>
      </c>
      <c r="X654" t="s">
        <v>1788</v>
      </c>
    </row>
    <row r="655" spans="20:24" x14ac:dyDescent="0.35">
      <c r="T655" t="s">
        <v>49</v>
      </c>
      <c r="U655" t="s">
        <v>73</v>
      </c>
      <c r="V655" t="s">
        <v>95</v>
      </c>
      <c r="W655" t="s">
        <v>1787</v>
      </c>
      <c r="X655" t="s">
        <v>1788</v>
      </c>
    </row>
    <row r="656" spans="20:24" x14ac:dyDescent="0.35">
      <c r="T656" t="s">
        <v>49</v>
      </c>
      <c r="U656" t="s">
        <v>73</v>
      </c>
      <c r="V656" t="s">
        <v>95</v>
      </c>
      <c r="W656" t="s">
        <v>1787</v>
      </c>
      <c r="X656" t="s">
        <v>1788</v>
      </c>
    </row>
    <row r="657" spans="20:24" x14ac:dyDescent="0.35">
      <c r="T657" t="s">
        <v>49</v>
      </c>
      <c r="U657" t="s">
        <v>73</v>
      </c>
      <c r="V657" t="s">
        <v>95</v>
      </c>
      <c r="W657" t="s">
        <v>1787</v>
      </c>
      <c r="X657" t="s">
        <v>1788</v>
      </c>
    </row>
    <row r="658" spans="20:24" x14ac:dyDescent="0.35">
      <c r="T658" t="s">
        <v>49</v>
      </c>
      <c r="U658" t="s">
        <v>73</v>
      </c>
      <c r="V658" t="s">
        <v>95</v>
      </c>
      <c r="W658" t="s">
        <v>2292</v>
      </c>
      <c r="X658" t="s">
        <v>2293</v>
      </c>
    </row>
    <row r="659" spans="20:24" x14ac:dyDescent="0.35">
      <c r="T659" t="s">
        <v>49</v>
      </c>
      <c r="U659" t="s">
        <v>73</v>
      </c>
      <c r="V659" t="s">
        <v>318</v>
      </c>
      <c r="W659" t="s">
        <v>2294</v>
      </c>
      <c r="X659" t="s">
        <v>2516</v>
      </c>
    </row>
    <row r="660" spans="20:24" x14ac:dyDescent="0.35">
      <c r="T660" t="s">
        <v>49</v>
      </c>
      <c r="U660" t="s">
        <v>73</v>
      </c>
      <c r="V660" t="s">
        <v>318</v>
      </c>
      <c r="W660" t="s">
        <v>319</v>
      </c>
      <c r="X660" t="s">
        <v>320</v>
      </c>
    </row>
    <row r="661" spans="20:24" x14ac:dyDescent="0.35">
      <c r="T661" t="s">
        <v>49</v>
      </c>
      <c r="U661" t="s">
        <v>73</v>
      </c>
      <c r="V661" t="s">
        <v>318</v>
      </c>
      <c r="W661" t="s">
        <v>319</v>
      </c>
      <c r="X661" t="s">
        <v>320</v>
      </c>
    </row>
    <row r="662" spans="20:24" x14ac:dyDescent="0.35">
      <c r="T662" t="s">
        <v>49</v>
      </c>
      <c r="U662" t="s">
        <v>73</v>
      </c>
      <c r="V662" t="s">
        <v>318</v>
      </c>
      <c r="W662" t="s">
        <v>1790</v>
      </c>
      <c r="X662" t="s">
        <v>1961</v>
      </c>
    </row>
    <row r="663" spans="20:24" x14ac:dyDescent="0.35">
      <c r="T663" t="s">
        <v>49</v>
      </c>
      <c r="U663" t="s">
        <v>73</v>
      </c>
      <c r="V663" t="s">
        <v>318</v>
      </c>
      <c r="W663" t="s">
        <v>2295</v>
      </c>
      <c r="X663" t="s">
        <v>2518</v>
      </c>
    </row>
    <row r="664" spans="20:24" x14ac:dyDescent="0.35">
      <c r="T664" t="s">
        <v>49</v>
      </c>
      <c r="U664" t="s">
        <v>73</v>
      </c>
      <c r="V664" t="s">
        <v>318</v>
      </c>
      <c r="W664" t="s">
        <v>2296</v>
      </c>
      <c r="X664" t="s">
        <v>2520</v>
      </c>
    </row>
    <row r="665" spans="20:24" x14ac:dyDescent="0.35">
      <c r="T665" t="s">
        <v>49</v>
      </c>
      <c r="U665" t="s">
        <v>73</v>
      </c>
      <c r="V665" t="s">
        <v>318</v>
      </c>
      <c r="W665" t="s">
        <v>2297</v>
      </c>
      <c r="X665" t="s">
        <v>2298</v>
      </c>
    </row>
    <row r="666" spans="20:24" x14ac:dyDescent="0.35">
      <c r="T666" t="s">
        <v>49</v>
      </c>
      <c r="U666" t="s">
        <v>73</v>
      </c>
      <c r="V666" t="s">
        <v>1791</v>
      </c>
      <c r="W666" t="s">
        <v>2523</v>
      </c>
      <c r="X666" t="s">
        <v>2524</v>
      </c>
    </row>
    <row r="667" spans="20:24" x14ac:dyDescent="0.35">
      <c r="T667" t="s">
        <v>49</v>
      </c>
      <c r="U667" t="s">
        <v>73</v>
      </c>
      <c r="V667" t="s">
        <v>74</v>
      </c>
      <c r="W667" t="s">
        <v>2299</v>
      </c>
      <c r="X667" t="s">
        <v>2526</v>
      </c>
    </row>
    <row r="668" spans="20:24" x14ac:dyDescent="0.35">
      <c r="T668" t="s">
        <v>49</v>
      </c>
      <c r="U668" t="s">
        <v>73</v>
      </c>
      <c r="V668" t="s">
        <v>74</v>
      </c>
      <c r="W668" t="s">
        <v>1799</v>
      </c>
      <c r="X668" t="s">
        <v>2300</v>
      </c>
    </row>
    <row r="669" spans="20:24" x14ac:dyDescent="0.35">
      <c r="T669" t="s">
        <v>49</v>
      </c>
      <c r="U669" t="s">
        <v>73</v>
      </c>
      <c r="V669" t="s">
        <v>74</v>
      </c>
      <c r="W669" t="s">
        <v>1799</v>
      </c>
      <c r="X669" t="s">
        <v>2300</v>
      </c>
    </row>
    <row r="670" spans="20:24" x14ac:dyDescent="0.35">
      <c r="T670" t="s">
        <v>49</v>
      </c>
      <c r="U670" t="s">
        <v>73</v>
      </c>
      <c r="V670" t="s">
        <v>74</v>
      </c>
      <c r="W670" t="s">
        <v>1799</v>
      </c>
      <c r="X670" t="s">
        <v>2300</v>
      </c>
    </row>
    <row r="671" spans="20:24" x14ac:dyDescent="0.35">
      <c r="T671" t="s">
        <v>49</v>
      </c>
      <c r="U671" t="s">
        <v>73</v>
      </c>
      <c r="V671" t="s">
        <v>74</v>
      </c>
      <c r="W671" t="s">
        <v>1799</v>
      </c>
      <c r="X671" t="s">
        <v>2150</v>
      </c>
    </row>
    <row r="672" spans="20:24" x14ac:dyDescent="0.35">
      <c r="T672" t="s">
        <v>49</v>
      </c>
      <c r="U672" t="s">
        <v>73</v>
      </c>
      <c r="V672" t="s">
        <v>74</v>
      </c>
      <c r="W672" s="8" t="s">
        <v>1996</v>
      </c>
      <c r="X672" t="s">
        <v>2305</v>
      </c>
    </row>
    <row r="673" spans="20:24" x14ac:dyDescent="0.35">
      <c r="T673" t="s">
        <v>49</v>
      </c>
      <c r="U673" t="s">
        <v>73</v>
      </c>
      <c r="V673" t="s">
        <v>74</v>
      </c>
      <c r="W673" t="s">
        <v>1802</v>
      </c>
      <c r="X673" t="s">
        <v>1803</v>
      </c>
    </row>
    <row r="674" spans="20:24" x14ac:dyDescent="0.35">
      <c r="T674" t="s">
        <v>49</v>
      </c>
      <c r="U674" t="s">
        <v>73</v>
      </c>
      <c r="V674" t="s">
        <v>74</v>
      </c>
      <c r="W674" t="s">
        <v>1996</v>
      </c>
      <c r="X674" t="s">
        <v>2305</v>
      </c>
    </row>
    <row r="675" spans="20:24" x14ac:dyDescent="0.35">
      <c r="T675" t="s">
        <v>49</v>
      </c>
      <c r="U675" t="s">
        <v>73</v>
      </c>
      <c r="V675" t="s">
        <v>74</v>
      </c>
      <c r="W675" t="s">
        <v>75</v>
      </c>
      <c r="X675" t="s">
        <v>76</v>
      </c>
    </row>
    <row r="676" spans="20:24" x14ac:dyDescent="0.35">
      <c r="T676" t="s">
        <v>49</v>
      </c>
      <c r="U676" t="s">
        <v>73</v>
      </c>
      <c r="V676" t="s">
        <v>74</v>
      </c>
      <c r="W676" t="s">
        <v>75</v>
      </c>
      <c r="X676" t="s">
        <v>76</v>
      </c>
    </row>
    <row r="677" spans="20:24" x14ac:dyDescent="0.35">
      <c r="T677" t="s">
        <v>49</v>
      </c>
      <c r="U677" t="s">
        <v>73</v>
      </c>
      <c r="V677" t="s">
        <v>74</v>
      </c>
      <c r="W677" t="s">
        <v>75</v>
      </c>
      <c r="X677" t="s">
        <v>76</v>
      </c>
    </row>
    <row r="678" spans="20:24" x14ac:dyDescent="0.35">
      <c r="T678" t="s">
        <v>49</v>
      </c>
      <c r="U678" t="s">
        <v>73</v>
      </c>
      <c r="V678" t="s">
        <v>74</v>
      </c>
      <c r="W678" t="s">
        <v>75</v>
      </c>
      <c r="X678" t="s">
        <v>76</v>
      </c>
    </row>
    <row r="679" spans="20:24" x14ac:dyDescent="0.35">
      <c r="T679" t="s">
        <v>49</v>
      </c>
      <c r="U679" t="s">
        <v>73</v>
      </c>
      <c r="V679" t="s">
        <v>74</v>
      </c>
      <c r="W679" t="s">
        <v>75</v>
      </c>
      <c r="X679" t="s">
        <v>76</v>
      </c>
    </row>
    <row r="680" spans="20:24" x14ac:dyDescent="0.35">
      <c r="T680" t="s">
        <v>49</v>
      </c>
      <c r="U680" t="s">
        <v>73</v>
      </c>
      <c r="V680" t="s">
        <v>74</v>
      </c>
      <c r="W680" t="s">
        <v>75</v>
      </c>
      <c r="X680" t="s">
        <v>76</v>
      </c>
    </row>
    <row r="681" spans="20:24" x14ac:dyDescent="0.35">
      <c r="T681" t="s">
        <v>49</v>
      </c>
      <c r="U681" t="s">
        <v>73</v>
      </c>
      <c r="V681" t="s">
        <v>74</v>
      </c>
      <c r="W681" t="s">
        <v>75</v>
      </c>
      <c r="X681" t="s">
        <v>76</v>
      </c>
    </row>
    <row r="682" spans="20:24" x14ac:dyDescent="0.35">
      <c r="T682" t="s">
        <v>49</v>
      </c>
      <c r="U682" t="s">
        <v>73</v>
      </c>
      <c r="V682" t="s">
        <v>74</v>
      </c>
      <c r="W682" t="s">
        <v>75</v>
      </c>
      <c r="X682" t="s">
        <v>76</v>
      </c>
    </row>
    <row r="683" spans="20:24" x14ac:dyDescent="0.35">
      <c r="T683" t="s">
        <v>49</v>
      </c>
      <c r="U683" t="s">
        <v>73</v>
      </c>
      <c r="V683" t="s">
        <v>74</v>
      </c>
      <c r="W683" t="s">
        <v>75</v>
      </c>
      <c r="X683" t="s">
        <v>76</v>
      </c>
    </row>
    <row r="684" spans="20:24" x14ac:dyDescent="0.35">
      <c r="T684" t="s">
        <v>49</v>
      </c>
      <c r="U684" t="s">
        <v>73</v>
      </c>
      <c r="V684" t="s">
        <v>74</v>
      </c>
      <c r="W684" t="s">
        <v>75</v>
      </c>
      <c r="X684" t="s">
        <v>76</v>
      </c>
    </row>
    <row r="685" spans="20:24" x14ac:dyDescent="0.35">
      <c r="T685" t="s">
        <v>49</v>
      </c>
      <c r="U685" t="s">
        <v>73</v>
      </c>
      <c r="V685" t="s">
        <v>74</v>
      </c>
      <c r="W685" t="s">
        <v>75</v>
      </c>
      <c r="X685" t="s">
        <v>76</v>
      </c>
    </row>
    <row r="686" spans="20:24" x14ac:dyDescent="0.35">
      <c r="T686" t="s">
        <v>49</v>
      </c>
      <c r="U686" t="s">
        <v>73</v>
      </c>
      <c r="V686" t="s">
        <v>74</v>
      </c>
      <c r="W686" t="s">
        <v>75</v>
      </c>
      <c r="X686" t="s">
        <v>76</v>
      </c>
    </row>
    <row r="687" spans="20:24" x14ac:dyDescent="0.35">
      <c r="T687" t="s">
        <v>49</v>
      </c>
      <c r="U687" t="s">
        <v>73</v>
      </c>
      <c r="V687" t="s">
        <v>74</v>
      </c>
      <c r="W687" t="s">
        <v>75</v>
      </c>
      <c r="X687" t="s">
        <v>76</v>
      </c>
    </row>
    <row r="688" spans="20:24" x14ac:dyDescent="0.35">
      <c r="T688" t="s">
        <v>49</v>
      </c>
      <c r="U688" t="s">
        <v>73</v>
      </c>
      <c r="V688" t="s">
        <v>74</v>
      </c>
      <c r="W688" t="s">
        <v>2187</v>
      </c>
      <c r="X688" t="s">
        <v>2309</v>
      </c>
    </row>
    <row r="689" spans="20:24" x14ac:dyDescent="0.35">
      <c r="T689" t="s">
        <v>49</v>
      </c>
      <c r="U689" t="s">
        <v>73</v>
      </c>
      <c r="V689" t="s">
        <v>74</v>
      </c>
      <c r="W689" t="s">
        <v>1821</v>
      </c>
      <c r="X689" t="s">
        <v>2311</v>
      </c>
    </row>
    <row r="690" spans="20:24" x14ac:dyDescent="0.35">
      <c r="T690" t="s">
        <v>49</v>
      </c>
      <c r="U690" t="s">
        <v>73</v>
      </c>
      <c r="V690" t="s">
        <v>74</v>
      </c>
      <c r="W690" t="s">
        <v>1821</v>
      </c>
      <c r="X690" t="s">
        <v>2311</v>
      </c>
    </row>
    <row r="691" spans="20:24" x14ac:dyDescent="0.35">
      <c r="T691" t="s">
        <v>49</v>
      </c>
      <c r="U691" t="s">
        <v>73</v>
      </c>
      <c r="V691" t="s">
        <v>74</v>
      </c>
      <c r="W691" t="s">
        <v>1821</v>
      </c>
      <c r="X691" t="s">
        <v>2313</v>
      </c>
    </row>
    <row r="692" spans="20:24" x14ac:dyDescent="0.35">
      <c r="T692" t="s">
        <v>49</v>
      </c>
      <c r="U692" t="s">
        <v>73</v>
      </c>
      <c r="V692" t="s">
        <v>74</v>
      </c>
      <c r="W692" t="s">
        <v>1821</v>
      </c>
      <c r="X692" t="s">
        <v>2315</v>
      </c>
    </row>
    <row r="693" spans="20:24" x14ac:dyDescent="0.35">
      <c r="T693" t="s">
        <v>49</v>
      </c>
      <c r="U693" t="s">
        <v>73</v>
      </c>
      <c r="V693" t="s">
        <v>74</v>
      </c>
      <c r="W693" t="s">
        <v>465</v>
      </c>
      <c r="X693" t="s">
        <v>466</v>
      </c>
    </row>
    <row r="694" spans="20:24" x14ac:dyDescent="0.35">
      <c r="T694" t="s">
        <v>49</v>
      </c>
      <c r="U694" t="s">
        <v>73</v>
      </c>
      <c r="V694" t="s">
        <v>74</v>
      </c>
      <c r="W694" t="s">
        <v>465</v>
      </c>
      <c r="X694" t="s">
        <v>466</v>
      </c>
    </row>
    <row r="695" spans="20:24" x14ac:dyDescent="0.35">
      <c r="T695" t="s">
        <v>49</v>
      </c>
      <c r="U695" t="s">
        <v>73</v>
      </c>
      <c r="V695" t="s">
        <v>74</v>
      </c>
      <c r="W695" t="s">
        <v>465</v>
      </c>
      <c r="X695" t="s">
        <v>466</v>
      </c>
    </row>
    <row r="696" spans="20:24" x14ac:dyDescent="0.35">
      <c r="T696" t="s">
        <v>49</v>
      </c>
      <c r="U696" t="s">
        <v>73</v>
      </c>
      <c r="V696" t="s">
        <v>74</v>
      </c>
      <c r="W696" t="s">
        <v>465</v>
      </c>
      <c r="X696" t="s">
        <v>466</v>
      </c>
    </row>
    <row r="697" spans="20:24" x14ac:dyDescent="0.35">
      <c r="T697" t="s">
        <v>49</v>
      </c>
      <c r="U697" t="s">
        <v>73</v>
      </c>
      <c r="V697" t="s">
        <v>74</v>
      </c>
      <c r="W697" t="s">
        <v>465</v>
      </c>
      <c r="X697" t="s">
        <v>466</v>
      </c>
    </row>
    <row r="698" spans="20:24" x14ac:dyDescent="0.35">
      <c r="T698" t="s">
        <v>49</v>
      </c>
      <c r="U698" t="s">
        <v>73</v>
      </c>
      <c r="V698" t="s">
        <v>74</v>
      </c>
      <c r="W698" t="s">
        <v>1826</v>
      </c>
      <c r="X698" t="s">
        <v>1827</v>
      </c>
    </row>
    <row r="699" spans="20:24" x14ac:dyDescent="0.35">
      <c r="T699" t="s">
        <v>49</v>
      </c>
      <c r="U699" t="s">
        <v>73</v>
      </c>
      <c r="V699" t="s">
        <v>74</v>
      </c>
      <c r="W699" t="s">
        <v>1826</v>
      </c>
      <c r="X699" t="s">
        <v>1827</v>
      </c>
    </row>
    <row r="700" spans="20:24" x14ac:dyDescent="0.35">
      <c r="T700" t="s">
        <v>49</v>
      </c>
      <c r="U700" t="s">
        <v>73</v>
      </c>
      <c r="V700" t="s">
        <v>74</v>
      </c>
      <c r="W700" t="s">
        <v>1826</v>
      </c>
      <c r="X700" t="s">
        <v>1829</v>
      </c>
    </row>
    <row r="701" spans="20:24" x14ac:dyDescent="0.35">
      <c r="T701" t="s">
        <v>49</v>
      </c>
      <c r="U701" t="s">
        <v>73</v>
      </c>
      <c r="V701" t="s">
        <v>74</v>
      </c>
      <c r="W701" t="s">
        <v>2318</v>
      </c>
      <c r="X701" t="s">
        <v>2319</v>
      </c>
    </row>
    <row r="702" spans="20:24" x14ac:dyDescent="0.35">
      <c r="T702" t="s">
        <v>49</v>
      </c>
      <c r="U702" t="s">
        <v>73</v>
      </c>
      <c r="V702" t="s">
        <v>74</v>
      </c>
      <c r="W702" t="s">
        <v>2318</v>
      </c>
      <c r="X702" t="s">
        <v>2320</v>
      </c>
    </row>
    <row r="703" spans="20:24" x14ac:dyDescent="0.35">
      <c r="T703" t="s">
        <v>49</v>
      </c>
      <c r="U703" t="s">
        <v>73</v>
      </c>
      <c r="V703" t="s">
        <v>74</v>
      </c>
      <c r="W703" t="s">
        <v>2318</v>
      </c>
      <c r="X703" t="s">
        <v>2320</v>
      </c>
    </row>
    <row r="704" spans="20:24" x14ac:dyDescent="0.35">
      <c r="T704" t="s">
        <v>49</v>
      </c>
      <c r="U704" t="s">
        <v>73</v>
      </c>
      <c r="V704" t="s">
        <v>74</v>
      </c>
      <c r="W704" t="s">
        <v>2000</v>
      </c>
      <c r="X704" t="s">
        <v>2001</v>
      </c>
    </row>
    <row r="705" spans="19:24" x14ac:dyDescent="0.35">
      <c r="T705" t="s">
        <v>49</v>
      </c>
      <c r="U705" t="s">
        <v>1833</v>
      </c>
      <c r="V705" t="s">
        <v>1833</v>
      </c>
      <c r="W705" t="s">
        <v>2324</v>
      </c>
      <c r="X705" t="s">
        <v>2325</v>
      </c>
    </row>
    <row r="706" spans="19:24" x14ac:dyDescent="0.35">
      <c r="T706" t="s">
        <v>49</v>
      </c>
      <c r="U706" t="s">
        <v>1837</v>
      </c>
      <c r="V706" t="s">
        <v>1838</v>
      </c>
      <c r="W706" t="s">
        <v>1839</v>
      </c>
      <c r="X706" s="8" t="s">
        <v>1840</v>
      </c>
    </row>
    <row r="707" spans="19:24" x14ac:dyDescent="0.35">
      <c r="T707" t="s">
        <v>49</v>
      </c>
      <c r="U707" t="s">
        <v>1837</v>
      </c>
      <c r="V707" t="s">
        <v>1838</v>
      </c>
      <c r="W707" t="s">
        <v>1839</v>
      </c>
      <c r="X707" s="8" t="s">
        <v>1840</v>
      </c>
    </row>
    <row r="708" spans="19:24" x14ac:dyDescent="0.35">
      <c r="T708" t="s">
        <v>49</v>
      </c>
      <c r="U708" t="s">
        <v>1837</v>
      </c>
      <c r="V708" t="s">
        <v>1838</v>
      </c>
      <c r="W708" t="s">
        <v>1839</v>
      </c>
      <c r="X708" s="8" t="s">
        <v>1840</v>
      </c>
    </row>
    <row r="709" spans="19:24" x14ac:dyDescent="0.35">
      <c r="T709" t="s">
        <v>49</v>
      </c>
      <c r="U709" t="s">
        <v>1837</v>
      </c>
      <c r="V709" t="s">
        <v>1838</v>
      </c>
      <c r="W709" t="s">
        <v>1839</v>
      </c>
      <c r="X709" t="s">
        <v>1840</v>
      </c>
    </row>
    <row r="710" spans="19:24" x14ac:dyDescent="0.35">
      <c r="T710" t="s">
        <v>49</v>
      </c>
      <c r="U710" t="s">
        <v>1837</v>
      </c>
      <c r="V710" t="s">
        <v>1838</v>
      </c>
      <c r="W710" t="s">
        <v>1839</v>
      </c>
      <c r="X710" t="s">
        <v>1840</v>
      </c>
    </row>
    <row r="711" spans="19:24" x14ac:dyDescent="0.35">
      <c r="T711" t="s">
        <v>49</v>
      </c>
      <c r="U711" t="s">
        <v>1837</v>
      </c>
      <c r="V711" t="s">
        <v>1838</v>
      </c>
      <c r="W711" t="s">
        <v>1839</v>
      </c>
      <c r="X711" t="s">
        <v>1840</v>
      </c>
    </row>
    <row r="712" spans="19:24" x14ac:dyDescent="0.35">
      <c r="T712" t="s">
        <v>49</v>
      </c>
      <c r="U712" t="s">
        <v>1837</v>
      </c>
      <c r="V712" t="s">
        <v>1838</v>
      </c>
      <c r="W712" t="s">
        <v>1839</v>
      </c>
      <c r="X712" t="s">
        <v>2328</v>
      </c>
    </row>
    <row r="713" spans="19:24" x14ac:dyDescent="0.35">
      <c r="T713" t="s">
        <v>49</v>
      </c>
      <c r="U713" t="s">
        <v>2053</v>
      </c>
      <c r="V713" t="s">
        <v>2054</v>
      </c>
      <c r="W713" t="s">
        <v>2191</v>
      </c>
      <c r="X713" t="s">
        <v>2530</v>
      </c>
    </row>
    <row r="714" spans="19:24" x14ac:dyDescent="0.35">
      <c r="T714" t="s">
        <v>49</v>
      </c>
      <c r="U714" t="s">
        <v>1844</v>
      </c>
      <c r="V714" t="s">
        <v>1845</v>
      </c>
      <c r="W714" t="s">
        <v>1852</v>
      </c>
      <c r="X714" t="s">
        <v>1853</v>
      </c>
    </row>
    <row r="715" spans="19:24" x14ac:dyDescent="0.35">
      <c r="T715" t="s">
        <v>49</v>
      </c>
      <c r="U715" t="s">
        <v>353</v>
      </c>
      <c r="V715" t="s">
        <v>354</v>
      </c>
      <c r="W715" t="s">
        <v>355</v>
      </c>
      <c r="X715" t="s">
        <v>356</v>
      </c>
    </row>
    <row r="716" spans="19:24" x14ac:dyDescent="0.35">
      <c r="T716" t="s">
        <v>49</v>
      </c>
      <c r="U716" t="s">
        <v>353</v>
      </c>
      <c r="V716" t="s">
        <v>3249</v>
      </c>
      <c r="W716" t="s">
        <v>3250</v>
      </c>
      <c r="X716" t="s">
        <v>3251</v>
      </c>
    </row>
    <row r="717" spans="19:24" x14ac:dyDescent="0.35">
      <c r="T717" t="s">
        <v>49</v>
      </c>
      <c r="U717" t="s">
        <v>2331</v>
      </c>
      <c r="V717" t="s">
        <v>2332</v>
      </c>
      <c r="W717" t="s">
        <v>2532</v>
      </c>
      <c r="X717" t="s">
        <v>2533</v>
      </c>
    </row>
    <row r="718" spans="19:24" x14ac:dyDescent="0.35">
      <c r="T718" t="s">
        <v>49</v>
      </c>
      <c r="U718" t="s">
        <v>3252</v>
      </c>
      <c r="V718" t="s">
        <v>2333</v>
      </c>
      <c r="W718" t="s">
        <v>2334</v>
      </c>
      <c r="X718" t="s">
        <v>2335</v>
      </c>
    </row>
    <row r="719" spans="19:24" x14ac:dyDescent="0.35">
      <c r="S719" s="9" t="s">
        <v>3277</v>
      </c>
      <c r="T719" t="s">
        <v>49</v>
      </c>
      <c r="U719" t="s">
        <v>50</v>
      </c>
      <c r="V719" t="s">
        <v>52</v>
      </c>
      <c r="W719" t="s">
        <v>53</v>
      </c>
      <c r="X719" t="s">
        <v>54</v>
      </c>
    </row>
    <row r="720" spans="19:24" x14ac:dyDescent="0.35">
      <c r="T720" t="s">
        <v>49</v>
      </c>
      <c r="U720" t="s">
        <v>58</v>
      </c>
      <c r="V720" t="s">
        <v>59</v>
      </c>
      <c r="W720" t="s">
        <v>60</v>
      </c>
      <c r="X720" t="s">
        <v>61</v>
      </c>
    </row>
    <row r="721" spans="20:24" x14ac:dyDescent="0.35">
      <c r="T721" t="s">
        <v>49</v>
      </c>
      <c r="U721" t="s">
        <v>50</v>
      </c>
      <c r="V721" t="s">
        <v>52</v>
      </c>
      <c r="W721" t="s">
        <v>53</v>
      </c>
      <c r="X721" t="s">
        <v>65</v>
      </c>
    </row>
    <row r="722" spans="20:24" x14ac:dyDescent="0.35">
      <c r="T722" t="s">
        <v>49</v>
      </c>
      <c r="U722" t="s">
        <v>58</v>
      </c>
      <c r="V722" t="s">
        <v>59</v>
      </c>
      <c r="W722" t="s">
        <v>60</v>
      </c>
      <c r="X722" s="8" t="s">
        <v>1711</v>
      </c>
    </row>
    <row r="723" spans="20:24" x14ac:dyDescent="0.35">
      <c r="T723" t="s">
        <v>49</v>
      </c>
      <c r="U723" t="s">
        <v>73</v>
      </c>
      <c r="V723" t="s">
        <v>74</v>
      </c>
      <c r="W723" t="s">
        <v>75</v>
      </c>
      <c r="X723" t="s">
        <v>76</v>
      </c>
    </row>
    <row r="724" spans="20:24" x14ac:dyDescent="0.35">
      <c r="T724" t="s">
        <v>49</v>
      </c>
      <c r="U724" t="s">
        <v>50</v>
      </c>
      <c r="V724" t="s">
        <v>52</v>
      </c>
      <c r="W724" t="s">
        <v>53</v>
      </c>
      <c r="X724" t="s">
        <v>54</v>
      </c>
    </row>
    <row r="725" spans="20:24" x14ac:dyDescent="0.35">
      <c r="T725" t="s">
        <v>49</v>
      </c>
      <c r="U725" t="s">
        <v>58</v>
      </c>
      <c r="V725" t="s">
        <v>59</v>
      </c>
      <c r="W725" t="s">
        <v>60</v>
      </c>
      <c r="X725" s="8" t="s">
        <v>1711</v>
      </c>
    </row>
    <row r="726" spans="20:24" x14ac:dyDescent="0.35">
      <c r="T726" t="s">
        <v>49</v>
      </c>
      <c r="U726" t="s">
        <v>50</v>
      </c>
      <c r="V726" t="s">
        <v>52</v>
      </c>
      <c r="W726" t="s">
        <v>53</v>
      </c>
      <c r="X726" t="s">
        <v>54</v>
      </c>
    </row>
    <row r="727" spans="20:24" x14ac:dyDescent="0.35">
      <c r="T727" t="s">
        <v>49</v>
      </c>
      <c r="U727" t="s">
        <v>50</v>
      </c>
      <c r="V727" t="s">
        <v>52</v>
      </c>
      <c r="W727" t="s">
        <v>53</v>
      </c>
      <c r="X727" t="s">
        <v>54</v>
      </c>
    </row>
    <row r="728" spans="20:24" x14ac:dyDescent="0.35">
      <c r="T728" t="s">
        <v>49</v>
      </c>
      <c r="U728" t="s">
        <v>58</v>
      </c>
      <c r="V728" t="s">
        <v>59</v>
      </c>
      <c r="W728" t="s">
        <v>60</v>
      </c>
      <c r="X728" t="s">
        <v>69</v>
      </c>
    </row>
    <row r="729" spans="20:24" x14ac:dyDescent="0.35">
      <c r="T729" t="s">
        <v>49</v>
      </c>
      <c r="U729" t="s">
        <v>50</v>
      </c>
      <c r="V729" t="s">
        <v>52</v>
      </c>
      <c r="W729" t="s">
        <v>53</v>
      </c>
      <c r="X729" t="s">
        <v>91</v>
      </c>
    </row>
    <row r="730" spans="20:24" x14ac:dyDescent="0.35">
      <c r="T730" t="s">
        <v>49</v>
      </c>
      <c r="U730" t="s">
        <v>73</v>
      </c>
      <c r="V730" t="s">
        <v>95</v>
      </c>
      <c r="W730" t="s">
        <v>96</v>
      </c>
      <c r="X730" t="s">
        <v>97</v>
      </c>
    </row>
    <row r="731" spans="20:24" x14ac:dyDescent="0.35">
      <c r="T731" t="s">
        <v>49</v>
      </c>
      <c r="U731" t="s">
        <v>50</v>
      </c>
      <c r="V731" t="s">
        <v>52</v>
      </c>
      <c r="W731" t="s">
        <v>53</v>
      </c>
      <c r="X731" t="s">
        <v>65</v>
      </c>
    </row>
    <row r="732" spans="20:24" x14ac:dyDescent="0.35">
      <c r="T732" t="s">
        <v>49</v>
      </c>
      <c r="U732" t="s">
        <v>58</v>
      </c>
      <c r="V732" t="s">
        <v>59</v>
      </c>
      <c r="W732" t="s">
        <v>60</v>
      </c>
      <c r="X732" t="s">
        <v>69</v>
      </c>
    </row>
    <row r="733" spans="20:24" x14ac:dyDescent="0.35">
      <c r="T733" t="s">
        <v>49</v>
      </c>
      <c r="U733" t="s">
        <v>58</v>
      </c>
      <c r="V733" t="s">
        <v>59</v>
      </c>
      <c r="W733" t="s">
        <v>60</v>
      </c>
      <c r="X733" t="s">
        <v>69</v>
      </c>
    </row>
    <row r="734" spans="20:24" x14ac:dyDescent="0.35">
      <c r="T734" t="s">
        <v>49</v>
      </c>
      <c r="U734" t="s">
        <v>58</v>
      </c>
      <c r="V734" t="s">
        <v>59</v>
      </c>
      <c r="W734" t="s">
        <v>60</v>
      </c>
      <c r="X734" t="s">
        <v>69</v>
      </c>
    </row>
    <row r="735" spans="20:24" x14ac:dyDescent="0.35">
      <c r="T735" t="s">
        <v>49</v>
      </c>
      <c r="U735" t="s">
        <v>58</v>
      </c>
      <c r="V735" t="s">
        <v>112</v>
      </c>
      <c r="W735" t="s">
        <v>113</v>
      </c>
      <c r="X735" s="8" t="s">
        <v>3227</v>
      </c>
    </row>
    <row r="736" spans="20:24" x14ac:dyDescent="0.35">
      <c r="T736" t="s">
        <v>49</v>
      </c>
      <c r="U736" t="s">
        <v>50</v>
      </c>
      <c r="V736" t="s">
        <v>52</v>
      </c>
      <c r="W736" t="s">
        <v>53</v>
      </c>
      <c r="X736" t="s">
        <v>91</v>
      </c>
    </row>
    <row r="737" spans="20:24" x14ac:dyDescent="0.35">
      <c r="T737" t="s">
        <v>49</v>
      </c>
      <c r="U737" t="s">
        <v>58</v>
      </c>
      <c r="V737" t="s">
        <v>59</v>
      </c>
      <c r="W737" t="s">
        <v>60</v>
      </c>
      <c r="X737" t="s">
        <v>69</v>
      </c>
    </row>
    <row r="738" spans="20:24" x14ac:dyDescent="0.35">
      <c r="T738" t="s">
        <v>49</v>
      </c>
      <c r="U738" t="s">
        <v>50</v>
      </c>
      <c r="V738" t="s">
        <v>52</v>
      </c>
      <c r="W738" t="s">
        <v>53</v>
      </c>
      <c r="X738" t="s">
        <v>54</v>
      </c>
    </row>
    <row r="739" spans="20:24" x14ac:dyDescent="0.35">
      <c r="T739" t="s">
        <v>49</v>
      </c>
      <c r="U739" t="s">
        <v>58</v>
      </c>
      <c r="V739" t="s">
        <v>59</v>
      </c>
      <c r="W739" t="s">
        <v>60</v>
      </c>
      <c r="X739" t="s">
        <v>69</v>
      </c>
    </row>
    <row r="740" spans="20:24" x14ac:dyDescent="0.35">
      <c r="T740" t="s">
        <v>49</v>
      </c>
      <c r="U740" t="s">
        <v>58</v>
      </c>
      <c r="V740" t="s">
        <v>59</v>
      </c>
      <c r="W740" t="s">
        <v>60</v>
      </c>
      <c r="X740" t="s">
        <v>69</v>
      </c>
    </row>
    <row r="741" spans="20:24" x14ac:dyDescent="0.35">
      <c r="T741" t="s">
        <v>49</v>
      </c>
      <c r="U741" t="s">
        <v>58</v>
      </c>
      <c r="V741" t="s">
        <v>59</v>
      </c>
      <c r="W741" t="s">
        <v>60</v>
      </c>
      <c r="X741" t="s">
        <v>61</v>
      </c>
    </row>
    <row r="742" spans="20:24" x14ac:dyDescent="0.35">
      <c r="T742" t="s">
        <v>49</v>
      </c>
      <c r="U742" t="s">
        <v>133</v>
      </c>
      <c r="V742" t="s">
        <v>1896</v>
      </c>
      <c r="W742" t="s">
        <v>135</v>
      </c>
      <c r="X742" t="s">
        <v>136</v>
      </c>
    </row>
    <row r="743" spans="20:24" x14ac:dyDescent="0.35">
      <c r="T743" t="s">
        <v>49</v>
      </c>
      <c r="U743" t="s">
        <v>58</v>
      </c>
      <c r="V743" t="s">
        <v>112</v>
      </c>
      <c r="W743" t="s">
        <v>3222</v>
      </c>
      <c r="X743" t="s">
        <v>140</v>
      </c>
    </row>
    <row r="744" spans="20:24" x14ac:dyDescent="0.35">
      <c r="T744" t="s">
        <v>49</v>
      </c>
      <c r="U744" t="s">
        <v>50</v>
      </c>
      <c r="V744" t="s">
        <v>52</v>
      </c>
      <c r="W744" t="s">
        <v>53</v>
      </c>
      <c r="X744" t="s">
        <v>54</v>
      </c>
    </row>
    <row r="745" spans="20:24" x14ac:dyDescent="0.35">
      <c r="T745" t="s">
        <v>49</v>
      </c>
      <c r="U745" t="s">
        <v>50</v>
      </c>
      <c r="V745" t="s">
        <v>52</v>
      </c>
      <c r="W745" t="s">
        <v>53</v>
      </c>
      <c r="X745" t="s">
        <v>146</v>
      </c>
    </row>
    <row r="746" spans="20:24" x14ac:dyDescent="0.35">
      <c r="T746" t="s">
        <v>49</v>
      </c>
      <c r="U746" t="s">
        <v>50</v>
      </c>
      <c r="V746" t="s">
        <v>52</v>
      </c>
      <c r="W746" t="s">
        <v>53</v>
      </c>
      <c r="X746" t="s">
        <v>146</v>
      </c>
    </row>
    <row r="747" spans="20:24" x14ac:dyDescent="0.35">
      <c r="T747" t="s">
        <v>49</v>
      </c>
      <c r="U747" t="s">
        <v>50</v>
      </c>
      <c r="V747" t="s">
        <v>52</v>
      </c>
      <c r="W747" t="s">
        <v>53</v>
      </c>
      <c r="X747" t="s">
        <v>91</v>
      </c>
    </row>
    <row r="748" spans="20:24" x14ac:dyDescent="0.35">
      <c r="T748" t="s">
        <v>49</v>
      </c>
      <c r="U748" t="s">
        <v>50</v>
      </c>
      <c r="V748" t="s">
        <v>52</v>
      </c>
      <c r="W748" t="s">
        <v>53</v>
      </c>
      <c r="X748" t="s">
        <v>65</v>
      </c>
    </row>
    <row r="749" spans="20:24" x14ac:dyDescent="0.35">
      <c r="T749" t="s">
        <v>49</v>
      </c>
      <c r="U749" t="s">
        <v>58</v>
      </c>
      <c r="V749" t="s">
        <v>59</v>
      </c>
      <c r="W749" t="s">
        <v>60</v>
      </c>
      <c r="X749" t="s">
        <v>69</v>
      </c>
    </row>
    <row r="750" spans="20:24" x14ac:dyDescent="0.35">
      <c r="T750" t="s">
        <v>49</v>
      </c>
      <c r="U750" t="s">
        <v>58</v>
      </c>
      <c r="V750" t="s">
        <v>59</v>
      </c>
      <c r="W750" t="s">
        <v>60</v>
      </c>
      <c r="X750" t="s">
        <v>61</v>
      </c>
    </row>
    <row r="751" spans="20:24" x14ac:dyDescent="0.35">
      <c r="T751" t="s">
        <v>49</v>
      </c>
      <c r="U751" t="s">
        <v>50</v>
      </c>
      <c r="V751" t="s">
        <v>52</v>
      </c>
      <c r="W751" t="s">
        <v>53</v>
      </c>
      <c r="X751" t="s">
        <v>91</v>
      </c>
    </row>
    <row r="752" spans="20:24" x14ac:dyDescent="0.35">
      <c r="T752" t="s">
        <v>49</v>
      </c>
      <c r="U752" t="s">
        <v>58</v>
      </c>
      <c r="V752" t="s">
        <v>112</v>
      </c>
      <c r="W752" s="8" t="s">
        <v>3226</v>
      </c>
      <c r="X752" s="8" t="s">
        <v>114</v>
      </c>
    </row>
    <row r="753" spans="20:24" x14ac:dyDescent="0.35">
      <c r="T753" t="s">
        <v>49</v>
      </c>
      <c r="U753" t="s">
        <v>50</v>
      </c>
      <c r="V753" t="s">
        <v>52</v>
      </c>
      <c r="W753" t="s">
        <v>53</v>
      </c>
      <c r="X753" t="s">
        <v>65</v>
      </c>
    </row>
    <row r="754" spans="20:24" x14ac:dyDescent="0.35">
      <c r="T754" t="s">
        <v>49</v>
      </c>
      <c r="U754" t="s">
        <v>58</v>
      </c>
      <c r="V754" t="s">
        <v>59</v>
      </c>
      <c r="W754" t="s">
        <v>60</v>
      </c>
      <c r="X754" t="s">
        <v>69</v>
      </c>
    </row>
    <row r="755" spans="20:24" x14ac:dyDescent="0.35">
      <c r="T755" t="s">
        <v>49</v>
      </c>
      <c r="U755" t="s">
        <v>58</v>
      </c>
      <c r="V755" t="s">
        <v>173</v>
      </c>
      <c r="W755" t="s">
        <v>174</v>
      </c>
      <c r="X755" t="s">
        <v>175</v>
      </c>
    </row>
    <row r="756" spans="20:24" x14ac:dyDescent="0.35">
      <c r="T756" t="s">
        <v>49</v>
      </c>
      <c r="U756" t="s">
        <v>58</v>
      </c>
      <c r="V756" t="s">
        <v>1888</v>
      </c>
      <c r="W756" t="s">
        <v>1889</v>
      </c>
      <c r="X756" t="s">
        <v>1890</v>
      </c>
    </row>
    <row r="757" spans="20:24" x14ac:dyDescent="0.35">
      <c r="T757" t="s">
        <v>49</v>
      </c>
      <c r="U757" t="s">
        <v>58</v>
      </c>
      <c r="V757" t="s">
        <v>59</v>
      </c>
      <c r="W757" t="s">
        <v>60</v>
      </c>
      <c r="X757" t="s">
        <v>69</v>
      </c>
    </row>
    <row r="758" spans="20:24" x14ac:dyDescent="0.35">
      <c r="T758" t="s">
        <v>49</v>
      </c>
      <c r="U758" t="s">
        <v>58</v>
      </c>
      <c r="V758" t="s">
        <v>59</v>
      </c>
      <c r="W758" t="s">
        <v>60</v>
      </c>
      <c r="X758" t="s">
        <v>1877</v>
      </c>
    </row>
    <row r="759" spans="20:24" x14ac:dyDescent="0.35">
      <c r="T759" t="s">
        <v>49</v>
      </c>
      <c r="U759" t="s">
        <v>58</v>
      </c>
      <c r="V759" t="s">
        <v>59</v>
      </c>
      <c r="W759" t="s">
        <v>60</v>
      </c>
      <c r="X759" s="8" t="s">
        <v>1711</v>
      </c>
    </row>
    <row r="760" spans="20:24" x14ac:dyDescent="0.35">
      <c r="T760" t="s">
        <v>49</v>
      </c>
      <c r="U760" t="s">
        <v>58</v>
      </c>
      <c r="V760" t="s">
        <v>59</v>
      </c>
      <c r="W760" t="s">
        <v>60</v>
      </c>
      <c r="X760" s="8" t="s">
        <v>1711</v>
      </c>
    </row>
    <row r="761" spans="20:24" x14ac:dyDescent="0.35">
      <c r="T761" t="s">
        <v>49</v>
      </c>
      <c r="U761" t="s">
        <v>58</v>
      </c>
      <c r="V761" t="s">
        <v>59</v>
      </c>
      <c r="W761" t="s">
        <v>60</v>
      </c>
      <c r="X761" t="s">
        <v>61</v>
      </c>
    </row>
    <row r="762" spans="20:24" x14ac:dyDescent="0.35">
      <c r="T762" t="s">
        <v>49</v>
      </c>
      <c r="U762" t="s">
        <v>58</v>
      </c>
      <c r="V762" t="s">
        <v>59</v>
      </c>
      <c r="W762" t="s">
        <v>60</v>
      </c>
      <c r="X762" t="s">
        <v>61</v>
      </c>
    </row>
    <row r="763" spans="20:24" x14ac:dyDescent="0.35">
      <c r="T763" t="s">
        <v>49</v>
      </c>
      <c r="U763" t="s">
        <v>58</v>
      </c>
      <c r="V763" t="s">
        <v>59</v>
      </c>
      <c r="W763" t="s">
        <v>60</v>
      </c>
      <c r="X763" t="s">
        <v>69</v>
      </c>
    </row>
    <row r="764" spans="20:24" x14ac:dyDescent="0.35">
      <c r="T764" t="s">
        <v>49</v>
      </c>
      <c r="U764" t="s">
        <v>58</v>
      </c>
      <c r="V764" t="s">
        <v>173</v>
      </c>
      <c r="W764" t="s">
        <v>174</v>
      </c>
      <c r="X764" t="s">
        <v>175</v>
      </c>
    </row>
    <row r="765" spans="20:24" x14ac:dyDescent="0.35">
      <c r="T765" t="s">
        <v>49</v>
      </c>
      <c r="U765" t="s">
        <v>50</v>
      </c>
      <c r="V765" t="s">
        <v>52</v>
      </c>
      <c r="W765" t="s">
        <v>53</v>
      </c>
      <c r="X765" t="s">
        <v>91</v>
      </c>
    </row>
    <row r="766" spans="20:24" x14ac:dyDescent="0.35">
      <c r="T766" t="s">
        <v>49</v>
      </c>
      <c r="U766" t="s">
        <v>58</v>
      </c>
      <c r="V766" t="s">
        <v>59</v>
      </c>
      <c r="W766" t="s">
        <v>60</v>
      </c>
      <c r="X766" t="s">
        <v>69</v>
      </c>
    </row>
    <row r="767" spans="20:24" x14ac:dyDescent="0.35">
      <c r="T767" t="s">
        <v>49</v>
      </c>
      <c r="U767" t="s">
        <v>58</v>
      </c>
      <c r="V767" t="s">
        <v>59</v>
      </c>
      <c r="W767" t="s">
        <v>60</v>
      </c>
      <c r="X767" t="s">
        <v>61</v>
      </c>
    </row>
    <row r="768" spans="20:24" x14ac:dyDescent="0.35">
      <c r="T768" t="s">
        <v>49</v>
      </c>
      <c r="U768" t="s">
        <v>58</v>
      </c>
      <c r="V768" t="s">
        <v>1888</v>
      </c>
      <c r="W768" t="s">
        <v>1889</v>
      </c>
      <c r="X768" t="s">
        <v>1890</v>
      </c>
    </row>
    <row r="769" spans="20:24" x14ac:dyDescent="0.35">
      <c r="T769" t="s">
        <v>49</v>
      </c>
      <c r="U769" t="s">
        <v>50</v>
      </c>
      <c r="V769" t="s">
        <v>52</v>
      </c>
      <c r="W769" t="s">
        <v>53</v>
      </c>
      <c r="X769" t="s">
        <v>54</v>
      </c>
    </row>
    <row r="770" spans="20:24" x14ac:dyDescent="0.35">
      <c r="T770" t="s">
        <v>49</v>
      </c>
      <c r="U770" t="s">
        <v>58</v>
      </c>
      <c r="V770" t="s">
        <v>59</v>
      </c>
      <c r="W770" t="s">
        <v>60</v>
      </c>
      <c r="X770" t="s">
        <v>211</v>
      </c>
    </row>
    <row r="771" spans="20:24" x14ac:dyDescent="0.35">
      <c r="T771" t="s">
        <v>49</v>
      </c>
      <c r="U771" t="s">
        <v>50</v>
      </c>
      <c r="V771" t="s">
        <v>52</v>
      </c>
      <c r="W771" t="s">
        <v>53</v>
      </c>
      <c r="X771" t="s">
        <v>1886</v>
      </c>
    </row>
    <row r="772" spans="20:24" x14ac:dyDescent="0.35">
      <c r="T772" t="s">
        <v>49</v>
      </c>
      <c r="U772" t="s">
        <v>58</v>
      </c>
      <c r="V772" t="s">
        <v>59</v>
      </c>
      <c r="W772" t="s">
        <v>60</v>
      </c>
      <c r="X772" t="s">
        <v>69</v>
      </c>
    </row>
    <row r="773" spans="20:24" x14ac:dyDescent="0.35">
      <c r="T773" t="s">
        <v>49</v>
      </c>
      <c r="U773" t="s">
        <v>50</v>
      </c>
      <c r="V773" t="s">
        <v>52</v>
      </c>
      <c r="W773" t="s">
        <v>53</v>
      </c>
      <c r="X773" t="s">
        <v>65</v>
      </c>
    </row>
    <row r="774" spans="20:24" x14ac:dyDescent="0.35">
      <c r="T774" t="s">
        <v>49</v>
      </c>
      <c r="U774" t="s">
        <v>58</v>
      </c>
      <c r="V774" t="s">
        <v>59</v>
      </c>
      <c r="W774" t="s">
        <v>60</v>
      </c>
      <c r="X774" t="s">
        <v>61</v>
      </c>
    </row>
    <row r="775" spans="20:24" x14ac:dyDescent="0.35">
      <c r="T775" t="s">
        <v>49</v>
      </c>
      <c r="U775" t="s">
        <v>50</v>
      </c>
      <c r="V775" t="s">
        <v>52</v>
      </c>
      <c r="W775" t="s">
        <v>53</v>
      </c>
      <c r="X775" t="s">
        <v>54</v>
      </c>
    </row>
    <row r="776" spans="20:24" x14ac:dyDescent="0.35">
      <c r="T776" t="s">
        <v>49</v>
      </c>
      <c r="U776" t="s">
        <v>58</v>
      </c>
      <c r="V776" t="s">
        <v>59</v>
      </c>
      <c r="W776" t="s">
        <v>60</v>
      </c>
      <c r="X776" t="s">
        <v>69</v>
      </c>
    </row>
    <row r="777" spans="20:24" x14ac:dyDescent="0.35">
      <c r="T777" t="s">
        <v>49</v>
      </c>
      <c r="U777" t="s">
        <v>58</v>
      </c>
      <c r="V777" t="s">
        <v>59</v>
      </c>
      <c r="W777" t="s">
        <v>60</v>
      </c>
      <c r="X777" t="s">
        <v>69</v>
      </c>
    </row>
    <row r="778" spans="20:24" x14ac:dyDescent="0.35">
      <c r="T778" t="s">
        <v>49</v>
      </c>
      <c r="U778" t="s">
        <v>58</v>
      </c>
      <c r="V778" t="s">
        <v>59</v>
      </c>
      <c r="W778" t="s">
        <v>60</v>
      </c>
      <c r="X778" t="s">
        <v>69</v>
      </c>
    </row>
    <row r="779" spans="20:24" x14ac:dyDescent="0.35">
      <c r="T779" t="s">
        <v>49</v>
      </c>
      <c r="U779" t="s">
        <v>50</v>
      </c>
      <c r="V779" t="s">
        <v>52</v>
      </c>
      <c r="W779" t="s">
        <v>53</v>
      </c>
      <c r="X779" t="s">
        <v>54</v>
      </c>
    </row>
    <row r="780" spans="20:24" x14ac:dyDescent="0.35">
      <c r="T780" t="s">
        <v>49</v>
      </c>
      <c r="U780" t="s">
        <v>50</v>
      </c>
      <c r="V780" t="s">
        <v>52</v>
      </c>
      <c r="W780" t="s">
        <v>53</v>
      </c>
      <c r="X780" t="s">
        <v>65</v>
      </c>
    </row>
    <row r="781" spans="20:24" x14ac:dyDescent="0.35">
      <c r="T781" t="s">
        <v>49</v>
      </c>
      <c r="U781" t="s">
        <v>58</v>
      </c>
      <c r="V781" t="s">
        <v>59</v>
      </c>
      <c r="W781" t="s">
        <v>60</v>
      </c>
      <c r="X781" t="s">
        <v>61</v>
      </c>
    </row>
    <row r="782" spans="20:24" x14ac:dyDescent="0.35">
      <c r="T782" t="s">
        <v>49</v>
      </c>
      <c r="U782" t="s">
        <v>58</v>
      </c>
      <c r="V782" t="s">
        <v>59</v>
      </c>
      <c r="W782" t="s">
        <v>60</v>
      </c>
      <c r="X782" t="s">
        <v>69</v>
      </c>
    </row>
    <row r="783" spans="20:24" x14ac:dyDescent="0.35">
      <c r="T783" t="s">
        <v>49</v>
      </c>
      <c r="U783" t="s">
        <v>133</v>
      </c>
      <c r="V783" t="s">
        <v>1975</v>
      </c>
      <c r="W783" t="s">
        <v>240</v>
      </c>
      <c r="X783" t="s">
        <v>242</v>
      </c>
    </row>
    <row r="784" spans="20:24" x14ac:dyDescent="0.35">
      <c r="T784" t="s">
        <v>49</v>
      </c>
      <c r="U784" t="s">
        <v>73</v>
      </c>
      <c r="V784" t="s">
        <v>95</v>
      </c>
      <c r="W784" t="s">
        <v>96</v>
      </c>
      <c r="X784" s="8" t="s">
        <v>97</v>
      </c>
    </row>
    <row r="785" spans="20:24" x14ac:dyDescent="0.35">
      <c r="T785" t="s">
        <v>49</v>
      </c>
      <c r="U785" t="s">
        <v>58</v>
      </c>
      <c r="V785" t="s">
        <v>59</v>
      </c>
      <c r="W785" t="s">
        <v>60</v>
      </c>
      <c r="X785" t="s">
        <v>61</v>
      </c>
    </row>
    <row r="786" spans="20:24" x14ac:dyDescent="0.35">
      <c r="T786" t="s">
        <v>49</v>
      </c>
      <c r="U786" t="s">
        <v>50</v>
      </c>
      <c r="V786" t="s">
        <v>52</v>
      </c>
      <c r="W786" t="s">
        <v>53</v>
      </c>
      <c r="X786" t="s">
        <v>54</v>
      </c>
    </row>
    <row r="787" spans="20:24" x14ac:dyDescent="0.35">
      <c r="T787" t="s">
        <v>49</v>
      </c>
      <c r="U787" t="s">
        <v>58</v>
      </c>
      <c r="V787" t="s">
        <v>59</v>
      </c>
      <c r="W787" t="s">
        <v>60</v>
      </c>
      <c r="X787" t="s">
        <v>69</v>
      </c>
    </row>
    <row r="788" spans="20:24" x14ac:dyDescent="0.35">
      <c r="T788" t="s">
        <v>49</v>
      </c>
      <c r="U788" t="s">
        <v>58</v>
      </c>
      <c r="V788" t="s">
        <v>59</v>
      </c>
      <c r="W788" t="s">
        <v>60</v>
      </c>
      <c r="X788" t="s">
        <v>61</v>
      </c>
    </row>
    <row r="789" spans="20:24" x14ac:dyDescent="0.35">
      <c r="T789" t="s">
        <v>49</v>
      </c>
      <c r="U789" t="s">
        <v>58</v>
      </c>
      <c r="V789" t="s">
        <v>59</v>
      </c>
      <c r="W789" t="s">
        <v>60</v>
      </c>
      <c r="X789" t="s">
        <v>61</v>
      </c>
    </row>
    <row r="790" spans="20:24" x14ac:dyDescent="0.35">
      <c r="T790" t="s">
        <v>49</v>
      </c>
      <c r="U790" t="s">
        <v>58</v>
      </c>
      <c r="V790" t="s">
        <v>59</v>
      </c>
      <c r="W790" t="s">
        <v>60</v>
      </c>
      <c r="X790" t="s">
        <v>69</v>
      </c>
    </row>
    <row r="791" spans="20:24" x14ac:dyDescent="0.35">
      <c r="T791" t="s">
        <v>49</v>
      </c>
      <c r="U791" t="s">
        <v>58</v>
      </c>
      <c r="V791" t="s">
        <v>258</v>
      </c>
      <c r="W791" t="s">
        <v>259</v>
      </c>
      <c r="X791" t="s">
        <v>260</v>
      </c>
    </row>
    <row r="792" spans="20:24" x14ac:dyDescent="0.35">
      <c r="T792" t="s">
        <v>49</v>
      </c>
      <c r="U792" t="s">
        <v>58</v>
      </c>
      <c r="V792" t="s">
        <v>59</v>
      </c>
      <c r="W792" t="s">
        <v>60</v>
      </c>
      <c r="X792" t="s">
        <v>69</v>
      </c>
    </row>
    <row r="793" spans="20:24" x14ac:dyDescent="0.35">
      <c r="T793" t="s">
        <v>49</v>
      </c>
      <c r="U793" t="s">
        <v>58</v>
      </c>
      <c r="V793" t="s">
        <v>59</v>
      </c>
      <c r="W793" t="s">
        <v>60</v>
      </c>
      <c r="X793" s="8" t="s">
        <v>1711</v>
      </c>
    </row>
    <row r="794" spans="20:24" x14ac:dyDescent="0.35">
      <c r="T794" t="s">
        <v>49</v>
      </c>
      <c r="U794" t="s">
        <v>58</v>
      </c>
      <c r="V794" t="s">
        <v>59</v>
      </c>
      <c r="W794" t="s">
        <v>60</v>
      </c>
      <c r="X794" s="8" t="s">
        <v>1711</v>
      </c>
    </row>
    <row r="795" spans="20:24" x14ac:dyDescent="0.35">
      <c r="T795" t="s">
        <v>49</v>
      </c>
      <c r="U795" t="s">
        <v>50</v>
      </c>
      <c r="V795" t="s">
        <v>52</v>
      </c>
      <c r="W795" t="s">
        <v>53</v>
      </c>
      <c r="X795" t="s">
        <v>54</v>
      </c>
    </row>
    <row r="796" spans="20:24" x14ac:dyDescent="0.35">
      <c r="T796" t="s">
        <v>49</v>
      </c>
      <c r="U796" t="s">
        <v>58</v>
      </c>
      <c r="V796" t="s">
        <v>59</v>
      </c>
      <c r="W796" t="s">
        <v>60</v>
      </c>
      <c r="X796" t="s">
        <v>69</v>
      </c>
    </row>
    <row r="797" spans="20:24" x14ac:dyDescent="0.35">
      <c r="T797" t="s">
        <v>49</v>
      </c>
      <c r="U797" t="s">
        <v>58</v>
      </c>
      <c r="V797" t="s">
        <v>59</v>
      </c>
      <c r="W797" t="s">
        <v>60</v>
      </c>
      <c r="X797" t="s">
        <v>69</v>
      </c>
    </row>
    <row r="798" spans="20:24" x14ac:dyDescent="0.35">
      <c r="T798" t="s">
        <v>49</v>
      </c>
      <c r="U798" t="s">
        <v>58</v>
      </c>
      <c r="V798" t="s">
        <v>59</v>
      </c>
      <c r="W798" t="s">
        <v>60</v>
      </c>
      <c r="X798" t="s">
        <v>69</v>
      </c>
    </row>
    <row r="799" spans="20:24" x14ac:dyDescent="0.35">
      <c r="T799" t="s">
        <v>49</v>
      </c>
      <c r="U799" t="s">
        <v>58</v>
      </c>
      <c r="V799" t="s">
        <v>59</v>
      </c>
      <c r="W799" t="s">
        <v>60</v>
      </c>
      <c r="X799" t="s">
        <v>69</v>
      </c>
    </row>
    <row r="800" spans="20:24" x14ac:dyDescent="0.35">
      <c r="T800" t="s">
        <v>49</v>
      </c>
      <c r="U800" t="s">
        <v>58</v>
      </c>
      <c r="V800" t="s">
        <v>112</v>
      </c>
      <c r="W800" s="8" t="s">
        <v>3226</v>
      </c>
      <c r="X800" t="s">
        <v>114</v>
      </c>
    </row>
    <row r="801" spans="20:24" x14ac:dyDescent="0.35">
      <c r="T801" t="s">
        <v>49</v>
      </c>
      <c r="U801" t="s">
        <v>58</v>
      </c>
      <c r="V801" t="s">
        <v>59</v>
      </c>
      <c r="W801" t="s">
        <v>60</v>
      </c>
      <c r="X801" t="s">
        <v>69</v>
      </c>
    </row>
    <row r="802" spans="20:24" x14ac:dyDescent="0.35">
      <c r="T802" t="s">
        <v>49</v>
      </c>
      <c r="U802" t="s">
        <v>73</v>
      </c>
      <c r="V802" t="s">
        <v>95</v>
      </c>
      <c r="W802" t="s">
        <v>96</v>
      </c>
      <c r="X802" t="s">
        <v>97</v>
      </c>
    </row>
    <row r="803" spans="20:24" x14ac:dyDescent="0.35">
      <c r="T803" t="s">
        <v>49</v>
      </c>
      <c r="U803" t="s">
        <v>58</v>
      </c>
      <c r="V803" t="s">
        <v>59</v>
      </c>
      <c r="W803" t="s">
        <v>60</v>
      </c>
      <c r="X803" t="s">
        <v>69</v>
      </c>
    </row>
    <row r="804" spans="20:24" x14ac:dyDescent="0.35">
      <c r="T804" t="s">
        <v>49</v>
      </c>
      <c r="U804" t="s">
        <v>58</v>
      </c>
      <c r="V804" t="s">
        <v>112</v>
      </c>
      <c r="W804" s="8" t="s">
        <v>3226</v>
      </c>
      <c r="X804" t="s">
        <v>114</v>
      </c>
    </row>
    <row r="805" spans="20:24" x14ac:dyDescent="0.35">
      <c r="T805" t="s">
        <v>49</v>
      </c>
      <c r="U805" t="s">
        <v>50</v>
      </c>
      <c r="V805" t="s">
        <v>52</v>
      </c>
      <c r="W805" t="s">
        <v>53</v>
      </c>
      <c r="X805" t="s">
        <v>91</v>
      </c>
    </row>
    <row r="806" spans="20:24" x14ac:dyDescent="0.35">
      <c r="T806" t="s">
        <v>49</v>
      </c>
      <c r="U806" t="s">
        <v>58</v>
      </c>
      <c r="V806" t="s">
        <v>59</v>
      </c>
      <c r="W806" t="s">
        <v>60</v>
      </c>
      <c r="X806" t="s">
        <v>211</v>
      </c>
    </row>
    <row r="807" spans="20:24" x14ac:dyDescent="0.35">
      <c r="T807" t="s">
        <v>49</v>
      </c>
      <c r="U807" t="s">
        <v>73</v>
      </c>
      <c r="V807" t="s">
        <v>295</v>
      </c>
      <c r="W807" t="s">
        <v>296</v>
      </c>
      <c r="X807" t="s">
        <v>297</v>
      </c>
    </row>
    <row r="808" spans="20:24" x14ac:dyDescent="0.35">
      <c r="T808" t="s">
        <v>49</v>
      </c>
      <c r="U808" t="s">
        <v>58</v>
      </c>
      <c r="V808" t="s">
        <v>173</v>
      </c>
      <c r="W808" t="s">
        <v>174</v>
      </c>
      <c r="X808" t="s">
        <v>175</v>
      </c>
    </row>
    <row r="809" spans="20:24" x14ac:dyDescent="0.35">
      <c r="T809" t="s">
        <v>49</v>
      </c>
      <c r="U809" t="s">
        <v>58</v>
      </c>
      <c r="V809" t="s">
        <v>59</v>
      </c>
      <c r="W809" t="s">
        <v>60</v>
      </c>
      <c r="X809" s="8" t="s">
        <v>1711</v>
      </c>
    </row>
    <row r="810" spans="20:24" x14ac:dyDescent="0.35">
      <c r="T810" t="s">
        <v>49</v>
      </c>
      <c r="U810" t="s">
        <v>58</v>
      </c>
      <c r="V810" t="s">
        <v>59</v>
      </c>
      <c r="W810" t="s">
        <v>60</v>
      </c>
      <c r="X810" t="s">
        <v>69</v>
      </c>
    </row>
    <row r="811" spans="20:24" x14ac:dyDescent="0.35">
      <c r="T811" t="s">
        <v>49</v>
      </c>
      <c r="U811" t="s">
        <v>58</v>
      </c>
      <c r="V811" t="s">
        <v>59</v>
      </c>
      <c r="W811" t="s">
        <v>60</v>
      </c>
      <c r="X811" s="8" t="s">
        <v>1711</v>
      </c>
    </row>
    <row r="812" spans="20:24" x14ac:dyDescent="0.35">
      <c r="T812" t="s">
        <v>49</v>
      </c>
      <c r="U812" t="s">
        <v>58</v>
      </c>
      <c r="V812" t="s">
        <v>59</v>
      </c>
      <c r="W812" t="s">
        <v>60</v>
      </c>
      <c r="X812" s="8" t="s">
        <v>1711</v>
      </c>
    </row>
    <row r="813" spans="20:24" x14ac:dyDescent="0.35">
      <c r="T813" t="s">
        <v>49</v>
      </c>
      <c r="U813" t="s">
        <v>58</v>
      </c>
      <c r="V813" t="s">
        <v>59</v>
      </c>
      <c r="W813" t="s">
        <v>60</v>
      </c>
      <c r="X813" s="8" t="s">
        <v>1711</v>
      </c>
    </row>
    <row r="814" spans="20:24" x14ac:dyDescent="0.35">
      <c r="T814" t="s">
        <v>49</v>
      </c>
      <c r="U814" t="s">
        <v>58</v>
      </c>
      <c r="V814" t="s">
        <v>59</v>
      </c>
      <c r="W814" t="s">
        <v>60</v>
      </c>
      <c r="X814" t="s">
        <v>61</v>
      </c>
    </row>
    <row r="815" spans="20:24" x14ac:dyDescent="0.35">
      <c r="T815" t="s">
        <v>49</v>
      </c>
      <c r="U815" t="s">
        <v>58</v>
      </c>
      <c r="V815" t="s">
        <v>59</v>
      </c>
      <c r="W815" t="s">
        <v>60</v>
      </c>
      <c r="X815" t="s">
        <v>69</v>
      </c>
    </row>
    <row r="816" spans="20:24" x14ac:dyDescent="0.35">
      <c r="T816" t="s">
        <v>49</v>
      </c>
      <c r="U816" t="s">
        <v>58</v>
      </c>
      <c r="V816" t="s">
        <v>59</v>
      </c>
      <c r="W816" t="s">
        <v>60</v>
      </c>
      <c r="X816" t="s">
        <v>69</v>
      </c>
    </row>
    <row r="817" spans="20:24" x14ac:dyDescent="0.35">
      <c r="T817" t="s">
        <v>49</v>
      </c>
      <c r="U817" t="s">
        <v>73</v>
      </c>
      <c r="V817" t="s">
        <v>318</v>
      </c>
      <c r="W817" t="s">
        <v>319</v>
      </c>
      <c r="X817" t="s">
        <v>320</v>
      </c>
    </row>
    <row r="818" spans="20:24" x14ac:dyDescent="0.35">
      <c r="T818" t="s">
        <v>49</v>
      </c>
      <c r="U818" t="s">
        <v>58</v>
      </c>
      <c r="V818" t="s">
        <v>59</v>
      </c>
      <c r="W818" t="s">
        <v>60</v>
      </c>
      <c r="X818" t="s">
        <v>69</v>
      </c>
    </row>
    <row r="819" spans="20:24" x14ac:dyDescent="0.35">
      <c r="T819" t="s">
        <v>49</v>
      </c>
      <c r="U819" t="s">
        <v>58</v>
      </c>
      <c r="V819" t="s">
        <v>59</v>
      </c>
      <c r="W819" t="s">
        <v>60</v>
      </c>
      <c r="X819" t="s">
        <v>61</v>
      </c>
    </row>
    <row r="820" spans="20:24" x14ac:dyDescent="0.35">
      <c r="T820" t="s">
        <v>49</v>
      </c>
      <c r="U820" t="s">
        <v>58</v>
      </c>
      <c r="V820" t="s">
        <v>59</v>
      </c>
      <c r="W820" t="s">
        <v>60</v>
      </c>
      <c r="X820" t="s">
        <v>69</v>
      </c>
    </row>
    <row r="821" spans="20:24" x14ac:dyDescent="0.35">
      <c r="T821" t="s">
        <v>49</v>
      </c>
      <c r="U821" t="s">
        <v>58</v>
      </c>
      <c r="V821" t="s">
        <v>59</v>
      </c>
      <c r="W821" t="s">
        <v>60</v>
      </c>
      <c r="X821" t="s">
        <v>61</v>
      </c>
    </row>
    <row r="822" spans="20:24" x14ac:dyDescent="0.35">
      <c r="T822" t="s">
        <v>49</v>
      </c>
      <c r="U822" t="s">
        <v>58</v>
      </c>
      <c r="V822" t="s">
        <v>59</v>
      </c>
      <c r="W822" t="s">
        <v>60</v>
      </c>
      <c r="X822" t="s">
        <v>61</v>
      </c>
    </row>
    <row r="823" spans="20:24" x14ac:dyDescent="0.35">
      <c r="T823" t="s">
        <v>49</v>
      </c>
      <c r="U823" t="s">
        <v>58</v>
      </c>
      <c r="V823" t="s">
        <v>59</v>
      </c>
      <c r="W823" t="s">
        <v>60</v>
      </c>
      <c r="X823" t="s">
        <v>61</v>
      </c>
    </row>
    <row r="824" spans="20:24" x14ac:dyDescent="0.35">
      <c r="T824" t="s">
        <v>49</v>
      </c>
      <c r="U824" t="s">
        <v>58</v>
      </c>
      <c r="V824" t="s">
        <v>112</v>
      </c>
      <c r="W824" s="8" t="s">
        <v>3226</v>
      </c>
      <c r="X824" t="s">
        <v>114</v>
      </c>
    </row>
    <row r="825" spans="20:24" x14ac:dyDescent="0.35">
      <c r="T825" t="s">
        <v>49</v>
      </c>
      <c r="U825" t="s">
        <v>58</v>
      </c>
      <c r="V825" t="s">
        <v>59</v>
      </c>
      <c r="W825" t="s">
        <v>60</v>
      </c>
      <c r="X825" t="s">
        <v>1877</v>
      </c>
    </row>
    <row r="826" spans="20:24" x14ac:dyDescent="0.35">
      <c r="T826" t="s">
        <v>49</v>
      </c>
      <c r="U826" t="s">
        <v>50</v>
      </c>
      <c r="V826" t="s">
        <v>52</v>
      </c>
      <c r="W826" t="s">
        <v>53</v>
      </c>
      <c r="X826" t="s">
        <v>54</v>
      </c>
    </row>
    <row r="827" spans="20:24" x14ac:dyDescent="0.35">
      <c r="T827" t="s">
        <v>49</v>
      </c>
      <c r="U827" t="s">
        <v>73</v>
      </c>
      <c r="V827" t="s">
        <v>95</v>
      </c>
      <c r="W827" t="s">
        <v>96</v>
      </c>
      <c r="X827" t="s">
        <v>97</v>
      </c>
    </row>
    <row r="828" spans="20:24" x14ac:dyDescent="0.35">
      <c r="T828" t="s">
        <v>49</v>
      </c>
      <c r="U828" t="s">
        <v>58</v>
      </c>
      <c r="V828" t="s">
        <v>59</v>
      </c>
      <c r="W828" t="s">
        <v>60</v>
      </c>
      <c r="X828" t="s">
        <v>61</v>
      </c>
    </row>
    <row r="829" spans="20:24" x14ac:dyDescent="0.35">
      <c r="T829" t="s">
        <v>49</v>
      </c>
      <c r="U829" t="s">
        <v>58</v>
      </c>
      <c r="V829" t="s">
        <v>59</v>
      </c>
      <c r="W829" t="s">
        <v>60</v>
      </c>
      <c r="X829" t="s">
        <v>69</v>
      </c>
    </row>
    <row r="830" spans="20:24" x14ac:dyDescent="0.35">
      <c r="T830" t="s">
        <v>49</v>
      </c>
      <c r="U830" t="s">
        <v>58</v>
      </c>
      <c r="V830" t="s">
        <v>59</v>
      </c>
      <c r="W830" t="s">
        <v>60</v>
      </c>
      <c r="X830" t="s">
        <v>69</v>
      </c>
    </row>
    <row r="831" spans="20:24" x14ac:dyDescent="0.35">
      <c r="T831" t="s">
        <v>49</v>
      </c>
      <c r="U831" t="s">
        <v>58</v>
      </c>
      <c r="V831" t="s">
        <v>59</v>
      </c>
      <c r="W831" t="s">
        <v>60</v>
      </c>
      <c r="X831" t="s">
        <v>69</v>
      </c>
    </row>
    <row r="832" spans="20:24" x14ac:dyDescent="0.35">
      <c r="T832" t="s">
        <v>49</v>
      </c>
      <c r="U832" t="s">
        <v>353</v>
      </c>
      <c r="V832" t="s">
        <v>354</v>
      </c>
      <c r="W832" t="s">
        <v>355</v>
      </c>
      <c r="X832" t="s">
        <v>356</v>
      </c>
    </row>
    <row r="833" spans="20:24" x14ac:dyDescent="0.35">
      <c r="T833" t="s">
        <v>49</v>
      </c>
      <c r="U833" t="s">
        <v>58</v>
      </c>
      <c r="V833" t="s">
        <v>59</v>
      </c>
      <c r="W833" t="s">
        <v>60</v>
      </c>
      <c r="X833" t="s">
        <v>61</v>
      </c>
    </row>
    <row r="834" spans="20:24" x14ac:dyDescent="0.35">
      <c r="T834" t="s">
        <v>49</v>
      </c>
      <c r="U834" t="s">
        <v>58</v>
      </c>
      <c r="V834" t="s">
        <v>59</v>
      </c>
      <c r="W834" t="s">
        <v>60</v>
      </c>
      <c r="X834" t="s">
        <v>69</v>
      </c>
    </row>
    <row r="835" spans="20:24" x14ac:dyDescent="0.35">
      <c r="T835" t="s">
        <v>49</v>
      </c>
      <c r="U835" t="s">
        <v>58</v>
      </c>
      <c r="V835" t="s">
        <v>59</v>
      </c>
      <c r="W835" t="s">
        <v>60</v>
      </c>
      <c r="X835" t="s">
        <v>69</v>
      </c>
    </row>
    <row r="836" spans="20:24" x14ac:dyDescent="0.35">
      <c r="T836" t="s">
        <v>49</v>
      </c>
      <c r="U836" t="s">
        <v>58</v>
      </c>
      <c r="V836" t="s">
        <v>59</v>
      </c>
      <c r="W836" t="s">
        <v>60</v>
      </c>
      <c r="X836" t="s">
        <v>61</v>
      </c>
    </row>
    <row r="837" spans="20:24" x14ac:dyDescent="0.35">
      <c r="T837" t="s">
        <v>49</v>
      </c>
      <c r="U837" t="s">
        <v>58</v>
      </c>
      <c r="V837" t="s">
        <v>59</v>
      </c>
      <c r="W837" t="s">
        <v>60</v>
      </c>
      <c r="X837" t="s">
        <v>69</v>
      </c>
    </row>
    <row r="838" spans="20:24" x14ac:dyDescent="0.35">
      <c r="T838" t="s">
        <v>49</v>
      </c>
      <c r="U838" t="s">
        <v>58</v>
      </c>
      <c r="V838" t="s">
        <v>59</v>
      </c>
      <c r="W838" t="s">
        <v>60</v>
      </c>
      <c r="X838" t="s">
        <v>1877</v>
      </c>
    </row>
    <row r="839" spans="20:24" x14ac:dyDescent="0.35">
      <c r="T839" t="s">
        <v>49</v>
      </c>
      <c r="U839" t="s">
        <v>58</v>
      </c>
      <c r="V839" t="s">
        <v>59</v>
      </c>
      <c r="W839" t="s">
        <v>60</v>
      </c>
      <c r="X839" t="s">
        <v>61</v>
      </c>
    </row>
    <row r="840" spans="20:24" x14ac:dyDescent="0.35">
      <c r="T840" t="s">
        <v>49</v>
      </c>
      <c r="U840" t="s">
        <v>58</v>
      </c>
      <c r="V840" t="s">
        <v>173</v>
      </c>
      <c r="W840" t="s">
        <v>174</v>
      </c>
      <c r="X840" t="s">
        <v>175</v>
      </c>
    </row>
    <row r="841" spans="20:24" x14ac:dyDescent="0.35">
      <c r="T841" t="s">
        <v>49</v>
      </c>
      <c r="U841" t="s">
        <v>50</v>
      </c>
      <c r="V841" t="s">
        <v>52</v>
      </c>
      <c r="W841" t="s">
        <v>53</v>
      </c>
      <c r="X841" t="s">
        <v>146</v>
      </c>
    </row>
    <row r="842" spans="20:24" x14ac:dyDescent="0.35">
      <c r="T842" t="s">
        <v>49</v>
      </c>
      <c r="U842" t="s">
        <v>58</v>
      </c>
      <c r="V842" t="s">
        <v>59</v>
      </c>
      <c r="W842" t="s">
        <v>60</v>
      </c>
      <c r="X842" t="s">
        <v>69</v>
      </c>
    </row>
    <row r="843" spans="20:24" x14ac:dyDescent="0.35">
      <c r="T843" t="s">
        <v>49</v>
      </c>
      <c r="U843" t="s">
        <v>58</v>
      </c>
      <c r="V843" t="s">
        <v>59</v>
      </c>
      <c r="W843" t="s">
        <v>60</v>
      </c>
      <c r="X843" t="s">
        <v>1877</v>
      </c>
    </row>
    <row r="844" spans="20:24" x14ac:dyDescent="0.35">
      <c r="T844" t="s">
        <v>49</v>
      </c>
      <c r="U844" t="s">
        <v>58</v>
      </c>
      <c r="V844" t="s">
        <v>59</v>
      </c>
      <c r="W844" t="s">
        <v>60</v>
      </c>
      <c r="X844" t="s">
        <v>69</v>
      </c>
    </row>
    <row r="845" spans="20:24" x14ac:dyDescent="0.35">
      <c r="T845" t="s">
        <v>49</v>
      </c>
      <c r="U845" t="s">
        <v>58</v>
      </c>
      <c r="V845" t="s">
        <v>59</v>
      </c>
      <c r="W845" t="s">
        <v>60</v>
      </c>
      <c r="X845" t="s">
        <v>69</v>
      </c>
    </row>
    <row r="846" spans="20:24" x14ac:dyDescent="0.35">
      <c r="T846" t="s">
        <v>49</v>
      </c>
      <c r="U846" t="s">
        <v>58</v>
      </c>
      <c r="V846" t="s">
        <v>59</v>
      </c>
      <c r="W846" t="s">
        <v>60</v>
      </c>
      <c r="X846" t="s">
        <v>61</v>
      </c>
    </row>
    <row r="847" spans="20:24" x14ac:dyDescent="0.35">
      <c r="T847" t="s">
        <v>49</v>
      </c>
      <c r="U847" t="s">
        <v>50</v>
      </c>
      <c r="V847" t="s">
        <v>52</v>
      </c>
      <c r="W847" t="s">
        <v>53</v>
      </c>
      <c r="X847" t="s">
        <v>91</v>
      </c>
    </row>
    <row r="848" spans="20:24" x14ac:dyDescent="0.35">
      <c r="T848" t="s">
        <v>386</v>
      </c>
      <c r="U848" t="s">
        <v>387</v>
      </c>
      <c r="V848" t="s">
        <v>388</v>
      </c>
      <c r="W848" t="s">
        <v>389</v>
      </c>
      <c r="X848" t="s">
        <v>390</v>
      </c>
    </row>
    <row r="849" spans="20:24" x14ac:dyDescent="0.35">
      <c r="T849" t="s">
        <v>49</v>
      </c>
      <c r="U849" t="s">
        <v>58</v>
      </c>
      <c r="V849" t="s">
        <v>59</v>
      </c>
      <c r="W849" t="s">
        <v>60</v>
      </c>
      <c r="X849" t="s">
        <v>61</v>
      </c>
    </row>
    <row r="850" spans="20:24" x14ac:dyDescent="0.35">
      <c r="T850" t="s">
        <v>49</v>
      </c>
      <c r="U850" t="s">
        <v>50</v>
      </c>
      <c r="V850" t="s">
        <v>52</v>
      </c>
      <c r="W850" t="s">
        <v>53</v>
      </c>
      <c r="X850" t="s">
        <v>65</v>
      </c>
    </row>
    <row r="851" spans="20:24" x14ac:dyDescent="0.35">
      <c r="T851" t="s">
        <v>49</v>
      </c>
      <c r="U851" t="s">
        <v>58</v>
      </c>
      <c r="V851" t="s">
        <v>59</v>
      </c>
      <c r="W851" t="s">
        <v>60</v>
      </c>
      <c r="X851" t="s">
        <v>61</v>
      </c>
    </row>
    <row r="852" spans="20:24" x14ac:dyDescent="0.35">
      <c r="T852" t="s">
        <v>49</v>
      </c>
      <c r="U852" t="s">
        <v>58</v>
      </c>
      <c r="V852" t="s">
        <v>59</v>
      </c>
      <c r="W852" t="s">
        <v>60</v>
      </c>
      <c r="X852" t="s">
        <v>61</v>
      </c>
    </row>
    <row r="853" spans="20:24" x14ac:dyDescent="0.35">
      <c r="T853" t="s">
        <v>49</v>
      </c>
      <c r="U853" t="s">
        <v>73</v>
      </c>
      <c r="V853" t="s">
        <v>295</v>
      </c>
      <c r="W853" t="s">
        <v>296</v>
      </c>
      <c r="X853" t="s">
        <v>297</v>
      </c>
    </row>
    <row r="854" spans="20:24" x14ac:dyDescent="0.35">
      <c r="T854" t="s">
        <v>49</v>
      </c>
      <c r="U854" t="s">
        <v>58</v>
      </c>
      <c r="V854" t="s">
        <v>1888</v>
      </c>
      <c r="W854" t="s">
        <v>1889</v>
      </c>
      <c r="X854" t="s">
        <v>1890</v>
      </c>
    </row>
    <row r="855" spans="20:24" x14ac:dyDescent="0.35">
      <c r="T855" t="s">
        <v>49</v>
      </c>
      <c r="U855" t="s">
        <v>58</v>
      </c>
      <c r="V855" t="s">
        <v>59</v>
      </c>
      <c r="W855" t="s">
        <v>60</v>
      </c>
      <c r="X855" t="s">
        <v>69</v>
      </c>
    </row>
    <row r="856" spans="20:24" x14ac:dyDescent="0.35">
      <c r="T856" t="s">
        <v>49</v>
      </c>
      <c r="U856" t="s">
        <v>58</v>
      </c>
      <c r="V856" t="s">
        <v>59</v>
      </c>
      <c r="W856" t="s">
        <v>60</v>
      </c>
      <c r="X856" t="s">
        <v>61</v>
      </c>
    </row>
    <row r="857" spans="20:24" x14ac:dyDescent="0.35">
      <c r="T857" t="s">
        <v>49</v>
      </c>
      <c r="U857" t="s">
        <v>58</v>
      </c>
      <c r="V857" t="s">
        <v>112</v>
      </c>
      <c r="W857" t="s">
        <v>3222</v>
      </c>
      <c r="X857" t="s">
        <v>140</v>
      </c>
    </row>
    <row r="858" spans="20:24" x14ac:dyDescent="0.35">
      <c r="T858" t="s">
        <v>49</v>
      </c>
      <c r="U858" t="s">
        <v>73</v>
      </c>
      <c r="V858" t="s">
        <v>74</v>
      </c>
      <c r="W858" t="s">
        <v>75</v>
      </c>
      <c r="X858" t="s">
        <v>76</v>
      </c>
    </row>
    <row r="859" spans="20:24" x14ac:dyDescent="0.35">
      <c r="T859" t="s">
        <v>49</v>
      </c>
      <c r="U859" t="s">
        <v>58</v>
      </c>
      <c r="V859" t="s">
        <v>59</v>
      </c>
      <c r="W859" t="s">
        <v>60</v>
      </c>
      <c r="X859" s="8" t="s">
        <v>1970</v>
      </c>
    </row>
    <row r="860" spans="20:24" x14ac:dyDescent="0.35">
      <c r="T860" t="s">
        <v>49</v>
      </c>
      <c r="U860" t="s">
        <v>58</v>
      </c>
      <c r="V860" t="s">
        <v>59</v>
      </c>
      <c r="W860" t="s">
        <v>60</v>
      </c>
      <c r="X860" t="s">
        <v>61</v>
      </c>
    </row>
    <row r="861" spans="20:24" x14ac:dyDescent="0.35">
      <c r="T861" t="s">
        <v>49</v>
      </c>
      <c r="U861" t="s">
        <v>58</v>
      </c>
      <c r="V861" t="s">
        <v>59</v>
      </c>
      <c r="W861" t="s">
        <v>60</v>
      </c>
      <c r="X861" t="s">
        <v>69</v>
      </c>
    </row>
    <row r="862" spans="20:24" x14ac:dyDescent="0.35">
      <c r="T862" t="s">
        <v>49</v>
      </c>
      <c r="U862" t="s">
        <v>58</v>
      </c>
      <c r="V862" t="s">
        <v>59</v>
      </c>
      <c r="W862" t="s">
        <v>60</v>
      </c>
      <c r="X862" t="s">
        <v>69</v>
      </c>
    </row>
    <row r="863" spans="20:24" x14ac:dyDescent="0.35">
      <c r="T863" t="s">
        <v>49</v>
      </c>
      <c r="U863" t="s">
        <v>58</v>
      </c>
      <c r="V863" t="s">
        <v>59</v>
      </c>
      <c r="W863" t="s">
        <v>60</v>
      </c>
      <c r="X863" t="s">
        <v>1877</v>
      </c>
    </row>
    <row r="864" spans="20:24" x14ac:dyDescent="0.35">
      <c r="T864" t="s">
        <v>49</v>
      </c>
      <c r="U864" t="s">
        <v>58</v>
      </c>
      <c r="V864" t="s">
        <v>59</v>
      </c>
      <c r="W864" t="s">
        <v>60</v>
      </c>
      <c r="X864" t="s">
        <v>61</v>
      </c>
    </row>
    <row r="865" spans="20:24" x14ac:dyDescent="0.35">
      <c r="T865" t="s">
        <v>49</v>
      </c>
      <c r="U865" t="s">
        <v>58</v>
      </c>
      <c r="V865" t="s">
        <v>59</v>
      </c>
      <c r="W865" t="s">
        <v>60</v>
      </c>
      <c r="X865" t="s">
        <v>1877</v>
      </c>
    </row>
    <row r="866" spans="20:24" x14ac:dyDescent="0.35">
      <c r="T866" t="s">
        <v>49</v>
      </c>
      <c r="U866" t="s">
        <v>50</v>
      </c>
      <c r="V866" t="s">
        <v>52</v>
      </c>
      <c r="W866" t="s">
        <v>53</v>
      </c>
      <c r="X866" t="s">
        <v>91</v>
      </c>
    </row>
    <row r="867" spans="20:24" x14ac:dyDescent="0.35">
      <c r="T867" t="s">
        <v>49</v>
      </c>
      <c r="U867" t="s">
        <v>58</v>
      </c>
      <c r="V867" t="s">
        <v>59</v>
      </c>
      <c r="W867" t="s">
        <v>60</v>
      </c>
      <c r="X867" t="s">
        <v>69</v>
      </c>
    </row>
    <row r="868" spans="20:24" x14ac:dyDescent="0.35">
      <c r="T868" t="s">
        <v>49</v>
      </c>
      <c r="U868" t="s">
        <v>58</v>
      </c>
      <c r="V868" t="s">
        <v>59</v>
      </c>
      <c r="W868" t="s">
        <v>60</v>
      </c>
      <c r="X868" t="s">
        <v>69</v>
      </c>
    </row>
    <row r="869" spans="20:24" x14ac:dyDescent="0.35">
      <c r="T869" t="s">
        <v>49</v>
      </c>
      <c r="U869" t="s">
        <v>50</v>
      </c>
      <c r="V869" t="s">
        <v>52</v>
      </c>
      <c r="W869" t="s">
        <v>53</v>
      </c>
      <c r="X869" t="s">
        <v>1886</v>
      </c>
    </row>
    <row r="870" spans="20:24" x14ac:dyDescent="0.35">
      <c r="T870" t="s">
        <v>49</v>
      </c>
      <c r="U870" t="s">
        <v>73</v>
      </c>
      <c r="V870" t="s">
        <v>318</v>
      </c>
      <c r="W870" t="s">
        <v>1935</v>
      </c>
      <c r="X870" t="s">
        <v>1936</v>
      </c>
    </row>
    <row r="871" spans="20:24" x14ac:dyDescent="0.35">
      <c r="T871" t="s">
        <v>49</v>
      </c>
      <c r="U871" t="s">
        <v>58</v>
      </c>
      <c r="V871" t="s">
        <v>59</v>
      </c>
      <c r="W871" t="s">
        <v>1907</v>
      </c>
      <c r="X871" t="s">
        <v>1908</v>
      </c>
    </row>
    <row r="872" spans="20:24" x14ac:dyDescent="0.35">
      <c r="T872" t="s">
        <v>49</v>
      </c>
      <c r="U872" t="s">
        <v>58</v>
      </c>
      <c r="V872" t="s">
        <v>59</v>
      </c>
      <c r="W872" t="s">
        <v>60</v>
      </c>
      <c r="X872" t="s">
        <v>69</v>
      </c>
    </row>
    <row r="873" spans="20:24" x14ac:dyDescent="0.35">
      <c r="T873" t="s">
        <v>49</v>
      </c>
      <c r="U873" t="s">
        <v>58</v>
      </c>
      <c r="V873" t="s">
        <v>59</v>
      </c>
      <c r="W873" t="s">
        <v>60</v>
      </c>
      <c r="X873" t="s">
        <v>1877</v>
      </c>
    </row>
    <row r="874" spans="20:24" x14ac:dyDescent="0.35">
      <c r="T874" t="s">
        <v>49</v>
      </c>
      <c r="U874" t="s">
        <v>50</v>
      </c>
      <c r="V874" t="s">
        <v>52</v>
      </c>
      <c r="W874" t="s">
        <v>53</v>
      </c>
      <c r="X874" t="s">
        <v>91</v>
      </c>
    </row>
    <row r="875" spans="20:24" x14ac:dyDescent="0.35">
      <c r="T875" t="s">
        <v>49</v>
      </c>
      <c r="U875" t="s">
        <v>58</v>
      </c>
      <c r="V875" t="s">
        <v>59</v>
      </c>
      <c r="W875" t="s">
        <v>60</v>
      </c>
      <c r="X875" t="s">
        <v>61</v>
      </c>
    </row>
    <row r="876" spans="20:24" x14ac:dyDescent="0.35">
      <c r="T876" t="s">
        <v>49</v>
      </c>
      <c r="U876" t="s">
        <v>58</v>
      </c>
      <c r="V876" t="s">
        <v>59</v>
      </c>
      <c r="W876" t="s">
        <v>60</v>
      </c>
      <c r="X876" t="s">
        <v>61</v>
      </c>
    </row>
    <row r="877" spans="20:24" x14ac:dyDescent="0.35">
      <c r="T877" t="s">
        <v>49</v>
      </c>
      <c r="U877" t="s">
        <v>58</v>
      </c>
      <c r="V877" t="s">
        <v>173</v>
      </c>
      <c r="W877" t="s">
        <v>174</v>
      </c>
      <c r="X877" t="s">
        <v>175</v>
      </c>
    </row>
    <row r="878" spans="20:24" x14ac:dyDescent="0.35">
      <c r="T878" t="s">
        <v>49</v>
      </c>
      <c r="U878" t="s">
        <v>58</v>
      </c>
      <c r="V878" t="s">
        <v>59</v>
      </c>
      <c r="W878" t="s">
        <v>60</v>
      </c>
      <c r="X878" t="s">
        <v>69</v>
      </c>
    </row>
    <row r="879" spans="20:24" x14ac:dyDescent="0.35">
      <c r="T879" t="s">
        <v>49</v>
      </c>
      <c r="U879" t="s">
        <v>58</v>
      </c>
      <c r="V879" t="s">
        <v>59</v>
      </c>
      <c r="W879" t="s">
        <v>60</v>
      </c>
      <c r="X879" t="s">
        <v>61</v>
      </c>
    </row>
    <row r="880" spans="20:24" x14ac:dyDescent="0.35">
      <c r="T880" t="s">
        <v>49</v>
      </c>
      <c r="U880" t="s">
        <v>73</v>
      </c>
      <c r="V880" t="s">
        <v>318</v>
      </c>
      <c r="W880" t="s">
        <v>449</v>
      </c>
      <c r="X880" t="s">
        <v>450</v>
      </c>
    </row>
    <row r="881" spans="20:24" x14ac:dyDescent="0.35">
      <c r="T881" t="s">
        <v>49</v>
      </c>
      <c r="U881" t="s">
        <v>58</v>
      </c>
      <c r="V881" t="s">
        <v>59</v>
      </c>
      <c r="W881" t="s">
        <v>60</v>
      </c>
      <c r="X881" t="s">
        <v>69</v>
      </c>
    </row>
    <row r="882" spans="20:24" x14ac:dyDescent="0.35">
      <c r="T882" t="s">
        <v>49</v>
      </c>
      <c r="U882" t="s">
        <v>58</v>
      </c>
      <c r="V882" t="s">
        <v>59</v>
      </c>
      <c r="W882" t="s">
        <v>60</v>
      </c>
      <c r="X882" t="s">
        <v>69</v>
      </c>
    </row>
    <row r="883" spans="20:24" x14ac:dyDescent="0.35">
      <c r="T883" t="s">
        <v>49</v>
      </c>
      <c r="U883" t="s">
        <v>50</v>
      </c>
      <c r="V883" t="s">
        <v>52</v>
      </c>
      <c r="W883" t="s">
        <v>53</v>
      </c>
      <c r="X883" t="s">
        <v>91</v>
      </c>
    </row>
    <row r="884" spans="20:24" x14ac:dyDescent="0.35">
      <c r="T884" t="s">
        <v>49</v>
      </c>
      <c r="U884" t="s">
        <v>58</v>
      </c>
      <c r="V884" t="s">
        <v>258</v>
      </c>
      <c r="W884" t="s">
        <v>259</v>
      </c>
      <c r="X884" t="s">
        <v>458</v>
      </c>
    </row>
    <row r="885" spans="20:24" x14ac:dyDescent="0.35">
      <c r="T885" t="s">
        <v>49</v>
      </c>
      <c r="U885" t="s">
        <v>58</v>
      </c>
      <c r="V885" t="s">
        <v>59</v>
      </c>
      <c r="W885" t="s">
        <v>60</v>
      </c>
      <c r="X885" t="s">
        <v>69</v>
      </c>
    </row>
    <row r="886" spans="20:24" x14ac:dyDescent="0.35">
      <c r="T886" t="s">
        <v>49</v>
      </c>
      <c r="U886" t="s">
        <v>58</v>
      </c>
      <c r="V886" t="s">
        <v>59</v>
      </c>
      <c r="W886" t="s">
        <v>60</v>
      </c>
      <c r="X886" t="s">
        <v>69</v>
      </c>
    </row>
    <row r="887" spans="20:24" x14ac:dyDescent="0.35">
      <c r="T887" t="s">
        <v>49</v>
      </c>
      <c r="U887" t="s">
        <v>73</v>
      </c>
      <c r="V887" t="s">
        <v>74</v>
      </c>
      <c r="W887" t="s">
        <v>465</v>
      </c>
      <c r="X887" t="s">
        <v>466</v>
      </c>
    </row>
    <row r="888" spans="20:24" x14ac:dyDescent="0.35">
      <c r="T888" t="s">
        <v>49</v>
      </c>
      <c r="U888" t="s">
        <v>58</v>
      </c>
      <c r="V888" t="s">
        <v>112</v>
      </c>
      <c r="W888" s="8" t="s">
        <v>3226</v>
      </c>
      <c r="X888" t="s">
        <v>114</v>
      </c>
    </row>
    <row r="889" spans="20:24" x14ac:dyDescent="0.35">
      <c r="T889" t="s">
        <v>49</v>
      </c>
      <c r="U889" t="s">
        <v>58</v>
      </c>
      <c r="V889" t="s">
        <v>59</v>
      </c>
      <c r="W889" t="s">
        <v>60</v>
      </c>
      <c r="X889" t="s">
        <v>61</v>
      </c>
    </row>
    <row r="890" spans="20:24" x14ac:dyDescent="0.35">
      <c r="T890" t="s">
        <v>49</v>
      </c>
      <c r="U890" t="s">
        <v>73</v>
      </c>
      <c r="V890" t="s">
        <v>318</v>
      </c>
      <c r="W890" t="s">
        <v>319</v>
      </c>
      <c r="X890" t="s">
        <v>320</v>
      </c>
    </row>
    <row r="891" spans="20:24" x14ac:dyDescent="0.35">
      <c r="T891" t="s">
        <v>49</v>
      </c>
      <c r="U891" t="s">
        <v>58</v>
      </c>
      <c r="V891" t="s">
        <v>112</v>
      </c>
      <c r="W891" s="8" t="s">
        <v>3226</v>
      </c>
      <c r="X891" t="s">
        <v>114</v>
      </c>
    </row>
    <row r="892" spans="20:24" x14ac:dyDescent="0.35">
      <c r="T892" t="s">
        <v>49</v>
      </c>
      <c r="U892" t="s">
        <v>73</v>
      </c>
      <c r="V892" t="s">
        <v>1903</v>
      </c>
      <c r="W892" t="s">
        <v>1904</v>
      </c>
      <c r="X892" t="s">
        <v>1905</v>
      </c>
    </row>
    <row r="893" spans="20:24" x14ac:dyDescent="0.35">
      <c r="T893" t="s">
        <v>49</v>
      </c>
      <c r="U893" t="s">
        <v>58</v>
      </c>
      <c r="V893" t="s">
        <v>59</v>
      </c>
      <c r="W893" t="s">
        <v>60</v>
      </c>
      <c r="X893" t="s">
        <v>61</v>
      </c>
    </row>
    <row r="894" spans="20:24" x14ac:dyDescent="0.35">
      <c r="T894" t="s">
        <v>49</v>
      </c>
      <c r="U894" t="s">
        <v>58</v>
      </c>
      <c r="V894" t="s">
        <v>1888</v>
      </c>
      <c r="W894" t="s">
        <v>1889</v>
      </c>
      <c r="X894" t="s">
        <v>1890</v>
      </c>
    </row>
    <row r="895" spans="20:24" x14ac:dyDescent="0.35">
      <c r="T895" t="s">
        <v>49</v>
      </c>
      <c r="U895" t="s">
        <v>1881</v>
      </c>
      <c r="V895" t="s">
        <v>1882</v>
      </c>
      <c r="W895" t="s">
        <v>1883</v>
      </c>
      <c r="X895" t="s">
        <v>1884</v>
      </c>
    </row>
    <row r="896" spans="20:24" x14ac:dyDescent="0.35">
      <c r="T896" t="s">
        <v>49</v>
      </c>
      <c r="U896" t="s">
        <v>58</v>
      </c>
      <c r="V896" t="s">
        <v>59</v>
      </c>
      <c r="W896" t="s">
        <v>60</v>
      </c>
      <c r="X896" s="8" t="s">
        <v>1970</v>
      </c>
    </row>
    <row r="897" spans="20:24" x14ac:dyDescent="0.35">
      <c r="T897" t="s">
        <v>49</v>
      </c>
      <c r="U897" t="s">
        <v>58</v>
      </c>
      <c r="V897" t="s">
        <v>59</v>
      </c>
      <c r="W897" t="s">
        <v>60</v>
      </c>
      <c r="X897" t="s">
        <v>61</v>
      </c>
    </row>
    <row r="898" spans="20:24" x14ac:dyDescent="0.35">
      <c r="T898" t="s">
        <v>49</v>
      </c>
      <c r="U898" t="s">
        <v>58</v>
      </c>
      <c r="V898" t="s">
        <v>59</v>
      </c>
      <c r="W898" t="s">
        <v>60</v>
      </c>
      <c r="X898" s="8" t="s">
        <v>1970</v>
      </c>
    </row>
    <row r="899" spans="20:24" x14ac:dyDescent="0.35">
      <c r="T899" t="s">
        <v>49</v>
      </c>
      <c r="U899" t="s">
        <v>50</v>
      </c>
      <c r="V899" t="s">
        <v>52</v>
      </c>
      <c r="W899" t="s">
        <v>53</v>
      </c>
      <c r="X899" t="s">
        <v>54</v>
      </c>
    </row>
    <row r="900" spans="20:24" x14ac:dyDescent="0.35">
      <c r="T900" t="s">
        <v>49</v>
      </c>
      <c r="U900" t="s">
        <v>58</v>
      </c>
      <c r="V900" t="s">
        <v>59</v>
      </c>
      <c r="W900" t="s">
        <v>60</v>
      </c>
      <c r="X900" t="s">
        <v>69</v>
      </c>
    </row>
    <row r="901" spans="20:24" x14ac:dyDescent="0.35">
      <c r="T901" t="s">
        <v>49</v>
      </c>
      <c r="U901" t="s">
        <v>58</v>
      </c>
      <c r="V901" t="s">
        <v>59</v>
      </c>
      <c r="W901" t="s">
        <v>60</v>
      </c>
      <c r="X901" t="s">
        <v>1877</v>
      </c>
    </row>
    <row r="902" spans="20:24" x14ac:dyDescent="0.35">
      <c r="T902" t="s">
        <v>49</v>
      </c>
      <c r="U902" t="s">
        <v>58</v>
      </c>
      <c r="V902" t="s">
        <v>1888</v>
      </c>
      <c r="W902" t="s">
        <v>1889</v>
      </c>
      <c r="X902" t="s">
        <v>1890</v>
      </c>
    </row>
    <row r="903" spans="20:24" x14ac:dyDescent="0.35">
      <c r="T903" t="s">
        <v>49</v>
      </c>
      <c r="U903" t="s">
        <v>1881</v>
      </c>
      <c r="V903" t="s">
        <v>1882</v>
      </c>
      <c r="W903" t="s">
        <v>1883</v>
      </c>
      <c r="X903" t="s">
        <v>1884</v>
      </c>
    </row>
    <row r="904" spans="20:24" x14ac:dyDescent="0.35">
      <c r="T904" t="s">
        <v>49</v>
      </c>
      <c r="U904" t="s">
        <v>58</v>
      </c>
      <c r="V904" t="s">
        <v>59</v>
      </c>
      <c r="W904" t="s">
        <v>60</v>
      </c>
      <c r="X904" t="s">
        <v>61</v>
      </c>
    </row>
    <row r="905" spans="20:24" x14ac:dyDescent="0.35">
      <c r="T905" t="s">
        <v>49</v>
      </c>
      <c r="U905" t="s">
        <v>50</v>
      </c>
      <c r="V905" t="s">
        <v>52</v>
      </c>
      <c r="W905" t="s">
        <v>53</v>
      </c>
      <c r="X905" t="s">
        <v>91</v>
      </c>
    </row>
    <row r="906" spans="20:24" x14ac:dyDescent="0.35">
      <c r="T906" t="s">
        <v>49</v>
      </c>
      <c r="U906" t="s">
        <v>58</v>
      </c>
      <c r="V906" t="s">
        <v>59</v>
      </c>
      <c r="W906" t="s">
        <v>60</v>
      </c>
      <c r="X906" t="s">
        <v>61</v>
      </c>
    </row>
    <row r="907" spans="20:24" x14ac:dyDescent="0.35">
      <c r="T907" t="s">
        <v>49</v>
      </c>
      <c r="U907" t="s">
        <v>58</v>
      </c>
      <c r="V907" t="s">
        <v>59</v>
      </c>
      <c r="W907" t="s">
        <v>60</v>
      </c>
      <c r="X907" t="s">
        <v>61</v>
      </c>
    </row>
    <row r="908" spans="20:24" x14ac:dyDescent="0.35">
      <c r="T908" t="s">
        <v>49</v>
      </c>
      <c r="U908" t="s">
        <v>58</v>
      </c>
      <c r="V908" t="s">
        <v>59</v>
      </c>
      <c r="W908" t="s">
        <v>60</v>
      </c>
      <c r="X908" t="s">
        <v>1877</v>
      </c>
    </row>
    <row r="909" spans="20:24" x14ac:dyDescent="0.35">
      <c r="T909" t="s">
        <v>49</v>
      </c>
      <c r="U909" t="s">
        <v>58</v>
      </c>
      <c r="V909" t="s">
        <v>59</v>
      </c>
      <c r="W909" t="s">
        <v>60</v>
      </c>
      <c r="X909" t="s">
        <v>61</v>
      </c>
    </row>
    <row r="910" spans="20:24" x14ac:dyDescent="0.35">
      <c r="T910" t="s">
        <v>49</v>
      </c>
      <c r="U910" t="s">
        <v>73</v>
      </c>
      <c r="V910" t="s">
        <v>74</v>
      </c>
      <c r="W910" t="s">
        <v>75</v>
      </c>
      <c r="X910" t="s">
        <v>76</v>
      </c>
    </row>
    <row r="911" spans="20:24" x14ac:dyDescent="0.35">
      <c r="T911" t="s">
        <v>49</v>
      </c>
      <c r="U911" t="s">
        <v>58</v>
      </c>
      <c r="V911" t="s">
        <v>59</v>
      </c>
      <c r="W911" t="s">
        <v>60</v>
      </c>
      <c r="X911" t="s">
        <v>61</v>
      </c>
    </row>
    <row r="912" spans="20:24" x14ac:dyDescent="0.35">
      <c r="T912" t="s">
        <v>49</v>
      </c>
      <c r="U912" t="s">
        <v>58</v>
      </c>
      <c r="V912" t="s">
        <v>59</v>
      </c>
      <c r="W912" t="s">
        <v>60</v>
      </c>
      <c r="X912" t="s">
        <v>61</v>
      </c>
    </row>
    <row r="913" spans="20:24" x14ac:dyDescent="0.35">
      <c r="T913" t="s">
        <v>49</v>
      </c>
      <c r="U913" t="s">
        <v>58</v>
      </c>
      <c r="V913" t="s">
        <v>59</v>
      </c>
      <c r="W913" t="s">
        <v>60</v>
      </c>
      <c r="X913" t="s">
        <v>69</v>
      </c>
    </row>
    <row r="914" spans="20:24" x14ac:dyDescent="0.35">
      <c r="T914" t="s">
        <v>49</v>
      </c>
      <c r="U914" t="s">
        <v>58</v>
      </c>
      <c r="V914" t="s">
        <v>59</v>
      </c>
      <c r="W914" t="s">
        <v>60</v>
      </c>
      <c r="X914" t="s">
        <v>512</v>
      </c>
    </row>
    <row r="915" spans="20:24" x14ac:dyDescent="0.35">
      <c r="T915" t="s">
        <v>49</v>
      </c>
      <c r="U915" t="s">
        <v>58</v>
      </c>
      <c r="V915" t="s">
        <v>59</v>
      </c>
      <c r="W915" t="s">
        <v>60</v>
      </c>
      <c r="X915" t="s">
        <v>61</v>
      </c>
    </row>
    <row r="916" spans="20:24" x14ac:dyDescent="0.35">
      <c r="T916" t="s">
        <v>49</v>
      </c>
      <c r="U916" t="s">
        <v>58</v>
      </c>
      <c r="V916" t="s">
        <v>173</v>
      </c>
      <c r="W916" t="s">
        <v>174</v>
      </c>
      <c r="X916" t="s">
        <v>175</v>
      </c>
    </row>
    <row r="917" spans="20:24" x14ac:dyDescent="0.35">
      <c r="T917" t="s">
        <v>49</v>
      </c>
      <c r="U917" t="s">
        <v>58</v>
      </c>
      <c r="V917" t="s">
        <v>59</v>
      </c>
      <c r="W917" t="s">
        <v>60</v>
      </c>
      <c r="X917" t="s">
        <v>512</v>
      </c>
    </row>
    <row r="918" spans="20:24" x14ac:dyDescent="0.35">
      <c r="T918" t="s">
        <v>49</v>
      </c>
      <c r="U918" t="s">
        <v>58</v>
      </c>
      <c r="V918" t="s">
        <v>1888</v>
      </c>
      <c r="W918" t="s">
        <v>1889</v>
      </c>
      <c r="X918" t="s">
        <v>1890</v>
      </c>
    </row>
    <row r="919" spans="20:24" x14ac:dyDescent="0.35">
      <c r="T919" t="s">
        <v>49</v>
      </c>
      <c r="U919" t="s">
        <v>58</v>
      </c>
      <c r="V919" t="s">
        <v>59</v>
      </c>
      <c r="W919" t="s">
        <v>60</v>
      </c>
      <c r="X919" t="s">
        <v>61</v>
      </c>
    </row>
    <row r="920" spans="20:24" x14ac:dyDescent="0.35">
      <c r="T920" t="s">
        <v>49</v>
      </c>
      <c r="U920" t="s">
        <v>73</v>
      </c>
      <c r="V920" t="s">
        <v>295</v>
      </c>
      <c r="W920" t="s">
        <v>296</v>
      </c>
      <c r="X920" t="s">
        <v>297</v>
      </c>
    </row>
    <row r="921" spans="20:24" x14ac:dyDescent="0.35">
      <c r="T921" t="s">
        <v>49</v>
      </c>
      <c r="U921" t="s">
        <v>73</v>
      </c>
      <c r="V921" t="s">
        <v>95</v>
      </c>
      <c r="W921" t="s">
        <v>96</v>
      </c>
      <c r="X921" t="s">
        <v>97</v>
      </c>
    </row>
    <row r="922" spans="20:24" x14ac:dyDescent="0.35">
      <c r="T922" t="s">
        <v>49</v>
      </c>
      <c r="U922" t="s">
        <v>50</v>
      </c>
      <c r="V922" t="s">
        <v>52</v>
      </c>
      <c r="W922" t="s">
        <v>53</v>
      </c>
      <c r="X922" t="s">
        <v>146</v>
      </c>
    </row>
    <row r="923" spans="20:24" x14ac:dyDescent="0.35">
      <c r="T923" t="s">
        <v>49</v>
      </c>
      <c r="U923" t="s">
        <v>133</v>
      </c>
      <c r="V923" t="s">
        <v>1975</v>
      </c>
      <c r="W923" t="s">
        <v>240</v>
      </c>
      <c r="X923" t="s">
        <v>242</v>
      </c>
    </row>
    <row r="924" spans="20:24" x14ac:dyDescent="0.35">
      <c r="T924" t="s">
        <v>49</v>
      </c>
      <c r="U924" t="s">
        <v>58</v>
      </c>
      <c r="V924" t="s">
        <v>59</v>
      </c>
      <c r="W924" t="s">
        <v>60</v>
      </c>
      <c r="X924" t="s">
        <v>69</v>
      </c>
    </row>
    <row r="925" spans="20:24" x14ac:dyDescent="0.35">
      <c r="T925" t="s">
        <v>49</v>
      </c>
      <c r="U925" t="s">
        <v>58</v>
      </c>
      <c r="V925" t="s">
        <v>59</v>
      </c>
      <c r="W925" t="s">
        <v>60</v>
      </c>
      <c r="X925" t="s">
        <v>1877</v>
      </c>
    </row>
    <row r="926" spans="20:24" x14ac:dyDescent="0.35">
      <c r="T926" t="s">
        <v>49</v>
      </c>
      <c r="U926" t="s">
        <v>58</v>
      </c>
      <c r="V926" t="s">
        <v>59</v>
      </c>
      <c r="W926" t="s">
        <v>60</v>
      </c>
      <c r="X926" t="s">
        <v>61</v>
      </c>
    </row>
    <row r="927" spans="20:24" x14ac:dyDescent="0.35">
      <c r="T927" t="s">
        <v>49</v>
      </c>
      <c r="U927" t="s">
        <v>58</v>
      </c>
      <c r="V927" t="s">
        <v>59</v>
      </c>
      <c r="W927" t="s">
        <v>60</v>
      </c>
      <c r="X927" t="s">
        <v>61</v>
      </c>
    </row>
    <row r="928" spans="20:24" x14ac:dyDescent="0.35">
      <c r="T928" t="s">
        <v>49</v>
      </c>
      <c r="U928" t="s">
        <v>58</v>
      </c>
      <c r="V928" t="s">
        <v>59</v>
      </c>
      <c r="W928" t="s">
        <v>60</v>
      </c>
      <c r="X928" t="s">
        <v>69</v>
      </c>
    </row>
    <row r="929" spans="20:24" x14ac:dyDescent="0.35">
      <c r="T929" t="s">
        <v>49</v>
      </c>
      <c r="U929" t="s">
        <v>58</v>
      </c>
      <c r="V929" t="s">
        <v>59</v>
      </c>
      <c r="W929" t="s">
        <v>60</v>
      </c>
      <c r="X929" t="s">
        <v>61</v>
      </c>
    </row>
    <row r="930" spans="20:24" x14ac:dyDescent="0.35">
      <c r="T930" t="s">
        <v>49</v>
      </c>
      <c r="U930" t="s">
        <v>58</v>
      </c>
      <c r="V930" t="s">
        <v>59</v>
      </c>
      <c r="W930" t="s">
        <v>60</v>
      </c>
      <c r="X930" t="s">
        <v>1877</v>
      </c>
    </row>
    <row r="931" spans="20:24" x14ac:dyDescent="0.35">
      <c r="T931" t="s">
        <v>49</v>
      </c>
      <c r="U931" t="s">
        <v>58</v>
      </c>
      <c r="V931" t="s">
        <v>59</v>
      </c>
      <c r="W931" t="s">
        <v>60</v>
      </c>
      <c r="X931" t="s">
        <v>61</v>
      </c>
    </row>
    <row r="932" spans="20:24" x14ac:dyDescent="0.35">
      <c r="T932" t="s">
        <v>49</v>
      </c>
      <c r="U932" t="s">
        <v>58</v>
      </c>
      <c r="V932" t="s">
        <v>59</v>
      </c>
      <c r="W932" t="s">
        <v>60</v>
      </c>
      <c r="X932" t="s">
        <v>61</v>
      </c>
    </row>
    <row r="933" spans="20:24" x14ac:dyDescent="0.35">
      <c r="T933" t="s">
        <v>49</v>
      </c>
      <c r="U933" t="s">
        <v>58</v>
      </c>
      <c r="V933" t="s">
        <v>59</v>
      </c>
      <c r="W933" t="s">
        <v>60</v>
      </c>
      <c r="X933" t="s">
        <v>69</v>
      </c>
    </row>
    <row r="934" spans="20:24" x14ac:dyDescent="0.35">
      <c r="T934" t="s">
        <v>49</v>
      </c>
      <c r="U934" t="s">
        <v>58</v>
      </c>
      <c r="V934" t="s">
        <v>59</v>
      </c>
      <c r="W934" t="s">
        <v>60</v>
      </c>
      <c r="X934" t="s">
        <v>61</v>
      </c>
    </row>
    <row r="935" spans="20:24" x14ac:dyDescent="0.35">
      <c r="T935" t="s">
        <v>49</v>
      </c>
      <c r="U935" t="s">
        <v>58</v>
      </c>
      <c r="V935" t="s">
        <v>59</v>
      </c>
      <c r="W935" t="s">
        <v>60</v>
      </c>
      <c r="X935" t="s">
        <v>1877</v>
      </c>
    </row>
    <row r="936" spans="20:24" x14ac:dyDescent="0.35">
      <c r="T936" t="s">
        <v>49</v>
      </c>
      <c r="U936" t="s">
        <v>50</v>
      </c>
      <c r="V936" t="s">
        <v>52</v>
      </c>
      <c r="W936" t="s">
        <v>53</v>
      </c>
      <c r="X936" t="s">
        <v>54</v>
      </c>
    </row>
    <row r="937" spans="20:24" x14ac:dyDescent="0.35">
      <c r="T937" t="s">
        <v>49</v>
      </c>
      <c r="U937" t="s">
        <v>58</v>
      </c>
      <c r="V937" t="s">
        <v>173</v>
      </c>
      <c r="W937" t="s">
        <v>174</v>
      </c>
      <c r="X937" t="s">
        <v>175</v>
      </c>
    </row>
    <row r="938" spans="20:24" x14ac:dyDescent="0.35">
      <c r="T938" t="s">
        <v>49</v>
      </c>
      <c r="U938" t="s">
        <v>1881</v>
      </c>
      <c r="V938" t="s">
        <v>1882</v>
      </c>
      <c r="W938" t="s">
        <v>1883</v>
      </c>
      <c r="X938" t="s">
        <v>1884</v>
      </c>
    </row>
    <row r="939" spans="20:24" x14ac:dyDescent="0.35">
      <c r="T939" t="s">
        <v>49</v>
      </c>
      <c r="U939" t="s">
        <v>1881</v>
      </c>
      <c r="V939" t="s">
        <v>1882</v>
      </c>
      <c r="W939" t="s">
        <v>1883</v>
      </c>
      <c r="X939" t="s">
        <v>1884</v>
      </c>
    </row>
    <row r="940" spans="20:24" x14ac:dyDescent="0.35">
      <c r="T940" t="s">
        <v>49</v>
      </c>
      <c r="U940" t="s">
        <v>58</v>
      </c>
      <c r="V940" t="s">
        <v>1888</v>
      </c>
      <c r="W940" t="s">
        <v>1889</v>
      </c>
      <c r="X940" t="s">
        <v>1890</v>
      </c>
    </row>
    <row r="941" spans="20:24" x14ac:dyDescent="0.35">
      <c r="T941" t="s">
        <v>49</v>
      </c>
      <c r="U941" t="s">
        <v>58</v>
      </c>
      <c r="V941" t="s">
        <v>59</v>
      </c>
      <c r="W941" t="s">
        <v>60</v>
      </c>
      <c r="X941" t="s">
        <v>69</v>
      </c>
    </row>
    <row r="942" spans="20:24" x14ac:dyDescent="0.35">
      <c r="T942" t="s">
        <v>49</v>
      </c>
      <c r="U942" t="s">
        <v>58</v>
      </c>
      <c r="V942" t="s">
        <v>59</v>
      </c>
      <c r="W942" t="s">
        <v>60</v>
      </c>
      <c r="X942" t="s">
        <v>1877</v>
      </c>
    </row>
    <row r="943" spans="20:24" x14ac:dyDescent="0.35">
      <c r="T943" t="s">
        <v>49</v>
      </c>
      <c r="U943" t="s">
        <v>58</v>
      </c>
      <c r="V943" t="s">
        <v>59</v>
      </c>
      <c r="W943" t="s">
        <v>60</v>
      </c>
      <c r="X943" t="s">
        <v>61</v>
      </c>
    </row>
    <row r="944" spans="20:24" x14ac:dyDescent="0.35">
      <c r="T944" t="s">
        <v>49</v>
      </c>
      <c r="U944" t="s">
        <v>58</v>
      </c>
      <c r="V944" t="s">
        <v>1888</v>
      </c>
      <c r="W944" t="s">
        <v>1889</v>
      </c>
      <c r="X944" t="s">
        <v>1890</v>
      </c>
    </row>
    <row r="945" spans="20:24" x14ac:dyDescent="0.35">
      <c r="T945" t="s">
        <v>49</v>
      </c>
      <c r="U945" t="s">
        <v>133</v>
      </c>
      <c r="V945" t="s">
        <v>1975</v>
      </c>
      <c r="W945" t="s">
        <v>240</v>
      </c>
      <c r="X945" t="s">
        <v>242</v>
      </c>
    </row>
    <row r="946" spans="20:24" x14ac:dyDescent="0.35">
      <c r="T946" t="s">
        <v>49</v>
      </c>
      <c r="U946" t="s">
        <v>58</v>
      </c>
      <c r="V946" t="s">
        <v>59</v>
      </c>
      <c r="W946" t="s">
        <v>60</v>
      </c>
      <c r="X946" t="s">
        <v>61</v>
      </c>
    </row>
    <row r="947" spans="20:24" x14ac:dyDescent="0.35">
      <c r="T947" t="s">
        <v>49</v>
      </c>
      <c r="U947" t="s">
        <v>58</v>
      </c>
      <c r="V947" t="s">
        <v>173</v>
      </c>
      <c r="W947" t="s">
        <v>174</v>
      </c>
      <c r="X947" t="s">
        <v>175</v>
      </c>
    </row>
    <row r="948" spans="20:24" x14ac:dyDescent="0.35">
      <c r="T948" t="s">
        <v>49</v>
      </c>
      <c r="U948" t="s">
        <v>50</v>
      </c>
      <c r="V948" t="s">
        <v>52</v>
      </c>
      <c r="W948" t="s">
        <v>53</v>
      </c>
      <c r="X948" t="s">
        <v>146</v>
      </c>
    </row>
    <row r="949" spans="20:24" x14ac:dyDescent="0.35">
      <c r="T949" t="s">
        <v>49</v>
      </c>
      <c r="U949" t="s">
        <v>58</v>
      </c>
      <c r="V949" t="s">
        <v>59</v>
      </c>
      <c r="W949" t="s">
        <v>60</v>
      </c>
      <c r="X949" t="s">
        <v>61</v>
      </c>
    </row>
    <row r="950" spans="20:24" x14ac:dyDescent="0.35">
      <c r="T950" t="s">
        <v>49</v>
      </c>
      <c r="U950" t="s">
        <v>133</v>
      </c>
      <c r="V950" t="s">
        <v>1975</v>
      </c>
      <c r="W950" t="s">
        <v>240</v>
      </c>
      <c r="X950" t="s">
        <v>242</v>
      </c>
    </row>
    <row r="951" spans="20:24" x14ac:dyDescent="0.35">
      <c r="T951" t="s">
        <v>49</v>
      </c>
      <c r="U951" t="s">
        <v>58</v>
      </c>
      <c r="V951" t="s">
        <v>59</v>
      </c>
      <c r="W951" t="s">
        <v>60</v>
      </c>
      <c r="X951" t="s">
        <v>1877</v>
      </c>
    </row>
    <row r="952" spans="20:24" x14ac:dyDescent="0.35">
      <c r="T952" t="s">
        <v>49</v>
      </c>
      <c r="U952" t="s">
        <v>50</v>
      </c>
      <c r="V952" t="s">
        <v>52</v>
      </c>
      <c r="W952" t="s">
        <v>53</v>
      </c>
      <c r="X952" t="s">
        <v>1886</v>
      </c>
    </row>
    <row r="953" spans="20:24" x14ac:dyDescent="0.35">
      <c r="T953" t="s">
        <v>49</v>
      </c>
      <c r="U953" t="s">
        <v>58</v>
      </c>
      <c r="V953" t="s">
        <v>59</v>
      </c>
      <c r="W953" t="s">
        <v>60</v>
      </c>
      <c r="X953" t="s">
        <v>61</v>
      </c>
    </row>
    <row r="954" spans="20:24" x14ac:dyDescent="0.35">
      <c r="T954" t="s">
        <v>49</v>
      </c>
      <c r="U954" t="s">
        <v>58</v>
      </c>
      <c r="V954" t="s">
        <v>59</v>
      </c>
      <c r="W954" t="s">
        <v>60</v>
      </c>
      <c r="X954" t="s">
        <v>512</v>
      </c>
    </row>
    <row r="955" spans="20:24" x14ac:dyDescent="0.35">
      <c r="T955" t="s">
        <v>49</v>
      </c>
      <c r="U955" t="s">
        <v>58</v>
      </c>
      <c r="V955" t="s">
        <v>59</v>
      </c>
      <c r="W955" t="s">
        <v>60</v>
      </c>
      <c r="X955" t="s">
        <v>1877</v>
      </c>
    </row>
    <row r="956" spans="20:24" x14ac:dyDescent="0.35">
      <c r="T956" t="s">
        <v>49</v>
      </c>
      <c r="U956" t="s">
        <v>58</v>
      </c>
      <c r="V956" t="s">
        <v>59</v>
      </c>
      <c r="W956" t="s">
        <v>60</v>
      </c>
      <c r="X956" t="s">
        <v>69</v>
      </c>
    </row>
    <row r="957" spans="20:24" x14ac:dyDescent="0.35">
      <c r="T957" t="s">
        <v>49</v>
      </c>
      <c r="U957" t="s">
        <v>58</v>
      </c>
      <c r="V957" t="s">
        <v>173</v>
      </c>
      <c r="W957" t="s">
        <v>174</v>
      </c>
      <c r="X957" t="s">
        <v>175</v>
      </c>
    </row>
    <row r="958" spans="20:24" x14ac:dyDescent="0.35">
      <c r="T958" t="s">
        <v>49</v>
      </c>
      <c r="U958" t="s">
        <v>58</v>
      </c>
      <c r="V958" t="s">
        <v>59</v>
      </c>
      <c r="W958" t="s">
        <v>60</v>
      </c>
      <c r="X958" t="s">
        <v>61</v>
      </c>
    </row>
    <row r="959" spans="20:24" x14ac:dyDescent="0.35">
      <c r="T959" t="s">
        <v>49</v>
      </c>
      <c r="U959" t="s">
        <v>58</v>
      </c>
      <c r="V959" t="s">
        <v>59</v>
      </c>
      <c r="W959" t="s">
        <v>60</v>
      </c>
      <c r="X959" t="s">
        <v>61</v>
      </c>
    </row>
    <row r="960" spans="20:24" x14ac:dyDescent="0.35">
      <c r="T960" t="s">
        <v>49</v>
      </c>
      <c r="U960" t="s">
        <v>58</v>
      </c>
      <c r="V960" t="s">
        <v>59</v>
      </c>
      <c r="W960" t="s">
        <v>60</v>
      </c>
      <c r="X960" t="s">
        <v>1877</v>
      </c>
    </row>
    <row r="961" spans="20:24" x14ac:dyDescent="0.35">
      <c r="T961" t="s">
        <v>49</v>
      </c>
      <c r="U961" t="s">
        <v>133</v>
      </c>
      <c r="V961" t="s">
        <v>1975</v>
      </c>
      <c r="W961" t="s">
        <v>240</v>
      </c>
      <c r="X961" t="s">
        <v>242</v>
      </c>
    </row>
    <row r="962" spans="20:24" x14ac:dyDescent="0.35">
      <c r="T962" t="s">
        <v>49</v>
      </c>
      <c r="U962" t="s">
        <v>50</v>
      </c>
      <c r="V962" t="s">
        <v>52</v>
      </c>
      <c r="W962" t="s">
        <v>53</v>
      </c>
      <c r="X962" t="s">
        <v>146</v>
      </c>
    </row>
    <row r="963" spans="20:24" x14ac:dyDescent="0.35">
      <c r="T963" t="s">
        <v>49</v>
      </c>
      <c r="U963" t="s">
        <v>58</v>
      </c>
      <c r="V963" t="s">
        <v>173</v>
      </c>
      <c r="W963" t="s">
        <v>174</v>
      </c>
      <c r="X963" t="s">
        <v>175</v>
      </c>
    </row>
    <row r="964" spans="20:24" x14ac:dyDescent="0.35">
      <c r="T964" t="s">
        <v>49</v>
      </c>
      <c r="U964" t="s">
        <v>58</v>
      </c>
      <c r="V964" t="s">
        <v>59</v>
      </c>
      <c r="W964" t="s">
        <v>60</v>
      </c>
      <c r="X964" t="s">
        <v>61</v>
      </c>
    </row>
    <row r="965" spans="20:24" x14ac:dyDescent="0.35">
      <c r="T965" t="s">
        <v>49</v>
      </c>
      <c r="U965" t="s">
        <v>73</v>
      </c>
      <c r="V965" t="s">
        <v>295</v>
      </c>
      <c r="W965" t="s">
        <v>296</v>
      </c>
      <c r="X965" t="s">
        <v>297</v>
      </c>
    </row>
    <row r="966" spans="20:24" x14ac:dyDescent="0.35">
      <c r="T966" t="s">
        <v>49</v>
      </c>
      <c r="U966" t="s">
        <v>58</v>
      </c>
      <c r="V966" t="s">
        <v>59</v>
      </c>
      <c r="W966" t="s">
        <v>60</v>
      </c>
      <c r="X966" t="s">
        <v>61</v>
      </c>
    </row>
    <row r="967" spans="20:24" x14ac:dyDescent="0.35">
      <c r="T967" t="s">
        <v>49</v>
      </c>
      <c r="U967" t="s">
        <v>58</v>
      </c>
      <c r="V967" t="s">
        <v>59</v>
      </c>
      <c r="W967" t="s">
        <v>60</v>
      </c>
      <c r="X967" t="s">
        <v>69</v>
      </c>
    </row>
    <row r="968" spans="20:24" x14ac:dyDescent="0.35">
      <c r="T968" t="s">
        <v>49</v>
      </c>
      <c r="U968" t="s">
        <v>58</v>
      </c>
      <c r="V968" t="s">
        <v>59</v>
      </c>
      <c r="W968" t="s">
        <v>60</v>
      </c>
      <c r="X968" t="s">
        <v>1877</v>
      </c>
    </row>
    <row r="969" spans="20:24" x14ac:dyDescent="0.35">
      <c r="T969" t="s">
        <v>49</v>
      </c>
      <c r="U969" t="s">
        <v>58</v>
      </c>
      <c r="V969" t="s">
        <v>173</v>
      </c>
      <c r="W969" t="s">
        <v>174</v>
      </c>
      <c r="X969" t="s">
        <v>175</v>
      </c>
    </row>
    <row r="970" spans="20:24" x14ac:dyDescent="0.35">
      <c r="T970" t="s">
        <v>49</v>
      </c>
      <c r="U970" t="s">
        <v>58</v>
      </c>
      <c r="V970" t="s">
        <v>59</v>
      </c>
      <c r="W970" t="s">
        <v>60</v>
      </c>
      <c r="X970" t="s">
        <v>1877</v>
      </c>
    </row>
    <row r="971" spans="20:24" x14ac:dyDescent="0.35">
      <c r="T971" t="s">
        <v>49</v>
      </c>
      <c r="U971" t="s">
        <v>1881</v>
      </c>
      <c r="V971" t="s">
        <v>1882</v>
      </c>
      <c r="W971" t="s">
        <v>1883</v>
      </c>
      <c r="X971" t="s">
        <v>1884</v>
      </c>
    </row>
    <row r="972" spans="20:24" x14ac:dyDescent="0.35">
      <c r="T972" t="s">
        <v>49</v>
      </c>
      <c r="U972" t="s">
        <v>58</v>
      </c>
      <c r="V972" t="s">
        <v>59</v>
      </c>
      <c r="W972" t="s">
        <v>60</v>
      </c>
      <c r="X972" t="s">
        <v>69</v>
      </c>
    </row>
    <row r="973" spans="20:24" x14ac:dyDescent="0.35">
      <c r="T973" t="s">
        <v>49</v>
      </c>
      <c r="U973" t="s">
        <v>58</v>
      </c>
      <c r="V973" t="s">
        <v>1888</v>
      </c>
      <c r="W973" t="s">
        <v>1889</v>
      </c>
      <c r="X973" t="s">
        <v>1890</v>
      </c>
    </row>
    <row r="974" spans="20:24" x14ac:dyDescent="0.35">
      <c r="T974" t="s">
        <v>49</v>
      </c>
      <c r="U974" t="s">
        <v>133</v>
      </c>
      <c r="V974" t="s">
        <v>1975</v>
      </c>
      <c r="W974" t="s">
        <v>240</v>
      </c>
      <c r="X974" t="s">
        <v>242</v>
      </c>
    </row>
    <row r="975" spans="20:24" x14ac:dyDescent="0.35">
      <c r="T975" t="s">
        <v>49</v>
      </c>
      <c r="U975" t="s">
        <v>58</v>
      </c>
      <c r="V975" t="s">
        <v>59</v>
      </c>
      <c r="W975" t="s">
        <v>60</v>
      </c>
      <c r="X975" t="s">
        <v>69</v>
      </c>
    </row>
    <row r="976" spans="20:24" x14ac:dyDescent="0.35">
      <c r="T976" t="s">
        <v>49</v>
      </c>
      <c r="U976" t="s">
        <v>133</v>
      </c>
      <c r="V976" t="s">
        <v>1896</v>
      </c>
      <c r="W976" t="s">
        <v>617</v>
      </c>
      <c r="X976" t="s">
        <v>619</v>
      </c>
    </row>
    <row r="977" spans="20:24" x14ac:dyDescent="0.35">
      <c r="T977" t="s">
        <v>49</v>
      </c>
      <c r="U977" t="s">
        <v>58</v>
      </c>
      <c r="V977" t="s">
        <v>59</v>
      </c>
      <c r="W977" t="s">
        <v>60</v>
      </c>
      <c r="X977" t="s">
        <v>1877</v>
      </c>
    </row>
    <row r="978" spans="20:24" x14ac:dyDescent="0.35">
      <c r="T978" t="s">
        <v>49</v>
      </c>
      <c r="U978" t="s">
        <v>58</v>
      </c>
      <c r="V978" t="s">
        <v>59</v>
      </c>
      <c r="W978" t="s">
        <v>60</v>
      </c>
      <c r="X978" t="s">
        <v>1877</v>
      </c>
    </row>
    <row r="979" spans="20:24" x14ac:dyDescent="0.35">
      <c r="T979" t="s">
        <v>49</v>
      </c>
      <c r="U979" t="s">
        <v>58</v>
      </c>
      <c r="V979" t="s">
        <v>173</v>
      </c>
      <c r="W979" t="s">
        <v>174</v>
      </c>
      <c r="X979" t="s">
        <v>175</v>
      </c>
    </row>
    <row r="980" spans="20:24" x14ac:dyDescent="0.35">
      <c r="T980" t="s">
        <v>49</v>
      </c>
      <c r="U980" t="s">
        <v>58</v>
      </c>
      <c r="V980" t="s">
        <v>59</v>
      </c>
      <c r="W980" t="s">
        <v>60</v>
      </c>
      <c r="X980" t="s">
        <v>1877</v>
      </c>
    </row>
    <row r="981" spans="20:24" x14ac:dyDescent="0.35">
      <c r="T981" t="s">
        <v>49</v>
      </c>
      <c r="U981" t="s">
        <v>73</v>
      </c>
      <c r="V981" t="s">
        <v>74</v>
      </c>
      <c r="W981" t="s">
        <v>630</v>
      </c>
      <c r="X981" t="s">
        <v>1958</v>
      </c>
    </row>
    <row r="982" spans="20:24" x14ac:dyDescent="0.35">
      <c r="T982" t="s">
        <v>49</v>
      </c>
      <c r="U982" t="s">
        <v>58</v>
      </c>
      <c r="V982" t="s">
        <v>59</v>
      </c>
      <c r="W982" t="s">
        <v>60</v>
      </c>
      <c r="X982" t="s">
        <v>61</v>
      </c>
    </row>
    <row r="983" spans="20:24" x14ac:dyDescent="0.35">
      <c r="T983" t="s">
        <v>49</v>
      </c>
      <c r="U983" t="s">
        <v>58</v>
      </c>
      <c r="V983" t="s">
        <v>258</v>
      </c>
      <c r="W983" t="s">
        <v>259</v>
      </c>
      <c r="X983" t="s">
        <v>635</v>
      </c>
    </row>
    <row r="984" spans="20:24" x14ac:dyDescent="0.35">
      <c r="T984" t="s">
        <v>49</v>
      </c>
      <c r="U984" t="s">
        <v>58</v>
      </c>
      <c r="V984" t="s">
        <v>59</v>
      </c>
      <c r="W984" t="s">
        <v>60</v>
      </c>
      <c r="X984" t="s">
        <v>61</v>
      </c>
    </row>
    <row r="985" spans="20:24" x14ac:dyDescent="0.35">
      <c r="T985" t="s">
        <v>49</v>
      </c>
      <c r="U985" t="s">
        <v>58</v>
      </c>
      <c r="V985" t="s">
        <v>59</v>
      </c>
      <c r="W985" t="s">
        <v>60</v>
      </c>
      <c r="X985" t="s">
        <v>69</v>
      </c>
    </row>
    <row r="986" spans="20:24" x14ac:dyDescent="0.35">
      <c r="T986" t="s">
        <v>49</v>
      </c>
      <c r="U986" t="s">
        <v>58</v>
      </c>
      <c r="V986" t="s">
        <v>59</v>
      </c>
      <c r="W986" t="s">
        <v>60</v>
      </c>
      <c r="X986" t="s">
        <v>512</v>
      </c>
    </row>
    <row r="987" spans="20:24" x14ac:dyDescent="0.35">
      <c r="T987" t="s">
        <v>49</v>
      </c>
      <c r="U987" t="s">
        <v>73</v>
      </c>
      <c r="V987" t="s">
        <v>318</v>
      </c>
      <c r="W987" t="s">
        <v>319</v>
      </c>
      <c r="X987" t="s">
        <v>320</v>
      </c>
    </row>
    <row r="988" spans="20:24" x14ac:dyDescent="0.35">
      <c r="T988" t="s">
        <v>49</v>
      </c>
      <c r="U988" t="s">
        <v>73</v>
      </c>
      <c r="V988" t="s">
        <v>74</v>
      </c>
      <c r="W988" t="s">
        <v>75</v>
      </c>
      <c r="X988" t="s">
        <v>76</v>
      </c>
    </row>
    <row r="989" spans="20:24" x14ac:dyDescent="0.35">
      <c r="T989" t="s">
        <v>49</v>
      </c>
      <c r="U989" t="s">
        <v>58</v>
      </c>
      <c r="V989" t="s">
        <v>59</v>
      </c>
      <c r="W989" t="s">
        <v>60</v>
      </c>
      <c r="X989" t="s">
        <v>61</v>
      </c>
    </row>
    <row r="990" spans="20:24" x14ac:dyDescent="0.35">
      <c r="T990" t="s">
        <v>49</v>
      </c>
      <c r="U990" t="s">
        <v>58</v>
      </c>
      <c r="V990" t="s">
        <v>59</v>
      </c>
      <c r="W990" t="s">
        <v>60</v>
      </c>
      <c r="X990" t="s">
        <v>69</v>
      </c>
    </row>
    <row r="991" spans="20:24" x14ac:dyDescent="0.35">
      <c r="T991" t="s">
        <v>49</v>
      </c>
      <c r="U991" t="s">
        <v>58</v>
      </c>
      <c r="V991" t="s">
        <v>59</v>
      </c>
      <c r="W991" t="s">
        <v>60</v>
      </c>
      <c r="X991" t="s">
        <v>69</v>
      </c>
    </row>
  </sheetData>
  <sortState ref="A4:K248">
    <sortCondition descending="1" ref="K4:K248"/>
  </sortState>
  <conditionalFormatting sqref="V84 T924:V944 T946:V949 T951:V960 T962:V973 T975:V991 T784:V922 T719:V782 W719:X991">
    <cfRule type="containsText" dxfId="6" priority="4" operator="containsText" text="_">
      <formula>NOT(ISERROR(SEARCH("_",T84)))</formula>
    </cfRule>
  </conditionalFormatting>
  <conditionalFormatting sqref="E1:E1048576">
    <cfRule type="duplicateValues" dxfId="5" priority="19"/>
  </conditionalFormatting>
  <conditionalFormatting sqref="W84">
    <cfRule type="containsText" dxfId="4" priority="3" operator="containsText" text="_">
      <formula>NOT(ISERROR(SEARCH("_",W84)))</formula>
    </cfRule>
  </conditionalFormatting>
  <conditionalFormatting sqref="X84">
    <cfRule type="containsText" dxfId="3" priority="2" operator="containsText" text="_">
      <formula>NOT(ISERROR(SEARCH("_",X84)))</formula>
    </cfRule>
  </conditionalFormatting>
  <conditionalFormatting sqref="T783 T923 T945 T950 T961 T974">
    <cfRule type="containsText" dxfId="2" priority="1" operator="containsText" text="_">
      <formula>NOT(ISERROR(SEARCH("_",T783)))</formula>
    </cfRule>
  </conditionalFormatting>
  <conditionalFormatting sqref="E3:E248">
    <cfRule type="duplicateValues" dxfId="1" priority="51"/>
  </conditionalFormatting>
  <conditionalFormatting sqref="T84:U84 T4:X83 T85:X718">
    <cfRule type="containsText" dxfId="0" priority="5" operator="containsText" text="_">
      <formula>NOT(ISERROR(SEARCH("_",T4)))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EBI tsv</vt:lpstr>
      <vt:lpstr>EBI tsv usX</vt:lpstr>
      <vt:lpstr>Kelpie OTU counts</vt:lpstr>
      <vt:lpstr>Kelpie OTU pct</vt:lpstr>
      <vt:lpstr>Kelpie counts usX</vt:lpstr>
      <vt:lpstr>Paper table</vt:lpstr>
      <vt:lpstr>Classes</vt:lpstr>
      <vt:lpstr>Orders</vt:lpstr>
      <vt:lpstr>Families</vt:lpstr>
      <vt:lpstr>EBI reads histo</vt:lpstr>
      <vt:lpstr>Classes!Extract</vt:lpstr>
      <vt:lpstr>Families!Extract</vt:lpstr>
    </vt:vector>
  </TitlesOfParts>
  <Company>CSIRO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Greenfield, Paul (Data61, North Ryde)</dc:creator>
  <cp:lastModifiedBy>Greenfield, Paul (Energy, North Ryde)</cp:lastModifiedBy>
  <dcterms:created xsi:type="dcterms:W3CDTF">2018-07-15T23:28:58Z</dcterms:created>
  <dcterms:modified xsi:type="dcterms:W3CDTF">2018-11-05T03:53:59Z</dcterms:modified>
</cp:coreProperties>
</file>