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11"/>
  <workbookPr/>
  <mc:AlternateContent xmlns:mc="http://schemas.openxmlformats.org/markup-compatibility/2006">
    <mc:Choice Requires="x15">
      <x15ac:absPath xmlns:x15ac="http://schemas.microsoft.com/office/spreadsheetml/2010/11/ac" url="/Users/jsnekser/Desktop/Research/2018 CC Repeats/"/>
    </mc:Choice>
  </mc:AlternateContent>
  <bookViews>
    <workbookView xWindow="11120" yWindow="840" windowWidth="25200" windowHeight="16180"/>
  </bookViews>
  <sheets>
    <sheet name="Behavioral Data" sheetId="2" r:id="rId1"/>
    <sheet name="Egg Counts and Days to Spawn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6" i="2" l="1"/>
  <c r="U27" i="2"/>
  <c r="U25" i="2"/>
  <c r="T26" i="2"/>
  <c r="T27" i="2"/>
  <c r="T25" i="2"/>
  <c r="S26" i="2"/>
  <c r="S27" i="2"/>
  <c r="S25" i="2"/>
  <c r="R26" i="2"/>
  <c r="R27" i="2"/>
  <c r="R25" i="2"/>
  <c r="Q26" i="2"/>
  <c r="Q27" i="2"/>
  <c r="Q25" i="2"/>
  <c r="P26" i="2"/>
  <c r="P27" i="2"/>
  <c r="P25" i="2"/>
  <c r="O26" i="2"/>
  <c r="O27" i="2"/>
  <c r="O25" i="2"/>
  <c r="N26" i="2"/>
  <c r="N27" i="2"/>
  <c r="N25" i="2"/>
  <c r="M26" i="2"/>
  <c r="M27" i="2"/>
  <c r="M25" i="2"/>
  <c r="L26" i="2"/>
  <c r="L27" i="2"/>
  <c r="L25" i="2"/>
  <c r="K26" i="2"/>
  <c r="K27" i="2"/>
  <c r="K25" i="2"/>
  <c r="J26" i="2"/>
  <c r="J27" i="2"/>
  <c r="J25" i="2"/>
  <c r="I26" i="2"/>
  <c r="I27" i="2"/>
  <c r="I25" i="2"/>
  <c r="H26" i="2"/>
  <c r="H27" i="2"/>
  <c r="H25" i="2"/>
  <c r="G26" i="2"/>
  <c r="G27" i="2"/>
  <c r="G25" i="2"/>
  <c r="F26" i="2"/>
  <c r="F27" i="2"/>
  <c r="F25" i="2"/>
  <c r="E26" i="2"/>
  <c r="E27" i="2"/>
  <c r="E25" i="2"/>
  <c r="D26" i="2"/>
  <c r="D27" i="2"/>
  <c r="D25" i="2"/>
  <c r="C26" i="2"/>
  <c r="C27" i="2"/>
  <c r="C25" i="2"/>
  <c r="B26" i="2"/>
  <c r="B27" i="2"/>
  <c r="B25" i="2"/>
  <c r="AE39" i="2"/>
  <c r="AE40" i="2"/>
  <c r="AE38" i="2"/>
  <c r="AD39" i="2"/>
  <c r="AD40" i="2"/>
  <c r="AD38" i="2"/>
  <c r="AC39" i="2"/>
  <c r="AC40" i="2"/>
  <c r="AC38" i="2"/>
  <c r="AB39" i="2"/>
  <c r="AB40" i="2"/>
  <c r="AB38" i="2"/>
  <c r="AA39" i="2"/>
  <c r="AA40" i="2"/>
  <c r="AA38" i="2"/>
  <c r="Z39" i="2"/>
  <c r="Z40" i="2"/>
  <c r="Z38" i="2"/>
  <c r="Z26" i="2"/>
  <c r="Z27" i="2"/>
  <c r="Z25" i="2"/>
  <c r="AA26" i="2"/>
  <c r="AA27" i="2"/>
  <c r="AA25" i="2"/>
  <c r="AB26" i="2"/>
  <c r="AB27" i="2"/>
  <c r="AB25" i="2"/>
  <c r="AC26" i="2"/>
  <c r="AC27" i="2"/>
  <c r="AC25" i="2"/>
  <c r="AD26" i="2"/>
  <c r="AD27" i="2"/>
  <c r="AD25" i="2"/>
  <c r="AE26" i="2"/>
  <c r="AE27" i="2"/>
  <c r="AE25" i="2"/>
  <c r="AE13" i="2"/>
  <c r="AE14" i="2"/>
  <c r="AE12" i="2"/>
  <c r="AD13" i="2"/>
  <c r="AD14" i="2"/>
  <c r="AD12" i="2"/>
  <c r="AC13" i="2"/>
  <c r="AC14" i="2"/>
  <c r="AC12" i="2"/>
  <c r="AB13" i="2"/>
  <c r="AB14" i="2"/>
  <c r="AB12" i="2"/>
  <c r="AA13" i="2"/>
  <c r="AA14" i="2"/>
  <c r="AA12" i="2"/>
  <c r="Z13" i="2"/>
  <c r="Z14" i="2"/>
  <c r="Z12" i="2"/>
  <c r="U13" i="2"/>
  <c r="U14" i="2"/>
  <c r="U12" i="2"/>
  <c r="T13" i="2"/>
  <c r="T14" i="2"/>
  <c r="T12" i="2"/>
  <c r="S13" i="2"/>
  <c r="S14" i="2"/>
  <c r="S12" i="2"/>
  <c r="R13" i="2"/>
  <c r="R14" i="2"/>
  <c r="R12" i="2"/>
  <c r="Q13" i="2"/>
  <c r="Q14" i="2"/>
  <c r="Q12" i="2"/>
  <c r="P13" i="2"/>
  <c r="P14" i="2"/>
  <c r="P12" i="2"/>
  <c r="O13" i="2"/>
  <c r="O14" i="2"/>
  <c r="O12" i="2"/>
  <c r="N13" i="2"/>
  <c r="N14" i="2"/>
  <c r="N12" i="2"/>
  <c r="M13" i="2"/>
  <c r="M14" i="2"/>
  <c r="M12" i="2"/>
  <c r="L13" i="2"/>
  <c r="L14" i="2"/>
  <c r="L12" i="2"/>
  <c r="K13" i="2"/>
  <c r="K14" i="2"/>
  <c r="K12" i="2"/>
  <c r="J13" i="2"/>
  <c r="J14" i="2"/>
  <c r="J12" i="2"/>
  <c r="I13" i="2"/>
  <c r="I14" i="2"/>
  <c r="I12" i="2"/>
  <c r="H13" i="2"/>
  <c r="H14" i="2"/>
  <c r="H12" i="2"/>
  <c r="G13" i="2"/>
  <c r="G14" i="2"/>
  <c r="G12" i="2"/>
  <c r="F13" i="2"/>
  <c r="F14" i="2"/>
  <c r="F12" i="2"/>
  <c r="E13" i="2"/>
  <c r="E14" i="2"/>
  <c r="E12" i="2"/>
  <c r="D13" i="2"/>
  <c r="D14" i="2"/>
  <c r="D12" i="2"/>
  <c r="C13" i="2"/>
  <c r="C14" i="2"/>
  <c r="C12" i="2"/>
  <c r="B13" i="2"/>
  <c r="B14" i="2"/>
  <c r="B12" i="2"/>
  <c r="U17" i="2"/>
  <c r="U18" i="2"/>
  <c r="U19" i="2"/>
  <c r="U20" i="2"/>
  <c r="U21" i="2"/>
  <c r="U22" i="2"/>
  <c r="U23" i="2"/>
  <c r="U24" i="2"/>
  <c r="U16" i="2"/>
  <c r="T17" i="2"/>
  <c r="T18" i="2"/>
  <c r="T19" i="2"/>
  <c r="T20" i="2"/>
  <c r="T21" i="2"/>
  <c r="T22" i="2"/>
  <c r="T23" i="2"/>
  <c r="T24" i="2"/>
  <c r="T16" i="2"/>
  <c r="S24" i="2"/>
  <c r="S17" i="2"/>
  <c r="S18" i="2"/>
  <c r="S19" i="2"/>
  <c r="S20" i="2"/>
  <c r="S21" i="2"/>
  <c r="S22" i="2"/>
  <c r="S23" i="2"/>
  <c r="S16" i="2"/>
  <c r="R17" i="2"/>
  <c r="R18" i="2"/>
  <c r="R19" i="2"/>
  <c r="R20" i="2"/>
  <c r="R21" i="2"/>
  <c r="R22" i="2"/>
  <c r="R23" i="2"/>
  <c r="R24" i="2"/>
  <c r="R16" i="2"/>
  <c r="U4" i="2"/>
  <c r="U5" i="2"/>
  <c r="U6" i="2"/>
  <c r="U7" i="2"/>
  <c r="U8" i="2"/>
  <c r="U9" i="2"/>
  <c r="U10" i="2"/>
  <c r="U11" i="2"/>
  <c r="U3" i="2"/>
  <c r="T4" i="2"/>
  <c r="T5" i="2"/>
  <c r="T6" i="2"/>
  <c r="T7" i="2"/>
  <c r="T8" i="2"/>
  <c r="T9" i="2"/>
  <c r="T10" i="2"/>
  <c r="T11" i="2"/>
  <c r="T3" i="2"/>
  <c r="S4" i="2"/>
  <c r="S5" i="2"/>
  <c r="S6" i="2"/>
  <c r="S7" i="2"/>
  <c r="S8" i="2"/>
  <c r="S9" i="2"/>
  <c r="S10" i="2"/>
  <c r="S11" i="2"/>
  <c r="S3" i="2"/>
  <c r="R4" i="2"/>
  <c r="R5" i="2"/>
  <c r="R6" i="2"/>
  <c r="R7" i="2"/>
  <c r="R8" i="2"/>
  <c r="R9" i="2"/>
  <c r="R10" i="2"/>
  <c r="R11" i="2"/>
  <c r="R3" i="2"/>
  <c r="Z15" i="5"/>
  <c r="Y15" i="5"/>
  <c r="X15" i="5"/>
  <c r="W15" i="5"/>
  <c r="U15" i="5"/>
  <c r="T15" i="5"/>
  <c r="Q15" i="5"/>
  <c r="P15" i="5"/>
  <c r="O15" i="5"/>
  <c r="N15" i="5"/>
  <c r="I15" i="5"/>
  <c r="H15" i="5"/>
  <c r="G15" i="5"/>
  <c r="F15" i="5"/>
  <c r="D15" i="5"/>
  <c r="C15" i="5"/>
  <c r="D14" i="5"/>
  <c r="D13" i="5"/>
  <c r="C14" i="5"/>
  <c r="C13" i="5"/>
  <c r="G14" i="5"/>
  <c r="G13" i="5"/>
  <c r="F14" i="5"/>
  <c r="F13" i="5"/>
  <c r="H14" i="5"/>
  <c r="H13" i="5"/>
  <c r="I14" i="5"/>
  <c r="I13" i="5"/>
  <c r="Q14" i="5"/>
  <c r="Q13" i="5"/>
  <c r="P14" i="5"/>
  <c r="P13" i="5"/>
  <c r="O14" i="5"/>
  <c r="O13" i="5"/>
  <c r="N14" i="5"/>
  <c r="N13" i="5"/>
  <c r="T14" i="5"/>
  <c r="T13" i="5"/>
  <c r="U14" i="5"/>
  <c r="U13" i="5"/>
  <c r="Z14" i="5"/>
  <c r="Y14" i="5"/>
  <c r="X14" i="5"/>
  <c r="W14" i="5"/>
  <c r="X13" i="5"/>
  <c r="Y13" i="5"/>
  <c r="Z13" i="5"/>
  <c r="W13" i="5"/>
  <c r="Z12" i="5"/>
  <c r="Z11" i="5"/>
  <c r="Z10" i="5"/>
  <c r="Z9" i="5"/>
  <c r="Z8" i="5"/>
  <c r="Z7" i="5"/>
  <c r="Z6" i="5"/>
  <c r="Z5" i="5"/>
  <c r="Z4" i="5"/>
  <c r="Y5" i="5"/>
  <c r="Y6" i="5"/>
  <c r="Y7" i="5"/>
  <c r="Y8" i="5"/>
  <c r="Y9" i="5"/>
  <c r="Y10" i="5"/>
  <c r="Y11" i="5"/>
  <c r="Y12" i="5"/>
  <c r="Y4" i="5"/>
  <c r="X5" i="5"/>
  <c r="X6" i="5"/>
  <c r="X7" i="5"/>
  <c r="X8" i="5"/>
  <c r="X9" i="5"/>
  <c r="X10" i="5"/>
  <c r="X11" i="5"/>
  <c r="X12" i="5"/>
  <c r="X4" i="5"/>
  <c r="W5" i="5"/>
  <c r="W6" i="5"/>
  <c r="W7" i="5"/>
  <c r="W8" i="5"/>
  <c r="W9" i="5"/>
  <c r="W10" i="5"/>
  <c r="W11" i="5"/>
  <c r="W12" i="5"/>
  <c r="W4" i="5"/>
  <c r="I5" i="5"/>
  <c r="I6" i="5"/>
  <c r="I7" i="5"/>
  <c r="I8" i="5"/>
  <c r="I9" i="5"/>
  <c r="I10" i="5"/>
  <c r="I11" i="5"/>
  <c r="I12" i="5"/>
  <c r="I4" i="5"/>
  <c r="H5" i="5"/>
  <c r="H6" i="5"/>
  <c r="H7" i="5"/>
  <c r="H8" i="5"/>
  <c r="H9" i="5"/>
  <c r="H10" i="5"/>
  <c r="H11" i="5"/>
  <c r="H12" i="5"/>
  <c r="H4" i="5"/>
</calcChain>
</file>

<file path=xl/sharedStrings.xml><?xml version="1.0" encoding="utf-8"?>
<sst xmlns="http://schemas.openxmlformats.org/spreadsheetml/2006/main" count="172" uniqueCount="82">
  <si>
    <t>same</t>
  </si>
  <si>
    <t>male</t>
  </si>
  <si>
    <t>female</t>
  </si>
  <si>
    <t>Experimental Group</t>
  </si>
  <si>
    <t>Same</t>
  </si>
  <si>
    <t>New</t>
  </si>
  <si>
    <t>Male Retrievals</t>
  </si>
  <si>
    <t>Bout 1</t>
  </si>
  <si>
    <t>Bout 2</t>
  </si>
  <si>
    <t>Female Retrievals</t>
  </si>
  <si>
    <t>Male Aggressive Behaviors</t>
  </si>
  <si>
    <t>Female Aggressive Behaviors</t>
  </si>
  <si>
    <t>Experimental</t>
  </si>
  <si>
    <t>Group</t>
  </si>
  <si>
    <t>Total Time Collecting</t>
  </si>
  <si>
    <t>% Time Divided</t>
  </si>
  <si>
    <t>% Time Together Intruder</t>
  </si>
  <si>
    <t>BOUT 1</t>
  </si>
  <si>
    <t>BOUT 2</t>
  </si>
  <si>
    <t>Tank</t>
  </si>
  <si>
    <t>Days to Spawn</t>
  </si>
  <si>
    <t>Eggs</t>
  </si>
  <si>
    <t>Tank 21 081122&amp;24</t>
  </si>
  <si>
    <t>Tank 24 081212-14</t>
  </si>
  <si>
    <t>Tank 10 081128</t>
  </si>
  <si>
    <t>Tank 21 081214-15</t>
  </si>
  <si>
    <t>Tank 20 081106-08</t>
  </si>
  <si>
    <t>Tank 7 081226&amp;28</t>
  </si>
  <si>
    <t>Tank 24 081121-23</t>
  </si>
  <si>
    <t>Tank 19 081224&amp;26</t>
  </si>
  <si>
    <t>Tank 24 090202-03</t>
  </si>
  <si>
    <t>Tank 8 090306-07</t>
  </si>
  <si>
    <t>Tank 2 090209-10</t>
  </si>
  <si>
    <t>Tank10 090225-27</t>
  </si>
  <si>
    <t>Tank 9 090513-14</t>
  </si>
  <si>
    <t>Tank 14 090607-08</t>
  </si>
  <si>
    <t>Tank 4 090721</t>
  </si>
  <si>
    <t>Tank 6 090807</t>
  </si>
  <si>
    <t>Tank 5 090118</t>
  </si>
  <si>
    <t>Tank 23 090202-03</t>
  </si>
  <si>
    <t>Male Tank</t>
  </si>
  <si>
    <t>Female Tank</t>
  </si>
  <si>
    <t>Days to Spawn Male</t>
  </si>
  <si>
    <t>Days to Spawn Female</t>
  </si>
  <si>
    <t>Eggs Male</t>
  </si>
  <si>
    <t>Eggs Female</t>
  </si>
  <si>
    <t>Tank 7 080907-09</t>
  </si>
  <si>
    <t>Tank 8 080905-07</t>
  </si>
  <si>
    <t>Tank 9 080930-1002</t>
  </si>
  <si>
    <t>Tank 3 081014-16</t>
  </si>
  <si>
    <t>Tank 23 081014-16</t>
  </si>
  <si>
    <t>Tank 21 081105-06</t>
  </si>
  <si>
    <t>Tank 16 090803</t>
  </si>
  <si>
    <t>Tank 22 090803</t>
  </si>
  <si>
    <t>Tank 18 090819-20</t>
  </si>
  <si>
    <t>Tank 23 090730</t>
  </si>
  <si>
    <t>Tank 5 090901</t>
  </si>
  <si>
    <t>Tank 2 090904</t>
  </si>
  <si>
    <t>Tank 5 090911</t>
  </si>
  <si>
    <t>Tank 7 090911</t>
  </si>
  <si>
    <t>Tank 8 090930&amp;1002</t>
  </si>
  <si>
    <t>Tank 6 090930</t>
  </si>
  <si>
    <t>Tank 5 091002-03</t>
  </si>
  <si>
    <t>Tank 7 091005</t>
  </si>
  <si>
    <t>Tank 6 091021-22</t>
  </si>
  <si>
    <t>Tank 9 091002</t>
  </si>
  <si>
    <t>Tank 23 091027-28</t>
  </si>
  <si>
    <t>Spawn Difference</t>
  </si>
  <si>
    <t>Eggs Difference</t>
  </si>
  <si>
    <t>Male Spawn Difference</t>
  </si>
  <si>
    <t>Female Spawn Difference</t>
  </si>
  <si>
    <t>Male Egg Difference</t>
  </si>
  <si>
    <t>Female Egg Difference</t>
  </si>
  <si>
    <t>Male Time in Nest (proprtion)</t>
  </si>
  <si>
    <t>Female Time in Nest (proportion)</t>
  </si>
  <si>
    <t>Male Time Intruder (proportion)</t>
  </si>
  <si>
    <t>Female Time Intruder (proportion)</t>
  </si>
  <si>
    <t>Male Aggressive Behaviors (rate)</t>
  </si>
  <si>
    <t>Female Aggressive Behaviors (rate)</t>
  </si>
  <si>
    <t>Mean</t>
  </si>
  <si>
    <t>SD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</si>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</sst>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C1" workbookViewId="0">
      <selection activeCell="AF56" sqref="AF56"/>
    </sheetView>
  </sheetViews>
  <sheetFormatPr baseColWidth="10" defaultColWidth="8.83203125" defaultRowHeight="15" x14ac:dyDescent="0.2"/>
  <cols>
    <col min="1" max="1" width="10.5" customWidth="1"/>
    <col min="14" max="14" width="11.33203125" customWidth="1"/>
    <col min="15" max="15" width="8.1640625" customWidth="1"/>
    <col min="25" max="25" width="13.1640625" customWidth="1"/>
  </cols>
  <sheetData>
    <row r="1" spans="1:33" s="1" customFormat="1" x14ac:dyDescent="0.2">
      <c r="B1" s="1" t="s">
        <v>6</v>
      </c>
      <c r="D1" s="1" t="s">
        <v>9</v>
      </c>
      <c r="F1" s="1" t="s">
        <v>73</v>
      </c>
      <c r="H1" s="1" t="s">
        <v>74</v>
      </c>
      <c r="J1" s="1" t="s">
        <v>75</v>
      </c>
      <c r="L1" s="1" t="s">
        <v>76</v>
      </c>
      <c r="N1" s="1" t="s">
        <v>10</v>
      </c>
      <c r="P1" s="1" t="s">
        <v>11</v>
      </c>
      <c r="R1" s="1" t="s">
        <v>77</v>
      </c>
      <c r="T1" s="1" t="s">
        <v>78</v>
      </c>
      <c r="Y1" s="1" t="s">
        <v>12</v>
      </c>
      <c r="Z1" s="1" t="s">
        <v>14</v>
      </c>
      <c r="AB1" s="1" t="s">
        <v>15</v>
      </c>
      <c r="AD1" s="1" t="s">
        <v>16</v>
      </c>
    </row>
    <row r="2" spans="1:33" s="1" customFormat="1" x14ac:dyDescent="0.2">
      <c r="A2" s="1" t="s">
        <v>3</v>
      </c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  <c r="P2" s="1" t="s">
        <v>7</v>
      </c>
      <c r="Q2" s="1" t="s">
        <v>8</v>
      </c>
      <c r="R2" s="1" t="s">
        <v>7</v>
      </c>
      <c r="S2" s="1" t="s">
        <v>8</v>
      </c>
      <c r="T2" s="1" t="s">
        <v>7</v>
      </c>
      <c r="U2" s="1" t="s">
        <v>8</v>
      </c>
      <c r="Y2" s="1" t="s">
        <v>13</v>
      </c>
      <c r="Z2" s="1" t="s">
        <v>7</v>
      </c>
      <c r="AA2" s="1" t="s">
        <v>8</v>
      </c>
      <c r="AB2" s="1" t="s">
        <v>7</v>
      </c>
      <c r="AC2" s="1" t="s">
        <v>8</v>
      </c>
      <c r="AD2" s="1" t="s">
        <v>7</v>
      </c>
      <c r="AE2" s="1" t="s">
        <v>8</v>
      </c>
    </row>
    <row r="3" spans="1:33" x14ac:dyDescent="0.2">
      <c r="A3" t="s">
        <v>4</v>
      </c>
      <c r="B3">
        <v>0</v>
      </c>
      <c r="C3">
        <v>7</v>
      </c>
      <c r="D3">
        <v>69</v>
      </c>
      <c r="E3">
        <v>46</v>
      </c>
      <c r="F3">
        <v>0</v>
      </c>
      <c r="G3">
        <v>0</v>
      </c>
      <c r="H3">
        <v>33.5</v>
      </c>
      <c r="I3">
        <v>26.7</v>
      </c>
      <c r="J3">
        <v>64.2</v>
      </c>
      <c r="K3">
        <v>41.6</v>
      </c>
      <c r="L3">
        <v>17.8</v>
      </c>
      <c r="M3">
        <v>0</v>
      </c>
      <c r="N3">
        <v>138</v>
      </c>
      <c r="O3">
        <v>35</v>
      </c>
      <c r="P3">
        <v>44</v>
      </c>
      <c r="Q3">
        <v>0</v>
      </c>
      <c r="R3">
        <f>(N3/Z3)*100</f>
        <v>29.05263157894737</v>
      </c>
      <c r="S3">
        <f>(O3/AA3)*100</f>
        <v>25.735294117647058</v>
      </c>
      <c r="T3">
        <f>(P3/Z3)*100</f>
        <v>9.2631578947368425</v>
      </c>
      <c r="U3">
        <f>(Q3/AA3)*100</f>
        <v>0</v>
      </c>
      <c r="Y3" t="s">
        <v>0</v>
      </c>
      <c r="Z3">
        <v>475</v>
      </c>
      <c r="AA3">
        <v>136</v>
      </c>
      <c r="AB3">
        <v>16.600000000000001</v>
      </c>
      <c r="AC3">
        <v>16.600000000000001</v>
      </c>
      <c r="AD3">
        <v>13.9</v>
      </c>
      <c r="AE3">
        <v>0</v>
      </c>
    </row>
    <row r="4" spans="1:33" x14ac:dyDescent="0.2">
      <c r="A4" t="s">
        <v>4</v>
      </c>
      <c r="B4">
        <v>10</v>
      </c>
      <c r="C4">
        <v>10</v>
      </c>
      <c r="D4">
        <v>47</v>
      </c>
      <c r="E4">
        <v>51</v>
      </c>
      <c r="F4">
        <v>1.7</v>
      </c>
      <c r="G4">
        <v>6.1</v>
      </c>
      <c r="H4">
        <v>21.1</v>
      </c>
      <c r="I4">
        <v>13.6</v>
      </c>
      <c r="J4">
        <v>58.5</v>
      </c>
      <c r="K4">
        <v>57.5</v>
      </c>
      <c r="L4">
        <v>40.200000000000003</v>
      </c>
      <c r="M4">
        <v>43.6</v>
      </c>
      <c r="N4">
        <v>112</v>
      </c>
      <c r="O4">
        <v>509</v>
      </c>
      <c r="P4">
        <v>87</v>
      </c>
      <c r="Q4">
        <v>403</v>
      </c>
      <c r="R4">
        <f t="shared" ref="R4:R12" si="0">(N4/Z4)*100</f>
        <v>27.654320987654319</v>
      </c>
      <c r="S4">
        <f t="shared" ref="S4:S11" si="1">(O4/AA4)*100</f>
        <v>25.462731365682838</v>
      </c>
      <c r="T4">
        <f t="shared" ref="T4:T11" si="2">(P4/Z4)*100</f>
        <v>21.481481481481481</v>
      </c>
      <c r="U4">
        <f t="shared" ref="U4:U11" si="3">(Q4/AA4)*100</f>
        <v>20.160080040020009</v>
      </c>
      <c r="Y4" t="s">
        <v>0</v>
      </c>
      <c r="Z4">
        <v>405</v>
      </c>
      <c r="AA4">
        <v>1999</v>
      </c>
      <c r="AB4">
        <v>6.6</v>
      </c>
      <c r="AC4">
        <v>11.5</v>
      </c>
      <c r="AD4">
        <v>38</v>
      </c>
      <c r="AE4">
        <v>38.9</v>
      </c>
    </row>
    <row r="5" spans="1:33" x14ac:dyDescent="0.2">
      <c r="A5" t="s">
        <v>4</v>
      </c>
      <c r="B5">
        <v>51</v>
      </c>
      <c r="C5">
        <v>6</v>
      </c>
      <c r="D5">
        <v>0</v>
      </c>
      <c r="E5">
        <v>43</v>
      </c>
      <c r="F5">
        <v>0</v>
      </c>
      <c r="G5">
        <v>0</v>
      </c>
      <c r="H5">
        <v>0</v>
      </c>
      <c r="I5">
        <v>18.899999999999999</v>
      </c>
      <c r="J5">
        <v>3.6</v>
      </c>
      <c r="K5">
        <v>3.8</v>
      </c>
      <c r="L5">
        <v>0</v>
      </c>
      <c r="M5">
        <v>4.4000000000000004</v>
      </c>
      <c r="N5">
        <v>9</v>
      </c>
      <c r="O5">
        <v>7</v>
      </c>
      <c r="P5">
        <v>0</v>
      </c>
      <c r="Q5">
        <v>7</v>
      </c>
      <c r="R5">
        <f t="shared" si="0"/>
        <v>1.3803680981595092</v>
      </c>
      <c r="S5">
        <f t="shared" si="1"/>
        <v>1.9390581717451523</v>
      </c>
      <c r="T5">
        <f t="shared" si="2"/>
        <v>0</v>
      </c>
      <c r="U5">
        <f t="shared" si="3"/>
        <v>1.9390581717451523</v>
      </c>
      <c r="Y5" t="s">
        <v>0</v>
      </c>
      <c r="Z5">
        <v>652</v>
      </c>
      <c r="AA5">
        <v>361</v>
      </c>
      <c r="AB5">
        <v>3.6</v>
      </c>
      <c r="AC5">
        <v>0</v>
      </c>
      <c r="AD5">
        <v>0</v>
      </c>
      <c r="AE5">
        <v>0</v>
      </c>
    </row>
    <row r="6" spans="1:33" x14ac:dyDescent="0.2">
      <c r="A6" t="s">
        <v>4</v>
      </c>
      <c r="B6">
        <v>1</v>
      </c>
      <c r="C6">
        <v>0</v>
      </c>
      <c r="D6">
        <v>42</v>
      </c>
      <c r="E6">
        <v>23</v>
      </c>
      <c r="F6">
        <v>21.3</v>
      </c>
      <c r="G6">
        <v>6.1</v>
      </c>
      <c r="H6">
        <v>34.700000000000003</v>
      </c>
      <c r="I6">
        <v>14</v>
      </c>
      <c r="J6">
        <v>31.8</v>
      </c>
      <c r="K6">
        <v>76.900000000000006</v>
      </c>
      <c r="L6">
        <v>5.7</v>
      </c>
      <c r="M6">
        <v>50.6</v>
      </c>
      <c r="N6">
        <v>88</v>
      </c>
      <c r="O6">
        <v>213</v>
      </c>
      <c r="P6">
        <v>16</v>
      </c>
      <c r="Q6">
        <v>147</v>
      </c>
      <c r="R6">
        <f t="shared" si="0"/>
        <v>16</v>
      </c>
      <c r="S6">
        <f t="shared" si="1"/>
        <v>31.369661266568482</v>
      </c>
      <c r="T6">
        <f t="shared" si="2"/>
        <v>2.9090909090909092</v>
      </c>
      <c r="U6">
        <f t="shared" si="3"/>
        <v>21.649484536082475</v>
      </c>
      <c r="Y6" t="s">
        <v>0</v>
      </c>
      <c r="Z6">
        <v>550</v>
      </c>
      <c r="AA6">
        <v>679</v>
      </c>
      <c r="AB6">
        <v>8.4</v>
      </c>
      <c r="AC6">
        <v>5.35</v>
      </c>
      <c r="AD6">
        <v>0</v>
      </c>
      <c r="AE6">
        <v>50.6</v>
      </c>
    </row>
    <row r="7" spans="1:33" x14ac:dyDescent="0.2">
      <c r="A7" t="s">
        <v>4</v>
      </c>
      <c r="B7">
        <v>1</v>
      </c>
      <c r="C7">
        <v>0</v>
      </c>
      <c r="D7">
        <v>31</v>
      </c>
      <c r="E7">
        <v>39</v>
      </c>
      <c r="F7">
        <v>3.7</v>
      </c>
      <c r="G7">
        <v>0</v>
      </c>
      <c r="H7">
        <v>62.2</v>
      </c>
      <c r="I7">
        <v>61.2</v>
      </c>
      <c r="J7">
        <v>7.6</v>
      </c>
      <c r="K7">
        <v>0</v>
      </c>
      <c r="L7">
        <v>6.9</v>
      </c>
      <c r="M7">
        <v>0</v>
      </c>
      <c r="N7">
        <v>34</v>
      </c>
      <c r="O7">
        <v>0</v>
      </c>
      <c r="P7">
        <v>1</v>
      </c>
      <c r="Q7">
        <v>0</v>
      </c>
      <c r="R7">
        <f t="shared" si="0"/>
        <v>2.535421327367636</v>
      </c>
      <c r="S7">
        <f t="shared" si="1"/>
        <v>0</v>
      </c>
      <c r="T7">
        <f t="shared" si="2"/>
        <v>7.4571215510812819E-2</v>
      </c>
      <c r="U7">
        <f t="shared" si="3"/>
        <v>0</v>
      </c>
      <c r="Y7" t="s">
        <v>0</v>
      </c>
      <c r="Z7">
        <v>1341</v>
      </c>
      <c r="AA7">
        <v>538</v>
      </c>
      <c r="AB7">
        <v>7.1</v>
      </c>
      <c r="AC7">
        <v>0</v>
      </c>
      <c r="AD7">
        <v>0</v>
      </c>
      <c r="AE7">
        <v>0</v>
      </c>
    </row>
    <row r="8" spans="1:33" x14ac:dyDescent="0.2">
      <c r="A8" t="s">
        <v>4</v>
      </c>
      <c r="B8">
        <v>0</v>
      </c>
      <c r="C8">
        <v>13</v>
      </c>
      <c r="D8">
        <v>32</v>
      </c>
      <c r="E8">
        <v>22</v>
      </c>
      <c r="F8">
        <v>41.7</v>
      </c>
      <c r="G8">
        <v>12.1</v>
      </c>
      <c r="H8">
        <v>15.2</v>
      </c>
      <c r="I8">
        <v>29.5</v>
      </c>
      <c r="J8">
        <v>29.4</v>
      </c>
      <c r="K8">
        <v>30.9</v>
      </c>
      <c r="L8">
        <v>3.2</v>
      </c>
      <c r="M8">
        <v>1.8</v>
      </c>
      <c r="N8">
        <v>87</v>
      </c>
      <c r="O8">
        <v>67</v>
      </c>
      <c r="P8">
        <v>6</v>
      </c>
      <c r="Q8">
        <v>5</v>
      </c>
      <c r="R8">
        <f t="shared" si="0"/>
        <v>16.698656429942417</v>
      </c>
      <c r="S8">
        <f t="shared" si="1"/>
        <v>16.067146282973621</v>
      </c>
      <c r="T8">
        <f t="shared" si="2"/>
        <v>1.1516314779270633</v>
      </c>
      <c r="U8">
        <f t="shared" si="3"/>
        <v>1.1990407673860912</v>
      </c>
      <c r="Y8" t="s">
        <v>0</v>
      </c>
      <c r="Z8">
        <v>521</v>
      </c>
      <c r="AA8">
        <v>417</v>
      </c>
      <c r="AB8">
        <v>7.8</v>
      </c>
      <c r="AC8">
        <v>19.600000000000001</v>
      </c>
      <c r="AD8">
        <v>2.1</v>
      </c>
      <c r="AE8">
        <v>1.8</v>
      </c>
    </row>
    <row r="9" spans="1:33" x14ac:dyDescent="0.2">
      <c r="A9" t="s">
        <v>4</v>
      </c>
      <c r="B9">
        <v>2</v>
      </c>
      <c r="C9">
        <v>0</v>
      </c>
      <c r="D9">
        <v>40</v>
      </c>
      <c r="E9">
        <v>41</v>
      </c>
      <c r="F9">
        <v>12.2</v>
      </c>
      <c r="G9">
        <v>0</v>
      </c>
      <c r="H9">
        <v>14.1</v>
      </c>
      <c r="I9">
        <v>11.6</v>
      </c>
      <c r="J9">
        <v>50</v>
      </c>
      <c r="K9">
        <v>85.7</v>
      </c>
      <c r="L9">
        <v>27.7</v>
      </c>
      <c r="M9">
        <v>29.5</v>
      </c>
      <c r="N9">
        <v>182</v>
      </c>
      <c r="O9">
        <v>408</v>
      </c>
      <c r="P9">
        <v>108</v>
      </c>
      <c r="Q9">
        <v>141</v>
      </c>
      <c r="R9">
        <f t="shared" si="0"/>
        <v>20.3125</v>
      </c>
      <c r="S9">
        <f t="shared" si="1"/>
        <v>38.672985781990519</v>
      </c>
      <c r="T9">
        <f t="shared" si="2"/>
        <v>12.053571428571429</v>
      </c>
      <c r="U9">
        <f t="shared" si="3"/>
        <v>13.364928909952607</v>
      </c>
      <c r="Y9" t="s">
        <v>0</v>
      </c>
      <c r="Z9">
        <v>896</v>
      </c>
      <c r="AA9">
        <v>1055</v>
      </c>
      <c r="AB9">
        <v>10</v>
      </c>
      <c r="AC9">
        <v>34.5</v>
      </c>
      <c r="AD9">
        <v>23</v>
      </c>
      <c r="AE9">
        <v>27.9</v>
      </c>
    </row>
    <row r="10" spans="1:33" x14ac:dyDescent="0.2">
      <c r="A10" t="s">
        <v>4</v>
      </c>
      <c r="B10">
        <v>8</v>
      </c>
      <c r="C10">
        <v>18</v>
      </c>
      <c r="D10">
        <v>41</v>
      </c>
      <c r="E10">
        <v>20</v>
      </c>
      <c r="F10">
        <v>0</v>
      </c>
      <c r="G10">
        <v>5.9</v>
      </c>
      <c r="H10">
        <v>25</v>
      </c>
      <c r="I10">
        <v>10.1</v>
      </c>
      <c r="J10">
        <v>68.900000000000006</v>
      </c>
      <c r="K10">
        <v>45.2</v>
      </c>
      <c r="L10">
        <v>55.5</v>
      </c>
      <c r="M10">
        <v>42.9</v>
      </c>
      <c r="N10">
        <v>586</v>
      </c>
      <c r="O10">
        <v>118</v>
      </c>
      <c r="P10">
        <v>538</v>
      </c>
      <c r="Q10">
        <v>108</v>
      </c>
      <c r="R10">
        <f t="shared" si="0"/>
        <v>34.654050857480776</v>
      </c>
      <c r="S10">
        <f t="shared" si="1"/>
        <v>25.991189427312776</v>
      </c>
      <c r="T10">
        <f t="shared" si="2"/>
        <v>31.815493790656419</v>
      </c>
      <c r="U10">
        <f t="shared" si="3"/>
        <v>23.788546255506606</v>
      </c>
      <c r="Y10" t="s">
        <v>0</v>
      </c>
      <c r="Z10">
        <v>1691</v>
      </c>
      <c r="AA10">
        <v>454</v>
      </c>
      <c r="AB10">
        <v>9</v>
      </c>
      <c r="AC10">
        <v>4.8</v>
      </c>
      <c r="AD10">
        <v>53.7</v>
      </c>
      <c r="AE10">
        <v>36.799999999999997</v>
      </c>
    </row>
    <row r="11" spans="1:33" x14ac:dyDescent="0.2">
      <c r="A11" t="s">
        <v>4</v>
      </c>
      <c r="B11">
        <v>10</v>
      </c>
      <c r="C11">
        <v>12</v>
      </c>
      <c r="D11">
        <v>32</v>
      </c>
      <c r="E11">
        <v>0</v>
      </c>
      <c r="F11">
        <v>20.399999999999999</v>
      </c>
      <c r="G11">
        <v>0.3</v>
      </c>
      <c r="H11">
        <v>54.7</v>
      </c>
      <c r="I11">
        <v>19.399999999999999</v>
      </c>
      <c r="J11">
        <v>50.1</v>
      </c>
      <c r="K11">
        <v>78.099999999999994</v>
      </c>
      <c r="L11">
        <v>13.9</v>
      </c>
      <c r="M11">
        <v>34.5</v>
      </c>
      <c r="N11">
        <v>63</v>
      </c>
      <c r="O11">
        <v>587</v>
      </c>
      <c r="P11">
        <v>20</v>
      </c>
      <c r="Q11">
        <v>309</v>
      </c>
      <c r="R11">
        <f t="shared" si="0"/>
        <v>18</v>
      </c>
      <c r="S11">
        <f t="shared" si="1"/>
        <v>34.327485380116954</v>
      </c>
      <c r="T11">
        <f t="shared" si="2"/>
        <v>5.7142857142857144</v>
      </c>
      <c r="U11">
        <f t="shared" si="3"/>
        <v>18.070175438596493</v>
      </c>
      <c r="Y11" t="s">
        <v>0</v>
      </c>
      <c r="Z11">
        <v>350</v>
      </c>
      <c r="AA11">
        <v>1710</v>
      </c>
      <c r="AB11">
        <v>34.700000000000003</v>
      </c>
      <c r="AC11">
        <v>29</v>
      </c>
      <c r="AD11">
        <v>11.8</v>
      </c>
      <c r="AE11">
        <v>34.299999999999997</v>
      </c>
    </row>
    <row r="12" spans="1:33" s="1" customFormat="1" x14ac:dyDescent="0.2">
      <c r="A12" s="1" t="s">
        <v>79</v>
      </c>
      <c r="B12" s="1">
        <f>AVERAGE(B3:B11)</f>
        <v>9.2222222222222214</v>
      </c>
      <c r="C12" s="1">
        <f>AVERAGE(C3:C11)</f>
        <v>7.333333333333333</v>
      </c>
      <c r="D12" s="1">
        <f>AVERAGE(D3:D11)</f>
        <v>37.111111111111114</v>
      </c>
      <c r="E12" s="1">
        <f>AVERAGE(E3:E11)</f>
        <v>31.666666666666668</v>
      </c>
      <c r="F12" s="1">
        <f>AVERAGE(F3:F11)</f>
        <v>11.222222222222221</v>
      </c>
      <c r="G12" s="1">
        <f>AVERAGE(G3:G11)</f>
        <v>3.3888888888888884</v>
      </c>
      <c r="H12" s="1">
        <f>AVERAGE(H3:H11)</f>
        <v>28.944444444444443</v>
      </c>
      <c r="I12" s="1">
        <f>AVERAGE(I3:I11)</f>
        <v>22.777777777777775</v>
      </c>
      <c r="J12" s="1">
        <f>AVERAGE(J3:J11)</f>
        <v>40.455555555555556</v>
      </c>
      <c r="K12" s="1">
        <f>AVERAGE(K3:K11)</f>
        <v>46.63333333333334</v>
      </c>
      <c r="L12" s="1">
        <f>AVERAGE(L3:L11)</f>
        <v>18.988888888888891</v>
      </c>
      <c r="M12" s="1">
        <f>AVERAGE(M3:M11)</f>
        <v>23.033333333333331</v>
      </c>
      <c r="N12" s="1">
        <f>AVERAGE(N3:N11)</f>
        <v>144.33333333333334</v>
      </c>
      <c r="O12" s="1">
        <f>AVERAGE(O3:O11)</f>
        <v>216</v>
      </c>
      <c r="P12" s="1">
        <f>AVERAGE(P3:P11)</f>
        <v>91.111111111111114</v>
      </c>
      <c r="Q12" s="1">
        <f>AVERAGE(Q3:Q11)</f>
        <v>124.44444444444444</v>
      </c>
      <c r="R12" s="1">
        <f>AVERAGE(R3:R11)</f>
        <v>18.476438808839113</v>
      </c>
      <c r="S12" s="1">
        <f>AVERAGE(S3:S11)</f>
        <v>22.173950199337487</v>
      </c>
      <c r="T12" s="1">
        <f>AVERAGE(T3:T11)</f>
        <v>9.384809323584518</v>
      </c>
      <c r="U12" s="1">
        <f>AVERAGE(U3:U11)</f>
        <v>11.130146013254382</v>
      </c>
      <c r="Y12" s="1" t="s">
        <v>79</v>
      </c>
      <c r="Z12" s="1">
        <f>AVERAGE(Z3:Z11)</f>
        <v>764.55555555555554</v>
      </c>
      <c r="AA12" s="1">
        <f>AVERAGE(AA3:AA11)</f>
        <v>816.55555555555554</v>
      </c>
      <c r="AB12" s="1">
        <f>AVERAGE(AB3:AB11)</f>
        <v>11.533333333333333</v>
      </c>
      <c r="AC12" s="1">
        <f>AVERAGE(AC3:AC11)</f>
        <v>13.483333333333334</v>
      </c>
      <c r="AD12" s="1">
        <f>AVERAGE(AD3:AD11)</f>
        <v>15.833333333333334</v>
      </c>
      <c r="AE12" s="1">
        <f>AVERAGE(AE3:AE11)</f>
        <v>21.144444444444446</v>
      </c>
      <c r="AG12"/>
    </row>
    <row r="13" spans="1:33" s="1" customFormat="1" x14ac:dyDescent="0.2">
      <c r="A13" s="1" t="s">
        <v>80</v>
      </c>
      <c r="B13" s="1">
        <f>STDEV(B3:B11)</f>
        <v>16.223268611609821</v>
      </c>
      <c r="C13" s="1">
        <f>STDEV(C3:C11)</f>
        <v>6.5</v>
      </c>
      <c r="D13" s="1">
        <f>STDEV(D3:D11)</f>
        <v>18.127633908238302</v>
      </c>
      <c r="E13" s="1">
        <f>STDEV(E3:E11)</f>
        <v>16.416455159382004</v>
      </c>
      <c r="F13" s="1">
        <f>STDEV(F3:F11)</f>
        <v>14.320944258129227</v>
      </c>
      <c r="G13" s="1">
        <f>STDEV(G3:G11)</f>
        <v>4.3641850454708164</v>
      </c>
      <c r="H13" s="1">
        <f>STDEV(H3:H11)</f>
        <v>19.834635811574106</v>
      </c>
      <c r="I13" s="1">
        <f>STDEV(I3:I11)</f>
        <v>15.851796252931234</v>
      </c>
      <c r="J13" s="1">
        <f>STDEV(J3:J11)</f>
        <v>23.763317903394242</v>
      </c>
      <c r="K13" s="1">
        <f>STDEV(K3:K11)</f>
        <v>31.294568218781986</v>
      </c>
      <c r="L13" s="1">
        <f>STDEV(L3:L11)</f>
        <v>18.770884665116643</v>
      </c>
      <c r="M13" s="1">
        <f>STDEV(M3:M11)</f>
        <v>21.242704630060647</v>
      </c>
      <c r="N13" s="1">
        <f>STDEV(N3:N11)</f>
        <v>173.61523550656491</v>
      </c>
      <c r="O13" s="1">
        <f>STDEV(O3:O11)</f>
        <v>227.83382101874165</v>
      </c>
      <c r="P13" s="1">
        <f>STDEV(P3:P11)</f>
        <v>171.97197769145737</v>
      </c>
      <c r="Q13" s="1">
        <f>STDEV(Q3:Q11)</f>
        <v>146.51801178618885</v>
      </c>
      <c r="R13" s="1">
        <f>STDEV(R3:R11)</f>
        <v>11.275457598702435</v>
      </c>
      <c r="S13" s="1">
        <f>STDEV(S3:S11)</f>
        <v>13.606001611661156</v>
      </c>
      <c r="T13" s="1">
        <f>STDEV(T3:T11)</f>
        <v>10.923313616170107</v>
      </c>
      <c r="U13" s="1">
        <f>STDEV(U3:U11)</f>
        <v>10.225292164934773</v>
      </c>
      <c r="Y13" s="1" t="s">
        <v>80</v>
      </c>
      <c r="Z13" s="1">
        <f>STDEV(Z3:Z11)</f>
        <v>462.44813523007934</v>
      </c>
      <c r="AA13" s="1">
        <f>STDEV(AA3:AA11)</f>
        <v>643.38618090364491</v>
      </c>
      <c r="AB13" s="1">
        <f>STDEV(AB3:AB11)</f>
        <v>9.3662959594495003</v>
      </c>
      <c r="AC13" s="1">
        <f>STDEV(AC3:AC11)</f>
        <v>12.443271274066156</v>
      </c>
      <c r="AD13" s="1">
        <f>STDEV(AD3:AD11)</f>
        <v>19.161484806767977</v>
      </c>
      <c r="AE13" s="1">
        <f>STDEV(AE3:AE11)</f>
        <v>20.500494573979857</v>
      </c>
    </row>
    <row r="14" spans="1:33" s="1" customFormat="1" x14ac:dyDescent="0.2">
      <c r="A14" s="1" t="s">
        <v>81</v>
      </c>
      <c r="B14" s="1">
        <f>B13/3</f>
        <v>5.4077562038699405</v>
      </c>
      <c r="C14" s="1">
        <f>C13/3</f>
        <v>2.1666666666666665</v>
      </c>
      <c r="D14" s="1">
        <f>D13/3</f>
        <v>6.0425446360794339</v>
      </c>
      <c r="E14" s="1">
        <f>E13/3</f>
        <v>5.4721517197940015</v>
      </c>
      <c r="F14" s="1">
        <f>F13/3</f>
        <v>4.7736480860430754</v>
      </c>
      <c r="G14" s="1">
        <f>G13/3</f>
        <v>1.4547283484902722</v>
      </c>
      <c r="H14" s="1">
        <f>H13/3</f>
        <v>6.6115452705247018</v>
      </c>
      <c r="I14" s="1">
        <f>I13/3</f>
        <v>5.2839320843104112</v>
      </c>
      <c r="J14" s="1">
        <f>J13/3</f>
        <v>7.9211059677980806</v>
      </c>
      <c r="K14" s="1">
        <f>K13/3</f>
        <v>10.431522739593996</v>
      </c>
      <c r="L14" s="1">
        <f>L13/3</f>
        <v>6.2569615550388811</v>
      </c>
      <c r="M14" s="1">
        <f>M13/3</f>
        <v>7.0809015433535487</v>
      </c>
      <c r="N14" s="1">
        <f>N13/3</f>
        <v>57.871745168854972</v>
      </c>
      <c r="O14" s="1">
        <f>O13/3</f>
        <v>75.94460700624721</v>
      </c>
      <c r="P14" s="1">
        <f>P13/3</f>
        <v>57.323992563819125</v>
      </c>
      <c r="Q14" s="1">
        <f>Q13/3</f>
        <v>48.839337262062948</v>
      </c>
      <c r="R14" s="1">
        <f>R13/3</f>
        <v>3.7584858662341447</v>
      </c>
      <c r="S14" s="1">
        <f>S13/3</f>
        <v>4.5353338705537185</v>
      </c>
      <c r="T14" s="1">
        <f>T13/3</f>
        <v>3.6411045387233689</v>
      </c>
      <c r="U14" s="1">
        <f>U13/3</f>
        <v>3.4084307216449243</v>
      </c>
      <c r="Y14" s="1" t="s">
        <v>81</v>
      </c>
      <c r="Z14" s="1">
        <f>Z13/3</f>
        <v>154.14937841002646</v>
      </c>
      <c r="AA14" s="1">
        <f>AA13/3</f>
        <v>214.46206030121496</v>
      </c>
      <c r="AB14" s="1">
        <f>AB13/3</f>
        <v>3.1220986531498336</v>
      </c>
      <c r="AC14" s="1">
        <f>AC13/3</f>
        <v>4.147757091355385</v>
      </c>
      <c r="AD14" s="1">
        <f>AD13/3</f>
        <v>6.3871616022559925</v>
      </c>
      <c r="AE14" s="1">
        <f>AE13/3</f>
        <v>6.8334981913266191</v>
      </c>
    </row>
    <row r="16" spans="1:33" x14ac:dyDescent="0.2">
      <c r="A16" t="s">
        <v>5</v>
      </c>
      <c r="B16">
        <v>5</v>
      </c>
      <c r="C16">
        <v>6</v>
      </c>
      <c r="D16">
        <v>19</v>
      </c>
      <c r="E16">
        <v>36</v>
      </c>
      <c r="F16">
        <v>4.2</v>
      </c>
      <c r="G16">
        <v>0.3</v>
      </c>
      <c r="H16">
        <v>14</v>
      </c>
      <c r="I16">
        <v>5.9</v>
      </c>
      <c r="J16">
        <v>32.9</v>
      </c>
      <c r="K16">
        <v>64.900000000000006</v>
      </c>
      <c r="L16">
        <v>39.200000000000003</v>
      </c>
      <c r="M16">
        <v>44.2</v>
      </c>
      <c r="N16">
        <v>69</v>
      </c>
      <c r="O16">
        <v>457</v>
      </c>
      <c r="P16">
        <v>276</v>
      </c>
      <c r="Q16">
        <v>338</v>
      </c>
      <c r="R16">
        <f>(N16/Z16)*100</f>
        <v>15.972222222222221</v>
      </c>
      <c r="S16">
        <f>(O16/AA16)*100</f>
        <v>37.124289195775795</v>
      </c>
      <c r="T16">
        <f>(P16/Z29)*100</f>
        <v>19.588360539389637</v>
      </c>
      <c r="U16">
        <f>(Q16/AA29)*100</f>
        <v>27.45735174654752</v>
      </c>
      <c r="Y16" t="s">
        <v>1</v>
      </c>
      <c r="Z16">
        <v>432</v>
      </c>
      <c r="AA16">
        <v>1231</v>
      </c>
      <c r="AB16">
        <v>27.4</v>
      </c>
      <c r="AC16">
        <v>7.6</v>
      </c>
      <c r="AD16">
        <v>0</v>
      </c>
      <c r="AE16">
        <v>43.5</v>
      </c>
    </row>
    <row r="17" spans="1:31" x14ac:dyDescent="0.2">
      <c r="A17" t="s">
        <v>5</v>
      </c>
      <c r="B17">
        <v>54</v>
      </c>
      <c r="C17">
        <v>27</v>
      </c>
      <c r="D17">
        <v>7</v>
      </c>
      <c r="E17">
        <v>44</v>
      </c>
      <c r="F17">
        <v>6.9</v>
      </c>
      <c r="G17">
        <v>5</v>
      </c>
      <c r="H17">
        <v>6.4</v>
      </c>
      <c r="I17">
        <v>20.6</v>
      </c>
      <c r="J17">
        <v>23.6</v>
      </c>
      <c r="K17">
        <v>25.9</v>
      </c>
      <c r="L17">
        <v>49.4</v>
      </c>
      <c r="M17">
        <v>17.2</v>
      </c>
      <c r="N17">
        <v>89</v>
      </c>
      <c r="O17">
        <v>45</v>
      </c>
      <c r="P17">
        <v>257</v>
      </c>
      <c r="Q17">
        <v>29</v>
      </c>
      <c r="R17">
        <f t="shared" ref="R17:R24" si="4">(N17/Z17)*100</f>
        <v>13.126843657817108</v>
      </c>
      <c r="S17">
        <f t="shared" ref="S17:S23" si="5">(O17/AA17)*100</f>
        <v>10.250569476082005</v>
      </c>
      <c r="T17">
        <f>(P17/Z30)*100</f>
        <v>23.577981651376149</v>
      </c>
      <c r="U17">
        <f>(Q17/AA30)*100</f>
        <v>6.6059225512528474</v>
      </c>
      <c r="Y17" t="s">
        <v>1</v>
      </c>
      <c r="Z17">
        <v>678</v>
      </c>
      <c r="AA17">
        <v>439</v>
      </c>
      <c r="AB17">
        <v>14.7</v>
      </c>
      <c r="AC17">
        <v>9.8000000000000007</v>
      </c>
      <c r="AD17">
        <v>7.2</v>
      </c>
      <c r="AE17">
        <v>12</v>
      </c>
    </row>
    <row r="18" spans="1:31" x14ac:dyDescent="0.2">
      <c r="A18" t="s">
        <v>5</v>
      </c>
      <c r="B18">
        <v>13</v>
      </c>
      <c r="C18">
        <v>0</v>
      </c>
      <c r="D18">
        <v>44</v>
      </c>
      <c r="E18">
        <v>36</v>
      </c>
      <c r="F18">
        <v>14.3</v>
      </c>
      <c r="G18">
        <v>0</v>
      </c>
      <c r="H18">
        <v>33</v>
      </c>
      <c r="I18">
        <v>29</v>
      </c>
      <c r="J18">
        <v>6.6</v>
      </c>
      <c r="K18">
        <v>38.1</v>
      </c>
      <c r="L18">
        <v>13.9</v>
      </c>
      <c r="M18">
        <v>26.9</v>
      </c>
      <c r="N18">
        <v>29</v>
      </c>
      <c r="O18">
        <v>64</v>
      </c>
      <c r="P18">
        <v>69</v>
      </c>
      <c r="Q18">
        <v>46</v>
      </c>
      <c r="R18">
        <f t="shared" si="4"/>
        <v>3.008298755186722</v>
      </c>
      <c r="S18">
        <f t="shared" si="5"/>
        <v>19.631901840490798</v>
      </c>
      <c r="T18">
        <f>(P18/Z31)*100</f>
        <v>5.7166528583264293</v>
      </c>
      <c r="U18">
        <f>(Q18/AA31)*100</f>
        <v>14.110429447852759</v>
      </c>
      <c r="Y18" t="s">
        <v>1</v>
      </c>
      <c r="Z18">
        <v>964</v>
      </c>
      <c r="AA18">
        <v>326</v>
      </c>
      <c r="AB18">
        <v>1.7</v>
      </c>
      <c r="AC18">
        <v>2.9</v>
      </c>
      <c r="AD18">
        <v>2</v>
      </c>
      <c r="AE18">
        <v>25.6</v>
      </c>
    </row>
    <row r="19" spans="1:31" x14ac:dyDescent="0.2">
      <c r="A19" t="s">
        <v>5</v>
      </c>
      <c r="B19">
        <v>0</v>
      </c>
      <c r="C19">
        <v>0</v>
      </c>
      <c r="D19">
        <v>21</v>
      </c>
      <c r="E19">
        <v>36</v>
      </c>
      <c r="F19">
        <v>2.4</v>
      </c>
      <c r="G19">
        <v>0</v>
      </c>
      <c r="H19">
        <v>35.299999999999997</v>
      </c>
      <c r="I19">
        <v>11.7</v>
      </c>
      <c r="J19">
        <v>85.3</v>
      </c>
      <c r="K19">
        <v>85.6</v>
      </c>
      <c r="L19">
        <v>3.6</v>
      </c>
      <c r="M19">
        <v>66</v>
      </c>
      <c r="N19">
        <v>830</v>
      </c>
      <c r="O19">
        <v>369</v>
      </c>
      <c r="P19">
        <v>12</v>
      </c>
      <c r="Q19">
        <v>282</v>
      </c>
      <c r="R19">
        <f t="shared" si="4"/>
        <v>37.624660018132367</v>
      </c>
      <c r="S19">
        <f t="shared" si="5"/>
        <v>37.653061224489797</v>
      </c>
      <c r="T19">
        <f>(P19/Z32)*100</f>
        <v>1.2448132780082988</v>
      </c>
      <c r="U19">
        <f>(Q19/AA32)*100</f>
        <v>28.775510204081634</v>
      </c>
      <c r="Y19" t="s">
        <v>1</v>
      </c>
      <c r="Z19">
        <v>2206</v>
      </c>
      <c r="AA19">
        <v>980</v>
      </c>
      <c r="AB19">
        <v>29.9</v>
      </c>
      <c r="AC19">
        <v>15.4</v>
      </c>
      <c r="AD19">
        <v>40.4</v>
      </c>
      <c r="AE19">
        <v>61</v>
      </c>
    </row>
    <row r="20" spans="1:31" x14ac:dyDescent="0.2">
      <c r="A20" t="s">
        <v>5</v>
      </c>
      <c r="B20">
        <v>8</v>
      </c>
      <c r="C20">
        <v>5</v>
      </c>
      <c r="D20">
        <v>36</v>
      </c>
      <c r="E20">
        <v>52</v>
      </c>
      <c r="F20">
        <v>2.2000000000000002</v>
      </c>
      <c r="G20">
        <v>0.8</v>
      </c>
      <c r="H20">
        <v>17</v>
      </c>
      <c r="I20">
        <v>25.2</v>
      </c>
      <c r="J20">
        <v>11.8</v>
      </c>
      <c r="K20">
        <v>42.8</v>
      </c>
      <c r="L20">
        <v>41.8</v>
      </c>
      <c r="M20">
        <v>17.899999999999999</v>
      </c>
      <c r="N20">
        <v>57</v>
      </c>
      <c r="O20">
        <v>84</v>
      </c>
      <c r="P20">
        <v>510</v>
      </c>
      <c r="Q20">
        <v>39</v>
      </c>
      <c r="R20">
        <f t="shared" si="4"/>
        <v>4.7185430463576159</v>
      </c>
      <c r="S20">
        <f t="shared" si="5"/>
        <v>15.730337078651685</v>
      </c>
      <c r="T20">
        <f>(P20/Z33)*100</f>
        <v>23.118766999093381</v>
      </c>
      <c r="U20">
        <f>(Q20/AA33)*100</f>
        <v>7.3033707865168536</v>
      </c>
      <c r="Y20" t="s">
        <v>1</v>
      </c>
      <c r="Z20">
        <v>1208</v>
      </c>
      <c r="AA20">
        <v>534</v>
      </c>
      <c r="AB20">
        <v>0.3</v>
      </c>
      <c r="AC20">
        <v>18.5</v>
      </c>
      <c r="AD20">
        <v>11</v>
      </c>
      <c r="AE20">
        <v>14</v>
      </c>
    </row>
    <row r="21" spans="1:31" x14ac:dyDescent="0.2">
      <c r="A21" t="s">
        <v>5</v>
      </c>
      <c r="B21">
        <v>12</v>
      </c>
      <c r="C21">
        <v>0</v>
      </c>
      <c r="D21">
        <v>25</v>
      </c>
      <c r="E21">
        <v>33</v>
      </c>
      <c r="F21">
        <v>0.5</v>
      </c>
      <c r="G21">
        <v>0.2</v>
      </c>
      <c r="H21">
        <v>40.200000000000003</v>
      </c>
      <c r="I21">
        <v>60.6</v>
      </c>
      <c r="J21">
        <v>44.3</v>
      </c>
      <c r="K21">
        <v>69.599999999999994</v>
      </c>
      <c r="L21">
        <v>24.3</v>
      </c>
      <c r="M21">
        <v>0.3</v>
      </c>
      <c r="N21">
        <v>82</v>
      </c>
      <c r="O21">
        <v>310</v>
      </c>
      <c r="P21">
        <v>173</v>
      </c>
      <c r="Q21">
        <v>2</v>
      </c>
      <c r="R21">
        <f t="shared" si="4"/>
        <v>9.8203592814371259</v>
      </c>
      <c r="S21">
        <f t="shared" si="5"/>
        <v>21.815622800844476</v>
      </c>
      <c r="T21">
        <f>(P21/Z34)*100</f>
        <v>11.175710594315245</v>
      </c>
      <c r="U21">
        <f>(Q21/AA34)*100</f>
        <v>0.14074595355383532</v>
      </c>
      <c r="Y21" t="s">
        <v>1</v>
      </c>
      <c r="Z21">
        <v>835</v>
      </c>
      <c r="AA21">
        <v>1421</v>
      </c>
      <c r="AB21">
        <v>36.9</v>
      </c>
      <c r="AC21">
        <v>64.599999999999994</v>
      </c>
      <c r="AD21">
        <v>3.2</v>
      </c>
      <c r="AE21">
        <v>0.3</v>
      </c>
    </row>
    <row r="22" spans="1:31" x14ac:dyDescent="0.2">
      <c r="A22" t="s">
        <v>5</v>
      </c>
      <c r="B22">
        <v>0</v>
      </c>
      <c r="C22">
        <v>37</v>
      </c>
      <c r="D22">
        <v>20</v>
      </c>
      <c r="E22">
        <v>0</v>
      </c>
      <c r="F22">
        <v>0.9</v>
      </c>
      <c r="G22">
        <v>1.5</v>
      </c>
      <c r="H22">
        <v>41.5</v>
      </c>
      <c r="I22">
        <v>14.6</v>
      </c>
      <c r="J22">
        <v>63.5</v>
      </c>
      <c r="K22">
        <v>60.3</v>
      </c>
      <c r="L22">
        <v>4.5999999999999996</v>
      </c>
      <c r="M22">
        <v>52.3</v>
      </c>
      <c r="N22">
        <v>363</v>
      </c>
      <c r="O22">
        <v>465</v>
      </c>
      <c r="P22">
        <v>16</v>
      </c>
      <c r="Q22">
        <v>422</v>
      </c>
      <c r="R22">
        <f t="shared" si="4"/>
        <v>23.434473854099419</v>
      </c>
      <c r="S22">
        <f t="shared" si="5"/>
        <v>25.79034941763727</v>
      </c>
      <c r="T22">
        <f>(P22/Z35)*100</f>
        <v>1.9184652278177456</v>
      </c>
      <c r="U22">
        <f>(Q22/AA35)*100</f>
        <v>23.40543538546866</v>
      </c>
      <c r="Y22" t="s">
        <v>1</v>
      </c>
      <c r="Z22">
        <v>1549</v>
      </c>
      <c r="AA22">
        <v>1803</v>
      </c>
      <c r="AB22">
        <v>32</v>
      </c>
      <c r="AC22">
        <v>7.4</v>
      </c>
      <c r="AD22">
        <v>21.7</v>
      </c>
      <c r="AE22">
        <v>45.5</v>
      </c>
    </row>
    <row r="23" spans="1:31" x14ac:dyDescent="0.2">
      <c r="A23" t="s">
        <v>5</v>
      </c>
      <c r="B23">
        <v>6</v>
      </c>
      <c r="C23">
        <v>54</v>
      </c>
      <c r="D23">
        <v>30</v>
      </c>
      <c r="E23">
        <v>0</v>
      </c>
      <c r="F23">
        <v>0.9</v>
      </c>
      <c r="G23">
        <v>6.9</v>
      </c>
      <c r="H23">
        <v>45</v>
      </c>
      <c r="I23">
        <v>73</v>
      </c>
      <c r="J23">
        <v>71.3</v>
      </c>
      <c r="K23">
        <v>2.7</v>
      </c>
      <c r="L23">
        <v>1.3</v>
      </c>
      <c r="M23">
        <v>0</v>
      </c>
      <c r="N23">
        <v>582</v>
      </c>
      <c r="O23">
        <v>14</v>
      </c>
      <c r="P23">
        <v>3</v>
      </c>
      <c r="Q23">
        <v>0</v>
      </c>
      <c r="R23">
        <f t="shared" si="4"/>
        <v>37.07006369426751</v>
      </c>
      <c r="S23">
        <f t="shared" si="5"/>
        <v>2.5878003696857674</v>
      </c>
      <c r="T23">
        <f>(P23/Z36)*100</f>
        <v>0.5617977528089888</v>
      </c>
      <c r="U23">
        <f>(Q23/AA36)*100</f>
        <v>0</v>
      </c>
      <c r="Y23" t="s">
        <v>1</v>
      </c>
      <c r="Z23">
        <v>1570</v>
      </c>
      <c r="AA23">
        <v>541</v>
      </c>
      <c r="AB23">
        <v>1</v>
      </c>
      <c r="AC23">
        <v>2.7</v>
      </c>
      <c r="AD23">
        <v>69.099999999999994</v>
      </c>
      <c r="AE23">
        <v>0</v>
      </c>
    </row>
    <row r="24" spans="1:31" x14ac:dyDescent="0.2">
      <c r="A24" t="s">
        <v>5</v>
      </c>
      <c r="B24">
        <v>0</v>
      </c>
      <c r="C24">
        <v>3</v>
      </c>
      <c r="D24">
        <v>24</v>
      </c>
      <c r="E24">
        <v>45</v>
      </c>
      <c r="F24">
        <v>4.5</v>
      </c>
      <c r="G24">
        <v>14.9</v>
      </c>
      <c r="H24">
        <v>15.6</v>
      </c>
      <c r="I24">
        <v>43.6</v>
      </c>
      <c r="J24">
        <v>0</v>
      </c>
      <c r="K24">
        <v>62</v>
      </c>
      <c r="L24">
        <v>0.9</v>
      </c>
      <c r="M24">
        <v>3</v>
      </c>
      <c r="N24">
        <v>0</v>
      </c>
      <c r="O24">
        <v>96</v>
      </c>
      <c r="P24">
        <v>2</v>
      </c>
      <c r="Q24">
        <v>10</v>
      </c>
      <c r="R24">
        <f t="shared" si="4"/>
        <v>0</v>
      </c>
      <c r="S24">
        <f>(O24/AA24)*100</f>
        <v>21.719457013574662</v>
      </c>
      <c r="T24">
        <f>(P24/Z37)*100</f>
        <v>0.47058823529411759</v>
      </c>
      <c r="U24">
        <f>(Q24/AA37)*100</f>
        <v>2.2624434389140271</v>
      </c>
      <c r="Y24" t="s">
        <v>1</v>
      </c>
      <c r="Z24">
        <v>534</v>
      </c>
      <c r="AA24">
        <v>442</v>
      </c>
      <c r="AB24">
        <v>0</v>
      </c>
      <c r="AC24">
        <v>43.2</v>
      </c>
      <c r="AD24">
        <v>0</v>
      </c>
      <c r="AE24">
        <v>0</v>
      </c>
    </row>
    <row r="25" spans="1:31" x14ac:dyDescent="0.2">
      <c r="A25" s="1" t="s">
        <v>79</v>
      </c>
      <c r="B25" s="1">
        <f>AVERAGE(B16:B24)</f>
        <v>10.888888888888889</v>
      </c>
      <c r="C25" s="1">
        <f>AVERAGE(C16:C24)</f>
        <v>14.666666666666666</v>
      </c>
      <c r="D25" s="1">
        <f>AVERAGE(D16:D24)</f>
        <v>25.111111111111111</v>
      </c>
      <c r="E25" s="1">
        <f>AVERAGE(E16:E24)</f>
        <v>31.333333333333332</v>
      </c>
      <c r="F25" s="1">
        <f>AVERAGE(F16:F24)</f>
        <v>4.0888888888888886</v>
      </c>
      <c r="G25" s="1">
        <f>AVERAGE(G16:G24)</f>
        <v>3.2888888888888892</v>
      </c>
      <c r="H25" s="1">
        <f>AVERAGE(H16:H24)</f>
        <v>27.555555555555554</v>
      </c>
      <c r="I25" s="1">
        <f>AVERAGE(I16:I24)</f>
        <v>31.577777777777776</v>
      </c>
      <c r="J25" s="1">
        <f>AVERAGE(J16:J24)</f>
        <v>37.700000000000003</v>
      </c>
      <c r="K25" s="1">
        <f>AVERAGE(K16:K24)</f>
        <v>50.211111111111109</v>
      </c>
      <c r="L25" s="1">
        <f>AVERAGE(L16:L24)</f>
        <v>19.888888888888889</v>
      </c>
      <c r="M25" s="1">
        <f>AVERAGE(M16:M24)</f>
        <v>25.311111111111114</v>
      </c>
      <c r="N25" s="1">
        <f>AVERAGE(N16:N24)</f>
        <v>233.44444444444446</v>
      </c>
      <c r="O25" s="1">
        <f>AVERAGE(O16:O24)</f>
        <v>211.55555555555554</v>
      </c>
      <c r="P25" s="1">
        <f>AVERAGE(P16:P24)</f>
        <v>146.44444444444446</v>
      </c>
      <c r="Q25" s="1">
        <f>AVERAGE(Q16:Q24)</f>
        <v>129.77777777777777</v>
      </c>
      <c r="R25" s="1">
        <f>AVERAGE(R16:R24)</f>
        <v>16.086162725502234</v>
      </c>
      <c r="S25" s="1">
        <f>AVERAGE(S16:S24)</f>
        <v>21.367043157470249</v>
      </c>
      <c r="T25" s="1">
        <f>AVERAGE(T16:T24)</f>
        <v>9.7081263484922218</v>
      </c>
      <c r="U25" s="1">
        <f>AVERAGE(U16:U24)</f>
        <v>12.229023279354239</v>
      </c>
      <c r="Y25" s="1" t="s">
        <v>79</v>
      </c>
      <c r="Z25" s="1">
        <f>AVERAGE(Z16:Z24)</f>
        <v>1108.4444444444443</v>
      </c>
      <c r="AA25" s="1">
        <f>AVERAGE(AA16:AA24)</f>
        <v>857.44444444444446</v>
      </c>
      <c r="AB25" s="1">
        <f>AVERAGE(AB16:AB24)</f>
        <v>15.988888888888887</v>
      </c>
      <c r="AC25" s="1">
        <f>AVERAGE(AC16:AC24)</f>
        <v>19.12222222222222</v>
      </c>
      <c r="AD25" s="1">
        <f>AVERAGE(AD16:AD24)</f>
        <v>17.177777777777777</v>
      </c>
      <c r="AE25" s="1">
        <f>AVERAGE(AE16:AE24)</f>
        <v>22.433333333333334</v>
      </c>
    </row>
    <row r="26" spans="1:31" x14ac:dyDescent="0.2">
      <c r="A26" s="1" t="s">
        <v>80</v>
      </c>
      <c r="B26" s="1">
        <f>STDEV(B16:B24)</f>
        <v>16.907427690548054</v>
      </c>
      <c r="C26" s="1">
        <f>STDEV(C16:C24)</f>
        <v>19.836834424877374</v>
      </c>
      <c r="D26" s="1">
        <f>STDEV(D16:D24)</f>
        <v>10.658851303546321</v>
      </c>
      <c r="E26" s="1">
        <f>STDEV(E16:E24)</f>
        <v>18.728320800328042</v>
      </c>
      <c r="F26" s="1">
        <f>STDEV(F16:F24)</f>
        <v>4.3587396241472272</v>
      </c>
      <c r="G26" s="1">
        <f>STDEV(G16:G24)</f>
        <v>5.0036098080397036</v>
      </c>
      <c r="H26" s="1">
        <f>STDEV(H16:H24)</f>
        <v>14.291265786408776</v>
      </c>
      <c r="I26" s="1">
        <f>STDEV(I16:I24)</f>
        <v>22.948789607394204</v>
      </c>
      <c r="J26" s="1">
        <f>STDEV(J16:J24)</f>
        <v>30.383136770254644</v>
      </c>
      <c r="K26" s="1">
        <f>STDEV(K16:K24)</f>
        <v>25.334681981645467</v>
      </c>
      <c r="L26" s="1">
        <f>STDEV(L16:L24)</f>
        <v>19.314660522802647</v>
      </c>
      <c r="M26" s="1">
        <f>STDEV(M16:M24)</f>
        <v>24.052050039676679</v>
      </c>
      <c r="N26" s="1">
        <f>STDEV(N16:N24)</f>
        <v>294.19853462887573</v>
      </c>
      <c r="O26" s="1">
        <f>STDEV(O16:O24)</f>
        <v>186.11898822467788</v>
      </c>
      <c r="P26" s="1">
        <f>STDEV(P16:P24)</f>
        <v>174.790668451659</v>
      </c>
      <c r="Q26" s="1">
        <f>STDEV(Q16:Q24)</f>
        <v>167.65051280698322</v>
      </c>
      <c r="R26" s="1">
        <f>STDEV(R16:R24)</f>
        <v>13.987840348601217</v>
      </c>
      <c r="S26" s="1">
        <f>STDEV(S16:S24)</f>
        <v>11.426041321719174</v>
      </c>
      <c r="T26" s="1">
        <f>STDEV(T16:T24)</f>
        <v>9.9323762657012757</v>
      </c>
      <c r="U26" s="1">
        <f>STDEV(U16:U24)</f>
        <v>11.645973452541204</v>
      </c>
      <c r="Y26" s="1" t="s">
        <v>80</v>
      </c>
      <c r="Z26" s="1">
        <f>STDEV(Z16:Z24)</f>
        <v>579.88621968260099</v>
      </c>
      <c r="AA26" s="1">
        <f>STDEV(AA16:AA24)</f>
        <v>524.5367268149846</v>
      </c>
      <c r="AB26" s="1">
        <f>STDEV(AB16:AB24)</f>
        <v>15.611089363369592</v>
      </c>
      <c r="AC26" s="1">
        <f>STDEV(AC16:AC24)</f>
        <v>21.071709575742652</v>
      </c>
      <c r="AD26" s="1">
        <f>STDEV(AD16:AD24)</f>
        <v>23.476731979652623</v>
      </c>
      <c r="AE26" s="1">
        <f>STDEV(AE16:AE24)</f>
        <v>22.775150932540495</v>
      </c>
    </row>
    <row r="27" spans="1:31" x14ac:dyDescent="0.2">
      <c r="A27" s="1" t="s">
        <v>81</v>
      </c>
      <c r="B27" s="1">
        <f>B26/3</f>
        <v>5.6358092301826845</v>
      </c>
      <c r="C27" s="1">
        <f>C26/3</f>
        <v>6.612278141625791</v>
      </c>
      <c r="D27" s="1">
        <f>D26/3</f>
        <v>3.5529504345154401</v>
      </c>
      <c r="E27" s="1">
        <f>E26/3</f>
        <v>6.2427736001093477</v>
      </c>
      <c r="F27" s="1">
        <f>F26/3</f>
        <v>1.4529132080490756</v>
      </c>
      <c r="G27" s="1">
        <f>G26/3</f>
        <v>1.6678699360132345</v>
      </c>
      <c r="H27" s="1">
        <f>H26/3</f>
        <v>4.7637552621362582</v>
      </c>
      <c r="I27" s="1">
        <f>I26/3</f>
        <v>7.649596535798068</v>
      </c>
      <c r="J27" s="1">
        <f>J26/3</f>
        <v>10.127712256751549</v>
      </c>
      <c r="K27" s="1">
        <f>K26/3</f>
        <v>8.4448939938818217</v>
      </c>
      <c r="L27" s="1">
        <f>L26/3</f>
        <v>6.4382201742675491</v>
      </c>
      <c r="M27" s="1">
        <f>M26/3</f>
        <v>8.0173500132255597</v>
      </c>
      <c r="N27" s="1">
        <f>N26/3</f>
        <v>98.066178209625249</v>
      </c>
      <c r="O27" s="1">
        <f>O26/3</f>
        <v>62.03966274155929</v>
      </c>
      <c r="P27" s="1">
        <f>P26/3</f>
        <v>58.263556150553001</v>
      </c>
      <c r="Q27" s="1">
        <f>Q26/3</f>
        <v>55.883504268994407</v>
      </c>
      <c r="R27" s="1">
        <f>R26/3</f>
        <v>4.6626134495337395</v>
      </c>
      <c r="S27" s="1">
        <f>S26/3</f>
        <v>3.8086804405730579</v>
      </c>
      <c r="T27" s="1">
        <f>T26/3</f>
        <v>3.3107920885670921</v>
      </c>
      <c r="U27" s="1">
        <f>U26/3</f>
        <v>3.8819911508470679</v>
      </c>
      <c r="Y27" s="1" t="s">
        <v>81</v>
      </c>
      <c r="Z27" s="1">
        <f>Z26/3</f>
        <v>193.29540656086701</v>
      </c>
      <c r="AA27" s="1">
        <f>AA26/3</f>
        <v>174.84557560499488</v>
      </c>
      <c r="AB27" s="1">
        <f>AB26/3</f>
        <v>5.203696454456531</v>
      </c>
      <c r="AC27" s="1">
        <f>AC26/3</f>
        <v>7.0239031919142176</v>
      </c>
      <c r="AD27" s="1">
        <f>AD26/3</f>
        <v>7.8255773265508743</v>
      </c>
      <c r="AE27" s="1">
        <f>AE26/3</f>
        <v>7.5917169775134985</v>
      </c>
    </row>
    <row r="29" spans="1:31" x14ac:dyDescent="0.2">
      <c r="Y29" t="s">
        <v>2</v>
      </c>
      <c r="Z29">
        <v>1409</v>
      </c>
      <c r="AA29">
        <v>1231</v>
      </c>
      <c r="AB29">
        <v>12.7</v>
      </c>
      <c r="AC29">
        <v>7.6</v>
      </c>
      <c r="AD29">
        <v>32.1</v>
      </c>
      <c r="AE29">
        <v>43.5</v>
      </c>
    </row>
    <row r="30" spans="1:31" x14ac:dyDescent="0.2">
      <c r="Y30" t="s">
        <v>2</v>
      </c>
      <c r="Z30">
        <v>1090</v>
      </c>
      <c r="AA30">
        <v>439</v>
      </c>
      <c r="AB30">
        <v>2</v>
      </c>
      <c r="AC30">
        <v>9.8000000000000007</v>
      </c>
      <c r="AD30">
        <v>45.8</v>
      </c>
      <c r="AE30">
        <v>12</v>
      </c>
    </row>
    <row r="31" spans="1:31" x14ac:dyDescent="0.2">
      <c r="Y31" t="s">
        <v>2</v>
      </c>
      <c r="Z31">
        <v>1207</v>
      </c>
      <c r="AA31">
        <v>326</v>
      </c>
      <c r="AB31">
        <v>0.4</v>
      </c>
      <c r="AC31">
        <v>2.9</v>
      </c>
      <c r="AD31">
        <v>11</v>
      </c>
      <c r="AE31">
        <v>25.6</v>
      </c>
    </row>
    <row r="32" spans="1:31" x14ac:dyDescent="0.2">
      <c r="Y32" t="s">
        <v>2</v>
      </c>
      <c r="Z32">
        <v>964</v>
      </c>
      <c r="AA32">
        <v>980</v>
      </c>
      <c r="AB32">
        <v>1.7</v>
      </c>
      <c r="AC32">
        <v>15.4</v>
      </c>
      <c r="AD32">
        <v>2</v>
      </c>
      <c r="AE32">
        <v>61</v>
      </c>
    </row>
    <row r="33" spans="25:31" x14ac:dyDescent="0.2">
      <c r="Y33" t="s">
        <v>2</v>
      </c>
      <c r="Z33">
        <v>2206</v>
      </c>
      <c r="AA33">
        <v>534</v>
      </c>
      <c r="AB33">
        <v>29.9</v>
      </c>
      <c r="AC33">
        <v>18.5</v>
      </c>
      <c r="AD33">
        <v>40.4</v>
      </c>
      <c r="AE33">
        <v>14</v>
      </c>
    </row>
    <row r="34" spans="25:31" x14ac:dyDescent="0.2">
      <c r="Y34" t="s">
        <v>2</v>
      </c>
      <c r="Z34">
        <v>1548</v>
      </c>
      <c r="AA34">
        <v>1421</v>
      </c>
      <c r="AB34">
        <v>32</v>
      </c>
      <c r="AC34">
        <v>64.599999999999994</v>
      </c>
      <c r="AD34">
        <v>21.7</v>
      </c>
      <c r="AE34">
        <v>0.3</v>
      </c>
    </row>
    <row r="35" spans="25:31" x14ac:dyDescent="0.2">
      <c r="Y35" t="s">
        <v>2</v>
      </c>
      <c r="Z35">
        <v>834</v>
      </c>
      <c r="AA35">
        <v>1803</v>
      </c>
      <c r="AB35">
        <v>36.9</v>
      </c>
      <c r="AC35">
        <v>7.4</v>
      </c>
      <c r="AD35">
        <v>3.2</v>
      </c>
      <c r="AE35">
        <v>45.5</v>
      </c>
    </row>
    <row r="36" spans="25:31" x14ac:dyDescent="0.2">
      <c r="Y36" t="s">
        <v>2</v>
      </c>
      <c r="Z36">
        <v>534</v>
      </c>
      <c r="AA36">
        <v>541</v>
      </c>
      <c r="AB36">
        <v>0</v>
      </c>
      <c r="AC36">
        <v>2.7</v>
      </c>
      <c r="AD36">
        <v>0</v>
      </c>
      <c r="AE36">
        <v>0</v>
      </c>
    </row>
    <row r="37" spans="25:31" x14ac:dyDescent="0.2">
      <c r="Y37" t="s">
        <v>2</v>
      </c>
      <c r="Z37">
        <v>425</v>
      </c>
      <c r="AA37">
        <v>442</v>
      </c>
      <c r="AB37">
        <v>0.6</v>
      </c>
      <c r="AC37">
        <v>43.2</v>
      </c>
      <c r="AD37">
        <v>0</v>
      </c>
      <c r="AE37">
        <v>0</v>
      </c>
    </row>
    <row r="38" spans="25:31" x14ac:dyDescent="0.2">
      <c r="Y38" s="1" t="s">
        <v>79</v>
      </c>
      <c r="Z38" s="1">
        <f>AVERAGE(Z29:Z37)</f>
        <v>1135.2222222222222</v>
      </c>
      <c r="AA38" s="1">
        <f>AVERAGE(AA29:AA37)</f>
        <v>857.44444444444446</v>
      </c>
      <c r="AB38" s="1">
        <f>AVERAGE(AB29:AB37)</f>
        <v>12.91111111111111</v>
      </c>
      <c r="AC38" s="1">
        <f>AVERAGE(AC29:AC37)</f>
        <v>19.12222222222222</v>
      </c>
      <c r="AD38" s="1">
        <f>AVERAGE(AD29:AD37)</f>
        <v>17.355555555555554</v>
      </c>
      <c r="AE38" s="1">
        <f>AVERAGE(AE29:AE37)</f>
        <v>22.433333333333334</v>
      </c>
    </row>
    <row r="39" spans="25:31" x14ac:dyDescent="0.2">
      <c r="Y39" s="1" t="s">
        <v>80</v>
      </c>
      <c r="Z39" s="1">
        <f>STDEV(Z29:Z37)</f>
        <v>546.01254055602465</v>
      </c>
      <c r="AA39" s="1">
        <f>STDEV(AA29:AA37)</f>
        <v>524.5367268149846</v>
      </c>
      <c r="AB39" s="1">
        <f>STDEV(AB29:AB37)</f>
        <v>15.604682345729156</v>
      </c>
      <c r="AC39" s="1">
        <f>STDEV(AC29:AC37)</f>
        <v>21.071709575742652</v>
      </c>
      <c r="AD39" s="1">
        <f>STDEV(AD29:AD37)</f>
        <v>18.218816585546325</v>
      </c>
      <c r="AE39" s="1">
        <f>STDEV(AE29:AE37)</f>
        <v>22.775150932540495</v>
      </c>
    </row>
    <row r="40" spans="25:31" x14ac:dyDescent="0.2">
      <c r="Y40" s="1" t="s">
        <v>81</v>
      </c>
      <c r="Z40" s="1">
        <f>Z39/3</f>
        <v>182.00418018534154</v>
      </c>
      <c r="AA40" s="1">
        <f>AA39/3</f>
        <v>174.84557560499488</v>
      </c>
      <c r="AB40" s="1">
        <f>AB39/3</f>
        <v>5.2015607819097189</v>
      </c>
      <c r="AC40" s="1">
        <f>AC39/3</f>
        <v>7.0239031919142176</v>
      </c>
      <c r="AD40" s="1">
        <f>AD39/3</f>
        <v>6.0729388618487752</v>
      </c>
      <c r="AE40" s="1">
        <f>AE39/3</f>
        <v>7.5917169775134985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5"/>
  <sheetViews>
    <sheetView workbookViewId="0">
      <selection activeCell="B20" sqref="B20"/>
    </sheetView>
  </sheetViews>
  <sheetFormatPr baseColWidth="10" defaultColWidth="8.83203125" defaultRowHeight="15" x14ac:dyDescent="0.2"/>
  <cols>
    <col min="2" max="2" width="23.33203125" customWidth="1"/>
    <col min="3" max="3" width="10.5" customWidth="1"/>
    <col min="5" max="5" width="20.1640625" customWidth="1"/>
    <col min="12" max="12" width="17" customWidth="1"/>
    <col min="13" max="13" width="12.5" customWidth="1"/>
    <col min="14" max="14" width="17.5" customWidth="1"/>
    <col min="15" max="15" width="17" customWidth="1"/>
    <col min="16" max="16" width="10.6640625" customWidth="1"/>
    <col min="19" max="19" width="15.5" customWidth="1"/>
    <col min="20" max="20" width="11.5" customWidth="1"/>
  </cols>
  <sheetData>
    <row r="2" spans="2:26" x14ac:dyDescent="0.2">
      <c r="B2" s="1" t="s">
        <v>17</v>
      </c>
      <c r="C2" s="1"/>
      <c r="D2" s="1"/>
      <c r="E2" s="1" t="s">
        <v>18</v>
      </c>
      <c r="F2" s="1"/>
      <c r="G2" s="1"/>
      <c r="H2" s="1"/>
      <c r="I2" s="1"/>
      <c r="L2" s="1" t="s">
        <v>17</v>
      </c>
      <c r="M2" s="1"/>
      <c r="N2" s="1"/>
      <c r="O2" s="1"/>
      <c r="P2" s="1"/>
      <c r="Q2" s="1"/>
      <c r="R2" s="1"/>
      <c r="S2" s="1" t="s">
        <v>18</v>
      </c>
      <c r="T2" s="1"/>
      <c r="U2" s="1"/>
    </row>
    <row r="3" spans="2:26" x14ac:dyDescent="0.2">
      <c r="B3" s="1" t="s">
        <v>19</v>
      </c>
      <c r="C3" s="1" t="s">
        <v>20</v>
      </c>
      <c r="D3" s="1" t="s">
        <v>21</v>
      </c>
      <c r="E3" s="1" t="s">
        <v>19</v>
      </c>
      <c r="F3" s="1" t="s">
        <v>20</v>
      </c>
      <c r="G3" s="1" t="s">
        <v>21</v>
      </c>
      <c r="H3" s="1" t="s">
        <v>67</v>
      </c>
      <c r="I3" s="1" t="s">
        <v>68</v>
      </c>
      <c r="L3" s="1" t="s">
        <v>40</v>
      </c>
      <c r="M3" s="1" t="s">
        <v>41</v>
      </c>
      <c r="N3" s="1" t="s">
        <v>42</v>
      </c>
      <c r="O3" s="1" t="s">
        <v>43</v>
      </c>
      <c r="P3" s="1" t="s">
        <v>44</v>
      </c>
      <c r="Q3" s="1" t="s">
        <v>45</v>
      </c>
      <c r="R3" s="1"/>
      <c r="S3" s="1" t="s">
        <v>19</v>
      </c>
      <c r="T3" s="1" t="s">
        <v>20</v>
      </c>
      <c r="U3" s="1" t="s">
        <v>21</v>
      </c>
      <c r="W3" s="1" t="s">
        <v>69</v>
      </c>
      <c r="X3" s="1" t="s">
        <v>70</v>
      </c>
      <c r="Y3" s="1" t="s">
        <v>71</v>
      </c>
      <c r="Z3" s="1" t="s">
        <v>72</v>
      </c>
    </row>
    <row r="4" spans="2:26" x14ac:dyDescent="0.2">
      <c r="B4" t="s">
        <v>22</v>
      </c>
      <c r="C4">
        <v>6</v>
      </c>
      <c r="D4">
        <v>102</v>
      </c>
      <c r="E4" t="s">
        <v>23</v>
      </c>
      <c r="F4">
        <v>12</v>
      </c>
      <c r="G4">
        <v>173</v>
      </c>
      <c r="H4">
        <f>F4-C4</f>
        <v>6</v>
      </c>
      <c r="I4">
        <f>G4-D4</f>
        <v>71</v>
      </c>
      <c r="L4" t="s">
        <v>46</v>
      </c>
      <c r="M4" t="s">
        <v>47</v>
      </c>
      <c r="N4">
        <v>25</v>
      </c>
      <c r="O4">
        <v>22</v>
      </c>
      <c r="P4">
        <v>107</v>
      </c>
      <c r="Q4">
        <v>121</v>
      </c>
      <c r="S4" t="s">
        <v>48</v>
      </c>
      <c r="T4">
        <v>14</v>
      </c>
      <c r="U4">
        <v>162</v>
      </c>
      <c r="W4">
        <f>T4-N4</f>
        <v>-11</v>
      </c>
      <c r="X4">
        <f>T4-O4</f>
        <v>-8</v>
      </c>
      <c r="Y4">
        <f>U4-P4</f>
        <v>55</v>
      </c>
      <c r="Z4">
        <f>U4-Q4</f>
        <v>41</v>
      </c>
    </row>
    <row r="5" spans="2:26" x14ac:dyDescent="0.2">
      <c r="B5" t="s">
        <v>24</v>
      </c>
      <c r="C5">
        <v>10</v>
      </c>
      <c r="D5">
        <v>143</v>
      </c>
      <c r="E5" t="s">
        <v>25</v>
      </c>
      <c r="F5">
        <v>10</v>
      </c>
      <c r="G5">
        <v>147</v>
      </c>
      <c r="H5">
        <f t="shared" ref="H5:H13" si="0">F5-C5</f>
        <v>0</v>
      </c>
      <c r="I5">
        <f t="shared" ref="I5:I13" si="1">G5-D5</f>
        <v>4</v>
      </c>
      <c r="L5" t="s">
        <v>49</v>
      </c>
      <c r="M5" t="s">
        <v>50</v>
      </c>
      <c r="N5">
        <v>13</v>
      </c>
      <c r="O5">
        <v>15</v>
      </c>
      <c r="P5">
        <v>112</v>
      </c>
      <c r="Q5">
        <v>170</v>
      </c>
      <c r="S5" t="s">
        <v>51</v>
      </c>
      <c r="T5">
        <v>16</v>
      </c>
      <c r="U5">
        <v>196</v>
      </c>
      <c r="W5">
        <f t="shared" ref="W5:W12" si="2">T5-N5</f>
        <v>3</v>
      </c>
      <c r="X5">
        <f t="shared" ref="X5:X12" si="3">T5-O5</f>
        <v>1</v>
      </c>
      <c r="Y5">
        <f t="shared" ref="Y5:Y12" si="4">U5-P5</f>
        <v>84</v>
      </c>
      <c r="Z5">
        <f t="shared" ref="Z5:Z12" si="5">U5-Q5</f>
        <v>26</v>
      </c>
    </row>
    <row r="6" spans="2:26" x14ac:dyDescent="0.2">
      <c r="B6" t="s">
        <v>26</v>
      </c>
      <c r="C6">
        <v>28</v>
      </c>
      <c r="D6">
        <v>166</v>
      </c>
      <c r="E6" t="s">
        <v>27</v>
      </c>
      <c r="F6">
        <v>42</v>
      </c>
      <c r="G6">
        <v>174</v>
      </c>
      <c r="H6">
        <f t="shared" si="0"/>
        <v>14</v>
      </c>
      <c r="I6">
        <f t="shared" si="1"/>
        <v>8</v>
      </c>
      <c r="L6" t="s">
        <v>52</v>
      </c>
      <c r="M6" t="s">
        <v>53</v>
      </c>
      <c r="N6">
        <v>15</v>
      </c>
      <c r="O6">
        <v>18</v>
      </c>
      <c r="P6">
        <v>98</v>
      </c>
      <c r="Q6">
        <v>215</v>
      </c>
      <c r="S6" t="s">
        <v>54</v>
      </c>
      <c r="T6">
        <v>10</v>
      </c>
      <c r="U6">
        <v>247</v>
      </c>
      <c r="W6">
        <f t="shared" si="2"/>
        <v>-5</v>
      </c>
      <c r="X6">
        <f t="shared" si="3"/>
        <v>-8</v>
      </c>
      <c r="Y6">
        <f t="shared" si="4"/>
        <v>149</v>
      </c>
      <c r="Z6">
        <f t="shared" si="5"/>
        <v>32</v>
      </c>
    </row>
    <row r="7" spans="2:26" x14ac:dyDescent="0.2">
      <c r="B7" t="s">
        <v>28</v>
      </c>
      <c r="C7">
        <v>17</v>
      </c>
      <c r="D7">
        <v>171</v>
      </c>
      <c r="E7" t="s">
        <v>29</v>
      </c>
      <c r="F7">
        <v>27</v>
      </c>
      <c r="G7">
        <v>105</v>
      </c>
      <c r="H7">
        <f t="shared" si="0"/>
        <v>10</v>
      </c>
      <c r="I7">
        <f t="shared" si="1"/>
        <v>-66</v>
      </c>
      <c r="L7" t="s">
        <v>55</v>
      </c>
      <c r="M7" t="s">
        <v>52</v>
      </c>
      <c r="N7">
        <v>18</v>
      </c>
      <c r="O7">
        <v>15</v>
      </c>
      <c r="P7">
        <v>120</v>
      </c>
      <c r="Q7">
        <v>98</v>
      </c>
      <c r="S7" t="s">
        <v>56</v>
      </c>
      <c r="T7">
        <v>22</v>
      </c>
      <c r="U7">
        <v>102</v>
      </c>
      <c r="W7">
        <f t="shared" si="2"/>
        <v>4</v>
      </c>
      <c r="X7">
        <f t="shared" si="3"/>
        <v>7</v>
      </c>
      <c r="Y7">
        <f t="shared" si="4"/>
        <v>-18</v>
      </c>
      <c r="Z7">
        <f t="shared" si="5"/>
        <v>4</v>
      </c>
    </row>
    <row r="8" spans="2:26" x14ac:dyDescent="0.2">
      <c r="B8" t="s">
        <v>30</v>
      </c>
      <c r="C8">
        <v>18</v>
      </c>
      <c r="D8">
        <v>133</v>
      </c>
      <c r="E8" t="s">
        <v>31</v>
      </c>
      <c r="F8">
        <v>21</v>
      </c>
      <c r="G8">
        <v>177</v>
      </c>
      <c r="H8">
        <f t="shared" si="0"/>
        <v>3</v>
      </c>
      <c r="I8">
        <f t="shared" si="1"/>
        <v>44</v>
      </c>
      <c r="L8" t="s">
        <v>53</v>
      </c>
      <c r="M8" t="s">
        <v>55</v>
      </c>
      <c r="N8">
        <v>18</v>
      </c>
      <c r="O8">
        <v>18</v>
      </c>
      <c r="P8">
        <v>215</v>
      </c>
      <c r="Q8">
        <v>120</v>
      </c>
      <c r="S8" t="s">
        <v>57</v>
      </c>
      <c r="T8">
        <v>26</v>
      </c>
      <c r="U8">
        <v>174</v>
      </c>
      <c r="W8">
        <f t="shared" si="2"/>
        <v>8</v>
      </c>
      <c r="X8">
        <f t="shared" si="3"/>
        <v>8</v>
      </c>
      <c r="Y8">
        <f t="shared" si="4"/>
        <v>-41</v>
      </c>
      <c r="Z8">
        <f t="shared" si="5"/>
        <v>54</v>
      </c>
    </row>
    <row r="9" spans="2:26" x14ac:dyDescent="0.2">
      <c r="B9" t="s">
        <v>32</v>
      </c>
      <c r="C9">
        <v>6</v>
      </c>
      <c r="D9">
        <v>197</v>
      </c>
      <c r="E9" t="s">
        <v>33</v>
      </c>
      <c r="F9">
        <v>10</v>
      </c>
      <c r="G9">
        <v>225</v>
      </c>
      <c r="H9">
        <f t="shared" si="0"/>
        <v>4</v>
      </c>
      <c r="I9">
        <f t="shared" si="1"/>
        <v>28</v>
      </c>
      <c r="L9" t="s">
        <v>58</v>
      </c>
      <c r="M9" t="s">
        <v>59</v>
      </c>
      <c r="N9">
        <v>4</v>
      </c>
      <c r="O9">
        <v>21</v>
      </c>
      <c r="P9">
        <v>125</v>
      </c>
      <c r="Q9">
        <v>204</v>
      </c>
      <c r="S9" t="s">
        <v>60</v>
      </c>
      <c r="T9">
        <v>11</v>
      </c>
      <c r="U9">
        <v>149</v>
      </c>
      <c r="W9">
        <f t="shared" si="2"/>
        <v>7</v>
      </c>
      <c r="X9">
        <f t="shared" si="3"/>
        <v>-10</v>
      </c>
      <c r="Y9">
        <f t="shared" si="4"/>
        <v>24</v>
      </c>
      <c r="Z9">
        <f t="shared" si="5"/>
        <v>-55</v>
      </c>
    </row>
    <row r="10" spans="2:26" x14ac:dyDescent="0.2">
      <c r="B10" t="s">
        <v>34</v>
      </c>
      <c r="C10">
        <v>5</v>
      </c>
      <c r="D10">
        <v>76</v>
      </c>
      <c r="E10" t="s">
        <v>35</v>
      </c>
      <c r="F10">
        <v>17</v>
      </c>
      <c r="G10">
        <v>142</v>
      </c>
      <c r="H10">
        <f t="shared" si="0"/>
        <v>12</v>
      </c>
      <c r="I10">
        <f t="shared" si="1"/>
        <v>66</v>
      </c>
      <c r="L10" t="s">
        <v>59</v>
      </c>
      <c r="M10" t="s">
        <v>58</v>
      </c>
      <c r="N10">
        <v>21</v>
      </c>
      <c r="O10">
        <v>4</v>
      </c>
      <c r="P10">
        <v>204</v>
      </c>
      <c r="Q10">
        <v>125</v>
      </c>
      <c r="S10" t="s">
        <v>61</v>
      </c>
      <c r="T10">
        <v>10</v>
      </c>
      <c r="U10">
        <v>105</v>
      </c>
      <c r="W10">
        <f t="shared" si="2"/>
        <v>-11</v>
      </c>
      <c r="X10">
        <f t="shared" si="3"/>
        <v>6</v>
      </c>
      <c r="Y10">
        <f t="shared" si="4"/>
        <v>-99</v>
      </c>
      <c r="Z10">
        <f t="shared" si="5"/>
        <v>-20</v>
      </c>
    </row>
    <row r="11" spans="2:26" x14ac:dyDescent="0.2">
      <c r="B11" t="s">
        <v>36</v>
      </c>
      <c r="C11">
        <v>4</v>
      </c>
      <c r="D11">
        <v>110</v>
      </c>
      <c r="E11" t="s">
        <v>37</v>
      </c>
      <c r="F11">
        <v>9</v>
      </c>
      <c r="G11">
        <v>206</v>
      </c>
      <c r="H11">
        <f t="shared" si="0"/>
        <v>5</v>
      </c>
      <c r="I11">
        <f t="shared" si="1"/>
        <v>96</v>
      </c>
      <c r="L11" t="s">
        <v>62</v>
      </c>
      <c r="M11" t="s">
        <v>63</v>
      </c>
      <c r="N11">
        <v>11</v>
      </c>
      <c r="O11">
        <v>13</v>
      </c>
      <c r="P11">
        <v>138</v>
      </c>
      <c r="Q11">
        <v>122</v>
      </c>
      <c r="S11" t="s">
        <v>64</v>
      </c>
      <c r="T11">
        <v>12</v>
      </c>
      <c r="U11">
        <v>189</v>
      </c>
      <c r="W11">
        <f t="shared" si="2"/>
        <v>1</v>
      </c>
      <c r="X11">
        <f t="shared" si="3"/>
        <v>-1</v>
      </c>
      <c r="Y11">
        <f t="shared" si="4"/>
        <v>51</v>
      </c>
      <c r="Z11">
        <f t="shared" si="5"/>
        <v>67</v>
      </c>
    </row>
    <row r="12" spans="2:26" x14ac:dyDescent="0.2">
      <c r="B12" t="s">
        <v>38</v>
      </c>
      <c r="C12">
        <v>4</v>
      </c>
      <c r="D12">
        <v>100</v>
      </c>
      <c r="E12" t="s">
        <v>39</v>
      </c>
      <c r="F12">
        <v>9</v>
      </c>
      <c r="G12">
        <v>117</v>
      </c>
      <c r="H12">
        <f t="shared" si="0"/>
        <v>5</v>
      </c>
      <c r="I12">
        <f t="shared" si="1"/>
        <v>17</v>
      </c>
      <c r="L12" t="s">
        <v>63</v>
      </c>
      <c r="M12" t="s">
        <v>65</v>
      </c>
      <c r="N12">
        <v>13</v>
      </c>
      <c r="O12">
        <v>31</v>
      </c>
      <c r="P12">
        <v>122</v>
      </c>
      <c r="Q12">
        <v>105</v>
      </c>
      <c r="S12" t="s">
        <v>66</v>
      </c>
      <c r="T12">
        <v>17</v>
      </c>
      <c r="U12">
        <v>335</v>
      </c>
      <c r="W12">
        <f t="shared" si="2"/>
        <v>4</v>
      </c>
      <c r="X12">
        <f t="shared" si="3"/>
        <v>-14</v>
      </c>
      <c r="Y12">
        <f t="shared" si="4"/>
        <v>213</v>
      </c>
      <c r="Z12">
        <f t="shared" si="5"/>
        <v>230</v>
      </c>
    </row>
    <row r="13" spans="2:26" x14ac:dyDescent="0.2">
      <c r="C13">
        <f t="shared" ref="C13:D13" si="6">AVERAGE(C4:C12)</f>
        <v>10.888888888888889</v>
      </c>
      <c r="D13">
        <f t="shared" si="6"/>
        <v>133.11111111111111</v>
      </c>
      <c r="F13">
        <f t="shared" ref="F13" si="7">AVERAGE(F4:F12)</f>
        <v>17.444444444444443</v>
      </c>
      <c r="G13">
        <f t="shared" ref="G13:I13" si="8">AVERAGE(G4:G12)</f>
        <v>162.88888888888889</v>
      </c>
      <c r="H13">
        <f t="shared" ref="H13" si="9">AVERAGE(H4:H12)</f>
        <v>6.5555555555555554</v>
      </c>
      <c r="I13">
        <f t="shared" si="8"/>
        <v>29.777777777777779</v>
      </c>
      <c r="N13">
        <f t="shared" ref="N13:Q13" si="10">AVERAGE(N4:N12)</f>
        <v>15.333333333333334</v>
      </c>
      <c r="O13">
        <f t="shared" si="10"/>
        <v>17.444444444444443</v>
      </c>
      <c r="P13">
        <f t="shared" si="10"/>
        <v>137.88888888888889</v>
      </c>
      <c r="Q13">
        <f t="shared" si="10"/>
        <v>142.22222222222223</v>
      </c>
      <c r="T13">
        <f t="shared" ref="T13" si="11">AVERAGE(T4:T12)</f>
        <v>15.333333333333334</v>
      </c>
      <c r="U13">
        <f t="shared" ref="U13" si="12">AVERAGE(U4:U12)</f>
        <v>184.33333333333334</v>
      </c>
      <c r="W13">
        <f>AVERAGE(W4:W12)</f>
        <v>0</v>
      </c>
      <c r="X13">
        <f t="shared" ref="X13:Z13" si="13">AVERAGE(X4:X12)</f>
        <v>-2.1111111111111112</v>
      </c>
      <c r="Y13">
        <f t="shared" si="13"/>
        <v>46.444444444444443</v>
      </c>
      <c r="Z13">
        <f t="shared" si="13"/>
        <v>42.111111111111114</v>
      </c>
    </row>
    <row r="14" spans="2:26" x14ac:dyDescent="0.2">
      <c r="C14">
        <f t="shared" ref="C14:D14" si="14">STDEV(C4:C12)</f>
        <v>8.3582959454132233</v>
      </c>
      <c r="D14">
        <f t="shared" si="14"/>
        <v>39.618317873315995</v>
      </c>
      <c r="F14">
        <f t="shared" ref="F14" si="15">STDEV(F4:F12)</f>
        <v>11.125546178852424</v>
      </c>
      <c r="G14">
        <f t="shared" ref="G14:I14" si="16">STDEV(G4:G12)</f>
        <v>39.190063933490968</v>
      </c>
      <c r="H14">
        <f t="shared" ref="H14" si="17">STDEV(H4:H12)</f>
        <v>4.530759073022729</v>
      </c>
      <c r="I14">
        <f t="shared" si="16"/>
        <v>47.536243482677975</v>
      </c>
      <c r="N14">
        <f t="shared" ref="N14:Q14" si="18">STDEV(N4:N12)</f>
        <v>6.103277807866851</v>
      </c>
      <c r="O14">
        <f t="shared" si="18"/>
        <v>7.333333333333333</v>
      </c>
      <c r="P14">
        <f t="shared" si="18"/>
        <v>42.235779987009941</v>
      </c>
      <c r="Q14">
        <f t="shared" si="18"/>
        <v>43.12127600668196</v>
      </c>
      <c r="T14">
        <f t="shared" ref="T14" si="19">STDEV(T4:T12)</f>
        <v>5.5901699437494745</v>
      </c>
      <c r="U14">
        <f t="shared" ref="U14" si="20">STDEV(U4:U12)</f>
        <v>72.208032794142781</v>
      </c>
      <c r="W14">
        <f>STDEV(W4:W12)</f>
        <v>7.2629195231669748</v>
      </c>
      <c r="X14">
        <f t="shared" ref="X14:Z14" si="21">STDEV(X4:X12)</f>
        <v>8.1768643813573867</v>
      </c>
      <c r="Y14">
        <f t="shared" si="21"/>
        <v>95.668844342229704</v>
      </c>
      <c r="Z14">
        <f t="shared" si="21"/>
        <v>79.974127760864704</v>
      </c>
    </row>
    <row r="15" spans="2:26" x14ac:dyDescent="0.2">
      <c r="C15">
        <f>C14/3</f>
        <v>2.7860986484710746</v>
      </c>
      <c r="D15">
        <f>D14/3</f>
        <v>13.206105957771998</v>
      </c>
      <c r="F15">
        <f>F14/3</f>
        <v>3.7085153929508081</v>
      </c>
      <c r="G15">
        <f>G14/3</f>
        <v>13.063354644496989</v>
      </c>
      <c r="H15">
        <f>H14/3</f>
        <v>1.5102530243409096</v>
      </c>
      <c r="I15">
        <f>I14/3</f>
        <v>15.845414494225992</v>
      </c>
      <c r="N15">
        <f>N14/3</f>
        <v>2.0344259359556172</v>
      </c>
      <c r="O15">
        <f>O14/3</f>
        <v>2.4444444444444442</v>
      </c>
      <c r="P15">
        <f>P14/3</f>
        <v>14.078593329003313</v>
      </c>
      <c r="Q15">
        <f>Q14/3</f>
        <v>14.373758668893986</v>
      </c>
      <c r="T15">
        <f>T14/3</f>
        <v>1.8633899812498249</v>
      </c>
      <c r="U15">
        <f>U14/3</f>
        <v>24.06934426471426</v>
      </c>
      <c r="W15">
        <f>W14/3</f>
        <v>2.4209731743889917</v>
      </c>
      <c r="X15">
        <f>X14/3</f>
        <v>2.7256214604524622</v>
      </c>
      <c r="Y15">
        <f>Y14/3</f>
        <v>31.889614780743234</v>
      </c>
      <c r="Z15">
        <f>Z14/3</f>
        <v>26.658042586954902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Behavioral Data</vt:lpstr>
      <vt:lpstr>Egg Counts and Days to Spawn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Snekser</dc:creator>
  <cp:lastModifiedBy>Jennifer L Snekser</cp:lastModifiedBy>
  <dcterms:created xsi:type="dcterms:W3CDTF">2018-09-14T18:12:38Z</dcterms:created>
  <dcterms:modified xsi:type="dcterms:W3CDTF">2018-12-05T18:30:40Z</dcterms:modified>
</cp:coreProperties>
</file>