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miR-26a-5p mimic" sheetId="2" r:id="rId2"/>
    <sheet name="miR-181a-5p mimic" sheetId="3" r:id="rId3"/>
    <sheet name="miR-34a-5p mimic" sheetId="4" r:id="rId4"/>
    <sheet name="miR-93-5p mimic" sheetId="5" r:id="rId5"/>
  </sheets>
  <calcPr calcId="152511"/>
</workbook>
</file>

<file path=xl/calcChain.xml><?xml version="1.0" encoding="utf-8"?>
<calcChain xmlns="http://schemas.openxmlformats.org/spreadsheetml/2006/main">
  <c r="Z26" i="1" l="1"/>
  <c r="Z27" i="1"/>
  <c r="Z28" i="1"/>
  <c r="Z29" i="1"/>
  <c r="Z30" i="1"/>
  <c r="Z31" i="1"/>
  <c r="Z32" i="1"/>
  <c r="Z33" i="1"/>
  <c r="Y26" i="1"/>
  <c r="Y27" i="1"/>
  <c r="Y28" i="1"/>
  <c r="Y29" i="1"/>
  <c r="Y30" i="1"/>
  <c r="Y31" i="1"/>
  <c r="Y32" i="1"/>
  <c r="Y33" i="1"/>
  <c r="C17" i="5" l="1"/>
  <c r="B17" i="5"/>
  <c r="C16" i="5"/>
  <c r="B16" i="5"/>
  <c r="C15" i="5"/>
  <c r="B15" i="5"/>
  <c r="C14" i="5"/>
  <c r="B14" i="5"/>
  <c r="C17" i="4"/>
  <c r="B17" i="4"/>
  <c r="C16" i="4"/>
  <c r="B16" i="4"/>
  <c r="C15" i="4"/>
  <c r="B15" i="4"/>
  <c r="C14" i="4"/>
  <c r="B14" i="4"/>
  <c r="C16" i="3"/>
  <c r="C17" i="3"/>
  <c r="B17" i="3"/>
  <c r="B16" i="3"/>
  <c r="C14" i="3"/>
  <c r="C15" i="3"/>
  <c r="B15" i="3"/>
  <c r="B14" i="3"/>
  <c r="C14" i="2"/>
  <c r="C15" i="2"/>
  <c r="C16" i="2"/>
  <c r="C17" i="2"/>
  <c r="B17" i="2"/>
  <c r="B16" i="2"/>
  <c r="B15" i="2"/>
  <c r="B14" i="2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Q26" i="1"/>
  <c r="Q27" i="1"/>
  <c r="P26" i="1" l="1"/>
  <c r="P27" i="1"/>
  <c r="O26" i="1"/>
  <c r="O27" i="1"/>
  <c r="N26" i="1"/>
  <c r="N27" i="1"/>
  <c r="M26" i="1"/>
  <c r="M27" i="1"/>
  <c r="L26" i="1"/>
  <c r="L27" i="1"/>
  <c r="K26" i="1"/>
  <c r="K27" i="1"/>
  <c r="J26" i="1"/>
  <c r="R26" i="1"/>
  <c r="J27" i="1"/>
  <c r="R27" i="1"/>
  <c r="J28" i="1"/>
  <c r="K28" i="1"/>
  <c r="L28" i="1"/>
  <c r="M28" i="1"/>
  <c r="N28" i="1"/>
  <c r="O28" i="1"/>
  <c r="P28" i="1"/>
  <c r="Q28" i="1"/>
  <c r="R28" i="1"/>
  <c r="J29" i="1"/>
  <c r="K29" i="1"/>
  <c r="L29" i="1"/>
  <c r="M29" i="1"/>
  <c r="N29" i="1"/>
  <c r="O29" i="1"/>
  <c r="P29" i="1"/>
  <c r="Q29" i="1"/>
  <c r="R29" i="1"/>
  <c r="J30" i="1"/>
  <c r="K30" i="1"/>
  <c r="L30" i="1"/>
  <c r="M30" i="1"/>
  <c r="N30" i="1"/>
  <c r="O30" i="1"/>
  <c r="P30" i="1"/>
  <c r="Q30" i="1"/>
  <c r="R30" i="1"/>
  <c r="J31" i="1"/>
  <c r="K31" i="1"/>
  <c r="L31" i="1"/>
  <c r="M31" i="1"/>
  <c r="N31" i="1"/>
  <c r="O31" i="1"/>
  <c r="P31" i="1"/>
  <c r="Q31" i="1"/>
  <c r="R31" i="1"/>
  <c r="J32" i="1"/>
  <c r="K32" i="1"/>
  <c r="L32" i="1"/>
  <c r="M32" i="1"/>
  <c r="N32" i="1"/>
  <c r="O32" i="1"/>
  <c r="P32" i="1"/>
  <c r="Q32" i="1"/>
  <c r="R32" i="1"/>
  <c r="J33" i="1"/>
  <c r="K33" i="1"/>
  <c r="L33" i="1"/>
  <c r="M33" i="1"/>
  <c r="N33" i="1"/>
  <c r="O33" i="1"/>
  <c r="P33" i="1"/>
  <c r="Q33" i="1"/>
  <c r="R3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2" i="1" s="1"/>
  <c r="I21" i="1"/>
  <c r="I22" i="1"/>
  <c r="I23" i="1"/>
  <c r="I24" i="1"/>
  <c r="I25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" i="1"/>
  <c r="D26" i="1"/>
  <c r="C33" i="1"/>
  <c r="C32" i="1"/>
  <c r="C29" i="1"/>
  <c r="C28" i="1"/>
  <c r="C27" i="1"/>
  <c r="C26" i="1"/>
  <c r="D29" i="1"/>
  <c r="F29" i="1"/>
  <c r="G29" i="1"/>
  <c r="H29" i="1"/>
  <c r="C30" i="1"/>
  <c r="D30" i="1"/>
  <c r="F30" i="1"/>
  <c r="G30" i="1"/>
  <c r="H30" i="1"/>
  <c r="C31" i="1"/>
  <c r="D31" i="1"/>
  <c r="F31" i="1"/>
  <c r="G31" i="1"/>
  <c r="H31" i="1"/>
  <c r="D32" i="1"/>
  <c r="F32" i="1"/>
  <c r="G32" i="1"/>
  <c r="H32" i="1"/>
  <c r="D33" i="1"/>
  <c r="F33" i="1"/>
  <c r="G33" i="1"/>
  <c r="H33" i="1"/>
  <c r="D28" i="1"/>
  <c r="F28" i="1"/>
  <c r="G28" i="1"/>
  <c r="H28" i="1"/>
  <c r="D27" i="1"/>
  <c r="F27" i="1"/>
  <c r="G27" i="1"/>
  <c r="H27" i="1"/>
  <c r="F26" i="1"/>
  <c r="G26" i="1"/>
  <c r="H26" i="1"/>
  <c r="B33" i="1"/>
  <c r="B32" i="1"/>
  <c r="B31" i="1"/>
  <c r="B30" i="1"/>
  <c r="B29" i="1"/>
  <c r="B28" i="1"/>
  <c r="B27" i="1"/>
  <c r="B26" i="1"/>
  <c r="I30" i="1" l="1"/>
  <c r="E33" i="1"/>
  <c r="E31" i="1"/>
  <c r="E29" i="1"/>
  <c r="E27" i="1"/>
  <c r="I33" i="1"/>
  <c r="I31" i="1"/>
  <c r="I28" i="1"/>
  <c r="I26" i="1"/>
  <c r="I27" i="1"/>
  <c r="I29" i="1"/>
  <c r="E28" i="1"/>
  <c r="E32" i="1"/>
  <c r="E26" i="1"/>
  <c r="E30" i="1"/>
</calcChain>
</file>

<file path=xl/sharedStrings.xml><?xml version="1.0" encoding="utf-8"?>
<sst xmlns="http://schemas.openxmlformats.org/spreadsheetml/2006/main" count="105" uniqueCount="87">
  <si>
    <t>Con-1</t>
    <phoneticPr fontId="1" type="noConversion"/>
  </si>
  <si>
    <t>Con-2</t>
  </si>
  <si>
    <t>Con-3</t>
  </si>
  <si>
    <t>Con-4</t>
  </si>
  <si>
    <t>Con-5</t>
  </si>
  <si>
    <t>Con-6</t>
  </si>
  <si>
    <t>DM-1</t>
    <phoneticPr fontId="1" type="noConversion"/>
  </si>
  <si>
    <t>DM-2</t>
  </si>
  <si>
    <t>DM-3</t>
  </si>
  <si>
    <t>DM-4</t>
  </si>
  <si>
    <t>DM-5</t>
  </si>
  <si>
    <t>DM-6</t>
  </si>
  <si>
    <t>LL-1</t>
    <phoneticPr fontId="1" type="noConversion"/>
  </si>
  <si>
    <t>LL-2</t>
  </si>
  <si>
    <t>LL-3</t>
  </si>
  <si>
    <t>LL-4</t>
  </si>
  <si>
    <t>LL-5</t>
  </si>
  <si>
    <t>LL-6</t>
  </si>
  <si>
    <t>HL-1</t>
    <phoneticPr fontId="1" type="noConversion"/>
  </si>
  <si>
    <t>HL-2</t>
  </si>
  <si>
    <t>HL-3</t>
  </si>
  <si>
    <t>HL-4</t>
  </si>
  <si>
    <t>HL-5</t>
  </si>
  <si>
    <t>HL-6</t>
  </si>
  <si>
    <t>body weight
 (g)</t>
    <phoneticPr fontId="1" type="noConversion"/>
  </si>
  <si>
    <t>fasting blood glucose
 (mmol/L)</t>
    <phoneticPr fontId="1" type="noConversion"/>
  </si>
  <si>
    <t>fasting serum insulin
(ng/mL)</t>
    <phoneticPr fontId="1" type="noConversion"/>
  </si>
  <si>
    <t>HOMA-IR</t>
    <phoneticPr fontId="1" type="noConversion"/>
  </si>
  <si>
    <t>AUCg
(mmol/L/h)</t>
    <phoneticPr fontId="1" type="noConversion"/>
  </si>
  <si>
    <t>blood glucose
(30')</t>
    <phoneticPr fontId="1" type="noConversion"/>
  </si>
  <si>
    <t>blood glucose
(60')</t>
    <phoneticPr fontId="1" type="noConversion"/>
  </si>
  <si>
    <t>blood glucose
（120')</t>
    <phoneticPr fontId="1" type="noConversion"/>
  </si>
  <si>
    <t>Ach(-10)</t>
    <phoneticPr fontId="1" type="noConversion"/>
  </si>
  <si>
    <t>Ach(-9)</t>
    <phoneticPr fontId="1" type="noConversion"/>
  </si>
  <si>
    <t>Ach(-8)</t>
    <phoneticPr fontId="1" type="noConversion"/>
  </si>
  <si>
    <t>Ach(-7)</t>
    <phoneticPr fontId="1" type="noConversion"/>
  </si>
  <si>
    <t>Ach(-6)</t>
    <phoneticPr fontId="1" type="noConversion"/>
  </si>
  <si>
    <t>Ach(-5)</t>
    <phoneticPr fontId="1" type="noConversion"/>
  </si>
  <si>
    <t>Ach(-4)</t>
    <phoneticPr fontId="1" type="noConversion"/>
  </si>
  <si>
    <t>miR-26a-5p</t>
    <phoneticPr fontId="1" type="noConversion"/>
  </si>
  <si>
    <t>miR-34a-5p</t>
    <phoneticPr fontId="1" type="noConversion"/>
  </si>
  <si>
    <t>miR-93-5p</t>
    <phoneticPr fontId="1" type="noConversion"/>
  </si>
  <si>
    <t>miR-181b-5p</t>
    <phoneticPr fontId="1" type="noConversion"/>
  </si>
  <si>
    <t>Creb</t>
    <phoneticPr fontId="1" type="noConversion"/>
  </si>
  <si>
    <t>Pten</t>
    <phoneticPr fontId="1" type="noConversion"/>
  </si>
  <si>
    <t>NC-1</t>
    <phoneticPr fontId="1" type="noConversion"/>
  </si>
  <si>
    <t>NC-2</t>
  </si>
  <si>
    <t>NC-3</t>
  </si>
  <si>
    <t>NC-4</t>
  </si>
  <si>
    <t>NC-5</t>
  </si>
  <si>
    <t>NC-6</t>
  </si>
  <si>
    <t>miR-26a-5p</t>
    <phoneticPr fontId="1" type="noConversion"/>
  </si>
  <si>
    <t>miR-26a-5p mimic-1</t>
    <phoneticPr fontId="1" type="noConversion"/>
  </si>
  <si>
    <t>miR-26a-5p mimic-2</t>
  </si>
  <si>
    <t>miR-26a-5p mimic-3</t>
  </si>
  <si>
    <t>miR-26a-5p mimic-4</t>
  </si>
  <si>
    <t>miR-26a-5p mimic-5</t>
  </si>
  <si>
    <t>miR-26a-5p mimic-6</t>
  </si>
  <si>
    <t>miR-181a-5p</t>
    <phoneticPr fontId="1" type="noConversion"/>
  </si>
  <si>
    <t>miR-181a-5p mimic-1</t>
    <phoneticPr fontId="1" type="noConversion"/>
  </si>
  <si>
    <t>miR-181a-5p mimic-2</t>
  </si>
  <si>
    <t>miR-181a-5p mimic-3</t>
  </si>
  <si>
    <t>miR-181a-5p mimic-4</t>
  </si>
  <si>
    <t>miR-181a-5p mimic-5</t>
  </si>
  <si>
    <t>miR-181a-5p mimic-6</t>
  </si>
  <si>
    <t>miR-34a-5p</t>
    <phoneticPr fontId="1" type="noConversion"/>
  </si>
  <si>
    <t>Bcl-2</t>
    <phoneticPr fontId="1" type="noConversion"/>
  </si>
  <si>
    <t>miR-34a-5p mimic-1</t>
    <phoneticPr fontId="1" type="noConversion"/>
  </si>
  <si>
    <t>miR-34a-5p mimic-2</t>
  </si>
  <si>
    <t>miR-34a-5p mimic-3</t>
  </si>
  <si>
    <t>miR-34a-5p mimic-4</t>
  </si>
  <si>
    <t>miR-34a-5p mimic-5</t>
  </si>
  <si>
    <t>miR-34a-5p mimic-6</t>
  </si>
  <si>
    <t>Sirt1</t>
    <phoneticPr fontId="1" type="noConversion"/>
  </si>
  <si>
    <t>miR-93-5p</t>
    <phoneticPr fontId="1" type="noConversion"/>
  </si>
  <si>
    <t>miR-93-5p mimic-1</t>
    <phoneticPr fontId="1" type="noConversion"/>
  </si>
  <si>
    <t>miR-93-5p mimic-2</t>
  </si>
  <si>
    <t>miR-93-5p mimic-3</t>
  </si>
  <si>
    <t>miR-93-5p mimic-4</t>
  </si>
  <si>
    <t>miR-93-5p mimic-5</t>
  </si>
  <si>
    <t>miR-93-5p mimic-6</t>
  </si>
  <si>
    <t>Pten-qPCR</t>
    <phoneticPr fontId="1" type="noConversion"/>
  </si>
  <si>
    <t>Creb-qPCR</t>
    <phoneticPr fontId="1" type="noConversion"/>
  </si>
  <si>
    <t>Bcl-2-qPCR</t>
    <phoneticPr fontId="1" type="noConversion"/>
  </si>
  <si>
    <t>Sirt-1-qPCR</t>
    <phoneticPr fontId="1" type="noConversion"/>
  </si>
  <si>
    <t>Pten-WB</t>
    <phoneticPr fontId="1" type="noConversion"/>
  </si>
  <si>
    <t>Bcl-2-WB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</si>
</sst>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pane xSplit="1515" ySplit="1065" activePane="bottomRight"/>
      <selection pane="topRight" activeCell="Z1" sqref="Z1:Z1048576"/>
      <selection pane="bottomLeft" activeCell="A8" sqref="A8:XFD8"/>
      <selection pane="bottomRight" activeCell="O50" sqref="O50"/>
    </sheetView>
  </sheetViews>
  <sheetFormatPr defaultRowHeight="13.5"/>
  <cols>
    <col min="1" max="1" width="9" style="1"/>
    <col min="2" max="2" width="15.5" style="1" customWidth="1"/>
    <col min="3" max="3" width="22.75" style="1" customWidth="1"/>
    <col min="4" max="5" width="9" style="1"/>
    <col min="6" max="6" width="11.375" style="1" customWidth="1"/>
    <col min="7" max="16" width="9" style="1"/>
    <col min="17" max="17" width="11" style="1" customWidth="1"/>
    <col min="18" max="18" width="13.5" style="1" customWidth="1"/>
    <col min="19" max="19" width="11.75" style="1" customWidth="1"/>
    <col min="20" max="20" width="12.5" style="1" customWidth="1"/>
    <col min="21" max="16384" width="9" style="1"/>
  </cols>
  <sheetData>
    <row r="1" spans="1:26" ht="39.75" customHeight="1">
      <c r="B1" s="2" t="s">
        <v>24</v>
      </c>
      <c r="C1" s="2" t="s">
        <v>25</v>
      </c>
      <c r="D1" s="2" t="s">
        <v>26</v>
      </c>
      <c r="E1" s="2" t="s">
        <v>27</v>
      </c>
      <c r="F1" s="2" t="s">
        <v>29</v>
      </c>
      <c r="G1" s="2" t="s">
        <v>30</v>
      </c>
      <c r="H1" s="2" t="s">
        <v>31</v>
      </c>
      <c r="I1" s="2" t="s">
        <v>28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 t="s">
        <v>37</v>
      </c>
      <c r="P1" s="2" t="s">
        <v>38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81</v>
      </c>
      <c r="V1" s="2" t="s">
        <v>82</v>
      </c>
      <c r="W1" s="2" t="s">
        <v>83</v>
      </c>
      <c r="X1" s="2" t="s">
        <v>84</v>
      </c>
      <c r="Y1" s="2" t="s">
        <v>85</v>
      </c>
      <c r="Z1" s="2" t="s">
        <v>86</v>
      </c>
    </row>
    <row r="2" spans="1:26">
      <c r="A2" s="1" t="s">
        <v>0</v>
      </c>
      <c r="B2" s="3">
        <v>539.29999999999995</v>
      </c>
      <c r="C2" s="4">
        <v>4.9000000000000004</v>
      </c>
      <c r="D2" s="5">
        <v>0.79800000000000004</v>
      </c>
      <c r="E2" s="1">
        <f>C2*D2*21.2/22.5</f>
        <v>3.6842773333333336</v>
      </c>
      <c r="F2" s="3">
        <v>10.5</v>
      </c>
      <c r="G2" s="3">
        <v>8.3000000000000007</v>
      </c>
      <c r="H2" s="3">
        <v>6.5</v>
      </c>
      <c r="I2" s="1">
        <f>0.25*C2+0.5*F2+0.75*G2+0.5*H2</f>
        <v>15.95</v>
      </c>
      <c r="J2" s="3">
        <v>87.5</v>
      </c>
      <c r="K2" s="3">
        <v>86.8</v>
      </c>
      <c r="L2" s="3">
        <v>68.400000000000006</v>
      </c>
      <c r="M2" s="3">
        <v>56.3</v>
      </c>
      <c r="N2" s="3">
        <v>34.299999999999997</v>
      </c>
      <c r="O2" s="3">
        <v>20.5</v>
      </c>
      <c r="P2" s="3">
        <v>8.8000000000000007</v>
      </c>
      <c r="Q2" s="3">
        <v>0.98</v>
      </c>
      <c r="R2" s="3">
        <v>0.93</v>
      </c>
      <c r="S2" s="3">
        <v>0.98</v>
      </c>
      <c r="T2" s="3">
        <v>0.99</v>
      </c>
      <c r="U2" s="3">
        <v>0.98</v>
      </c>
      <c r="V2" s="3">
        <v>1.08</v>
      </c>
      <c r="W2" s="3">
        <v>1.04</v>
      </c>
      <c r="X2" s="3">
        <v>0.95</v>
      </c>
      <c r="Y2" s="1">
        <v>0.87</v>
      </c>
      <c r="Z2" s="1">
        <v>1.1499999999999999</v>
      </c>
    </row>
    <row r="3" spans="1:26">
      <c r="A3" s="1" t="s">
        <v>1</v>
      </c>
      <c r="B3" s="4">
        <v>510.9</v>
      </c>
      <c r="C3" s="4">
        <v>5.9</v>
      </c>
      <c r="D3" s="5">
        <v>1.18</v>
      </c>
      <c r="E3" s="1">
        <f t="shared" ref="E3:E25" si="0">C3*D3*21.2/22.5</f>
        <v>6.55975111111111</v>
      </c>
      <c r="F3" s="3">
        <v>10.199999999999999</v>
      </c>
      <c r="G3" s="3">
        <v>8.5</v>
      </c>
      <c r="H3" s="3">
        <v>6.9</v>
      </c>
      <c r="I3" s="1">
        <f t="shared" ref="I3:I25" si="1">0.25*C3+0.5*F3+0.75*G3+0.5*H3</f>
        <v>16.399999999999999</v>
      </c>
      <c r="J3" s="3">
        <v>89.4</v>
      </c>
      <c r="K3" s="3">
        <v>84.3</v>
      </c>
      <c r="L3" s="3">
        <v>70.3</v>
      </c>
      <c r="M3" s="3">
        <v>57.3</v>
      </c>
      <c r="N3" s="3">
        <v>26.5</v>
      </c>
      <c r="O3" s="3">
        <v>15.4</v>
      </c>
      <c r="P3" s="3">
        <v>10.5</v>
      </c>
      <c r="Q3" s="3">
        <v>0.97</v>
      </c>
      <c r="R3" s="3">
        <v>1.04</v>
      </c>
      <c r="S3" s="3">
        <v>1.02</v>
      </c>
      <c r="T3" s="3">
        <v>1.03</v>
      </c>
      <c r="U3" s="3">
        <v>0.97</v>
      </c>
      <c r="V3" s="3">
        <v>1.03</v>
      </c>
      <c r="W3" s="1">
        <v>1.03</v>
      </c>
      <c r="X3" s="3">
        <v>0.96</v>
      </c>
      <c r="Y3" s="1">
        <v>0.91</v>
      </c>
      <c r="Z3" s="1">
        <v>0.89</v>
      </c>
    </row>
    <row r="4" spans="1:26">
      <c r="A4" s="1" t="s">
        <v>2</v>
      </c>
      <c r="B4" s="4">
        <v>511.8</v>
      </c>
      <c r="C4" s="4">
        <v>4.9000000000000004</v>
      </c>
      <c r="D4" s="5">
        <v>0.88200000000000001</v>
      </c>
      <c r="E4" s="1">
        <f t="shared" si="0"/>
        <v>4.0720960000000002</v>
      </c>
      <c r="F4" s="3">
        <v>10.199999999999999</v>
      </c>
      <c r="G4" s="3">
        <v>8.6</v>
      </c>
      <c r="H4" s="3">
        <v>6.9</v>
      </c>
      <c r="I4" s="1">
        <f t="shared" si="1"/>
        <v>16.224999999999998</v>
      </c>
      <c r="J4" s="3">
        <v>88.9</v>
      </c>
      <c r="K4" s="3">
        <v>83.7</v>
      </c>
      <c r="L4" s="3">
        <v>70.3</v>
      </c>
      <c r="M4" s="3">
        <v>54.3</v>
      </c>
      <c r="N4" s="3">
        <v>29.4</v>
      </c>
      <c r="O4" s="3">
        <v>18.399999999999999</v>
      </c>
      <c r="P4" s="3">
        <v>9.4</v>
      </c>
      <c r="Q4" s="3">
        <v>0.99</v>
      </c>
      <c r="R4" s="3">
        <v>0.95</v>
      </c>
      <c r="S4" s="3">
        <v>0.98</v>
      </c>
      <c r="T4" s="3">
        <v>1.02</v>
      </c>
      <c r="U4" s="3">
        <v>1.03</v>
      </c>
      <c r="V4" s="3">
        <v>0.97</v>
      </c>
      <c r="W4" s="3">
        <v>0.94</v>
      </c>
      <c r="X4" s="3">
        <v>0.94</v>
      </c>
      <c r="Y4" s="1">
        <v>1.1499999999999999</v>
      </c>
      <c r="Z4" s="1">
        <v>1.05</v>
      </c>
    </row>
    <row r="5" spans="1:26">
      <c r="A5" s="1" t="s">
        <v>3</v>
      </c>
      <c r="B5" s="4">
        <v>510.2</v>
      </c>
      <c r="C5" s="4">
        <v>5.4</v>
      </c>
      <c r="D5" s="5">
        <v>0.73299999999999998</v>
      </c>
      <c r="E5" s="1">
        <f t="shared" si="0"/>
        <v>3.7295040000000004</v>
      </c>
      <c r="F5" s="3">
        <v>10.3</v>
      </c>
      <c r="G5" s="3">
        <v>8.4</v>
      </c>
      <c r="H5" s="3">
        <v>6</v>
      </c>
      <c r="I5" s="1">
        <f t="shared" si="1"/>
        <v>15.8</v>
      </c>
      <c r="J5" s="3">
        <v>89.3</v>
      </c>
      <c r="K5" s="3">
        <v>78.400000000000006</v>
      </c>
      <c r="L5" s="3">
        <v>74.3</v>
      </c>
      <c r="M5" s="3">
        <v>58.3</v>
      </c>
      <c r="N5" s="3">
        <v>24.3</v>
      </c>
      <c r="O5" s="3">
        <v>13.8</v>
      </c>
      <c r="P5" s="3">
        <v>7.6</v>
      </c>
      <c r="Q5" s="3">
        <v>1.02</v>
      </c>
      <c r="R5" s="3">
        <v>1.03</v>
      </c>
      <c r="S5" s="3">
        <v>1.03</v>
      </c>
      <c r="T5" s="3">
        <v>1.03</v>
      </c>
      <c r="U5" s="3">
        <v>1.02</v>
      </c>
      <c r="V5" s="3">
        <v>0.98</v>
      </c>
      <c r="W5" s="3">
        <v>0.95</v>
      </c>
      <c r="X5" s="3">
        <v>0.89</v>
      </c>
      <c r="Y5" s="1">
        <v>1.05</v>
      </c>
      <c r="Z5" s="1">
        <v>1.45</v>
      </c>
    </row>
    <row r="6" spans="1:26">
      <c r="A6" s="1" t="s">
        <v>4</v>
      </c>
      <c r="B6" s="4">
        <v>508.9</v>
      </c>
      <c r="C6" s="4">
        <v>5.3</v>
      </c>
      <c r="D6" s="5">
        <v>0.91700000000000004</v>
      </c>
      <c r="E6" s="1">
        <f t="shared" si="0"/>
        <v>4.5792942222222219</v>
      </c>
      <c r="F6" s="3">
        <v>9.9</v>
      </c>
      <c r="G6" s="3">
        <v>7.7</v>
      </c>
      <c r="H6" s="3">
        <v>6.3</v>
      </c>
      <c r="I6" s="1">
        <f t="shared" si="1"/>
        <v>15.200000000000001</v>
      </c>
      <c r="J6" s="3">
        <v>92.4</v>
      </c>
      <c r="K6" s="3">
        <v>80.3</v>
      </c>
      <c r="L6" s="3">
        <v>68.3</v>
      </c>
      <c r="M6" s="3">
        <v>49.8</v>
      </c>
      <c r="N6" s="3">
        <v>25.4</v>
      </c>
      <c r="O6" s="3">
        <v>15.3</v>
      </c>
      <c r="P6" s="3">
        <v>6.9</v>
      </c>
      <c r="Q6" s="3">
        <v>1.04</v>
      </c>
      <c r="R6" s="3">
        <v>0.94</v>
      </c>
      <c r="S6" s="3">
        <v>1.02</v>
      </c>
      <c r="T6" s="3">
        <v>1.02</v>
      </c>
      <c r="U6" s="3">
        <v>1.01</v>
      </c>
      <c r="V6" s="3">
        <v>0.97</v>
      </c>
      <c r="W6" s="3">
        <v>1.03</v>
      </c>
      <c r="X6" s="3">
        <v>0.99</v>
      </c>
      <c r="Y6" s="1">
        <v>1.1000000000000001</v>
      </c>
      <c r="Z6" s="1">
        <v>0.87</v>
      </c>
    </row>
    <row r="7" spans="1:26">
      <c r="A7" s="1" t="s">
        <v>5</v>
      </c>
      <c r="B7" s="4">
        <v>491.1</v>
      </c>
      <c r="C7" s="4">
        <v>5.7</v>
      </c>
      <c r="D7" s="5">
        <v>0.82499999999999996</v>
      </c>
      <c r="E7" s="1">
        <f t="shared" si="0"/>
        <v>4.4307999999999996</v>
      </c>
      <c r="F7" s="3">
        <v>9.4</v>
      </c>
      <c r="G7" s="3">
        <v>6.6</v>
      </c>
      <c r="H7" s="3">
        <v>6</v>
      </c>
      <c r="I7" s="1">
        <f t="shared" si="1"/>
        <v>14.074999999999999</v>
      </c>
      <c r="J7" s="3">
        <v>91.4</v>
      </c>
      <c r="K7" s="3">
        <v>86.3</v>
      </c>
      <c r="L7" s="3">
        <v>69.3</v>
      </c>
      <c r="M7" s="3">
        <v>48.3</v>
      </c>
      <c r="N7" s="3">
        <v>28.5</v>
      </c>
      <c r="O7" s="3">
        <v>17.399999999999999</v>
      </c>
      <c r="P7" s="3">
        <v>9.5</v>
      </c>
      <c r="Q7" s="3">
        <v>0.99</v>
      </c>
      <c r="R7" s="3">
        <v>0.98</v>
      </c>
      <c r="S7" s="3">
        <v>0.98</v>
      </c>
      <c r="T7" s="3">
        <v>0.92</v>
      </c>
      <c r="U7" s="3">
        <v>0.97</v>
      </c>
      <c r="V7" s="3">
        <v>1.03</v>
      </c>
      <c r="W7" s="3">
        <v>1</v>
      </c>
      <c r="X7" s="3">
        <v>1.02</v>
      </c>
      <c r="Y7" s="1">
        <v>0.95</v>
      </c>
      <c r="Z7" s="1">
        <v>1.04</v>
      </c>
    </row>
    <row r="8" spans="1:26">
      <c r="A8" s="1" t="s">
        <v>6</v>
      </c>
      <c r="B8" s="4">
        <v>502.9</v>
      </c>
      <c r="C8" s="4">
        <v>19.3</v>
      </c>
      <c r="D8" s="5">
        <v>0.89500000000000002</v>
      </c>
      <c r="E8" s="1">
        <f t="shared" si="0"/>
        <v>16.275475555555559</v>
      </c>
      <c r="F8" s="3">
        <v>30.6</v>
      </c>
      <c r="G8" s="3">
        <v>21.4</v>
      </c>
      <c r="H8" s="3">
        <v>20.9</v>
      </c>
      <c r="I8" s="1">
        <f t="shared" si="1"/>
        <v>46.625</v>
      </c>
      <c r="J8" s="3">
        <v>90.4</v>
      </c>
      <c r="K8" s="3">
        <v>83.7</v>
      </c>
      <c r="L8" s="1">
        <v>63.5</v>
      </c>
      <c r="M8" s="1">
        <v>50.8</v>
      </c>
      <c r="N8" s="1">
        <v>36.799999999999997</v>
      </c>
      <c r="O8" s="1">
        <v>29.8</v>
      </c>
      <c r="P8" s="1">
        <v>23.2</v>
      </c>
      <c r="Q8" s="1">
        <v>0.57999999999999996</v>
      </c>
      <c r="R8" s="1">
        <v>3.52</v>
      </c>
      <c r="S8" s="1">
        <v>3.72</v>
      </c>
      <c r="T8" s="1">
        <v>3.23</v>
      </c>
      <c r="U8" s="1">
        <v>4.5599999999999996</v>
      </c>
      <c r="V8" s="1">
        <v>0.43</v>
      </c>
      <c r="W8" s="1">
        <v>0.59</v>
      </c>
      <c r="X8" s="1">
        <v>0.27</v>
      </c>
      <c r="Y8" s="1">
        <v>3.87</v>
      </c>
      <c r="Z8" s="1">
        <v>0.17</v>
      </c>
    </row>
    <row r="9" spans="1:26">
      <c r="A9" s="1" t="s">
        <v>7</v>
      </c>
      <c r="B9" s="4">
        <v>516.20000000000005</v>
      </c>
      <c r="C9" s="4">
        <v>18.8</v>
      </c>
      <c r="D9" s="5">
        <v>1.948</v>
      </c>
      <c r="E9" s="1">
        <f t="shared" si="0"/>
        <v>34.506439111111106</v>
      </c>
      <c r="F9" s="3">
        <v>29.3</v>
      </c>
      <c r="G9" s="3">
        <v>19.2</v>
      </c>
      <c r="H9" s="3">
        <v>18.2</v>
      </c>
      <c r="I9" s="1">
        <f t="shared" si="1"/>
        <v>42.85</v>
      </c>
      <c r="J9" s="3">
        <v>85.3</v>
      </c>
      <c r="K9" s="3">
        <v>82.1</v>
      </c>
      <c r="L9" s="1">
        <v>71.5</v>
      </c>
      <c r="M9" s="1">
        <v>59.3</v>
      </c>
      <c r="N9" s="1">
        <v>42.5</v>
      </c>
      <c r="O9" s="1">
        <v>29.6</v>
      </c>
      <c r="P9" s="1">
        <v>22.5</v>
      </c>
      <c r="Q9" s="1">
        <v>0.63</v>
      </c>
      <c r="R9" s="1">
        <v>3.62</v>
      </c>
      <c r="S9" s="1">
        <v>4.54</v>
      </c>
      <c r="T9" s="1">
        <v>2.95</v>
      </c>
      <c r="U9" s="1">
        <v>4.2300000000000004</v>
      </c>
      <c r="V9" s="1">
        <v>0.38</v>
      </c>
      <c r="W9" s="1">
        <v>0.52</v>
      </c>
      <c r="X9" s="1">
        <v>0.32</v>
      </c>
      <c r="Y9" s="1">
        <v>4.12</v>
      </c>
      <c r="Z9" s="1">
        <v>0.2</v>
      </c>
    </row>
    <row r="10" spans="1:26">
      <c r="A10" s="1" t="s">
        <v>8</v>
      </c>
      <c r="B10" s="4">
        <v>492.3</v>
      </c>
      <c r="C10" s="3">
        <v>20.100000000000001</v>
      </c>
      <c r="D10" s="5">
        <v>1.5</v>
      </c>
      <c r="E10" s="1">
        <f t="shared" si="0"/>
        <v>28.408000000000001</v>
      </c>
      <c r="F10" s="3">
        <v>32.299999999999997</v>
      </c>
      <c r="G10" s="3">
        <v>24.9</v>
      </c>
      <c r="H10" s="3">
        <v>19.3</v>
      </c>
      <c r="I10" s="1">
        <f t="shared" si="1"/>
        <v>49.499999999999993</v>
      </c>
      <c r="J10" s="3">
        <v>95.3</v>
      </c>
      <c r="K10" s="3">
        <v>84.7</v>
      </c>
      <c r="L10" s="1">
        <v>73.5</v>
      </c>
      <c r="M10" s="1">
        <v>59.8</v>
      </c>
      <c r="N10" s="1">
        <v>42.5</v>
      </c>
      <c r="O10" s="1">
        <v>28.4</v>
      </c>
      <c r="P10" s="1">
        <v>17.399999999999999</v>
      </c>
      <c r="Q10" s="1">
        <v>0.56999999999999995</v>
      </c>
      <c r="R10" s="1">
        <v>3.81</v>
      </c>
      <c r="S10" s="1">
        <v>4.32</v>
      </c>
      <c r="T10" s="1">
        <v>3.43</v>
      </c>
      <c r="U10" s="1">
        <v>3.94</v>
      </c>
      <c r="V10" s="1">
        <v>0.28999999999999998</v>
      </c>
      <c r="W10" s="1">
        <v>0.48</v>
      </c>
      <c r="X10" s="1">
        <v>0.38</v>
      </c>
      <c r="Y10" s="1">
        <v>3.97</v>
      </c>
      <c r="Z10" s="1">
        <v>0.14000000000000001</v>
      </c>
    </row>
    <row r="11" spans="1:26">
      <c r="A11" s="1" t="s">
        <v>9</v>
      </c>
      <c r="B11" s="4">
        <v>490.2</v>
      </c>
      <c r="C11" s="3">
        <v>23</v>
      </c>
      <c r="D11" s="5">
        <v>1.52</v>
      </c>
      <c r="E11" s="1">
        <f t="shared" si="0"/>
        <v>32.940088888888894</v>
      </c>
      <c r="F11" s="3">
        <v>32.700000000000003</v>
      </c>
      <c r="G11" s="3">
        <v>29.7</v>
      </c>
      <c r="H11" s="3">
        <v>20.3</v>
      </c>
      <c r="I11" s="1">
        <f t="shared" si="1"/>
        <v>54.524999999999999</v>
      </c>
      <c r="J11" s="3">
        <v>94.2</v>
      </c>
      <c r="K11" s="3">
        <v>82.5</v>
      </c>
      <c r="L11" s="1">
        <v>63.8</v>
      </c>
      <c r="M11" s="1">
        <v>58.4</v>
      </c>
      <c r="N11" s="1">
        <v>38.4</v>
      </c>
      <c r="O11" s="1">
        <v>26.4</v>
      </c>
      <c r="P11" s="1">
        <v>18.5</v>
      </c>
      <c r="Q11" s="1">
        <v>0.59</v>
      </c>
      <c r="R11" s="1">
        <v>4.24</v>
      </c>
      <c r="S11" s="1">
        <v>4.26</v>
      </c>
      <c r="T11" s="1">
        <v>2.86</v>
      </c>
      <c r="U11" s="1">
        <v>3.83</v>
      </c>
      <c r="V11" s="1">
        <v>0.43</v>
      </c>
      <c r="W11" s="1">
        <v>0.44</v>
      </c>
      <c r="X11" s="1">
        <v>0.22</v>
      </c>
      <c r="Y11" s="1">
        <v>4.1100000000000003</v>
      </c>
      <c r="Z11" s="1">
        <v>0.19</v>
      </c>
    </row>
    <row r="12" spans="1:26">
      <c r="A12" s="1" t="s">
        <v>10</v>
      </c>
      <c r="B12" s="4">
        <v>495.2</v>
      </c>
      <c r="C12" s="3">
        <v>18.100000000000001</v>
      </c>
      <c r="D12" s="5">
        <v>1.54</v>
      </c>
      <c r="E12" s="1">
        <f t="shared" si="0"/>
        <v>26.263502222222222</v>
      </c>
      <c r="F12" s="3">
        <v>32.299999999999997</v>
      </c>
      <c r="G12" s="3">
        <v>19.3</v>
      </c>
      <c r="H12" s="3">
        <v>18.2</v>
      </c>
      <c r="I12" s="1">
        <f t="shared" si="1"/>
        <v>44.25</v>
      </c>
      <c r="J12" s="3">
        <v>92.3</v>
      </c>
      <c r="K12" s="3">
        <v>84.7</v>
      </c>
      <c r="L12" s="1">
        <v>69.3</v>
      </c>
      <c r="M12" s="1">
        <v>58.6</v>
      </c>
      <c r="N12" s="1">
        <v>42.6</v>
      </c>
      <c r="O12" s="1">
        <v>29.5</v>
      </c>
      <c r="P12" s="1">
        <v>23.5</v>
      </c>
      <c r="Q12" s="1">
        <v>0.68</v>
      </c>
      <c r="R12" s="1">
        <v>4.16</v>
      </c>
      <c r="S12" s="1">
        <v>3.82</v>
      </c>
      <c r="T12" s="1">
        <v>3.24</v>
      </c>
      <c r="U12" s="1">
        <v>4.76</v>
      </c>
      <c r="V12" s="1">
        <v>0.45</v>
      </c>
      <c r="W12" s="1">
        <v>0.52</v>
      </c>
      <c r="X12" s="1">
        <v>0.38</v>
      </c>
      <c r="Y12" s="1">
        <v>3.88</v>
      </c>
      <c r="Z12" s="1">
        <v>0.11</v>
      </c>
    </row>
    <row r="13" spans="1:26">
      <c r="A13" s="1" t="s">
        <v>11</v>
      </c>
      <c r="B13" s="4">
        <v>500.3</v>
      </c>
      <c r="C13" s="3">
        <v>14.4</v>
      </c>
      <c r="D13" s="5">
        <v>1.56</v>
      </c>
      <c r="E13" s="1">
        <f t="shared" si="0"/>
        <v>21.166080000000001</v>
      </c>
      <c r="F13" s="3">
        <v>31.8</v>
      </c>
      <c r="G13" s="3">
        <v>19.8</v>
      </c>
      <c r="H13" s="3">
        <v>13.3</v>
      </c>
      <c r="I13" s="1">
        <f t="shared" si="1"/>
        <v>41</v>
      </c>
      <c r="J13" s="3">
        <v>89.2</v>
      </c>
      <c r="K13" s="3">
        <v>83.2</v>
      </c>
      <c r="L13" s="1">
        <v>73.2</v>
      </c>
      <c r="M13" s="1">
        <v>59.4</v>
      </c>
      <c r="N13" s="1">
        <v>40.299999999999997</v>
      </c>
      <c r="O13" s="1">
        <v>28.5</v>
      </c>
      <c r="P13" s="1">
        <v>22.4</v>
      </c>
      <c r="Q13" s="1">
        <v>0.64</v>
      </c>
      <c r="R13" s="1">
        <v>4.03</v>
      </c>
      <c r="S13" s="1">
        <v>3.93</v>
      </c>
      <c r="T13" s="1">
        <v>3.13</v>
      </c>
      <c r="U13" s="1">
        <v>4.03</v>
      </c>
      <c r="V13" s="1">
        <v>0.38</v>
      </c>
      <c r="W13" s="1">
        <v>0.51</v>
      </c>
      <c r="X13" s="1">
        <v>0.23</v>
      </c>
      <c r="Y13" s="1">
        <v>3.94</v>
      </c>
      <c r="Z13" s="1">
        <v>0.21</v>
      </c>
    </row>
    <row r="14" spans="1:26">
      <c r="A14" s="1" t="s">
        <v>12</v>
      </c>
      <c r="B14" s="4">
        <v>449.6</v>
      </c>
      <c r="C14" s="3">
        <v>14</v>
      </c>
      <c r="D14" s="5">
        <v>0.56000000000000005</v>
      </c>
      <c r="E14" s="1">
        <f t="shared" si="0"/>
        <v>7.3870222222222219</v>
      </c>
      <c r="F14" s="3">
        <v>22.7</v>
      </c>
      <c r="G14" s="3">
        <v>19.7</v>
      </c>
      <c r="H14" s="3">
        <v>18.899999999999999</v>
      </c>
      <c r="I14" s="1">
        <f t="shared" si="1"/>
        <v>39.075000000000003</v>
      </c>
      <c r="J14" s="3">
        <v>92.1</v>
      </c>
      <c r="K14" s="1">
        <v>79.400000000000006</v>
      </c>
      <c r="L14" s="1">
        <v>74.8</v>
      </c>
      <c r="M14" s="1">
        <v>47.5</v>
      </c>
      <c r="N14" s="1">
        <v>29.5</v>
      </c>
      <c r="O14" s="1">
        <v>21.4</v>
      </c>
      <c r="P14" s="1">
        <v>13.5</v>
      </c>
      <c r="Q14" s="1">
        <v>0.88</v>
      </c>
      <c r="R14" s="1">
        <v>1.92</v>
      </c>
      <c r="S14" s="1">
        <v>1.82</v>
      </c>
      <c r="T14" s="1">
        <v>1.84</v>
      </c>
      <c r="U14" s="1">
        <v>2.33</v>
      </c>
      <c r="V14" s="1">
        <v>0.83</v>
      </c>
      <c r="W14" s="1">
        <v>0.53</v>
      </c>
      <c r="X14" s="1">
        <v>0.44</v>
      </c>
      <c r="Y14" s="1">
        <v>1.84</v>
      </c>
      <c r="Z14" s="1">
        <v>0.54</v>
      </c>
    </row>
    <row r="15" spans="1:26">
      <c r="A15" s="1" t="s">
        <v>13</v>
      </c>
      <c r="B15" s="4">
        <v>476.1</v>
      </c>
      <c r="C15" s="3">
        <v>15.8</v>
      </c>
      <c r="D15" s="5">
        <v>0.78</v>
      </c>
      <c r="E15" s="1">
        <f t="shared" si="0"/>
        <v>11.611946666666666</v>
      </c>
      <c r="F15" s="3">
        <v>26.6</v>
      </c>
      <c r="G15" s="3">
        <v>19.899999999999999</v>
      </c>
      <c r="H15" s="3">
        <v>15.4</v>
      </c>
      <c r="I15" s="1">
        <f t="shared" si="1"/>
        <v>39.875</v>
      </c>
      <c r="J15" s="3">
        <v>90.2</v>
      </c>
      <c r="K15" s="3">
        <v>82.5</v>
      </c>
      <c r="L15" s="1">
        <v>73.5</v>
      </c>
      <c r="M15" s="1">
        <v>43.5</v>
      </c>
      <c r="N15" s="1">
        <v>37.4</v>
      </c>
      <c r="O15" s="1">
        <v>23.4</v>
      </c>
      <c r="P15" s="1">
        <v>15.3</v>
      </c>
      <c r="Q15" s="1">
        <v>0.87</v>
      </c>
      <c r="R15" s="1">
        <v>1.74</v>
      </c>
      <c r="S15" s="1">
        <v>1.72</v>
      </c>
      <c r="T15" s="1">
        <v>1.96</v>
      </c>
      <c r="U15" s="1">
        <v>2.15</v>
      </c>
      <c r="V15" s="1">
        <v>0.72</v>
      </c>
      <c r="W15" s="1">
        <v>0.63</v>
      </c>
      <c r="X15" s="1">
        <v>0.53</v>
      </c>
      <c r="Y15" s="1">
        <v>1.97</v>
      </c>
      <c r="Z15" s="1">
        <v>0.46</v>
      </c>
    </row>
    <row r="16" spans="1:26">
      <c r="A16" s="1" t="s">
        <v>14</v>
      </c>
      <c r="B16" s="4">
        <v>471.8</v>
      </c>
      <c r="C16" s="3">
        <v>12.9</v>
      </c>
      <c r="D16" s="5">
        <v>0.84</v>
      </c>
      <c r="E16" s="1">
        <f t="shared" si="0"/>
        <v>10.20992</v>
      </c>
      <c r="F16" s="3">
        <v>26.1</v>
      </c>
      <c r="G16" s="3">
        <v>16.600000000000001</v>
      </c>
      <c r="H16" s="3">
        <v>14.2</v>
      </c>
      <c r="I16" s="1">
        <f t="shared" si="1"/>
        <v>35.825000000000003</v>
      </c>
      <c r="J16" s="3">
        <v>91.4</v>
      </c>
      <c r="K16" s="3">
        <v>80.599999999999994</v>
      </c>
      <c r="L16" s="1">
        <v>69.3</v>
      </c>
      <c r="M16" s="1">
        <v>46.3</v>
      </c>
      <c r="N16" s="1">
        <v>37.4</v>
      </c>
      <c r="O16" s="1">
        <v>20.399999999999999</v>
      </c>
      <c r="P16" s="1">
        <v>13.5</v>
      </c>
      <c r="Q16" s="1">
        <v>0.83</v>
      </c>
      <c r="R16" s="1">
        <v>1.62</v>
      </c>
      <c r="S16" s="1">
        <v>1.65</v>
      </c>
      <c r="T16" s="1">
        <v>2.02</v>
      </c>
      <c r="U16" s="1">
        <v>2.04</v>
      </c>
      <c r="V16" s="1">
        <v>0.84</v>
      </c>
      <c r="W16" s="1">
        <v>0.64</v>
      </c>
      <c r="X16" s="1">
        <v>0.65</v>
      </c>
      <c r="Y16" s="1">
        <v>2.2999999999999998</v>
      </c>
      <c r="Z16" s="1">
        <v>0.67</v>
      </c>
    </row>
    <row r="17" spans="1:26">
      <c r="A17" s="1" t="s">
        <v>15</v>
      </c>
      <c r="B17" s="4">
        <v>468.4</v>
      </c>
      <c r="C17" s="3">
        <v>16.899999999999999</v>
      </c>
      <c r="D17" s="5">
        <v>1.0900000000000001</v>
      </c>
      <c r="E17" s="1">
        <f t="shared" si="0"/>
        <v>17.356675555555555</v>
      </c>
      <c r="F17" s="3">
        <v>28.8</v>
      </c>
      <c r="G17" s="3">
        <v>17.600000000000001</v>
      </c>
      <c r="H17" s="3">
        <v>16.100000000000001</v>
      </c>
      <c r="I17" s="1">
        <f t="shared" si="1"/>
        <v>39.875</v>
      </c>
      <c r="J17" s="3">
        <v>89.5</v>
      </c>
      <c r="K17" s="3">
        <v>81.8</v>
      </c>
      <c r="L17" s="1">
        <v>72.400000000000006</v>
      </c>
      <c r="M17" s="1">
        <v>49.3</v>
      </c>
      <c r="N17" s="1">
        <v>34.5</v>
      </c>
      <c r="O17" s="1">
        <v>20.399999999999999</v>
      </c>
      <c r="P17" s="1">
        <v>14.3</v>
      </c>
      <c r="Q17" s="1">
        <v>0.84</v>
      </c>
      <c r="R17" s="1">
        <v>2.2200000000000002</v>
      </c>
      <c r="S17" s="1">
        <v>1.84</v>
      </c>
      <c r="T17" s="1">
        <v>1.75</v>
      </c>
      <c r="U17" s="1">
        <v>1.83</v>
      </c>
      <c r="V17" s="1">
        <v>0.83</v>
      </c>
      <c r="W17" s="1">
        <v>0.75</v>
      </c>
      <c r="X17" s="1">
        <v>0.74</v>
      </c>
      <c r="Y17" s="1">
        <v>1.87</v>
      </c>
      <c r="Z17" s="1">
        <v>0.51</v>
      </c>
    </row>
    <row r="18" spans="1:26">
      <c r="A18" s="1" t="s">
        <v>16</v>
      </c>
      <c r="B18" s="4">
        <v>481.8</v>
      </c>
      <c r="C18" s="3">
        <v>11.3</v>
      </c>
      <c r="D18" s="5">
        <v>0.84699999999999998</v>
      </c>
      <c r="E18" s="1">
        <f t="shared" si="0"/>
        <v>9.0181031111111096</v>
      </c>
      <c r="F18" s="3">
        <v>27.7</v>
      </c>
      <c r="G18" s="3">
        <v>17.899999999999999</v>
      </c>
      <c r="H18" s="3">
        <v>15.4</v>
      </c>
      <c r="I18" s="1">
        <f t="shared" si="1"/>
        <v>37.800000000000004</v>
      </c>
      <c r="J18" s="3">
        <v>93.2</v>
      </c>
      <c r="K18" s="3">
        <v>86.4</v>
      </c>
      <c r="L18" s="1">
        <v>71.400000000000006</v>
      </c>
      <c r="M18" s="1">
        <v>56.3</v>
      </c>
      <c r="N18" s="1">
        <v>34.200000000000003</v>
      </c>
      <c r="O18" s="1">
        <v>20.399999999999999</v>
      </c>
      <c r="P18" s="1">
        <v>13.5</v>
      </c>
      <c r="Q18" s="1">
        <v>0.94</v>
      </c>
      <c r="R18" s="1">
        <v>2.11</v>
      </c>
      <c r="S18" s="1">
        <v>1.45</v>
      </c>
      <c r="T18" s="1">
        <v>2.16</v>
      </c>
      <c r="U18" s="1">
        <v>1.96</v>
      </c>
      <c r="V18" s="1">
        <v>0.96</v>
      </c>
      <c r="W18" s="1">
        <v>0.54</v>
      </c>
      <c r="X18" s="1">
        <v>0.53</v>
      </c>
      <c r="Y18" s="1">
        <v>1.94</v>
      </c>
      <c r="Z18" s="1">
        <v>0.42</v>
      </c>
    </row>
    <row r="19" spans="1:26">
      <c r="A19" s="1" t="s">
        <v>17</v>
      </c>
      <c r="B19" s="4">
        <v>471.6</v>
      </c>
      <c r="C19" s="3">
        <v>17.399999999999999</v>
      </c>
      <c r="D19" s="5">
        <v>1.1100000000000001</v>
      </c>
      <c r="E19" s="1">
        <f t="shared" si="0"/>
        <v>18.198080000000001</v>
      </c>
      <c r="F19" s="3">
        <v>21.8</v>
      </c>
      <c r="G19" s="3">
        <v>17.5</v>
      </c>
      <c r="H19" s="3">
        <v>15.3</v>
      </c>
      <c r="I19" s="1">
        <f t="shared" si="1"/>
        <v>36.024999999999999</v>
      </c>
      <c r="J19" s="3">
        <v>89.5</v>
      </c>
      <c r="K19" s="3">
        <v>88.7</v>
      </c>
      <c r="L19" s="1">
        <v>64.2</v>
      </c>
      <c r="M19" s="1">
        <v>47.5</v>
      </c>
      <c r="N19" s="1">
        <v>29.4</v>
      </c>
      <c r="O19" s="1">
        <v>16.399999999999999</v>
      </c>
      <c r="P19" s="1">
        <v>8.6</v>
      </c>
      <c r="Q19" s="1">
        <v>0.85</v>
      </c>
      <c r="R19" s="1">
        <v>1.73</v>
      </c>
      <c r="S19" s="1">
        <v>1.83</v>
      </c>
      <c r="T19" s="1">
        <v>1.93</v>
      </c>
      <c r="U19" s="1">
        <v>1.85</v>
      </c>
      <c r="V19" s="1">
        <v>0.74</v>
      </c>
      <c r="W19" s="1">
        <v>0.65</v>
      </c>
      <c r="X19" s="1">
        <v>0.64</v>
      </c>
      <c r="Y19" s="1">
        <v>2.16</v>
      </c>
      <c r="Z19" s="1">
        <v>0.38</v>
      </c>
    </row>
    <row r="20" spans="1:26">
      <c r="A20" s="1" t="s">
        <v>18</v>
      </c>
      <c r="B20" s="4">
        <v>473.8</v>
      </c>
      <c r="C20" s="3">
        <v>17.399999999999999</v>
      </c>
      <c r="D20" s="5">
        <v>1.238</v>
      </c>
      <c r="E20" s="1">
        <f t="shared" si="0"/>
        <v>20.296597333333331</v>
      </c>
      <c r="F20" s="3">
        <v>22.9</v>
      </c>
      <c r="G20" s="3">
        <v>18.100000000000001</v>
      </c>
      <c r="H20" s="3">
        <v>16.100000000000001</v>
      </c>
      <c r="I20" s="1">
        <f t="shared" si="1"/>
        <v>37.424999999999997</v>
      </c>
      <c r="J20" s="3">
        <v>91.8</v>
      </c>
      <c r="K20" s="3">
        <v>85.3</v>
      </c>
      <c r="L20" s="1">
        <v>70.400000000000006</v>
      </c>
      <c r="M20" s="1">
        <v>48.3</v>
      </c>
      <c r="N20" s="1">
        <v>28.4</v>
      </c>
      <c r="O20" s="1">
        <v>20.3</v>
      </c>
      <c r="P20" s="1">
        <v>14.5</v>
      </c>
      <c r="Q20" s="1">
        <v>0.94</v>
      </c>
      <c r="R20" s="1">
        <v>2.04</v>
      </c>
      <c r="S20" s="1">
        <v>1.93</v>
      </c>
      <c r="T20" s="1">
        <v>1.94</v>
      </c>
      <c r="U20" s="1">
        <v>1.74</v>
      </c>
      <c r="V20" s="1">
        <v>0.64</v>
      </c>
      <c r="W20" s="1">
        <v>0.74</v>
      </c>
      <c r="X20" s="1">
        <v>0.73</v>
      </c>
      <c r="Y20" s="1">
        <v>1.97</v>
      </c>
      <c r="Z20" s="1">
        <v>0.51</v>
      </c>
    </row>
    <row r="21" spans="1:26">
      <c r="A21" s="1" t="s">
        <v>19</v>
      </c>
      <c r="B21" s="4">
        <v>469.4</v>
      </c>
      <c r="C21" s="3">
        <v>12.8</v>
      </c>
      <c r="D21" s="5">
        <v>0.73599999999999999</v>
      </c>
      <c r="E21" s="1">
        <f t="shared" si="0"/>
        <v>8.8764871111111106</v>
      </c>
      <c r="F21" s="3">
        <v>17.5</v>
      </c>
      <c r="G21" s="3">
        <v>15.8</v>
      </c>
      <c r="H21" s="3">
        <v>13.4</v>
      </c>
      <c r="I21" s="1">
        <f t="shared" si="1"/>
        <v>30.5</v>
      </c>
      <c r="J21" s="3">
        <v>87.3</v>
      </c>
      <c r="K21" s="3">
        <v>79.8</v>
      </c>
      <c r="L21" s="1">
        <v>68.400000000000006</v>
      </c>
      <c r="M21" s="1">
        <v>48.5</v>
      </c>
      <c r="N21" s="1">
        <v>29.5</v>
      </c>
      <c r="O21" s="1">
        <v>20.3</v>
      </c>
      <c r="P21" s="1">
        <v>12.8</v>
      </c>
      <c r="Q21" s="1">
        <v>0.98</v>
      </c>
      <c r="R21" s="1">
        <v>1.91</v>
      </c>
      <c r="S21" s="1">
        <v>2.04</v>
      </c>
      <c r="T21" s="1">
        <v>2.25</v>
      </c>
      <c r="U21" s="1">
        <v>1.63</v>
      </c>
      <c r="V21" s="1">
        <v>0.73</v>
      </c>
      <c r="W21" s="1">
        <v>0.83</v>
      </c>
      <c r="X21" s="1">
        <v>0.63</v>
      </c>
      <c r="Y21" s="1">
        <v>2.12</v>
      </c>
      <c r="Z21" s="1">
        <v>0.47</v>
      </c>
    </row>
    <row r="22" spans="1:26">
      <c r="A22" s="1" t="s">
        <v>20</v>
      </c>
      <c r="B22" s="4">
        <v>473.2</v>
      </c>
      <c r="C22" s="3">
        <v>11.5</v>
      </c>
      <c r="D22" s="5">
        <v>0.80900000000000005</v>
      </c>
      <c r="E22" s="1">
        <f t="shared" si="0"/>
        <v>8.765964444444446</v>
      </c>
      <c r="F22" s="3">
        <v>16.3</v>
      </c>
      <c r="G22" s="3">
        <v>15.4</v>
      </c>
      <c r="H22" s="1">
        <v>13.9</v>
      </c>
      <c r="I22" s="1">
        <f t="shared" si="1"/>
        <v>29.525000000000002</v>
      </c>
      <c r="J22" s="3">
        <v>88.9</v>
      </c>
      <c r="K22" s="3">
        <v>81.3</v>
      </c>
      <c r="L22" s="1">
        <v>70.400000000000006</v>
      </c>
      <c r="M22" s="1">
        <v>48.5</v>
      </c>
      <c r="N22" s="1">
        <v>29.5</v>
      </c>
      <c r="O22" s="1">
        <v>15.6</v>
      </c>
      <c r="P22" s="1">
        <v>8.4</v>
      </c>
      <c r="Q22" s="1">
        <v>0.83</v>
      </c>
      <c r="R22" s="1">
        <v>2.46</v>
      </c>
      <c r="S22" s="1">
        <v>1.73</v>
      </c>
      <c r="T22" s="1">
        <v>2.0299999999999998</v>
      </c>
      <c r="U22" s="1">
        <v>2.13</v>
      </c>
      <c r="V22" s="1">
        <v>0.62</v>
      </c>
      <c r="W22" s="1">
        <v>0.74</v>
      </c>
      <c r="X22" s="1">
        <v>0.63</v>
      </c>
      <c r="Y22" s="1">
        <v>2.1</v>
      </c>
      <c r="Z22" s="1">
        <v>0.49</v>
      </c>
    </row>
    <row r="23" spans="1:26">
      <c r="A23" s="1" t="s">
        <v>21</v>
      </c>
      <c r="B23" s="4">
        <v>456.1</v>
      </c>
      <c r="C23" s="3">
        <v>13.9</v>
      </c>
      <c r="D23" s="5">
        <v>0.82099999999999995</v>
      </c>
      <c r="E23" s="1">
        <f t="shared" si="0"/>
        <v>10.752545777777776</v>
      </c>
      <c r="F23" s="3">
        <v>19.7</v>
      </c>
      <c r="G23" s="3">
        <v>17.399999999999999</v>
      </c>
      <c r="H23" s="1">
        <v>13.7</v>
      </c>
      <c r="I23" s="1">
        <f t="shared" si="1"/>
        <v>33.225000000000001</v>
      </c>
      <c r="J23" s="3">
        <v>86.2</v>
      </c>
      <c r="K23" s="3">
        <v>79.400000000000006</v>
      </c>
      <c r="L23" s="1">
        <v>69.400000000000006</v>
      </c>
      <c r="M23" s="1">
        <v>48.3</v>
      </c>
      <c r="N23" s="1">
        <v>30.5</v>
      </c>
      <c r="O23" s="1">
        <v>16.399999999999999</v>
      </c>
      <c r="P23" s="1">
        <v>9.4</v>
      </c>
      <c r="Q23" s="1">
        <v>0.88</v>
      </c>
      <c r="R23" s="1">
        <v>1.94</v>
      </c>
      <c r="S23" s="1">
        <v>1.83</v>
      </c>
      <c r="T23" s="1">
        <v>1.94</v>
      </c>
      <c r="U23" s="1">
        <v>2.06</v>
      </c>
      <c r="V23" s="1">
        <v>0.85</v>
      </c>
      <c r="W23" s="1">
        <v>0.84</v>
      </c>
      <c r="X23" s="1">
        <v>0.74</v>
      </c>
      <c r="Y23" s="1">
        <v>1.79</v>
      </c>
      <c r="Z23" s="1">
        <v>0.51</v>
      </c>
    </row>
    <row r="24" spans="1:26">
      <c r="A24" s="1" t="s">
        <v>22</v>
      </c>
      <c r="B24" s="4">
        <v>461.6</v>
      </c>
      <c r="C24" s="3">
        <v>12.3</v>
      </c>
      <c r="D24" s="5">
        <v>1.05</v>
      </c>
      <c r="E24" s="1">
        <f t="shared" si="0"/>
        <v>12.168800000000001</v>
      </c>
      <c r="F24" s="3">
        <v>16.5</v>
      </c>
      <c r="G24" s="3">
        <v>14.3</v>
      </c>
      <c r="H24" s="1">
        <v>12.5</v>
      </c>
      <c r="I24" s="1">
        <f t="shared" si="1"/>
        <v>28.3</v>
      </c>
      <c r="J24" s="3">
        <v>90</v>
      </c>
      <c r="K24" s="3">
        <v>80.599999999999994</v>
      </c>
      <c r="L24" s="1">
        <v>79.400000000000006</v>
      </c>
      <c r="M24" s="1">
        <v>53.5</v>
      </c>
      <c r="N24" s="1">
        <v>32.5</v>
      </c>
      <c r="O24" s="1">
        <v>15.9</v>
      </c>
      <c r="P24" s="1">
        <v>12.3</v>
      </c>
      <c r="Q24" s="1">
        <v>0.97</v>
      </c>
      <c r="R24" s="1">
        <v>1.83</v>
      </c>
      <c r="S24" s="1">
        <v>1.93</v>
      </c>
      <c r="T24" s="1">
        <v>2.16</v>
      </c>
      <c r="U24" s="1">
        <v>1.85</v>
      </c>
      <c r="V24" s="1">
        <v>0.84</v>
      </c>
      <c r="W24" s="1">
        <v>0.73</v>
      </c>
      <c r="X24" s="1">
        <v>0.84</v>
      </c>
      <c r="Y24" s="1">
        <v>1.84</v>
      </c>
      <c r="Z24" s="1">
        <v>0.49</v>
      </c>
    </row>
    <row r="25" spans="1:26">
      <c r="A25" s="1" t="s">
        <v>23</v>
      </c>
      <c r="B25" s="4">
        <v>472.8</v>
      </c>
      <c r="C25" s="3">
        <v>14.8</v>
      </c>
      <c r="D25" s="5">
        <v>0.96199999999999997</v>
      </c>
      <c r="E25" s="1">
        <f t="shared" si="0"/>
        <v>13.414983111111113</v>
      </c>
      <c r="F25" s="3">
        <v>19.399999999999999</v>
      </c>
      <c r="G25" s="3">
        <v>17.399999999999999</v>
      </c>
      <c r="H25" s="1">
        <v>13.3</v>
      </c>
      <c r="I25" s="1">
        <f t="shared" si="1"/>
        <v>33.099999999999994</v>
      </c>
      <c r="J25" s="3">
        <v>92.8</v>
      </c>
      <c r="K25" s="3">
        <v>79.7</v>
      </c>
      <c r="L25" s="1">
        <v>73.400000000000006</v>
      </c>
      <c r="M25" s="1">
        <v>52.4</v>
      </c>
      <c r="N25" s="1">
        <v>34.200000000000003</v>
      </c>
      <c r="O25" s="1">
        <v>18.5</v>
      </c>
      <c r="P25" s="1">
        <v>13.5</v>
      </c>
      <c r="Q25" s="1">
        <v>0.89</v>
      </c>
      <c r="R25" s="1">
        <v>2.0299999999999998</v>
      </c>
      <c r="S25" s="1">
        <v>2.12</v>
      </c>
      <c r="T25" s="1">
        <v>1.85</v>
      </c>
      <c r="U25" s="1">
        <v>1.94</v>
      </c>
      <c r="V25" s="1">
        <v>0.63</v>
      </c>
      <c r="W25" s="1">
        <v>0.73</v>
      </c>
      <c r="X25" s="1">
        <v>0.73</v>
      </c>
      <c r="Y25" s="1">
        <v>1.9</v>
      </c>
      <c r="Z25" s="1">
        <v>0.37</v>
      </c>
    </row>
    <row r="26" spans="1:26">
      <c r="B26" s="4">
        <f>AVERAGE(B2:B7)</f>
        <v>512.0333333333333</v>
      </c>
      <c r="C26" s="4">
        <f>AVERAGE(C2:C7)</f>
        <v>5.3500000000000005</v>
      </c>
      <c r="D26" s="4">
        <f>AVERAGE(D2:D7)</f>
        <v>0.88916666666666666</v>
      </c>
      <c r="E26" s="4">
        <f t="shared" ref="E26:I26" si="2">AVERAGE(E2:E7)</f>
        <v>4.509287111111111</v>
      </c>
      <c r="F26" s="4">
        <f t="shared" si="2"/>
        <v>10.083333333333334</v>
      </c>
      <c r="G26" s="4">
        <f t="shared" si="2"/>
        <v>8.0166666666666675</v>
      </c>
      <c r="H26" s="4">
        <f t="shared" si="2"/>
        <v>6.4333333333333336</v>
      </c>
      <c r="I26" s="4">
        <f t="shared" si="2"/>
        <v>15.608333333333333</v>
      </c>
      <c r="J26" s="4">
        <f t="shared" ref="J26:R26" si="3">AVERAGE(J2:J7)</f>
        <v>89.816666666666663</v>
      </c>
      <c r="K26" s="4">
        <f>AVERAGE(K2:K13)</f>
        <v>83.391666666666694</v>
      </c>
      <c r="L26" s="4">
        <f t="shared" ref="L26:Q26" si="4">AVERAGE(L2:L25)</f>
        <v>70.529166666666697</v>
      </c>
      <c r="M26" s="4">
        <f t="shared" si="4"/>
        <v>52.520833333333321</v>
      </c>
      <c r="N26" s="4">
        <f t="shared" si="4"/>
        <v>33.270833333333336</v>
      </c>
      <c r="O26" s="4">
        <f t="shared" si="4"/>
        <v>20.933333333333326</v>
      </c>
      <c r="P26" s="4">
        <f t="shared" si="4"/>
        <v>13.741666666666667</v>
      </c>
      <c r="Q26" s="4">
        <f t="shared" si="4"/>
        <v>0.84916666666666651</v>
      </c>
      <c r="R26" s="4">
        <f t="shared" si="3"/>
        <v>0.9783333333333335</v>
      </c>
      <c r="S26" s="4">
        <f t="shared" ref="S26:U26" si="5">AVERAGE(S2:S7)</f>
        <v>1.0016666666666667</v>
      </c>
      <c r="T26" s="4">
        <f t="shared" si="5"/>
        <v>1.0016666666666667</v>
      </c>
      <c r="U26" s="4">
        <f t="shared" si="5"/>
        <v>0.99666666666666659</v>
      </c>
      <c r="V26" s="4">
        <f t="shared" ref="V26:X26" si="6">AVERAGE(V2:V7)</f>
        <v>1.01</v>
      </c>
      <c r="W26" s="4">
        <f t="shared" si="6"/>
        <v>0.99833333333333341</v>
      </c>
      <c r="X26" s="4">
        <f t="shared" si="6"/>
        <v>0.95833333333333337</v>
      </c>
      <c r="Y26" s="4">
        <f t="shared" ref="Y26:Z26" si="7">AVERAGE(Y2:Y7)</f>
        <v>1.0050000000000001</v>
      </c>
      <c r="Z26" s="4">
        <f t="shared" ref="Z26" si="8">AVERAGE(Z2:Z7)</f>
        <v>1.075</v>
      </c>
    </row>
    <row r="27" spans="1:26">
      <c r="B27" s="6">
        <f>STDEV(B2:B7)</f>
        <v>15.467341939281813</v>
      </c>
      <c r="C27" s="6">
        <f>STDEV(C2:C7)</f>
        <v>0.40865633483405095</v>
      </c>
      <c r="D27" s="6">
        <f t="shared" ref="D27:I27" si="9">STDEV(D2:D7)</f>
        <v>0.15635014124287411</v>
      </c>
      <c r="E27" s="6">
        <f t="shared" si="9"/>
        <v>1.0672677957242318</v>
      </c>
      <c r="F27" s="6">
        <f t="shared" si="9"/>
        <v>0.3868677637987773</v>
      </c>
      <c r="G27" s="6">
        <f t="shared" si="9"/>
        <v>0.76267074590983674</v>
      </c>
      <c r="H27" s="6">
        <f t="shared" si="9"/>
        <v>0.40824829046386318</v>
      </c>
      <c r="I27" s="6">
        <f t="shared" si="9"/>
        <v>0.85771012974469762</v>
      </c>
      <c r="J27" s="6">
        <f t="shared" ref="J27:R27" si="10">STDEV(J2:J7)</f>
        <v>1.7792320440759473</v>
      </c>
      <c r="K27" s="6">
        <f>STDEV(K2:K13)</f>
        <v>2.3643020624328517</v>
      </c>
      <c r="L27" s="6">
        <f t="shared" ref="L27:Q27" si="11">STDEV(L2:L25)</f>
        <v>3.6362282377625101</v>
      </c>
      <c r="M27" s="6">
        <f t="shared" si="11"/>
        <v>5.0378548891425963</v>
      </c>
      <c r="N27" s="6">
        <f t="shared" si="11"/>
        <v>5.5152341719109481</v>
      </c>
      <c r="O27" s="6">
        <f t="shared" si="11"/>
        <v>5.1545392968061687</v>
      </c>
      <c r="P27" s="6">
        <f t="shared" si="11"/>
        <v>5.1457805988027214</v>
      </c>
      <c r="Q27" s="6">
        <f t="shared" si="11"/>
        <v>0.1515117061531864</v>
      </c>
      <c r="R27" s="6">
        <f t="shared" si="10"/>
        <v>4.7081489639418467E-2</v>
      </c>
      <c r="S27" s="6">
        <f t="shared" ref="S27:U27" si="12">STDEV(S2:S7)</f>
        <v>2.4013884872437191E-2</v>
      </c>
      <c r="T27" s="6">
        <f t="shared" si="12"/>
        <v>4.2622372841814735E-2</v>
      </c>
      <c r="U27" s="6">
        <f t="shared" si="12"/>
        <v>2.6583202716502538E-2</v>
      </c>
      <c r="V27" s="6">
        <f t="shared" ref="V27:X27" si="13">STDEV(V2:V7)</f>
        <v>4.4271887242357352E-2</v>
      </c>
      <c r="W27" s="6">
        <f t="shared" si="13"/>
        <v>4.3550736694878876E-2</v>
      </c>
      <c r="X27" s="6">
        <f t="shared" si="13"/>
        <v>4.4459719597256427E-2</v>
      </c>
      <c r="Y27" s="6">
        <f t="shared" ref="Y27:Z27" si="14">STDEV(Y2:Y7)</f>
        <v>0.11166915420114855</v>
      </c>
      <c r="Z27" s="6">
        <f t="shared" ref="Z27" si="15">STDEV(Z2:Z7)</f>
        <v>0.2118253997989851</v>
      </c>
    </row>
    <row r="28" spans="1:26">
      <c r="B28" s="1">
        <f>AVERAGE(B8:B13)</f>
        <v>499.51666666666671</v>
      </c>
      <c r="C28" s="1">
        <f>AVERAGE(C8:C13)</f>
        <v>18.950000000000003</v>
      </c>
      <c r="D28" s="1">
        <f t="shared" ref="D28:I28" si="16">AVERAGE(D8:D13)</f>
        <v>1.4938333333333331</v>
      </c>
      <c r="E28" s="1">
        <f t="shared" si="16"/>
        <v>26.593264296296297</v>
      </c>
      <c r="F28" s="1">
        <f t="shared" si="16"/>
        <v>31.5</v>
      </c>
      <c r="G28" s="1">
        <f t="shared" si="16"/>
        <v>22.383333333333336</v>
      </c>
      <c r="H28" s="1">
        <f t="shared" si="16"/>
        <v>18.366666666666664</v>
      </c>
      <c r="I28" s="1">
        <f t="shared" si="16"/>
        <v>46.458333333333336</v>
      </c>
      <c r="J28" s="1">
        <f t="shared" ref="J28:R28" si="17">AVERAGE(J8:J13)</f>
        <v>91.116666666666674</v>
      </c>
      <c r="K28" s="1">
        <f t="shared" si="17"/>
        <v>83.483333333333334</v>
      </c>
      <c r="L28" s="1">
        <f t="shared" si="17"/>
        <v>69.13333333333334</v>
      </c>
      <c r="M28" s="1">
        <f t="shared" si="17"/>
        <v>57.716666666666661</v>
      </c>
      <c r="N28" s="1">
        <f t="shared" si="17"/>
        <v>40.516666666666659</v>
      </c>
      <c r="O28" s="1">
        <f t="shared" si="17"/>
        <v>28.700000000000003</v>
      </c>
      <c r="P28" s="1">
        <f t="shared" si="17"/>
        <v>21.25</v>
      </c>
      <c r="Q28" s="1">
        <f t="shared" si="17"/>
        <v>0.61499999999999999</v>
      </c>
      <c r="R28" s="1">
        <f t="shared" si="17"/>
        <v>3.8966666666666669</v>
      </c>
      <c r="S28" s="1">
        <f t="shared" ref="S28:U28" si="18">AVERAGE(S8:S13)</f>
        <v>4.0983333333333336</v>
      </c>
      <c r="T28" s="1">
        <f t="shared" si="18"/>
        <v>3.14</v>
      </c>
      <c r="U28" s="1">
        <f t="shared" si="18"/>
        <v>4.2250000000000005</v>
      </c>
      <c r="V28" s="1">
        <f t="shared" ref="V28:X28" si="19">AVERAGE(V8:V13)</f>
        <v>0.39333333333333331</v>
      </c>
      <c r="W28" s="1">
        <f t="shared" si="19"/>
        <v>0.5099999999999999</v>
      </c>
      <c r="X28" s="1">
        <f t="shared" si="19"/>
        <v>0.30000000000000004</v>
      </c>
      <c r="Y28" s="1">
        <f t="shared" ref="Y28:Z28" si="20">AVERAGE(Y8:Y13)</f>
        <v>3.9816666666666669</v>
      </c>
      <c r="Z28" s="1">
        <f t="shared" ref="Z28" si="21">AVERAGE(Z8:Z13)</f>
        <v>0.17</v>
      </c>
    </row>
    <row r="29" spans="1:26">
      <c r="B29" s="1">
        <f>STDEV(B8:B13)</f>
        <v>9.4647591975003245</v>
      </c>
      <c r="C29" s="1">
        <f>STDEV(C8:C13)</f>
        <v>2.8033908040085893</v>
      </c>
      <c r="D29" s="1">
        <f t="shared" ref="D29:I29" si="22">STDEV(D8:D13)</f>
        <v>0.33826050119200657</v>
      </c>
      <c r="E29" s="1">
        <f t="shared" si="22"/>
        <v>6.9600807559003695</v>
      </c>
      <c r="F29" s="1">
        <f t="shared" si="22"/>
        <v>1.3007690033207273</v>
      </c>
      <c r="G29" s="1">
        <f t="shared" si="22"/>
        <v>4.1748852279633422</v>
      </c>
      <c r="H29" s="1">
        <f t="shared" si="22"/>
        <v>2.7112112914095801</v>
      </c>
      <c r="I29" s="1">
        <f t="shared" si="22"/>
        <v>4.9404621916038023</v>
      </c>
      <c r="J29" s="1">
        <f t="shared" ref="J29:R29" si="23">STDEV(J8:J13)</f>
        <v>3.6449508455762016</v>
      </c>
      <c r="K29" s="1">
        <f t="shared" si="23"/>
        <v>1.0925505327748792</v>
      </c>
      <c r="L29" s="1">
        <f t="shared" si="23"/>
        <v>4.5036281670078715</v>
      </c>
      <c r="M29" s="1">
        <f t="shared" si="23"/>
        <v>3.4283620967842166</v>
      </c>
      <c r="N29" s="1">
        <f t="shared" si="23"/>
        <v>2.4717739918258452</v>
      </c>
      <c r="O29" s="1">
        <f t="shared" si="23"/>
        <v>1.2712198865656572</v>
      </c>
      <c r="P29" s="1">
        <f t="shared" si="23"/>
        <v>2.6128528469854464</v>
      </c>
      <c r="Q29" s="1">
        <f t="shared" si="23"/>
        <v>4.2308391602612391E-2</v>
      </c>
      <c r="R29" s="1">
        <f t="shared" si="23"/>
        <v>0.29357565748315495</v>
      </c>
      <c r="S29" s="1">
        <f t="shared" ref="S29:U29" si="24">STDEV(S8:S13)</f>
        <v>0.32226800441040787</v>
      </c>
      <c r="T29" s="1">
        <f t="shared" si="24"/>
        <v>0.20823064135712599</v>
      </c>
      <c r="U29" s="1">
        <f t="shared" si="24"/>
        <v>0.36708309685955287</v>
      </c>
      <c r="V29" s="1">
        <f t="shared" ref="V29:X29" si="25">STDEV(V8:V13)</f>
        <v>5.819507424745389E-2</v>
      </c>
      <c r="W29" s="1">
        <f t="shared" si="25"/>
        <v>4.9799598391954927E-2</v>
      </c>
      <c r="X29" s="1">
        <f t="shared" si="25"/>
        <v>7.1274118724821506E-2</v>
      </c>
      <c r="Y29" s="1">
        <f t="shared" ref="Y29:Z29" si="26">STDEV(Y8:Y13)</f>
        <v>0.10980285363626342</v>
      </c>
      <c r="Z29" s="1">
        <f t="shared" ref="Z29" si="27">STDEV(Z8:Z13)</f>
        <v>3.8470768123342734E-2</v>
      </c>
    </row>
    <row r="30" spans="1:26">
      <c r="B30" s="1">
        <f>AVERAGE(B14:B19)</f>
        <v>469.88333333333338</v>
      </c>
      <c r="C30" s="1">
        <f t="shared" ref="C30:I30" si="28">AVERAGE(C14:C19)</f>
        <v>14.716666666666669</v>
      </c>
      <c r="D30" s="1">
        <f t="shared" si="28"/>
        <v>0.87116666666666687</v>
      </c>
      <c r="E30" s="1">
        <f t="shared" si="28"/>
        <v>12.296957925925925</v>
      </c>
      <c r="F30" s="1">
        <f t="shared" si="28"/>
        <v>25.616666666666671</v>
      </c>
      <c r="G30" s="1">
        <f t="shared" si="28"/>
        <v>18.2</v>
      </c>
      <c r="H30" s="1">
        <f t="shared" si="28"/>
        <v>15.883333333333333</v>
      </c>
      <c r="I30" s="1">
        <f t="shared" si="28"/>
        <v>38.079166666666673</v>
      </c>
      <c r="J30" s="1">
        <f t="shared" ref="J30:R30" si="29">AVERAGE(J14:J19)</f>
        <v>90.983333333333348</v>
      </c>
      <c r="K30" s="1">
        <f t="shared" si="29"/>
        <v>83.233333333333334</v>
      </c>
      <c r="L30" s="1">
        <f t="shared" si="29"/>
        <v>70.933333333333323</v>
      </c>
      <c r="M30" s="1">
        <f t="shared" si="29"/>
        <v>48.400000000000006</v>
      </c>
      <c r="N30" s="1">
        <f t="shared" si="29"/>
        <v>33.733333333333334</v>
      </c>
      <c r="O30" s="1">
        <f t="shared" si="29"/>
        <v>20.400000000000002</v>
      </c>
      <c r="P30" s="1">
        <f t="shared" si="29"/>
        <v>13.116666666666665</v>
      </c>
      <c r="Q30" s="1">
        <f t="shared" si="29"/>
        <v>0.86833333333333318</v>
      </c>
      <c r="R30" s="1">
        <f t="shared" si="29"/>
        <v>1.89</v>
      </c>
      <c r="S30" s="1">
        <f t="shared" ref="S30:U30" si="30">AVERAGE(S14:S19)</f>
        <v>1.718333333333333</v>
      </c>
      <c r="T30" s="1">
        <f t="shared" si="30"/>
        <v>1.9433333333333334</v>
      </c>
      <c r="U30" s="1">
        <f t="shared" si="30"/>
        <v>2.0266666666666668</v>
      </c>
      <c r="V30" s="1">
        <f t="shared" ref="V30:X30" si="31">AVERAGE(V14:V19)</f>
        <v>0.82</v>
      </c>
      <c r="W30" s="1">
        <f t="shared" si="31"/>
        <v>0.62333333333333341</v>
      </c>
      <c r="X30" s="1">
        <f t="shared" si="31"/>
        <v>0.58833333333333349</v>
      </c>
      <c r="Y30" s="1">
        <f t="shared" ref="Y30:Z30" si="32">AVERAGE(Y14:Y19)</f>
        <v>2.0133333333333332</v>
      </c>
      <c r="Z30" s="1">
        <f t="shared" ref="Z30" si="33">AVERAGE(Z14:Z19)</f>
        <v>0.49666666666666659</v>
      </c>
    </row>
    <row r="31" spans="1:26">
      <c r="B31" s="1">
        <f>STDEV(B14:B19)</f>
        <v>10.962557487496548</v>
      </c>
      <c r="C31" s="1">
        <f t="shared" ref="C31:I31" si="34">STDEV(C14:C19)</f>
        <v>2.3928365315387876</v>
      </c>
      <c r="D31" s="1">
        <f t="shared" si="34"/>
        <v>0.20572838080018616</v>
      </c>
      <c r="E31" s="1">
        <f t="shared" si="34"/>
        <v>4.4745348242116272</v>
      </c>
      <c r="F31" s="1">
        <f t="shared" si="34"/>
        <v>2.7838223123372416</v>
      </c>
      <c r="G31" s="1">
        <f t="shared" si="34"/>
        <v>1.3145341380123976</v>
      </c>
      <c r="H31" s="1">
        <f t="shared" si="34"/>
        <v>1.5992706671063111</v>
      </c>
      <c r="I31" s="1">
        <f t="shared" si="34"/>
        <v>1.8341494395677431</v>
      </c>
      <c r="J31" s="1">
        <f t="shared" ref="J31:R31" si="35">STDEV(J14:J19)</f>
        <v>1.5065412927187447</v>
      </c>
      <c r="K31" s="1">
        <f t="shared" si="35"/>
        <v>3.5814336049502131</v>
      </c>
      <c r="L31" s="1">
        <f t="shared" si="35"/>
        <v>3.792448637314243</v>
      </c>
      <c r="M31" s="1">
        <f t="shared" si="35"/>
        <v>4.3187961285524921</v>
      </c>
      <c r="N31" s="1">
        <f t="shared" si="35"/>
        <v>3.5886859247733933</v>
      </c>
      <c r="O31" s="1">
        <f t="shared" si="35"/>
        <v>2.2803508501982361</v>
      </c>
      <c r="P31" s="1">
        <f t="shared" si="35"/>
        <v>2.3241485896273355</v>
      </c>
      <c r="Q31" s="1">
        <f t="shared" si="35"/>
        <v>3.9707262140150967E-2</v>
      </c>
      <c r="R31" s="1">
        <f t="shared" si="35"/>
        <v>0.23630488780387063</v>
      </c>
      <c r="S31" s="1">
        <f t="shared" ref="S31:U31" si="36">STDEV(S14:S19)</f>
        <v>0.15118421434351764</v>
      </c>
      <c r="T31" s="1">
        <f t="shared" si="36"/>
        <v>0.14236104336041752</v>
      </c>
      <c r="U31" s="1">
        <f t="shared" si="36"/>
        <v>0.19064801773600129</v>
      </c>
      <c r="V31" s="1">
        <f t="shared" ref="V31:X31" si="37">STDEV(V14:V19)</f>
        <v>8.5556998544829746E-2</v>
      </c>
      <c r="W31" s="1">
        <f t="shared" si="37"/>
        <v>8.0911474258393387E-2</v>
      </c>
      <c r="X31" s="1">
        <f t="shared" si="37"/>
        <v>0.10796604404472065</v>
      </c>
      <c r="Y31" s="1">
        <f t="shared" ref="Y31:Z31" si="38">STDEV(Y14:Y19)</f>
        <v>0.17974055376198952</v>
      </c>
      <c r="Z31" s="1">
        <f t="shared" ref="Z31" si="39">STDEV(Z14:Z19)</f>
        <v>0.10289152864384291</v>
      </c>
    </row>
    <row r="32" spans="1:26">
      <c r="B32" s="1">
        <f>AVERAGE(B20:B25)</f>
        <v>467.81666666666666</v>
      </c>
      <c r="C32" s="1">
        <f>AVERAGE(C20:C25)</f>
        <v>13.783333333333333</v>
      </c>
      <c r="D32" s="1">
        <f t="shared" ref="D32:I32" si="40">AVERAGE(D20:D25)</f>
        <v>0.93599999999999994</v>
      </c>
      <c r="E32" s="1">
        <f t="shared" si="40"/>
        <v>12.379229629629629</v>
      </c>
      <c r="F32" s="1">
        <f t="shared" si="40"/>
        <v>18.716666666666669</v>
      </c>
      <c r="G32" s="1">
        <f t="shared" si="40"/>
        <v>16.400000000000002</v>
      </c>
      <c r="H32" s="1">
        <f t="shared" si="40"/>
        <v>13.816666666666665</v>
      </c>
      <c r="I32" s="1">
        <f t="shared" si="40"/>
        <v>32.012500000000003</v>
      </c>
      <c r="J32" s="1">
        <f t="shared" ref="J32:R32" si="41">AVERAGE(J20:J25)</f>
        <v>89.5</v>
      </c>
      <c r="K32" s="1">
        <f t="shared" si="41"/>
        <v>81.016666666666666</v>
      </c>
      <c r="L32" s="1">
        <f t="shared" si="41"/>
        <v>71.899999999999991</v>
      </c>
      <c r="M32" s="1">
        <f t="shared" si="41"/>
        <v>49.916666666666664</v>
      </c>
      <c r="N32" s="1">
        <f t="shared" si="41"/>
        <v>30.766666666666669</v>
      </c>
      <c r="O32" s="1">
        <f t="shared" si="41"/>
        <v>17.833333333333332</v>
      </c>
      <c r="P32" s="1">
        <f t="shared" si="41"/>
        <v>11.816666666666668</v>
      </c>
      <c r="Q32" s="1">
        <f t="shared" si="41"/>
        <v>0.91499999999999992</v>
      </c>
      <c r="R32" s="1">
        <f t="shared" si="41"/>
        <v>2.0349999999999997</v>
      </c>
      <c r="S32" s="1">
        <f t="shared" ref="S32:U32" si="42">AVERAGE(S20:S25)</f>
        <v>1.9299999999999997</v>
      </c>
      <c r="T32" s="1">
        <f t="shared" si="42"/>
        <v>2.0283333333333329</v>
      </c>
      <c r="U32" s="1">
        <f t="shared" si="42"/>
        <v>1.8916666666666666</v>
      </c>
      <c r="V32" s="1">
        <f t="shared" ref="V32:X32" si="43">AVERAGE(V20:V25)</f>
        <v>0.71833333333333338</v>
      </c>
      <c r="W32" s="1">
        <f t="shared" si="43"/>
        <v>0.7683333333333332</v>
      </c>
      <c r="X32" s="1">
        <f t="shared" si="43"/>
        <v>0.71666666666666645</v>
      </c>
      <c r="Y32" s="1">
        <f t="shared" ref="Y32:Z32" si="44">AVERAGE(Y20:Y25)</f>
        <v>1.9533333333333334</v>
      </c>
      <c r="Z32" s="1">
        <f t="shared" ref="Z32" si="45">AVERAGE(Z20:Z25)</f>
        <v>0.47333333333333333</v>
      </c>
    </row>
    <row r="33" spans="2:26">
      <c r="B33" s="1">
        <f>STDEV(B20:B25)</f>
        <v>7.3218622403502316</v>
      </c>
      <c r="C33" s="1">
        <f>STDEV(C20:C25)</f>
        <v>2.121713144293214</v>
      </c>
      <c r="D33" s="1">
        <f t="shared" ref="D33:I33" si="46">STDEV(D20:D25)</f>
        <v>0.18667083328683121</v>
      </c>
      <c r="E33" s="1">
        <f t="shared" si="46"/>
        <v>4.2842214709900768</v>
      </c>
      <c r="F33" s="1">
        <f t="shared" si="46"/>
        <v>2.496731196317802</v>
      </c>
      <c r="G33" s="1">
        <f t="shared" si="46"/>
        <v>1.4601369798755179</v>
      </c>
      <c r="H33" s="1">
        <f t="shared" si="46"/>
        <v>1.2172373091006814</v>
      </c>
      <c r="I33" s="1">
        <f t="shared" si="46"/>
        <v>3.2925958604116583</v>
      </c>
      <c r="J33" s="1">
        <f t="shared" ref="J33:R33" si="47">STDEV(J20:J25)</f>
        <v>2.5502941006872111</v>
      </c>
      <c r="K33" s="1">
        <f t="shared" si="47"/>
        <v>2.2103544210525738</v>
      </c>
      <c r="L33" s="1">
        <f t="shared" si="47"/>
        <v>4.0373258476372698</v>
      </c>
      <c r="M33" s="1">
        <f t="shared" si="47"/>
        <v>2.3769027465730836</v>
      </c>
      <c r="N33" s="1">
        <f t="shared" si="47"/>
        <v>2.1759289204077121</v>
      </c>
      <c r="O33" s="1">
        <f t="shared" si="47"/>
        <v>2.1630225765503792</v>
      </c>
      <c r="P33" s="1">
        <f t="shared" si="47"/>
        <v>2.3978462558443243</v>
      </c>
      <c r="Q33" s="1">
        <f t="shared" si="47"/>
        <v>5.8223706512038544E-2</v>
      </c>
      <c r="R33" s="1">
        <f t="shared" si="47"/>
        <v>0.22241852440837745</v>
      </c>
      <c r="S33" s="1">
        <f t="shared" ref="S33:U33" si="48">STDEV(S20:S25)</f>
        <v>0.14014278433083885</v>
      </c>
      <c r="T33" s="1">
        <f t="shared" si="48"/>
        <v>0.1509194045398625</v>
      </c>
      <c r="U33" s="1">
        <f t="shared" si="48"/>
        <v>0.19009646673903929</v>
      </c>
      <c r="V33" s="1">
        <f t="shared" ref="V33:X33" si="49">STDEV(V20:V25)</f>
        <v>0.105719755328257</v>
      </c>
      <c r="W33" s="1">
        <f t="shared" si="49"/>
        <v>5.1929439306299716E-2</v>
      </c>
      <c r="X33" s="1">
        <f t="shared" si="49"/>
        <v>7.8909230554270127E-2</v>
      </c>
      <c r="Y33" s="1">
        <f t="shared" ref="Y33:Z33" si="50">STDEV(Y20:Y25)</f>
        <v>0.13559744343705996</v>
      </c>
      <c r="Z33" s="1">
        <f t="shared" ref="Z33" si="51">STDEV(Z20:Z25)</f>
        <v>5.2788887719544028E-2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:A13"/>
    </sheetView>
  </sheetViews>
  <sheetFormatPr defaultRowHeight="13.5"/>
  <cols>
    <col min="1" max="1" width="20.875" customWidth="1"/>
    <col min="2" max="2" width="12.25" customWidth="1"/>
  </cols>
  <sheetData>
    <row r="1" spans="1:3">
      <c r="B1" t="s">
        <v>51</v>
      </c>
      <c r="C1" t="s">
        <v>44</v>
      </c>
    </row>
    <row r="2" spans="1:3">
      <c r="A2" t="s">
        <v>45</v>
      </c>
      <c r="B2">
        <v>0.97</v>
      </c>
      <c r="C2">
        <v>1.03</v>
      </c>
    </row>
    <row r="3" spans="1:3">
      <c r="A3" t="s">
        <v>46</v>
      </c>
      <c r="B3">
        <v>0.97</v>
      </c>
      <c r="C3">
        <v>0.98</v>
      </c>
    </row>
    <row r="4" spans="1:3">
      <c r="A4" t="s">
        <v>47</v>
      </c>
      <c r="B4">
        <v>0.93</v>
      </c>
      <c r="C4">
        <v>1.03</v>
      </c>
    </row>
    <row r="5" spans="1:3">
      <c r="A5" t="s">
        <v>48</v>
      </c>
      <c r="B5">
        <v>0.99</v>
      </c>
      <c r="C5">
        <v>0.98</v>
      </c>
    </row>
    <row r="6" spans="1:3">
      <c r="A6" t="s">
        <v>49</v>
      </c>
      <c r="B6">
        <v>1.03</v>
      </c>
      <c r="C6">
        <v>1.03</v>
      </c>
    </row>
    <row r="7" spans="1:3">
      <c r="A7" t="s">
        <v>50</v>
      </c>
      <c r="B7">
        <v>0.98</v>
      </c>
      <c r="C7">
        <v>0.96</v>
      </c>
    </row>
    <row r="8" spans="1:3">
      <c r="A8" t="s">
        <v>52</v>
      </c>
      <c r="B8">
        <v>878.1</v>
      </c>
      <c r="C8">
        <v>0.68</v>
      </c>
    </row>
    <row r="9" spans="1:3">
      <c r="A9" t="s">
        <v>53</v>
      </c>
      <c r="B9">
        <v>895</v>
      </c>
      <c r="C9">
        <v>0.54</v>
      </c>
    </row>
    <row r="10" spans="1:3">
      <c r="A10" t="s">
        <v>54</v>
      </c>
      <c r="B10">
        <v>894</v>
      </c>
      <c r="C10">
        <v>0.68</v>
      </c>
    </row>
    <row r="11" spans="1:3">
      <c r="A11" t="s">
        <v>55</v>
      </c>
      <c r="B11">
        <v>905</v>
      </c>
      <c r="C11">
        <v>0.63</v>
      </c>
    </row>
    <row r="12" spans="1:3">
      <c r="A12" t="s">
        <v>56</v>
      </c>
      <c r="B12">
        <v>907</v>
      </c>
      <c r="C12">
        <v>0.59</v>
      </c>
    </row>
    <row r="13" spans="1:3">
      <c r="A13" t="s">
        <v>57</v>
      </c>
      <c r="B13">
        <v>903</v>
      </c>
      <c r="C13">
        <v>0.54</v>
      </c>
    </row>
    <row r="14" spans="1:3">
      <c r="B14">
        <f>AVERAGE(B2:B7)</f>
        <v>0.9783333333333335</v>
      </c>
      <c r="C14">
        <f>AVERAGE(C2:C7)</f>
        <v>1.0016666666666667</v>
      </c>
    </row>
    <row r="15" spans="1:3">
      <c r="B15">
        <f>STDEV(B2:B7)</f>
        <v>3.2506409624359724E-2</v>
      </c>
      <c r="C15">
        <f>STDEV(C2:C7)</f>
        <v>3.1885210782848346E-2</v>
      </c>
    </row>
    <row r="16" spans="1:3">
      <c r="B16">
        <f>AVERAGE(B8:B13)</f>
        <v>897.01666666666677</v>
      </c>
      <c r="C16">
        <f>AVERAGE(C8:C13)</f>
        <v>0.61</v>
      </c>
    </row>
    <row r="17" spans="2:3">
      <c r="B17">
        <f>STDEV(B8:B13)</f>
        <v>10.679029294213333</v>
      </c>
      <c r="C17">
        <f>STDEV(C8:C13)</f>
        <v>6.3874877690685256E-2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B14" sqref="B14:C17"/>
    </sheetView>
  </sheetViews>
  <sheetFormatPr defaultRowHeight="13.5"/>
  <cols>
    <col min="1" max="1" width="22" customWidth="1"/>
    <col min="2" max="2" width="17.75" customWidth="1"/>
  </cols>
  <sheetData>
    <row r="1" spans="1:3">
      <c r="B1" t="s">
        <v>58</v>
      </c>
      <c r="C1" t="s">
        <v>43</v>
      </c>
    </row>
    <row r="2" spans="1:3">
      <c r="A2" t="s">
        <v>45</v>
      </c>
      <c r="B2">
        <v>0.97</v>
      </c>
      <c r="C2">
        <v>0.94</v>
      </c>
    </row>
    <row r="3" spans="1:3">
      <c r="A3" t="s">
        <v>46</v>
      </c>
      <c r="B3">
        <v>0.98</v>
      </c>
      <c r="C3">
        <v>0.99</v>
      </c>
    </row>
    <row r="4" spans="1:3">
      <c r="A4" t="s">
        <v>47</v>
      </c>
      <c r="B4">
        <v>1.03</v>
      </c>
      <c r="C4">
        <v>1.03</v>
      </c>
    </row>
    <row r="5" spans="1:3">
      <c r="A5" t="s">
        <v>48</v>
      </c>
      <c r="B5">
        <v>0.97</v>
      </c>
      <c r="C5">
        <v>0.97</v>
      </c>
    </row>
    <row r="6" spans="1:3">
      <c r="A6" t="s">
        <v>49</v>
      </c>
      <c r="B6">
        <v>1.04</v>
      </c>
      <c r="C6">
        <v>1.04</v>
      </c>
    </row>
    <row r="7" spans="1:3">
      <c r="A7" t="s">
        <v>50</v>
      </c>
      <c r="B7">
        <v>0.95</v>
      </c>
      <c r="C7">
        <v>0.97</v>
      </c>
    </row>
    <row r="8" spans="1:3">
      <c r="A8" t="s">
        <v>59</v>
      </c>
      <c r="B8">
        <v>1075</v>
      </c>
      <c r="C8">
        <v>0.5</v>
      </c>
    </row>
    <row r="9" spans="1:3">
      <c r="A9" t="s">
        <v>60</v>
      </c>
      <c r="B9">
        <v>1005</v>
      </c>
      <c r="C9">
        <v>0.49</v>
      </c>
    </row>
    <row r="10" spans="1:3">
      <c r="A10" t="s">
        <v>61</v>
      </c>
      <c r="B10">
        <v>1001</v>
      </c>
      <c r="C10">
        <v>0.51</v>
      </c>
    </row>
    <row r="11" spans="1:3">
      <c r="A11" t="s">
        <v>62</v>
      </c>
      <c r="B11">
        <v>1003</v>
      </c>
      <c r="C11">
        <v>0.49</v>
      </c>
    </row>
    <row r="12" spans="1:3">
      <c r="A12" t="s">
        <v>63</v>
      </c>
      <c r="B12">
        <v>1083</v>
      </c>
      <c r="C12">
        <v>0.49</v>
      </c>
    </row>
    <row r="13" spans="1:3">
      <c r="A13" t="s">
        <v>64</v>
      </c>
      <c r="B13">
        <v>1028</v>
      </c>
      <c r="C13">
        <v>0.52</v>
      </c>
    </row>
    <row r="14" spans="1:3">
      <c r="B14">
        <f>AVERAGE(B2:B7)</f>
        <v>0.9900000000000001</v>
      </c>
      <c r="C14">
        <f>AVERAGE(C2:C7)</f>
        <v>0.98999999999999988</v>
      </c>
    </row>
    <row r="15" spans="1:3">
      <c r="B15">
        <f>STDEV(B2:B7)</f>
        <v>3.633180424916993E-2</v>
      </c>
      <c r="C15">
        <f>STDEV(C2:C7)</f>
        <v>3.8470768123342727E-2</v>
      </c>
    </row>
    <row r="16" spans="1:3">
      <c r="B16">
        <f>AVERAGE(B8:B13)</f>
        <v>1032.5</v>
      </c>
      <c r="C16">
        <f>AVERAGE(C8:C13)</f>
        <v>0.5</v>
      </c>
    </row>
    <row r="17" spans="2:3">
      <c r="B17">
        <f>STDEV(B8:B13)</f>
        <v>37.404545178360344</v>
      </c>
      <c r="C17">
        <f>STDEV(C8:C13)</f>
        <v>1.2649110640673528E-2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B14" sqref="B14:C17"/>
    </sheetView>
  </sheetViews>
  <sheetFormatPr defaultRowHeight="13.5"/>
  <cols>
    <col min="1" max="1" width="23" customWidth="1"/>
    <col min="2" max="2" width="18.25" customWidth="1"/>
  </cols>
  <sheetData>
    <row r="1" spans="1:3">
      <c r="B1" t="s">
        <v>65</v>
      </c>
      <c r="C1" t="s">
        <v>66</v>
      </c>
    </row>
    <row r="2" spans="1:3">
      <c r="A2" t="s">
        <v>45</v>
      </c>
      <c r="B2">
        <v>1.03</v>
      </c>
      <c r="C2">
        <v>0.98</v>
      </c>
    </row>
    <row r="3" spans="1:3">
      <c r="A3" t="s">
        <v>46</v>
      </c>
      <c r="B3">
        <v>0.97</v>
      </c>
      <c r="C3">
        <v>1.03</v>
      </c>
    </row>
    <row r="4" spans="1:3">
      <c r="A4" t="s">
        <v>47</v>
      </c>
      <c r="B4">
        <v>1.05</v>
      </c>
      <c r="C4">
        <v>0.95</v>
      </c>
    </row>
    <row r="5" spans="1:3">
      <c r="A5" t="s">
        <v>48</v>
      </c>
      <c r="B5">
        <v>0.98</v>
      </c>
      <c r="C5">
        <v>1.04</v>
      </c>
    </row>
    <row r="6" spans="1:3">
      <c r="A6" t="s">
        <v>49</v>
      </c>
      <c r="B6">
        <v>1.04</v>
      </c>
      <c r="C6">
        <v>0.95</v>
      </c>
    </row>
    <row r="7" spans="1:3">
      <c r="A7" t="s">
        <v>50</v>
      </c>
      <c r="B7">
        <v>1.03</v>
      </c>
      <c r="C7">
        <v>1.04</v>
      </c>
    </row>
    <row r="8" spans="1:3">
      <c r="A8" t="s">
        <v>67</v>
      </c>
      <c r="B8">
        <v>1403</v>
      </c>
      <c r="C8">
        <v>0.69</v>
      </c>
    </row>
    <row r="9" spans="1:3">
      <c r="A9" t="s">
        <v>68</v>
      </c>
      <c r="B9">
        <v>1303</v>
      </c>
      <c r="C9">
        <v>0.71</v>
      </c>
    </row>
    <row r="10" spans="1:3">
      <c r="A10" t="s">
        <v>69</v>
      </c>
      <c r="B10">
        <v>1483</v>
      </c>
      <c r="C10">
        <v>0.74</v>
      </c>
    </row>
    <row r="11" spans="1:3">
      <c r="A11" t="s">
        <v>70</v>
      </c>
      <c r="B11">
        <v>1363</v>
      </c>
      <c r="C11">
        <v>0.67</v>
      </c>
    </row>
    <row r="12" spans="1:3">
      <c r="A12" t="s">
        <v>71</v>
      </c>
      <c r="B12">
        <v>1478</v>
      </c>
      <c r="C12">
        <v>0.74</v>
      </c>
    </row>
    <row r="13" spans="1:3">
      <c r="A13" t="s">
        <v>72</v>
      </c>
      <c r="B13">
        <v>1338</v>
      </c>
      <c r="C13">
        <v>0.72</v>
      </c>
    </row>
    <row r="14" spans="1:3">
      <c r="B14">
        <f>AVERAGE(B2:B7)</f>
        <v>1.0166666666666666</v>
      </c>
      <c r="C14">
        <f>AVERAGE(C2:C7)</f>
        <v>0.99833333333333341</v>
      </c>
    </row>
    <row r="15" spans="1:3">
      <c r="B15">
        <f>STDEV(B2:B7)</f>
        <v>3.3266599866332423E-2</v>
      </c>
      <c r="C15">
        <f>STDEV(C2:C7)</f>
        <v>4.3550736694878883E-2</v>
      </c>
    </row>
    <row r="16" spans="1:3">
      <c r="B16">
        <f>AVERAGE(B8:B13)</f>
        <v>1394.6666666666667</v>
      </c>
      <c r="C16">
        <f>AVERAGE(C8:C13)</f>
        <v>0.71166666666666656</v>
      </c>
    </row>
    <row r="17" spans="2:3">
      <c r="B17">
        <f>STDEV(B8:B13)</f>
        <v>74.072037009026999</v>
      </c>
      <c r="C17">
        <f>STDEV(C8:C13)</f>
        <v>2.78687399547713E-2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8" sqref="E18"/>
    </sheetView>
  </sheetViews>
  <sheetFormatPr defaultRowHeight="13.5"/>
  <cols>
    <col min="1" max="1" width="20.25" customWidth="1"/>
    <col min="2" max="2" width="17.375" customWidth="1"/>
  </cols>
  <sheetData>
    <row r="1" spans="1:3">
      <c r="B1" t="s">
        <v>74</v>
      </c>
      <c r="C1" t="s">
        <v>73</v>
      </c>
    </row>
    <row r="2" spans="1:3">
      <c r="A2" t="s">
        <v>45</v>
      </c>
      <c r="B2">
        <v>0.98</v>
      </c>
      <c r="C2">
        <v>0.98</v>
      </c>
    </row>
    <row r="3" spans="1:3">
      <c r="A3" t="s">
        <v>46</v>
      </c>
      <c r="B3">
        <v>0.95</v>
      </c>
      <c r="C3">
        <v>0.94</v>
      </c>
    </row>
    <row r="4" spans="1:3">
      <c r="A4" t="s">
        <v>47</v>
      </c>
      <c r="B4">
        <v>1.04</v>
      </c>
      <c r="C4">
        <v>1.03</v>
      </c>
    </row>
    <row r="5" spans="1:3">
      <c r="A5" t="s">
        <v>48</v>
      </c>
      <c r="B5">
        <v>0.96</v>
      </c>
      <c r="C5">
        <v>1.02</v>
      </c>
    </row>
    <row r="6" spans="1:3">
      <c r="A6" t="s">
        <v>49</v>
      </c>
      <c r="B6">
        <v>1.03</v>
      </c>
      <c r="C6">
        <v>0.95</v>
      </c>
    </row>
    <row r="7" spans="1:3">
      <c r="A7" t="s">
        <v>50</v>
      </c>
      <c r="B7">
        <v>1.06</v>
      </c>
      <c r="C7">
        <v>0.96</v>
      </c>
    </row>
    <row r="8" spans="1:3">
      <c r="A8" t="s">
        <v>75</v>
      </c>
      <c r="B8">
        <v>1438</v>
      </c>
      <c r="C8">
        <v>0.38</v>
      </c>
    </row>
    <row r="9" spans="1:3">
      <c r="A9" t="s">
        <v>76</v>
      </c>
      <c r="B9">
        <v>1485</v>
      </c>
      <c r="C9">
        <v>0.41</v>
      </c>
    </row>
    <row r="10" spans="1:3">
      <c r="A10" t="s">
        <v>77</v>
      </c>
      <c r="B10">
        <v>1534</v>
      </c>
      <c r="C10">
        <v>0.43</v>
      </c>
    </row>
    <row r="11" spans="1:3">
      <c r="A11" t="s">
        <v>78</v>
      </c>
      <c r="B11">
        <v>1486</v>
      </c>
      <c r="C11">
        <v>0.43</v>
      </c>
    </row>
    <row r="12" spans="1:3">
      <c r="A12" t="s">
        <v>79</v>
      </c>
      <c r="B12">
        <v>1548</v>
      </c>
      <c r="C12">
        <v>0.38</v>
      </c>
    </row>
    <row r="13" spans="1:3">
      <c r="A13" t="s">
        <v>80</v>
      </c>
      <c r="B13">
        <v>1485</v>
      </c>
      <c r="C13">
        <v>0.43</v>
      </c>
    </row>
    <row r="14" spans="1:3">
      <c r="B14">
        <f>AVERAGE(B2:B7)</f>
        <v>1.0033333333333332</v>
      </c>
      <c r="C14">
        <f>AVERAGE(C2:C7)</f>
        <v>0.98</v>
      </c>
    </row>
    <row r="15" spans="1:3">
      <c r="B15">
        <f>STDEV(B2:B7)</f>
        <v>4.5898438608156053E-2</v>
      </c>
      <c r="C15">
        <f>STDEV(C2:C7)</f>
        <v>3.7416573867739451E-2</v>
      </c>
    </row>
    <row r="16" spans="1:3">
      <c r="B16">
        <f>AVERAGE(B8:B13)</f>
        <v>1496</v>
      </c>
      <c r="C16">
        <f>AVERAGE(C8:C13)</f>
        <v>0.41</v>
      </c>
    </row>
    <row r="17" spans="2:3">
      <c r="B17">
        <f>STDEV(B8:B13)</f>
        <v>39.633319315949301</v>
      </c>
      <c r="C17">
        <f>STDEV(C8:C13)</f>
        <v>2.4494897427831775E-2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miR-26a-5p mimic</vt:lpstr>
      <vt:lpstr>miR-181a-5p mimic</vt:lpstr>
      <vt:lpstr>miR-34a-5p mimic</vt:lpstr>
      <vt:lpstr>miR-93-5p mimic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2019-01-06T06:02:16Z</dcterms:modified>
</cp:coreProperties>
</file>