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C\레진논문\Peer J_YJ_ver\1st revision\최종\"/>
    </mc:Choice>
  </mc:AlternateContent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  <c r="I56" i="1"/>
  <c r="H56" i="1"/>
  <c r="G56" i="1"/>
  <c r="F56" i="1"/>
  <c r="E56" i="1"/>
  <c r="D56" i="1"/>
  <c r="C56" i="1"/>
  <c r="I45" i="1"/>
  <c r="H45" i="1"/>
  <c r="G45" i="1"/>
  <c r="F45" i="1"/>
  <c r="E45" i="1"/>
  <c r="D45" i="1"/>
  <c r="C45" i="1"/>
  <c r="I34" i="1"/>
  <c r="H34" i="1"/>
  <c r="G34" i="1"/>
  <c r="F34" i="1"/>
  <c r="E34" i="1"/>
  <c r="D34" i="1"/>
  <c r="C34" i="1"/>
  <c r="I22" i="1"/>
  <c r="H22" i="1"/>
  <c r="G22" i="1"/>
  <c r="F22" i="1"/>
  <c r="E22" i="1"/>
  <c r="D22" i="1"/>
  <c r="C22" i="1"/>
  <c r="D55" i="1" l="1"/>
  <c r="D57" i="1" s="1"/>
  <c r="E55" i="1"/>
  <c r="E57" i="1" s="1"/>
  <c r="F55" i="1"/>
  <c r="F57" i="1" s="1"/>
  <c r="G55" i="1"/>
  <c r="G57" i="1" s="1"/>
  <c r="H55" i="1"/>
  <c r="H57" i="1" s="1"/>
  <c r="I55" i="1"/>
  <c r="I57" i="1" s="1"/>
  <c r="C55" i="1"/>
  <c r="C57" i="1" s="1"/>
  <c r="D44" i="1"/>
  <c r="D46" i="1" s="1"/>
  <c r="E44" i="1"/>
  <c r="E46" i="1" s="1"/>
  <c r="F44" i="1"/>
  <c r="F46" i="1" s="1"/>
  <c r="G44" i="1"/>
  <c r="G46" i="1" s="1"/>
  <c r="H44" i="1"/>
  <c r="H46" i="1" s="1"/>
  <c r="I44" i="1"/>
  <c r="I46" i="1" s="1"/>
  <c r="C44" i="1"/>
  <c r="C46" i="1" s="1"/>
  <c r="D33" i="1"/>
  <c r="D35" i="1" s="1"/>
  <c r="E33" i="1"/>
  <c r="E35" i="1" s="1"/>
  <c r="F33" i="1"/>
  <c r="F35" i="1" s="1"/>
  <c r="G33" i="1"/>
  <c r="G35" i="1" s="1"/>
  <c r="H33" i="1"/>
  <c r="H35" i="1" s="1"/>
  <c r="I33" i="1"/>
  <c r="I35" i="1" s="1"/>
  <c r="C33" i="1"/>
  <c r="C35" i="1" s="1"/>
  <c r="D21" i="1"/>
  <c r="D23" i="1" s="1"/>
  <c r="E21" i="1"/>
  <c r="E23" i="1" s="1"/>
  <c r="F21" i="1"/>
  <c r="F23" i="1" s="1"/>
  <c r="G21" i="1"/>
  <c r="G23" i="1" s="1"/>
  <c r="H21" i="1"/>
  <c r="H23" i="1" s="1"/>
  <c r="I21" i="1"/>
  <c r="I23" i="1" s="1"/>
  <c r="C21" i="1"/>
  <c r="C23" i="1" s="1"/>
  <c r="D10" i="1"/>
  <c r="D12" i="1" s="1"/>
  <c r="E10" i="1"/>
  <c r="E12" i="1" s="1"/>
  <c r="F10" i="1"/>
  <c r="F12" i="1" s="1"/>
  <c r="G10" i="1"/>
  <c r="G12" i="1" s="1"/>
  <c r="H10" i="1"/>
  <c r="H12" i="1" s="1"/>
  <c r="I10" i="1"/>
  <c r="I12" i="1" s="1"/>
  <c r="C10" i="1"/>
  <c r="C12" i="1" s="1"/>
  <c r="I54" i="1" l="1"/>
  <c r="H54" i="1"/>
  <c r="G54" i="1"/>
  <c r="F54" i="1"/>
  <c r="E54" i="1"/>
  <c r="D54" i="1"/>
  <c r="C54" i="1"/>
  <c r="I43" i="1"/>
  <c r="H43" i="1"/>
  <c r="G43" i="1"/>
  <c r="F43" i="1"/>
  <c r="E43" i="1"/>
  <c r="D43" i="1"/>
  <c r="C43" i="1"/>
  <c r="I32" i="1"/>
  <c r="H32" i="1"/>
  <c r="G32" i="1"/>
  <c r="F32" i="1"/>
  <c r="E32" i="1"/>
  <c r="D32" i="1"/>
  <c r="C32" i="1"/>
  <c r="I20" i="1"/>
  <c r="H20" i="1"/>
  <c r="G20" i="1"/>
  <c r="F20" i="1"/>
  <c r="E20" i="1"/>
  <c r="D20" i="1"/>
  <c r="C20" i="1"/>
  <c r="D9" i="1"/>
  <c r="E9" i="1"/>
  <c r="F9" i="1"/>
  <c r="G9" i="1"/>
  <c r="H9" i="1"/>
  <c r="I9" i="1"/>
  <c r="C9" i="1"/>
</calcChain>
</file>

<file path=xl/sharedStrings.xml><?xml version="1.0" encoding="utf-8"?>
<sst xmlns="http://schemas.openxmlformats.org/spreadsheetml/2006/main" count="94" uniqueCount="48">
  <si>
    <t>F1</t>
    <phoneticPr fontId="1" type="noConversion"/>
  </si>
  <si>
    <t>F2</t>
    <phoneticPr fontId="1" type="noConversion"/>
  </si>
  <si>
    <t>F3</t>
    <phoneticPr fontId="1" type="noConversion"/>
  </si>
  <si>
    <t>F4</t>
    <phoneticPr fontId="1" type="noConversion"/>
  </si>
  <si>
    <t>F5</t>
    <phoneticPr fontId="1" type="noConversion"/>
  </si>
  <si>
    <t>F6</t>
    <phoneticPr fontId="1" type="noConversion"/>
  </si>
  <si>
    <t>F7</t>
    <phoneticPr fontId="1" type="noConversion"/>
  </si>
  <si>
    <r>
      <t>Concentration(</t>
    </r>
    <r>
      <rPr>
        <sz val="11"/>
        <color theme="1"/>
        <rFont val="Times New Roman"/>
        <family val="1"/>
      </rPr>
      <t>µ</t>
    </r>
    <r>
      <rPr>
        <sz val="11"/>
        <color theme="1"/>
        <rFont val="맑은 고딕"/>
        <family val="2"/>
        <charset val="129"/>
      </rPr>
      <t>g/ml)</t>
    </r>
    <phoneticPr fontId="1" type="noConversion"/>
  </si>
  <si>
    <r>
      <rPr>
        <b/>
        <sz val="11"/>
        <rFont val="맑은 고딕"/>
        <family val="3"/>
        <charset val="129"/>
      </rPr>
      <t xml:space="preserve">※ Purification result of </t>
    </r>
    <r>
      <rPr>
        <b/>
        <sz val="11"/>
        <rFont val="맑은 고딕"/>
        <family val="3"/>
        <charset val="129"/>
        <scheme val="minor"/>
      </rPr>
      <t xml:space="preserve">Resin pH, respectively (Fraction concentrarion, </t>
    </r>
    <r>
      <rPr>
        <b/>
        <sz val="11"/>
        <rFont val="Times New Roman"/>
        <family val="1"/>
      </rPr>
      <t>µ</t>
    </r>
    <r>
      <rPr>
        <b/>
        <sz val="11"/>
        <rFont val="맑은 고딕"/>
        <family val="3"/>
        <charset val="129"/>
      </rPr>
      <t>g/ml</t>
    </r>
    <r>
      <rPr>
        <b/>
        <sz val="11"/>
        <rFont val="맑은 고딕"/>
        <family val="3"/>
        <charset val="129"/>
        <scheme val="minor"/>
      </rPr>
      <t>)</t>
    </r>
    <phoneticPr fontId="1" type="noConversion"/>
  </si>
  <si>
    <t>Standard deviation</t>
    <phoneticPr fontId="1" type="noConversion"/>
  </si>
  <si>
    <t>Standard deviation</t>
    <phoneticPr fontId="1" type="noConversion"/>
  </si>
  <si>
    <t>Standard deviation</t>
    <phoneticPr fontId="1" type="noConversion"/>
  </si>
  <si>
    <t>Standard deviation</t>
    <phoneticPr fontId="1" type="noConversion"/>
  </si>
  <si>
    <t>Standard error</t>
    <phoneticPr fontId="1" type="noConversion"/>
  </si>
  <si>
    <t>Standard error</t>
    <phoneticPr fontId="1" type="noConversion"/>
  </si>
  <si>
    <t>Standard error</t>
    <phoneticPr fontId="1" type="noConversion"/>
  </si>
  <si>
    <t>Standard deviation</t>
    <phoneticPr fontId="1" type="noConversion"/>
  </si>
  <si>
    <t>Error bar</t>
    <phoneticPr fontId="1" type="noConversion"/>
  </si>
  <si>
    <t>Error bar</t>
    <phoneticPr fontId="1" type="noConversion"/>
  </si>
  <si>
    <t>Error bar</t>
    <phoneticPr fontId="1" type="noConversion"/>
  </si>
  <si>
    <t>Error bar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</si>
  <si>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</si>
  <si>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</si>
  <si>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</si>
  <si>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</si>
  <si>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</si>
  <si>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</si>
  <si>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1st</t>
  </si>
  <si>
    <t>2nd</t>
  </si>
  <si>
    <t>2nd</t>
    <phoneticPr fontId="1" type="noConversion"/>
  </si>
  <si>
    <t>3rd</t>
  </si>
  <si>
    <t>3rd</t>
    <phoneticPr fontId="1" type="noConversion"/>
  </si>
  <si>
    <t>4th</t>
  </si>
  <si>
    <t>4th</t>
    <phoneticPr fontId="1" type="noConversion"/>
  </si>
  <si>
    <t>1st</t>
    <phoneticPr fontId="1" type="noConversion"/>
  </si>
  <si>
    <t>GE Resin (pH 7.0)</t>
    <phoneticPr fontId="1" type="noConversion"/>
  </si>
  <si>
    <t>Concentration(µg/ml)</t>
  </si>
  <si>
    <t>1st</t>
    <phoneticPr fontId="1" type="noConversion"/>
  </si>
  <si>
    <t xml:space="preserve">GE </t>
    <phoneticPr fontId="1" type="noConversion"/>
  </si>
  <si>
    <t>8.5R</t>
    <phoneticPr fontId="1" type="noConversion"/>
  </si>
  <si>
    <t>9.5R</t>
    <phoneticPr fontId="1" type="noConversion"/>
  </si>
  <si>
    <t>10.5R</t>
    <phoneticPr fontId="1" type="noConversion"/>
  </si>
  <si>
    <t>11.5R</t>
    <phoneticPr fontId="1" type="noConversion"/>
  </si>
  <si>
    <t>Amicogen Resin (pH 8.5)</t>
    <phoneticPr fontId="1" type="noConversion"/>
  </si>
  <si>
    <t>Amicogen Resin (pH 9.5)</t>
    <phoneticPr fontId="1" type="noConversion"/>
  </si>
  <si>
    <t>Amicogen Resin (pH 10.5)</t>
    <phoneticPr fontId="1" type="noConversion"/>
  </si>
  <si>
    <t>Amicogen Resin (pH 11.5)</t>
    <phoneticPr fontId="1" type="noConversion"/>
  </si>
  <si>
    <t>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</si>
</sst>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i/>
      <sz val="11"/>
      <name val="맑은 고딕"/>
      <family val="3"/>
      <charset val="129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4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4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Sheet1!$L$4</c:f>
              <c:strCache>
                <c:ptCount val="1"/>
                <c:pt idx="0">
                  <c:v>GE 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Sheet1!$C$12:$I$12</c:f>
                <c:numCache>
                  <c:formatCode>General</c:formatCode>
                  <c:ptCount val="7"/>
                  <c:pt idx="0">
                    <c:v>4.6278144589716073</c:v>
                  </c:pt>
                  <c:pt idx="1">
                    <c:v>4.8191242288753395</c:v>
                  </c:pt>
                  <c:pt idx="2">
                    <c:v>15.136187322660442</c:v>
                  </c:pt>
                  <c:pt idx="3">
                    <c:v>3.5765439556458225</c:v>
                  </c:pt>
                  <c:pt idx="4">
                    <c:v>2.3804761428476167</c:v>
                  </c:pt>
                  <c:pt idx="5">
                    <c:v>1.8860783829593792</c:v>
                  </c:pt>
                  <c:pt idx="6">
                    <c:v>0.44924705526766301</c:v>
                  </c:pt>
                </c:numCache>
              </c:numRef>
            </c:plus>
            <c:minus>
              <c:numRef>
                <c:f>Sheet1!$C$12:$I$12</c:f>
                <c:numCache>
                  <c:formatCode>General</c:formatCode>
                  <c:ptCount val="7"/>
                  <c:pt idx="0">
                    <c:v>4.6278144589716073</c:v>
                  </c:pt>
                  <c:pt idx="1">
                    <c:v>4.8191242288753395</c:v>
                  </c:pt>
                  <c:pt idx="2">
                    <c:v>15.136187322660442</c:v>
                  </c:pt>
                  <c:pt idx="3">
                    <c:v>3.5765439556458225</c:v>
                  </c:pt>
                  <c:pt idx="4">
                    <c:v>2.3804761428476167</c:v>
                  </c:pt>
                  <c:pt idx="5">
                    <c:v>1.8860783829593792</c:v>
                  </c:pt>
                  <c:pt idx="6">
                    <c:v>0.44924705526766301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Sheet1!$M$4:$S$4</c:f>
              <c:numCache>
                <c:formatCode>General</c:formatCode>
                <c:ptCount val="7"/>
                <c:pt idx="0">
                  <c:v>265</c:v>
                </c:pt>
                <c:pt idx="1">
                  <c:v>299.25</c:v>
                </c:pt>
                <c:pt idx="2">
                  <c:v>221.5</c:v>
                </c:pt>
                <c:pt idx="3">
                  <c:v>57</c:v>
                </c:pt>
                <c:pt idx="4">
                  <c:v>14</c:v>
                </c:pt>
                <c:pt idx="5">
                  <c:v>4.75</c:v>
                </c:pt>
                <c:pt idx="6">
                  <c:v>1.375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4-4D6B-9F6C-6FCFD0333C82}"/>
            </c:ext>
          </c:extLst>
        </c:ser>
        <c:ser>
          <c:idx val="1"/>
          <c:order val="1"/>
          <c:tx>
            <c:strRef>
              <c:f>Sheet1!$L$5</c:f>
              <c:strCache>
                <c:ptCount val="1"/>
                <c:pt idx="0">
                  <c:v>8.5R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Sheet1!$C$23:$I$23</c:f>
                <c:numCache>
                  <c:formatCode>General</c:formatCode>
                  <c:ptCount val="7"/>
                  <c:pt idx="0">
                    <c:v>10.864698185714442</c:v>
                  </c:pt>
                  <c:pt idx="1">
                    <c:v>11.574037036977778</c:v>
                  </c:pt>
                  <c:pt idx="2">
                    <c:v>7.7203734797396084</c:v>
                  </c:pt>
                  <c:pt idx="3">
                    <c:v>7.153087911291645</c:v>
                  </c:pt>
                  <c:pt idx="4">
                    <c:v>12.427078967587944</c:v>
                  </c:pt>
                  <c:pt idx="5">
                    <c:v>5.6623758264530624</c:v>
                  </c:pt>
                  <c:pt idx="6">
                    <c:v>3.7437447829679842</c:v>
                  </c:pt>
                </c:numCache>
              </c:numRef>
            </c:plus>
            <c:minus>
              <c:numRef>
                <c:f>Sheet1!$C$23:$I$23</c:f>
                <c:numCache>
                  <c:formatCode>General</c:formatCode>
                  <c:ptCount val="7"/>
                  <c:pt idx="0">
                    <c:v>10.864698185714442</c:v>
                  </c:pt>
                  <c:pt idx="1">
                    <c:v>11.574037036977778</c:v>
                  </c:pt>
                  <c:pt idx="2">
                    <c:v>7.7203734797396084</c:v>
                  </c:pt>
                  <c:pt idx="3">
                    <c:v>7.153087911291645</c:v>
                  </c:pt>
                  <c:pt idx="4">
                    <c:v>12.427078967587944</c:v>
                  </c:pt>
                  <c:pt idx="5">
                    <c:v>5.6623758264530624</c:v>
                  </c:pt>
                  <c:pt idx="6">
                    <c:v>3.7437447829679842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Sheet1!$M$5:$S$5</c:f>
              <c:numCache>
                <c:formatCode>General</c:formatCode>
                <c:ptCount val="7"/>
                <c:pt idx="0">
                  <c:v>57</c:v>
                </c:pt>
                <c:pt idx="1">
                  <c:v>56</c:v>
                </c:pt>
                <c:pt idx="2">
                  <c:v>42.5</c:v>
                </c:pt>
                <c:pt idx="3">
                  <c:v>494</c:v>
                </c:pt>
                <c:pt idx="4">
                  <c:v>116.25</c:v>
                </c:pt>
                <c:pt idx="5">
                  <c:v>30.5</c:v>
                </c:pt>
                <c:pt idx="6">
                  <c:v>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4-4D6B-9F6C-6FCFD0333C82}"/>
            </c:ext>
          </c:extLst>
        </c:ser>
        <c:ser>
          <c:idx val="2"/>
          <c:order val="2"/>
          <c:tx>
            <c:strRef>
              <c:f>Sheet1!$L$6</c:f>
              <c:strCache>
                <c:ptCount val="1"/>
                <c:pt idx="0">
                  <c:v>9.5R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Sheet1!$C$35:$I$35</c:f>
                <c:numCache>
                  <c:formatCode>General</c:formatCode>
                  <c:ptCount val="7"/>
                  <c:pt idx="0">
                    <c:v>20.634088906467376</c:v>
                  </c:pt>
                  <c:pt idx="1">
                    <c:v>13.381229079074412</c:v>
                  </c:pt>
                  <c:pt idx="2">
                    <c:v>19.330459556530638</c:v>
                  </c:pt>
                  <c:pt idx="3">
                    <c:v>19.495191714881901</c:v>
                  </c:pt>
                  <c:pt idx="4">
                    <c:v>31.041219236148997</c:v>
                  </c:pt>
                  <c:pt idx="5">
                    <c:v>2.056493779875511</c:v>
                  </c:pt>
                  <c:pt idx="6">
                    <c:v>6.3672338316310215</c:v>
                  </c:pt>
                </c:numCache>
              </c:numRef>
            </c:plus>
            <c:minus>
              <c:numRef>
                <c:f>Sheet1!$C$35:$I$35</c:f>
                <c:numCache>
                  <c:formatCode>General</c:formatCode>
                  <c:ptCount val="7"/>
                  <c:pt idx="0">
                    <c:v>20.634088906467376</c:v>
                  </c:pt>
                  <c:pt idx="1">
                    <c:v>13.381229079074412</c:v>
                  </c:pt>
                  <c:pt idx="2">
                    <c:v>19.330459556530638</c:v>
                  </c:pt>
                  <c:pt idx="3">
                    <c:v>19.495191714881901</c:v>
                  </c:pt>
                  <c:pt idx="4">
                    <c:v>31.041219236148997</c:v>
                  </c:pt>
                  <c:pt idx="5">
                    <c:v>2.056493779875511</c:v>
                  </c:pt>
                  <c:pt idx="6">
                    <c:v>6.3672338316310215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Sheet1!$M$6:$S$6</c:f>
              <c:numCache>
                <c:formatCode>General</c:formatCode>
                <c:ptCount val="7"/>
                <c:pt idx="0">
                  <c:v>93.75</c:v>
                </c:pt>
                <c:pt idx="1">
                  <c:v>73.25</c:v>
                </c:pt>
                <c:pt idx="2">
                  <c:v>126</c:v>
                </c:pt>
                <c:pt idx="3">
                  <c:v>555.5</c:v>
                </c:pt>
                <c:pt idx="4">
                  <c:v>248.75</c:v>
                </c:pt>
                <c:pt idx="5">
                  <c:v>46.5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4-4D6B-9F6C-6FCFD0333C82}"/>
            </c:ext>
          </c:extLst>
        </c:ser>
        <c:ser>
          <c:idx val="3"/>
          <c:order val="3"/>
          <c:tx>
            <c:strRef>
              <c:f>Sheet1!$L$7</c:f>
              <c:strCache>
                <c:ptCount val="1"/>
                <c:pt idx="0">
                  <c:v>10.5R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Sheet1!$C$46:$I$46</c:f>
                <c:numCache>
                  <c:formatCode>General</c:formatCode>
                  <c:ptCount val="7"/>
                  <c:pt idx="0">
                    <c:v>1.3443554837418066</c:v>
                  </c:pt>
                  <c:pt idx="1">
                    <c:v>1.8526445062846424</c:v>
                  </c:pt>
                  <c:pt idx="2">
                    <c:v>6.3290830036164527</c:v>
                  </c:pt>
                  <c:pt idx="3">
                    <c:v>6.7992033847110847</c:v>
                  </c:pt>
                  <c:pt idx="4">
                    <c:v>3.7158164199360906</c:v>
                  </c:pt>
                  <c:pt idx="5">
                    <c:v>4.4738825420433201</c:v>
                  </c:pt>
                  <c:pt idx="6">
                    <c:v>0.1875</c:v>
                  </c:pt>
                </c:numCache>
              </c:numRef>
            </c:plus>
            <c:minus>
              <c:numRef>
                <c:f>Sheet1!$C$46:$I$46</c:f>
                <c:numCache>
                  <c:formatCode>General</c:formatCode>
                  <c:ptCount val="7"/>
                  <c:pt idx="0">
                    <c:v>1.3443554837418066</c:v>
                  </c:pt>
                  <c:pt idx="1">
                    <c:v>1.8526445062846424</c:v>
                  </c:pt>
                  <c:pt idx="2">
                    <c:v>6.3290830036164527</c:v>
                  </c:pt>
                  <c:pt idx="3">
                    <c:v>6.7992033847110847</c:v>
                  </c:pt>
                  <c:pt idx="4">
                    <c:v>3.7158164199360906</c:v>
                  </c:pt>
                  <c:pt idx="5">
                    <c:v>4.4738825420433201</c:v>
                  </c:pt>
                  <c:pt idx="6">
                    <c:v>0.1875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Sheet1!$M$7:$S$7</c:f>
              <c:numCache>
                <c:formatCode>General</c:formatCode>
                <c:ptCount val="7"/>
                <c:pt idx="0">
                  <c:v>13.25</c:v>
                </c:pt>
                <c:pt idx="1">
                  <c:v>10.25</c:v>
                </c:pt>
                <c:pt idx="2">
                  <c:v>81.25</c:v>
                </c:pt>
                <c:pt idx="3">
                  <c:v>403.5</c:v>
                </c:pt>
                <c:pt idx="4">
                  <c:v>59.25</c:v>
                </c:pt>
                <c:pt idx="5">
                  <c:v>22.25</c:v>
                </c:pt>
                <c:pt idx="6">
                  <c:v>1.625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F4-4D6B-9F6C-6FCFD0333C82}"/>
            </c:ext>
          </c:extLst>
        </c:ser>
        <c:ser>
          <c:idx val="4"/>
          <c:order val="4"/>
          <c:tx>
            <c:strRef>
              <c:f>Sheet1!$L$8</c:f>
              <c:strCache>
                <c:ptCount val="1"/>
                <c:pt idx="0">
                  <c:v>11.5R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Sheet1!$C$57:$I$57</c:f>
                <c:numCache>
                  <c:formatCode>General</c:formatCode>
                  <c:ptCount val="7"/>
                  <c:pt idx="0">
                    <c:v>1.3900689431343565</c:v>
                  </c:pt>
                  <c:pt idx="1">
                    <c:v>4.0945848385397996</c:v>
                  </c:pt>
                  <c:pt idx="2">
                    <c:v>1.7365554986812255</c:v>
                  </c:pt>
                  <c:pt idx="3">
                    <c:v>2.184223737013526</c:v>
                  </c:pt>
                  <c:pt idx="4">
                    <c:v>1.022736321508791</c:v>
                  </c:pt>
                  <c:pt idx="5">
                    <c:v>1.0658281209150624</c:v>
                  </c:pt>
                  <c:pt idx="6">
                    <c:v>0.34731109973624508</c:v>
                  </c:pt>
                </c:numCache>
              </c:numRef>
            </c:plus>
            <c:minus>
              <c:numRef>
                <c:f>Sheet1!$C$57:$I$57</c:f>
                <c:numCache>
                  <c:formatCode>General</c:formatCode>
                  <c:ptCount val="7"/>
                  <c:pt idx="0">
                    <c:v>1.3900689431343565</c:v>
                  </c:pt>
                  <c:pt idx="1">
                    <c:v>4.0945848385397996</c:v>
                  </c:pt>
                  <c:pt idx="2">
                    <c:v>1.7365554986812255</c:v>
                  </c:pt>
                  <c:pt idx="3">
                    <c:v>2.184223737013526</c:v>
                  </c:pt>
                  <c:pt idx="4">
                    <c:v>1.022736321508791</c:v>
                  </c:pt>
                  <c:pt idx="5">
                    <c:v>1.0658281209150624</c:v>
                  </c:pt>
                  <c:pt idx="6">
                    <c:v>0.34731109973624508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Sheet1!$M$8:$S$8</c:f>
              <c:numCache>
                <c:formatCode>General</c:formatCode>
                <c:ptCount val="7"/>
                <c:pt idx="0">
                  <c:v>15.25</c:v>
                </c:pt>
                <c:pt idx="1">
                  <c:v>30.75</c:v>
                </c:pt>
                <c:pt idx="2">
                  <c:v>18.25</c:v>
                </c:pt>
                <c:pt idx="3">
                  <c:v>13.5</c:v>
                </c:pt>
                <c:pt idx="4">
                  <c:v>3.9750000000000001</c:v>
                </c:pt>
                <c:pt idx="5">
                  <c:v>3.8250000000000002</c:v>
                </c:pt>
                <c:pt idx="6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F4-4D6B-9F6C-6FCFD0333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7844576"/>
        <c:axId val="1957838752"/>
      </c:lineChart>
      <c:catAx>
        <c:axId val="1957844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ko-KR" sz="1200" cap="non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Fraction number</a:t>
                </a:r>
                <a:endParaRPr lang="ko-KR" altLang="en-US" sz="1200" cap="none" baseline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ko-KR"/>
          </a:p>
        </c:txPr>
        <c:crossAx val="1957838752"/>
        <c:crosses val="autoZero"/>
        <c:auto val="1"/>
        <c:lblAlgn val="ctr"/>
        <c:lblOffset val="100"/>
        <c:noMultiLvlLbl val="0"/>
      </c:catAx>
      <c:valAx>
        <c:axId val="1957838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ko-KR" sz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Concentration (µg/mL) </a:t>
                </a:r>
                <a:endParaRPr lang="ko-KR" altLang="en-US" sz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811138302418979E-2"/>
              <c:y val="0.24520599450540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ko-KR"/>
          </a:p>
        </c:txPr>
        <c:crossAx val="195784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455222368389097"/>
          <c:y val="2.2313362776040017E-2"/>
          <c:w val="0.11913266776454945"/>
          <c:h val="0.2950078389595999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112722</xdr:colOff>
      <xdr:row>14</xdr:row>
      <xdr:rowOff>42582</xdr:rowOff>
    </xdr:from>
    <xdr:to>
      <xdr:col>18</xdr:col>
      <xdr:colOff>457933</xdr:colOff>
      <xdr:row>28</xdr:row>
      <xdr:rowOff>152401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7"/>
  <sheetViews>
    <sheetView tabSelected="1" topLeftCell="C8" zoomScale="115" zoomScaleNormal="115" workbookViewId="0">
      <selection activeCell="V14" sqref="V14"/>
    </sheetView>
  </sheetViews>
  <sheetFormatPr defaultRowHeight="16.5" x14ac:dyDescent="0.3"/>
  <cols>
    <col min="1" max="1" width="4.125" style="3" customWidth="1"/>
    <col min="2" max="2" width="24.875" customWidth="1"/>
    <col min="3" max="9" width="7.125" customWidth="1"/>
    <col min="11" max="11" width="4" style="3" bestFit="1" customWidth="1"/>
    <col min="12" max="12" width="25.125" bestFit="1" customWidth="1"/>
    <col min="13" max="19" width="7.125" customWidth="1"/>
  </cols>
  <sheetData>
    <row r="2" spans="1:19" x14ac:dyDescent="0.3">
      <c r="B2" s="8" t="s">
        <v>8</v>
      </c>
      <c r="C2" s="7"/>
      <c r="D2" s="7"/>
      <c r="E2" s="7"/>
      <c r="F2" s="7"/>
    </row>
    <row r="3" spans="1:19" ht="26.25" x14ac:dyDescent="0.3">
      <c r="B3" s="1"/>
      <c r="K3" s="34" t="s">
        <v>26</v>
      </c>
      <c r="L3" s="33" t="s">
        <v>36</v>
      </c>
      <c r="M3" s="3"/>
      <c r="N3" s="3"/>
      <c r="O3" s="3"/>
      <c r="P3" s="3"/>
      <c r="Q3" s="3"/>
      <c r="R3" s="3"/>
      <c r="S3" s="3"/>
    </row>
    <row r="4" spans="1:19" ht="26.25" x14ac:dyDescent="0.3">
      <c r="A4" s="34" t="s">
        <v>21</v>
      </c>
      <c r="B4" s="6" t="s">
        <v>35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L4" s="6" t="s">
        <v>38</v>
      </c>
      <c r="M4" s="6">
        <v>265</v>
      </c>
      <c r="N4" s="6">
        <v>299.25</v>
      </c>
      <c r="O4" s="6">
        <v>221.5</v>
      </c>
      <c r="P4" s="6">
        <v>57</v>
      </c>
      <c r="Q4" s="6">
        <v>14</v>
      </c>
      <c r="R4" s="6">
        <v>4.75</v>
      </c>
      <c r="S4" s="6">
        <v>1.375</v>
      </c>
    </row>
    <row r="5" spans="1:19" x14ac:dyDescent="0.3">
      <c r="B5" s="6" t="s">
        <v>34</v>
      </c>
      <c r="C5" s="20">
        <v>238</v>
      </c>
      <c r="D5" s="20">
        <v>326</v>
      </c>
      <c r="E5" s="20">
        <v>165</v>
      </c>
      <c r="F5" s="2">
        <v>47</v>
      </c>
      <c r="G5" s="2">
        <v>8</v>
      </c>
      <c r="H5" s="2">
        <v>1</v>
      </c>
      <c r="I5" s="2">
        <v>0.5</v>
      </c>
      <c r="L5" s="11" t="s">
        <v>39</v>
      </c>
      <c r="M5" s="11">
        <v>57</v>
      </c>
      <c r="N5" s="11">
        <v>56</v>
      </c>
      <c r="O5" s="11">
        <v>42.5</v>
      </c>
      <c r="P5" s="11">
        <v>494</v>
      </c>
      <c r="Q5" s="11">
        <v>116.25</v>
      </c>
      <c r="R5" s="11">
        <v>30.5</v>
      </c>
      <c r="S5" s="11">
        <v>20.25</v>
      </c>
    </row>
    <row r="6" spans="1:19" x14ac:dyDescent="0.3">
      <c r="B6" s="6" t="s">
        <v>29</v>
      </c>
      <c r="C6" s="20">
        <v>270</v>
      </c>
      <c r="D6" s="20">
        <v>295</v>
      </c>
      <c r="E6" s="20">
        <v>175</v>
      </c>
      <c r="F6" s="2">
        <v>45</v>
      </c>
      <c r="G6" s="2">
        <v>4</v>
      </c>
      <c r="H6" s="2">
        <v>2</v>
      </c>
      <c r="I6" s="2">
        <v>1</v>
      </c>
      <c r="L6" s="10" t="s">
        <v>40</v>
      </c>
      <c r="M6" s="10">
        <v>93.75</v>
      </c>
      <c r="N6" s="10">
        <v>73.25</v>
      </c>
      <c r="O6" s="10">
        <v>126</v>
      </c>
      <c r="P6" s="10">
        <v>555.5</v>
      </c>
      <c r="Q6" s="10">
        <v>248.75</v>
      </c>
      <c r="R6" s="10">
        <v>46.5</v>
      </c>
      <c r="S6" s="10">
        <v>28</v>
      </c>
    </row>
    <row r="7" spans="1:19" x14ac:dyDescent="0.3">
      <c r="B7" s="6" t="s">
        <v>31</v>
      </c>
      <c r="C7" s="20">
        <v>280</v>
      </c>
      <c r="D7" s="20">
        <v>280</v>
      </c>
      <c r="E7" s="20">
        <v>260</v>
      </c>
      <c r="F7" s="2">
        <v>60</v>
      </c>
      <c r="G7" s="2">
        <v>20</v>
      </c>
      <c r="H7" s="2">
        <v>0</v>
      </c>
      <c r="I7" s="2">
        <v>0</v>
      </c>
      <c r="L7" s="13" t="s">
        <v>41</v>
      </c>
      <c r="M7" s="13">
        <v>13.25</v>
      </c>
      <c r="N7" s="13">
        <v>10.25</v>
      </c>
      <c r="O7" s="13">
        <v>81.25</v>
      </c>
      <c r="P7" s="13">
        <v>403.5</v>
      </c>
      <c r="Q7" s="13">
        <v>59.25</v>
      </c>
      <c r="R7" s="13">
        <v>22.25</v>
      </c>
      <c r="S7" s="13">
        <v>1.625</v>
      </c>
    </row>
    <row r="8" spans="1:19" x14ac:dyDescent="0.3">
      <c r="B8" s="6" t="s">
        <v>33</v>
      </c>
      <c r="C8" s="20">
        <v>272</v>
      </c>
      <c r="D8" s="20">
        <v>296</v>
      </c>
      <c r="E8" s="20">
        <v>286</v>
      </c>
      <c r="F8" s="2">
        <v>76</v>
      </c>
      <c r="G8" s="2">
        <v>24</v>
      </c>
      <c r="H8" s="2">
        <v>16</v>
      </c>
      <c r="I8" s="2">
        <v>4</v>
      </c>
      <c r="L8" s="15" t="s">
        <v>42</v>
      </c>
      <c r="M8" s="15">
        <v>15.25</v>
      </c>
      <c r="N8" s="15">
        <v>30.75</v>
      </c>
      <c r="O8" s="15">
        <v>18.25</v>
      </c>
      <c r="P8" s="15">
        <v>13.5</v>
      </c>
      <c r="Q8" s="15">
        <v>3.9750000000000001</v>
      </c>
      <c r="R8" s="15">
        <v>3.8250000000000002</v>
      </c>
      <c r="S8" s="15">
        <v>1.35</v>
      </c>
    </row>
    <row r="9" spans="1:19" x14ac:dyDescent="0.3">
      <c r="B9" s="6" t="s">
        <v>7</v>
      </c>
      <c r="C9" s="20">
        <f>AVERAGE(C5:C8)</f>
        <v>265</v>
      </c>
      <c r="D9" s="20">
        <f t="shared" ref="D9:I9" si="0">AVERAGE(D5:D8)</f>
        <v>299.25</v>
      </c>
      <c r="E9" s="20">
        <f t="shared" si="0"/>
        <v>221.5</v>
      </c>
      <c r="F9" s="2">
        <f t="shared" si="0"/>
        <v>57</v>
      </c>
      <c r="G9" s="2">
        <f t="shared" si="0"/>
        <v>14</v>
      </c>
      <c r="H9" s="2">
        <f t="shared" si="0"/>
        <v>4.75</v>
      </c>
      <c r="I9" s="2">
        <f t="shared" si="0"/>
        <v>1.375</v>
      </c>
      <c r="L9" s="3"/>
    </row>
    <row r="10" spans="1:19" x14ac:dyDescent="0.3">
      <c r="B10" s="29" t="s">
        <v>9</v>
      </c>
      <c r="C10" s="30">
        <f>STDEV(C5:C8)</f>
        <v>18.511257835886429</v>
      </c>
      <c r="D10" s="30">
        <f t="shared" ref="D10:I10" si="1">STDEV(D5:D8)</f>
        <v>19.276496915501358</v>
      </c>
      <c r="E10" s="30">
        <f t="shared" si="1"/>
        <v>60.544749290641768</v>
      </c>
      <c r="F10" s="30">
        <f t="shared" si="1"/>
        <v>14.30617582258329</v>
      </c>
      <c r="G10" s="30">
        <f t="shared" si="1"/>
        <v>9.5219045713904666</v>
      </c>
      <c r="H10" s="30">
        <f t="shared" si="1"/>
        <v>7.544313531837517</v>
      </c>
      <c r="I10" s="30">
        <f t="shared" si="1"/>
        <v>1.796988221070652</v>
      </c>
      <c r="L10" s="3"/>
    </row>
    <row r="11" spans="1:19" ht="26.25" x14ac:dyDescent="0.3">
      <c r="B11" s="29" t="s">
        <v>13</v>
      </c>
      <c r="C11" s="30">
        <f t="shared" ref="C11:I11" si="2">C10/4^(1/2)</f>
        <v>9.2556289179432145</v>
      </c>
      <c r="D11" s="30">
        <f t="shared" si="2"/>
        <v>9.6382484577506791</v>
      </c>
      <c r="E11" s="30">
        <f t="shared" si="2"/>
        <v>30.272374645320884</v>
      </c>
      <c r="F11" s="30">
        <f t="shared" si="2"/>
        <v>7.153087911291645</v>
      </c>
      <c r="G11" s="30">
        <f t="shared" si="2"/>
        <v>4.7609522856952333</v>
      </c>
      <c r="H11" s="30">
        <f t="shared" si="2"/>
        <v>3.7721567659187585</v>
      </c>
      <c r="I11" s="30">
        <f t="shared" si="2"/>
        <v>0.89849411053532602</v>
      </c>
      <c r="K11" s="34"/>
      <c r="L11" s="35"/>
      <c r="M11" s="36"/>
      <c r="N11" s="36"/>
      <c r="O11" s="36"/>
      <c r="P11" s="36"/>
      <c r="Q11" s="36"/>
      <c r="R11" s="36"/>
      <c r="S11" s="36"/>
    </row>
    <row r="12" spans="1:19" x14ac:dyDescent="0.3">
      <c r="B12" s="29" t="s">
        <v>17</v>
      </c>
      <c r="C12" s="30">
        <f>C11/2</f>
        <v>4.6278144589716073</v>
      </c>
      <c r="D12" s="30">
        <f t="shared" ref="D12:I12" si="3">D11/2</f>
        <v>4.8191242288753395</v>
      </c>
      <c r="E12" s="30">
        <f t="shared" si="3"/>
        <v>15.136187322660442</v>
      </c>
      <c r="F12" s="30">
        <f t="shared" si="3"/>
        <v>3.5765439556458225</v>
      </c>
      <c r="G12" s="30">
        <f t="shared" si="3"/>
        <v>2.3804761428476167</v>
      </c>
      <c r="H12" s="30">
        <f t="shared" si="3"/>
        <v>1.8860783829593792</v>
      </c>
      <c r="I12" s="30">
        <f t="shared" si="3"/>
        <v>0.44924705526766301</v>
      </c>
      <c r="L12" s="36"/>
      <c r="M12" s="35"/>
      <c r="N12" s="35"/>
      <c r="O12" s="35"/>
      <c r="P12" s="35"/>
      <c r="Q12" s="35"/>
      <c r="R12" s="35"/>
      <c r="S12" s="35"/>
    </row>
    <row r="13" spans="1:19" x14ac:dyDescent="0.3">
      <c r="B13" s="26"/>
      <c r="C13" s="38"/>
      <c r="D13" s="38"/>
      <c r="E13" s="38"/>
      <c r="F13" s="38"/>
      <c r="G13" s="38"/>
      <c r="H13" s="38"/>
      <c r="I13" s="38"/>
      <c r="L13" s="36"/>
      <c r="M13" s="35"/>
      <c r="N13" s="35"/>
      <c r="O13" s="35"/>
      <c r="P13" s="35"/>
      <c r="Q13" s="35"/>
      <c r="R13" s="35"/>
      <c r="S13" s="35"/>
    </row>
    <row r="14" spans="1:19" x14ac:dyDescent="0.3">
      <c r="B14" s="4"/>
      <c r="C14" s="4"/>
      <c r="D14" s="4"/>
      <c r="E14" s="4"/>
      <c r="F14" s="4"/>
      <c r="G14" s="4"/>
      <c r="H14" s="4"/>
      <c r="I14" s="4"/>
      <c r="L14" s="36"/>
      <c r="M14" s="35"/>
      <c r="N14" s="35"/>
      <c r="O14" s="35"/>
      <c r="P14" s="35"/>
      <c r="Q14" s="35"/>
      <c r="R14" s="35"/>
      <c r="S14" s="35"/>
    </row>
    <row r="15" spans="1:19" ht="26.25" x14ac:dyDescent="0.3">
      <c r="A15" s="34" t="s">
        <v>22</v>
      </c>
      <c r="B15" s="11" t="s">
        <v>43</v>
      </c>
      <c r="C15" s="11" t="s">
        <v>0</v>
      </c>
      <c r="D15" s="11" t="s">
        <v>1</v>
      </c>
      <c r="E15" s="11" t="s">
        <v>2</v>
      </c>
      <c r="F15" s="11" t="s">
        <v>3</v>
      </c>
      <c r="G15" s="11" t="s">
        <v>4</v>
      </c>
      <c r="H15" s="11" t="s">
        <v>5</v>
      </c>
      <c r="I15" s="11" t="s">
        <v>6</v>
      </c>
      <c r="K15" s="34" t="s">
        <v>47</v>
      </c>
      <c r="L15" s="37"/>
      <c r="M15" s="35"/>
      <c r="N15" s="35"/>
      <c r="O15" s="35"/>
      <c r="P15" s="35"/>
      <c r="Q15" s="35"/>
      <c r="R15" s="35"/>
      <c r="S15" s="35"/>
    </row>
    <row r="16" spans="1:19" x14ac:dyDescent="0.3">
      <c r="B16" s="11" t="s">
        <v>27</v>
      </c>
      <c r="C16" s="9">
        <v>17</v>
      </c>
      <c r="D16" s="9">
        <v>25</v>
      </c>
      <c r="E16" s="9">
        <v>15</v>
      </c>
      <c r="F16" s="21">
        <v>500</v>
      </c>
      <c r="G16" s="9">
        <v>75</v>
      </c>
      <c r="H16" s="9">
        <v>10</v>
      </c>
      <c r="I16" s="9">
        <v>9</v>
      </c>
      <c r="L16" s="37"/>
      <c r="M16" s="4"/>
      <c r="N16" s="4"/>
      <c r="O16" s="4"/>
      <c r="P16" s="4"/>
      <c r="Q16" s="4"/>
      <c r="R16" s="4"/>
      <c r="S16" s="4"/>
    </row>
    <row r="17" spans="1:19" x14ac:dyDescent="0.3">
      <c r="B17" s="11" t="s">
        <v>28</v>
      </c>
      <c r="C17" s="9">
        <v>25</v>
      </c>
      <c r="D17" s="9">
        <v>13</v>
      </c>
      <c r="E17" s="9">
        <v>17</v>
      </c>
      <c r="F17" s="21">
        <v>470</v>
      </c>
      <c r="G17" s="9">
        <v>72</v>
      </c>
      <c r="H17" s="9">
        <v>14</v>
      </c>
      <c r="I17" s="9">
        <v>6</v>
      </c>
      <c r="L17" s="37"/>
      <c r="M17" s="4"/>
      <c r="N17" s="4"/>
      <c r="O17" s="4"/>
      <c r="P17" s="4"/>
      <c r="Q17" s="4"/>
      <c r="R17" s="4"/>
      <c r="S17" s="4"/>
    </row>
    <row r="18" spans="1:19" x14ac:dyDescent="0.3">
      <c r="B18" s="11" t="s">
        <v>30</v>
      </c>
      <c r="C18" s="9">
        <v>78</v>
      </c>
      <c r="D18" s="9">
        <v>72</v>
      </c>
      <c r="E18" s="9">
        <v>74</v>
      </c>
      <c r="F18" s="21">
        <v>474</v>
      </c>
      <c r="G18" s="9">
        <v>166</v>
      </c>
      <c r="H18" s="9">
        <v>58</v>
      </c>
      <c r="I18" s="9">
        <v>36</v>
      </c>
      <c r="L18" s="37"/>
      <c r="M18" s="4"/>
      <c r="N18" s="4"/>
      <c r="O18" s="4"/>
      <c r="P18" s="4"/>
      <c r="Q18" s="4"/>
      <c r="R18" s="4"/>
      <c r="S18" s="4"/>
    </row>
    <row r="19" spans="1:19" x14ac:dyDescent="0.3">
      <c r="B19" s="11" t="s">
        <v>32</v>
      </c>
      <c r="C19" s="9">
        <v>108</v>
      </c>
      <c r="D19" s="9">
        <v>114</v>
      </c>
      <c r="E19" s="9">
        <v>64</v>
      </c>
      <c r="F19" s="21">
        <v>532</v>
      </c>
      <c r="G19" s="9">
        <v>152</v>
      </c>
      <c r="H19" s="9">
        <v>40</v>
      </c>
      <c r="I19" s="9">
        <v>30</v>
      </c>
      <c r="L19" s="37"/>
      <c r="M19" s="4"/>
      <c r="N19" s="4"/>
      <c r="O19" s="4"/>
      <c r="P19" s="4"/>
      <c r="Q19" s="4"/>
      <c r="R19" s="4"/>
      <c r="S19" s="4"/>
    </row>
    <row r="20" spans="1:19" x14ac:dyDescent="0.3">
      <c r="B20" s="11" t="s">
        <v>7</v>
      </c>
      <c r="C20" s="9">
        <f t="shared" ref="C20:I20" si="4">AVERAGE(C16:C19)</f>
        <v>57</v>
      </c>
      <c r="D20" s="9">
        <f t="shared" si="4"/>
        <v>56</v>
      </c>
      <c r="E20" s="9">
        <f t="shared" si="4"/>
        <v>42.5</v>
      </c>
      <c r="F20" s="21">
        <f t="shared" si="4"/>
        <v>494</v>
      </c>
      <c r="G20" s="9">
        <f t="shared" si="4"/>
        <v>116.25</v>
      </c>
      <c r="H20" s="9">
        <f t="shared" si="4"/>
        <v>30.5</v>
      </c>
      <c r="I20" s="9">
        <f t="shared" si="4"/>
        <v>20.25</v>
      </c>
      <c r="L20" s="25"/>
    </row>
    <row r="21" spans="1:19" x14ac:dyDescent="0.3">
      <c r="B21" s="29" t="s">
        <v>10</v>
      </c>
      <c r="C21" s="31">
        <f t="shared" ref="C21:I21" si="5">STDEV(C16:C19)</f>
        <v>43.458792742857767</v>
      </c>
      <c r="D21" s="31">
        <f t="shared" si="5"/>
        <v>46.296148147911111</v>
      </c>
      <c r="E21" s="31">
        <f t="shared" si="5"/>
        <v>30.881493918958434</v>
      </c>
      <c r="F21" s="31">
        <f t="shared" si="5"/>
        <v>28.61235164516658</v>
      </c>
      <c r="G21" s="31">
        <f t="shared" si="5"/>
        <v>49.708315870351775</v>
      </c>
      <c r="H21" s="31">
        <f t="shared" si="5"/>
        <v>22.649503305812249</v>
      </c>
      <c r="I21" s="31">
        <f t="shared" si="5"/>
        <v>14.974979131871937</v>
      </c>
      <c r="L21" s="25"/>
    </row>
    <row r="22" spans="1:19" ht="26.25" x14ac:dyDescent="0.3">
      <c r="B22" s="29" t="s">
        <v>14</v>
      </c>
      <c r="C22" s="31">
        <f t="shared" ref="C22:I22" si="6">C21/4^(1/2)</f>
        <v>21.729396371428884</v>
      </c>
      <c r="D22" s="31">
        <f t="shared" si="6"/>
        <v>23.148074073955556</v>
      </c>
      <c r="E22" s="31">
        <f t="shared" si="6"/>
        <v>15.440746959479217</v>
      </c>
      <c r="F22" s="31">
        <f t="shared" si="6"/>
        <v>14.30617582258329</v>
      </c>
      <c r="G22" s="31">
        <f t="shared" si="6"/>
        <v>24.854157935175888</v>
      </c>
      <c r="H22" s="31">
        <f t="shared" si="6"/>
        <v>11.324751652906125</v>
      </c>
      <c r="I22" s="31">
        <f t="shared" si="6"/>
        <v>7.4874895659359684</v>
      </c>
      <c r="K22" s="34"/>
      <c r="L22" s="25"/>
    </row>
    <row r="23" spans="1:19" x14ac:dyDescent="0.3">
      <c r="B23" s="29" t="s">
        <v>18</v>
      </c>
      <c r="C23" s="31">
        <f>C22/2</f>
        <v>10.864698185714442</v>
      </c>
      <c r="D23" s="31">
        <f t="shared" ref="D23:I23" si="7">D22/2</f>
        <v>11.574037036977778</v>
      </c>
      <c r="E23" s="31">
        <f t="shared" si="7"/>
        <v>7.7203734797396084</v>
      </c>
      <c r="F23" s="31">
        <f t="shared" si="7"/>
        <v>7.153087911291645</v>
      </c>
      <c r="G23" s="31">
        <f t="shared" si="7"/>
        <v>12.427078967587944</v>
      </c>
      <c r="H23" s="31">
        <f t="shared" si="7"/>
        <v>5.6623758264530624</v>
      </c>
      <c r="I23" s="31">
        <f t="shared" si="7"/>
        <v>3.7437447829679842</v>
      </c>
      <c r="L23" s="25"/>
    </row>
    <row r="24" spans="1:19" x14ac:dyDescent="0.3">
      <c r="B24" s="26"/>
      <c r="C24" s="4"/>
      <c r="D24" s="4"/>
      <c r="E24" s="4"/>
      <c r="F24" s="4"/>
      <c r="G24" s="4"/>
      <c r="H24" s="4"/>
      <c r="I24" s="4"/>
      <c r="L24" s="25"/>
    </row>
    <row r="25" spans="1:19" x14ac:dyDescent="0.3">
      <c r="B25" s="26"/>
      <c r="C25" s="4"/>
      <c r="D25" s="4"/>
      <c r="E25" s="4"/>
      <c r="F25" s="28"/>
      <c r="G25" s="4"/>
      <c r="H25" s="4"/>
      <c r="I25" s="4"/>
      <c r="L25" s="25"/>
    </row>
    <row r="26" spans="1:19" x14ac:dyDescent="0.3">
      <c r="B26" s="4"/>
      <c r="C26" s="4"/>
      <c r="D26" s="4"/>
      <c r="E26" s="4"/>
      <c r="F26" s="4"/>
      <c r="G26" s="4"/>
      <c r="H26" s="4"/>
      <c r="I26" s="4"/>
    </row>
    <row r="27" spans="1:19" ht="26.25" x14ac:dyDescent="0.3">
      <c r="A27" s="34" t="s">
        <v>23</v>
      </c>
      <c r="B27" s="10" t="s">
        <v>44</v>
      </c>
      <c r="C27" s="10" t="s">
        <v>0</v>
      </c>
      <c r="D27" s="10" t="s">
        <v>1</v>
      </c>
      <c r="E27" s="10" t="s">
        <v>2</v>
      </c>
      <c r="F27" s="10" t="s">
        <v>3</v>
      </c>
      <c r="G27" s="10" t="s">
        <v>4</v>
      </c>
      <c r="H27" s="10" t="s">
        <v>5</v>
      </c>
      <c r="I27" s="10" t="s">
        <v>6</v>
      </c>
    </row>
    <row r="28" spans="1:19" x14ac:dyDescent="0.3">
      <c r="B28" s="10" t="s">
        <v>27</v>
      </c>
      <c r="C28" s="12">
        <v>15</v>
      </c>
      <c r="D28" s="12">
        <v>33</v>
      </c>
      <c r="E28" s="12">
        <v>60</v>
      </c>
      <c r="F28" s="22">
        <v>600</v>
      </c>
      <c r="G28" s="22">
        <v>134</v>
      </c>
      <c r="H28" s="12">
        <v>36</v>
      </c>
      <c r="I28" s="12">
        <v>7</v>
      </c>
    </row>
    <row r="29" spans="1:19" x14ac:dyDescent="0.3">
      <c r="B29" s="10" t="s">
        <v>28</v>
      </c>
      <c r="C29" s="12">
        <v>30</v>
      </c>
      <c r="D29" s="12">
        <v>22</v>
      </c>
      <c r="E29" s="12">
        <v>60</v>
      </c>
      <c r="F29" s="22">
        <v>500</v>
      </c>
      <c r="G29" s="22">
        <v>149</v>
      </c>
      <c r="H29" s="12">
        <v>44</v>
      </c>
      <c r="I29" s="12">
        <v>5</v>
      </c>
    </row>
    <row r="30" spans="1:19" x14ac:dyDescent="0.3">
      <c r="B30" s="10" t="s">
        <v>30</v>
      </c>
      <c r="C30" s="12">
        <v>162</v>
      </c>
      <c r="D30" s="12">
        <v>110</v>
      </c>
      <c r="E30" s="12">
        <v>176</v>
      </c>
      <c r="F30" s="22">
        <v>480</v>
      </c>
      <c r="G30" s="22">
        <v>364</v>
      </c>
      <c r="H30" s="12">
        <v>52</v>
      </c>
      <c r="I30" s="12">
        <v>52</v>
      </c>
    </row>
    <row r="31" spans="1:19" x14ac:dyDescent="0.3">
      <c r="B31" s="17" t="s">
        <v>32</v>
      </c>
      <c r="C31" s="12">
        <v>168</v>
      </c>
      <c r="D31" s="12">
        <v>128</v>
      </c>
      <c r="E31" s="12">
        <v>208</v>
      </c>
      <c r="F31" s="22">
        <v>642</v>
      </c>
      <c r="G31" s="22">
        <v>348</v>
      </c>
      <c r="H31" s="12">
        <v>54</v>
      </c>
      <c r="I31" s="12">
        <v>48</v>
      </c>
    </row>
    <row r="32" spans="1:19" x14ac:dyDescent="0.3">
      <c r="B32" s="10" t="s">
        <v>7</v>
      </c>
      <c r="C32" s="12">
        <f>AVERAGE(C28:C31)</f>
        <v>93.75</v>
      </c>
      <c r="D32" s="12">
        <f t="shared" ref="D32" si="8">AVERAGE(D28:D31)</f>
        <v>73.25</v>
      </c>
      <c r="E32" s="12">
        <f t="shared" ref="E32" si="9">AVERAGE(E28:E31)</f>
        <v>126</v>
      </c>
      <c r="F32" s="22">
        <f t="shared" ref="F32" si="10">AVERAGE(F28:F31)</f>
        <v>555.5</v>
      </c>
      <c r="G32" s="22">
        <f t="shared" ref="G32" si="11">AVERAGE(G28:G31)</f>
        <v>248.75</v>
      </c>
      <c r="H32" s="12">
        <f t="shared" ref="H32" si="12">AVERAGE(H28:H31)</f>
        <v>46.5</v>
      </c>
      <c r="I32" s="12">
        <f t="shared" ref="I32" si="13">AVERAGE(I28:I31)</f>
        <v>28</v>
      </c>
    </row>
    <row r="33" spans="1:9" x14ac:dyDescent="0.3">
      <c r="B33" s="29" t="s">
        <v>11</v>
      </c>
      <c r="C33" s="32">
        <f>STDEV(C28:C31)</f>
        <v>82.536355625869504</v>
      </c>
      <c r="D33" s="32">
        <f t="shared" ref="D33:I33" si="14">STDEV(D28:D31)</f>
        <v>53.524916316297649</v>
      </c>
      <c r="E33" s="32">
        <f t="shared" si="14"/>
        <v>77.321838226122551</v>
      </c>
      <c r="F33" s="32">
        <f t="shared" si="14"/>
        <v>77.980766859527606</v>
      </c>
      <c r="G33" s="32">
        <f t="shared" si="14"/>
        <v>124.16487694459599</v>
      </c>
      <c r="H33" s="32">
        <f t="shared" si="14"/>
        <v>8.2259751195020439</v>
      </c>
      <c r="I33" s="32">
        <f t="shared" si="14"/>
        <v>25.468935326524086</v>
      </c>
    </row>
    <row r="34" spans="1:9" x14ac:dyDescent="0.3">
      <c r="B34" s="29" t="s">
        <v>14</v>
      </c>
      <c r="C34" s="32">
        <f t="shared" ref="C34:I34" si="15">C33/4^(1/2)</f>
        <v>41.268177812934752</v>
      </c>
      <c r="D34" s="32">
        <f t="shared" si="15"/>
        <v>26.762458158148824</v>
      </c>
      <c r="E34" s="32">
        <f t="shared" si="15"/>
        <v>38.660919113061276</v>
      </c>
      <c r="F34" s="32">
        <f t="shared" si="15"/>
        <v>38.990383429763803</v>
      </c>
      <c r="G34" s="32">
        <f t="shared" si="15"/>
        <v>62.082438472297994</v>
      </c>
      <c r="H34" s="32">
        <f t="shared" si="15"/>
        <v>4.1129875597510219</v>
      </c>
      <c r="I34" s="32">
        <f t="shared" si="15"/>
        <v>12.734467663262043</v>
      </c>
    </row>
    <row r="35" spans="1:9" x14ac:dyDescent="0.3">
      <c r="B35" s="29" t="s">
        <v>18</v>
      </c>
      <c r="C35" s="32">
        <f>C34/2</f>
        <v>20.634088906467376</v>
      </c>
      <c r="D35" s="32">
        <f t="shared" ref="D35:I35" si="16">D34/2</f>
        <v>13.381229079074412</v>
      </c>
      <c r="E35" s="32">
        <f t="shared" si="16"/>
        <v>19.330459556530638</v>
      </c>
      <c r="F35" s="32">
        <f t="shared" si="16"/>
        <v>19.495191714881901</v>
      </c>
      <c r="G35" s="32">
        <f t="shared" si="16"/>
        <v>31.041219236148997</v>
      </c>
      <c r="H35" s="32">
        <f t="shared" si="16"/>
        <v>2.056493779875511</v>
      </c>
      <c r="I35" s="32">
        <f t="shared" si="16"/>
        <v>6.3672338316310215</v>
      </c>
    </row>
    <row r="36" spans="1:9" x14ac:dyDescent="0.3">
      <c r="B36" s="26"/>
      <c r="C36" s="24"/>
      <c r="D36" s="24"/>
      <c r="E36" s="24"/>
      <c r="F36" s="27"/>
      <c r="G36" s="27"/>
      <c r="H36" s="24"/>
      <c r="I36" s="24"/>
    </row>
    <row r="38" spans="1:9" ht="26.25" x14ac:dyDescent="0.3">
      <c r="A38" s="34" t="s">
        <v>24</v>
      </c>
      <c r="B38" s="13" t="s">
        <v>45</v>
      </c>
      <c r="C38" s="13" t="s">
        <v>0</v>
      </c>
      <c r="D38" s="13" t="s">
        <v>1</v>
      </c>
      <c r="E38" s="13" t="s">
        <v>2</v>
      </c>
      <c r="F38" s="13" t="s">
        <v>3</v>
      </c>
      <c r="G38" s="13" t="s">
        <v>4</v>
      </c>
      <c r="H38" s="13" t="s">
        <v>5</v>
      </c>
      <c r="I38" s="13" t="s">
        <v>6</v>
      </c>
    </row>
    <row r="39" spans="1:9" x14ac:dyDescent="0.3">
      <c r="B39" s="13" t="s">
        <v>27</v>
      </c>
      <c r="C39" s="14">
        <v>7</v>
      </c>
      <c r="D39" s="14">
        <v>9</v>
      </c>
      <c r="E39" s="14">
        <v>60</v>
      </c>
      <c r="F39" s="23">
        <v>390</v>
      </c>
      <c r="G39" s="14">
        <v>45</v>
      </c>
      <c r="H39" s="14">
        <v>35</v>
      </c>
      <c r="I39" s="14">
        <v>2</v>
      </c>
    </row>
    <row r="40" spans="1:9" x14ac:dyDescent="0.3">
      <c r="B40" s="13" t="s">
        <v>28</v>
      </c>
      <c r="C40" s="14">
        <v>12</v>
      </c>
      <c r="D40" s="14">
        <v>2</v>
      </c>
      <c r="E40" s="14">
        <v>61</v>
      </c>
      <c r="F40" s="23">
        <v>430</v>
      </c>
      <c r="G40" s="14">
        <v>50</v>
      </c>
      <c r="H40" s="14">
        <v>40</v>
      </c>
      <c r="I40" s="14">
        <v>0.5</v>
      </c>
    </row>
    <row r="41" spans="1:9" x14ac:dyDescent="0.3">
      <c r="B41" s="13" t="s">
        <v>30</v>
      </c>
      <c r="C41" s="14">
        <v>20</v>
      </c>
      <c r="D41" s="14">
        <v>20</v>
      </c>
      <c r="E41" s="14">
        <v>92</v>
      </c>
      <c r="F41" s="23">
        <v>422</v>
      </c>
      <c r="G41" s="14">
        <v>78</v>
      </c>
      <c r="H41" s="14">
        <v>10</v>
      </c>
      <c r="I41" s="14">
        <v>2</v>
      </c>
    </row>
    <row r="42" spans="1:9" x14ac:dyDescent="0.3">
      <c r="B42" s="18" t="s">
        <v>32</v>
      </c>
      <c r="C42" s="14">
        <v>14</v>
      </c>
      <c r="D42" s="14">
        <v>10</v>
      </c>
      <c r="E42" s="14">
        <v>112</v>
      </c>
      <c r="F42" s="23">
        <v>372</v>
      </c>
      <c r="G42" s="14">
        <v>64</v>
      </c>
      <c r="H42" s="14">
        <v>4</v>
      </c>
      <c r="I42" s="14">
        <v>2</v>
      </c>
    </row>
    <row r="43" spans="1:9" x14ac:dyDescent="0.3">
      <c r="B43" s="13" t="s">
        <v>7</v>
      </c>
      <c r="C43" s="14">
        <f>AVERAGE(C39:C42)</f>
        <v>13.25</v>
      </c>
      <c r="D43" s="14">
        <f t="shared" ref="D43" si="17">AVERAGE(D39:D42)</f>
        <v>10.25</v>
      </c>
      <c r="E43" s="14">
        <f t="shared" ref="E43" si="18">AVERAGE(E39:E42)</f>
        <v>81.25</v>
      </c>
      <c r="F43" s="23">
        <f t="shared" ref="F43" si="19">AVERAGE(F39:F42)</f>
        <v>403.5</v>
      </c>
      <c r="G43" s="14">
        <f t="shared" ref="G43" si="20">AVERAGE(G39:G42)</f>
        <v>59.25</v>
      </c>
      <c r="H43" s="14">
        <f t="shared" ref="H43" si="21">AVERAGE(H39:H42)</f>
        <v>22.25</v>
      </c>
      <c r="I43" s="14">
        <f t="shared" ref="I43" si="22">AVERAGE(I39:I42)</f>
        <v>1.625</v>
      </c>
    </row>
    <row r="44" spans="1:9" x14ac:dyDescent="0.3">
      <c r="B44" s="29" t="s">
        <v>12</v>
      </c>
      <c r="C44" s="32">
        <f>STDEV(C39:C42)</f>
        <v>5.3774219349672263</v>
      </c>
      <c r="D44" s="32">
        <f t="shared" ref="D44:I44" si="23">STDEV(D39:D42)</f>
        <v>7.4105780251385696</v>
      </c>
      <c r="E44" s="32">
        <f t="shared" si="23"/>
        <v>25.316332014465811</v>
      </c>
      <c r="F44" s="32">
        <f t="shared" si="23"/>
        <v>27.196813538844339</v>
      </c>
      <c r="G44" s="32">
        <f t="shared" si="23"/>
        <v>14.863265679744362</v>
      </c>
      <c r="H44" s="32">
        <f t="shared" si="23"/>
        <v>17.895530168173281</v>
      </c>
      <c r="I44" s="32">
        <f t="shared" si="23"/>
        <v>0.75</v>
      </c>
    </row>
    <row r="45" spans="1:9" x14ac:dyDescent="0.3">
      <c r="B45" s="29" t="s">
        <v>15</v>
      </c>
      <c r="C45" s="32">
        <f t="shared" ref="C45:I45" si="24">C44/4^(1/2)</f>
        <v>2.6887109674836132</v>
      </c>
      <c r="D45" s="32">
        <f t="shared" si="24"/>
        <v>3.7052890125692848</v>
      </c>
      <c r="E45" s="32">
        <f t="shared" si="24"/>
        <v>12.658166007232905</v>
      </c>
      <c r="F45" s="32">
        <f t="shared" si="24"/>
        <v>13.598406769422169</v>
      </c>
      <c r="G45" s="32">
        <f t="shared" si="24"/>
        <v>7.4316328398721812</v>
      </c>
      <c r="H45" s="32">
        <f t="shared" si="24"/>
        <v>8.9477650840866403</v>
      </c>
      <c r="I45" s="32">
        <f t="shared" si="24"/>
        <v>0.375</v>
      </c>
    </row>
    <row r="46" spans="1:9" x14ac:dyDescent="0.3">
      <c r="B46" s="29" t="s">
        <v>19</v>
      </c>
      <c r="C46" s="32">
        <f>C45/2</f>
        <v>1.3443554837418066</v>
      </c>
      <c r="D46" s="32">
        <f t="shared" ref="D46:I46" si="25">D45/2</f>
        <v>1.8526445062846424</v>
      </c>
      <c r="E46" s="32">
        <f t="shared" si="25"/>
        <v>6.3290830036164527</v>
      </c>
      <c r="F46" s="32">
        <f t="shared" si="25"/>
        <v>6.7992033847110847</v>
      </c>
      <c r="G46" s="32">
        <f t="shared" si="25"/>
        <v>3.7158164199360906</v>
      </c>
      <c r="H46" s="32">
        <f t="shared" si="25"/>
        <v>4.4738825420433201</v>
      </c>
      <c r="I46" s="32">
        <f t="shared" si="25"/>
        <v>0.1875</v>
      </c>
    </row>
    <row r="47" spans="1:9" x14ac:dyDescent="0.3">
      <c r="B47" s="26"/>
      <c r="C47" s="24"/>
      <c r="D47" s="24"/>
      <c r="E47" s="24"/>
      <c r="F47" s="27"/>
      <c r="G47" s="24"/>
      <c r="H47" s="24"/>
      <c r="I47" s="24"/>
    </row>
    <row r="48" spans="1:9" x14ac:dyDescent="0.3">
      <c r="B48" s="4"/>
      <c r="C48" s="4"/>
      <c r="D48" s="4"/>
      <c r="E48" s="4"/>
      <c r="F48" s="4"/>
      <c r="G48" s="4"/>
      <c r="H48" s="4"/>
      <c r="I48" s="4"/>
    </row>
    <row r="49" spans="1:9" ht="26.25" x14ac:dyDescent="0.3">
      <c r="A49" s="34" t="s">
        <v>25</v>
      </c>
      <c r="B49" s="15" t="s">
        <v>46</v>
      </c>
      <c r="C49" s="15" t="s">
        <v>0</v>
      </c>
      <c r="D49" s="15" t="s">
        <v>1</v>
      </c>
      <c r="E49" s="15" t="s">
        <v>2</v>
      </c>
      <c r="F49" s="15" t="s">
        <v>3</v>
      </c>
      <c r="G49" s="15" t="s">
        <v>4</v>
      </c>
      <c r="H49" s="15" t="s">
        <v>5</v>
      </c>
      <c r="I49" s="15" t="s">
        <v>6</v>
      </c>
    </row>
    <row r="50" spans="1:9" x14ac:dyDescent="0.3">
      <c r="B50" s="15" t="s">
        <v>37</v>
      </c>
      <c r="C50" s="16">
        <v>7</v>
      </c>
      <c r="D50" s="16">
        <v>24</v>
      </c>
      <c r="E50" s="16">
        <v>15</v>
      </c>
      <c r="F50" s="16">
        <v>20</v>
      </c>
      <c r="G50" s="16">
        <v>0.5</v>
      </c>
      <c r="H50" s="16">
        <v>0.2</v>
      </c>
      <c r="I50" s="16">
        <v>0.2</v>
      </c>
    </row>
    <row r="51" spans="1:9" x14ac:dyDescent="0.3">
      <c r="B51" s="15" t="s">
        <v>28</v>
      </c>
      <c r="C51" s="16">
        <v>18</v>
      </c>
      <c r="D51" s="16">
        <v>25</v>
      </c>
      <c r="E51" s="16">
        <v>18</v>
      </c>
      <c r="F51" s="16">
        <v>22</v>
      </c>
      <c r="G51" s="16">
        <v>0.4</v>
      </c>
      <c r="H51" s="16">
        <v>0.1</v>
      </c>
      <c r="I51" s="16">
        <v>0.2</v>
      </c>
    </row>
    <row r="52" spans="1:9" x14ac:dyDescent="0.3">
      <c r="B52" s="15" t="s">
        <v>30</v>
      </c>
      <c r="C52" s="16">
        <v>17</v>
      </c>
      <c r="D52" s="16">
        <v>55</v>
      </c>
      <c r="E52" s="16">
        <v>28</v>
      </c>
      <c r="F52" s="16">
        <v>5</v>
      </c>
      <c r="G52" s="16">
        <v>8</v>
      </c>
      <c r="H52" s="16">
        <v>8</v>
      </c>
      <c r="I52" s="16">
        <v>2</v>
      </c>
    </row>
    <row r="53" spans="1:9" x14ac:dyDescent="0.3">
      <c r="B53" s="19" t="s">
        <v>32</v>
      </c>
      <c r="C53" s="16">
        <v>19</v>
      </c>
      <c r="D53" s="16">
        <v>19</v>
      </c>
      <c r="E53" s="16">
        <v>12</v>
      </c>
      <c r="F53" s="16">
        <v>7</v>
      </c>
      <c r="G53" s="16">
        <v>7</v>
      </c>
      <c r="H53" s="16">
        <v>7</v>
      </c>
      <c r="I53" s="16">
        <v>3</v>
      </c>
    </row>
    <row r="54" spans="1:9" x14ac:dyDescent="0.3">
      <c r="B54" s="15" t="s">
        <v>7</v>
      </c>
      <c r="C54" s="16">
        <f>AVERAGE(C50:C53)</f>
        <v>15.25</v>
      </c>
      <c r="D54" s="16">
        <f t="shared" ref="D54" si="26">AVERAGE(D50:D53)</f>
        <v>30.75</v>
      </c>
      <c r="E54" s="16">
        <f t="shared" ref="E54" si="27">AVERAGE(E50:E53)</f>
        <v>18.25</v>
      </c>
      <c r="F54" s="16">
        <f t="shared" ref="F54" si="28">AVERAGE(F50:F53)</f>
        <v>13.5</v>
      </c>
      <c r="G54" s="16">
        <f t="shared" ref="G54" si="29">AVERAGE(G50:G53)</f>
        <v>3.9750000000000001</v>
      </c>
      <c r="H54" s="16">
        <f t="shared" ref="H54" si="30">AVERAGE(H50:H53)</f>
        <v>3.8250000000000002</v>
      </c>
      <c r="I54" s="16">
        <f t="shared" ref="I54" si="31">AVERAGE(I50:I53)</f>
        <v>1.35</v>
      </c>
    </row>
    <row r="55" spans="1:9" x14ac:dyDescent="0.3">
      <c r="B55" s="29" t="s">
        <v>16</v>
      </c>
      <c r="C55" s="5">
        <f>STDEV(C50:C53)</f>
        <v>5.5602757725374259</v>
      </c>
      <c r="D55" s="5">
        <f t="shared" ref="D55:I55" si="32">STDEV(D50:D53)</f>
        <v>16.378339354159198</v>
      </c>
      <c r="E55" s="5">
        <f t="shared" si="32"/>
        <v>6.946221994724902</v>
      </c>
      <c r="F55" s="5">
        <f t="shared" si="32"/>
        <v>8.736894948054104</v>
      </c>
      <c r="G55" s="5">
        <f t="shared" si="32"/>
        <v>4.0909452860351641</v>
      </c>
      <c r="H55" s="5">
        <f t="shared" si="32"/>
        <v>4.2633124836602496</v>
      </c>
      <c r="I55" s="5">
        <f t="shared" si="32"/>
        <v>1.3892443989449803</v>
      </c>
    </row>
    <row r="56" spans="1:9" x14ac:dyDescent="0.3">
      <c r="B56" s="29" t="s">
        <v>13</v>
      </c>
      <c r="C56" s="5">
        <f t="shared" ref="C56:I56" si="33">C55/4^(1/2)</f>
        <v>2.7801378862687129</v>
      </c>
      <c r="D56" s="5">
        <f t="shared" si="33"/>
        <v>8.1891696770795992</v>
      </c>
      <c r="E56" s="5">
        <f t="shared" si="33"/>
        <v>3.473110997362451</v>
      </c>
      <c r="F56" s="5">
        <f t="shared" si="33"/>
        <v>4.368447474027052</v>
      </c>
      <c r="G56" s="5">
        <f t="shared" si="33"/>
        <v>2.045472643017582</v>
      </c>
      <c r="H56" s="5">
        <f t="shared" si="33"/>
        <v>2.1316562418301248</v>
      </c>
      <c r="I56" s="5">
        <f t="shared" si="33"/>
        <v>0.69462219947249015</v>
      </c>
    </row>
    <row r="57" spans="1:9" x14ac:dyDescent="0.3">
      <c r="B57" s="29" t="s">
        <v>20</v>
      </c>
      <c r="C57" s="5">
        <f>C56/2</f>
        <v>1.3900689431343565</v>
      </c>
      <c r="D57" s="5">
        <f t="shared" ref="D57:I57" si="34">D56/2</f>
        <v>4.0945848385397996</v>
      </c>
      <c r="E57" s="5">
        <f t="shared" si="34"/>
        <v>1.7365554986812255</v>
      </c>
      <c r="F57" s="5">
        <f t="shared" si="34"/>
        <v>2.184223737013526</v>
      </c>
      <c r="G57" s="5">
        <f t="shared" si="34"/>
        <v>1.022736321508791</v>
      </c>
      <c r="H57" s="5">
        <f t="shared" si="34"/>
        <v>1.0658281209150624</v>
      </c>
      <c r="I57" s="5">
        <f t="shared" si="34"/>
        <v>0.34731109973624508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이경진</dc:creator>
  <cp:lastModifiedBy>TPEL</cp:lastModifiedBy>
  <cp:lastPrinted>2016-11-05T07:54:20Z</cp:lastPrinted>
  <dcterms:created xsi:type="dcterms:W3CDTF">2016-11-05T07:39:21Z</dcterms:created>
  <dcterms:modified xsi:type="dcterms:W3CDTF">2019-01-03T02:20:05Z</dcterms:modified>
</cp:coreProperties>
</file>