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u\Desktop\ellipse packing\peerJ\PeerJ first submit\"/>
    </mc:Choice>
  </mc:AlternateContent>
  <xr:revisionPtr revIDLastSave="0" documentId="13_ncr:1_{EA453487-1556-4F7B-A1CD-A00F0F8BE2F2}" xr6:coauthVersionLast="41" xr6:coauthVersionMax="41" xr10:uidLastSave="{00000000-0000-0000-0000-000000000000}"/>
  <bookViews>
    <workbookView xWindow="-110" yWindow="-110" windowWidth="19420" windowHeight="10420" activeTab="1" xr2:uid="{4DE526F1-7ACE-49C2-9186-FCD8F4DED8FF}"/>
  </bookViews>
  <sheets>
    <sheet name="table2Fig4" sheetId="11" r:id="rId1"/>
    <sheet name="deviation" sheetId="8" r:id="rId2"/>
  </sheets>
  <calcPr calcId="181029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0" i="11" l="1"/>
  <c r="T150" i="11"/>
  <c r="U150" i="11"/>
  <c r="S151" i="11"/>
  <c r="T151" i="11"/>
  <c r="U151" i="11"/>
  <c r="S152" i="11"/>
  <c r="T152" i="11"/>
  <c r="U152" i="11"/>
  <c r="S153" i="11"/>
  <c r="T153" i="11"/>
  <c r="U153" i="11"/>
  <c r="S154" i="11"/>
  <c r="T154" i="11"/>
  <c r="U154" i="11"/>
  <c r="S155" i="11"/>
  <c r="T155" i="11"/>
  <c r="U155" i="11"/>
  <c r="S156" i="11"/>
  <c r="T156" i="11"/>
  <c r="U156" i="11"/>
  <c r="S157" i="11"/>
  <c r="T157" i="11"/>
  <c r="U157" i="11"/>
  <c r="S158" i="11"/>
  <c r="T158" i="11"/>
  <c r="U158" i="11"/>
  <c r="S159" i="11"/>
  <c r="T159" i="11"/>
  <c r="U159" i="11"/>
  <c r="S160" i="11"/>
  <c r="T160" i="11"/>
  <c r="U160" i="11"/>
  <c r="S161" i="11"/>
  <c r="T161" i="11"/>
  <c r="U161" i="11"/>
  <c r="S162" i="11"/>
  <c r="T162" i="11"/>
  <c r="U162" i="11"/>
  <c r="S163" i="11"/>
  <c r="T163" i="11"/>
  <c r="U163" i="11"/>
  <c r="S164" i="11"/>
  <c r="T164" i="11"/>
  <c r="U164" i="11"/>
  <c r="S165" i="11"/>
  <c r="T165" i="11"/>
  <c r="U165" i="11"/>
  <c r="S166" i="11"/>
  <c r="T166" i="11"/>
  <c r="U166" i="11"/>
  <c r="S167" i="11"/>
  <c r="T167" i="11"/>
  <c r="U167" i="11"/>
  <c r="S168" i="11"/>
  <c r="T168" i="11"/>
  <c r="U168" i="11"/>
  <c r="S169" i="11"/>
  <c r="T169" i="11"/>
  <c r="U169" i="11"/>
  <c r="S170" i="11"/>
  <c r="T170" i="11"/>
  <c r="U170" i="11"/>
  <c r="S171" i="11"/>
  <c r="T171" i="11"/>
  <c r="U171" i="11"/>
  <c r="S172" i="11"/>
  <c r="T172" i="11"/>
  <c r="U172" i="11"/>
  <c r="S173" i="11"/>
  <c r="T173" i="11"/>
  <c r="U173" i="11"/>
  <c r="S174" i="11"/>
  <c r="T174" i="11"/>
  <c r="U174" i="11"/>
  <c r="S175" i="11"/>
  <c r="T175" i="11"/>
  <c r="U175" i="11"/>
  <c r="S176" i="11"/>
  <c r="T176" i="11"/>
  <c r="U176" i="11"/>
  <c r="S177" i="11"/>
  <c r="T177" i="11"/>
  <c r="U177" i="11"/>
  <c r="S178" i="11"/>
  <c r="T178" i="11"/>
  <c r="U178" i="11"/>
  <c r="S179" i="11"/>
  <c r="T179" i="11"/>
  <c r="U179" i="11"/>
  <c r="S180" i="11"/>
  <c r="T180" i="11"/>
  <c r="U180" i="11"/>
  <c r="S181" i="11"/>
  <c r="T181" i="11"/>
  <c r="U181" i="11"/>
  <c r="S182" i="11"/>
  <c r="T182" i="11"/>
  <c r="U182" i="11"/>
  <c r="S183" i="11"/>
  <c r="T183" i="11"/>
  <c r="U183" i="11"/>
  <c r="S184" i="11"/>
  <c r="T184" i="11"/>
  <c r="U184" i="11"/>
  <c r="S185" i="11"/>
  <c r="T185" i="11"/>
  <c r="U185" i="11"/>
  <c r="S186" i="11"/>
  <c r="T186" i="11"/>
  <c r="U186" i="11"/>
  <c r="S187" i="11"/>
  <c r="T187" i="11"/>
  <c r="U187" i="11"/>
  <c r="S188" i="11"/>
  <c r="T188" i="11"/>
  <c r="U188" i="11"/>
  <c r="S189" i="11"/>
  <c r="T189" i="11"/>
  <c r="U189" i="11"/>
  <c r="S190" i="11"/>
  <c r="T190" i="11"/>
  <c r="U190" i="11"/>
  <c r="S191" i="11"/>
  <c r="T191" i="11"/>
  <c r="U191" i="11"/>
  <c r="S192" i="11"/>
  <c r="T192" i="11"/>
  <c r="U192" i="11"/>
  <c r="S193" i="11"/>
  <c r="T193" i="11"/>
  <c r="U193" i="11"/>
  <c r="S194" i="11"/>
  <c r="T194" i="11"/>
  <c r="U194" i="11"/>
  <c r="S195" i="11"/>
  <c r="T195" i="11"/>
  <c r="U195" i="11"/>
  <c r="S196" i="11"/>
  <c r="T196" i="11"/>
  <c r="U196" i="11"/>
  <c r="S197" i="11"/>
  <c r="T197" i="11"/>
  <c r="U197" i="11"/>
  <c r="S198" i="11"/>
  <c r="T198" i="11"/>
  <c r="U198" i="11"/>
  <c r="S199" i="11"/>
  <c r="T199" i="11"/>
  <c r="U199" i="11"/>
  <c r="S200" i="11"/>
  <c r="T200" i="11"/>
  <c r="U200" i="11"/>
  <c r="S201" i="11"/>
  <c r="T201" i="11"/>
  <c r="U201" i="11"/>
  <c r="S202" i="11"/>
  <c r="T202" i="11"/>
  <c r="U202" i="11"/>
  <c r="S203" i="11"/>
  <c r="T203" i="11"/>
  <c r="U203" i="11"/>
  <c r="S204" i="11"/>
  <c r="T204" i="11"/>
  <c r="U204" i="11"/>
  <c r="S205" i="11"/>
  <c r="T205" i="11"/>
  <c r="U205" i="11"/>
  <c r="S206" i="11"/>
  <c r="T206" i="11"/>
  <c r="U206" i="11"/>
  <c r="S207" i="11"/>
  <c r="T207" i="11"/>
  <c r="U207" i="11"/>
  <c r="S208" i="11"/>
  <c r="T208" i="11"/>
  <c r="U208" i="11"/>
  <c r="S209" i="11"/>
  <c r="T209" i="11"/>
  <c r="U209" i="11"/>
  <c r="S210" i="11"/>
  <c r="T210" i="11"/>
  <c r="U210" i="11"/>
  <c r="S211" i="11"/>
  <c r="T211" i="11"/>
  <c r="U211" i="11"/>
  <c r="S212" i="11"/>
  <c r="T212" i="11"/>
  <c r="U212" i="11"/>
  <c r="S213" i="11"/>
  <c r="T213" i="11"/>
  <c r="U213" i="11"/>
  <c r="S214" i="11"/>
  <c r="T214" i="11"/>
  <c r="U214" i="11"/>
  <c r="S215" i="11"/>
  <c r="T215" i="11"/>
  <c r="U215" i="11"/>
  <c r="S216" i="11"/>
  <c r="T216" i="11"/>
  <c r="U216" i="11"/>
  <c r="S217" i="11"/>
  <c r="T217" i="11"/>
  <c r="U217" i="11"/>
  <c r="S218" i="11"/>
  <c r="T218" i="11"/>
  <c r="U218" i="11"/>
  <c r="S219" i="11"/>
  <c r="T219" i="11"/>
  <c r="U219" i="11"/>
  <c r="S220" i="11"/>
  <c r="T220" i="11"/>
  <c r="U220" i="11"/>
  <c r="S221" i="11"/>
  <c r="T221" i="11"/>
  <c r="U221" i="11"/>
  <c r="S222" i="11"/>
  <c r="T222" i="11"/>
  <c r="U222" i="11"/>
  <c r="S223" i="11"/>
  <c r="T223" i="11"/>
  <c r="U223" i="11"/>
  <c r="S224" i="11"/>
  <c r="T224" i="11"/>
  <c r="U224" i="11"/>
  <c r="S225" i="11"/>
  <c r="T225" i="11"/>
  <c r="U225" i="11"/>
  <c r="S226" i="11"/>
  <c r="T226" i="11"/>
  <c r="U226" i="11"/>
  <c r="S227" i="11"/>
  <c r="T227" i="11"/>
  <c r="U227" i="11"/>
  <c r="S228" i="11"/>
  <c r="T228" i="11"/>
  <c r="U228" i="11"/>
  <c r="S229" i="11"/>
  <c r="T229" i="11"/>
  <c r="U229" i="11"/>
  <c r="S230" i="11"/>
  <c r="T230" i="11"/>
  <c r="U230" i="11"/>
  <c r="S231" i="11"/>
  <c r="T231" i="11"/>
  <c r="U231" i="11"/>
  <c r="S232" i="11"/>
  <c r="T232" i="11"/>
  <c r="U232" i="11"/>
  <c r="S233" i="11"/>
  <c r="T233" i="11"/>
  <c r="U233" i="11"/>
  <c r="S234" i="11"/>
  <c r="T234" i="11"/>
  <c r="U234" i="11"/>
  <c r="S235" i="11"/>
  <c r="T235" i="11"/>
  <c r="U235" i="11"/>
  <c r="S236" i="11"/>
  <c r="T236" i="11"/>
  <c r="U236" i="11"/>
  <c r="S237" i="11"/>
  <c r="T237" i="11"/>
  <c r="U237" i="11"/>
  <c r="S238" i="11"/>
  <c r="T238" i="11"/>
  <c r="U238" i="11"/>
  <c r="S239" i="11"/>
  <c r="T239" i="11"/>
  <c r="U239" i="11"/>
  <c r="S240" i="11"/>
  <c r="T240" i="11"/>
  <c r="U240" i="11"/>
  <c r="S241" i="11"/>
  <c r="T241" i="11"/>
  <c r="U241" i="11"/>
  <c r="S242" i="11"/>
  <c r="T242" i="11"/>
  <c r="U242" i="11"/>
  <c r="S243" i="11"/>
  <c r="T243" i="11"/>
  <c r="U243" i="11"/>
  <c r="S244" i="11"/>
  <c r="T244" i="11"/>
  <c r="U244" i="11"/>
  <c r="S245" i="11"/>
  <c r="T245" i="11"/>
  <c r="U245" i="11"/>
  <c r="S246" i="11"/>
  <c r="T246" i="11"/>
  <c r="U246" i="11"/>
  <c r="S247" i="11"/>
  <c r="T247" i="11"/>
  <c r="U247" i="11"/>
  <c r="S248" i="11"/>
  <c r="T248" i="11"/>
  <c r="U248" i="11"/>
  <c r="S249" i="11"/>
  <c r="T249" i="11"/>
  <c r="U249" i="11"/>
  <c r="S250" i="11"/>
  <c r="T250" i="11"/>
  <c r="U250" i="11"/>
  <c r="S251" i="11"/>
  <c r="T251" i="11"/>
  <c r="U251" i="11"/>
  <c r="S252" i="11"/>
  <c r="T252" i="11"/>
  <c r="U252" i="11"/>
  <c r="S253" i="11"/>
  <c r="T253" i="11"/>
  <c r="U253" i="11"/>
  <c r="S254" i="11"/>
  <c r="T254" i="11"/>
  <c r="U254" i="11"/>
  <c r="S255" i="11"/>
  <c r="T255" i="11"/>
  <c r="U255" i="11"/>
  <c r="S256" i="11"/>
  <c r="T256" i="11"/>
  <c r="U256" i="11"/>
  <c r="S257" i="11"/>
  <c r="T257" i="11"/>
  <c r="U257" i="11"/>
  <c r="S258" i="11"/>
  <c r="T258" i="11"/>
  <c r="U258" i="11"/>
  <c r="S259" i="11"/>
  <c r="T259" i="11"/>
  <c r="U259" i="11"/>
  <c r="S260" i="11"/>
  <c r="T260" i="11"/>
  <c r="U260" i="11"/>
  <c r="S261" i="11"/>
  <c r="T261" i="11"/>
  <c r="U261" i="11"/>
  <c r="S262" i="11"/>
  <c r="T262" i="11"/>
  <c r="U262" i="11"/>
  <c r="S263" i="11"/>
  <c r="T263" i="11"/>
  <c r="U263" i="11"/>
  <c r="S264" i="11"/>
  <c r="T264" i="11"/>
  <c r="U264" i="11"/>
  <c r="S265" i="11"/>
  <c r="T265" i="11"/>
  <c r="U265" i="11"/>
  <c r="S266" i="11"/>
  <c r="T266" i="11"/>
  <c r="U266" i="11"/>
  <c r="S267" i="11"/>
  <c r="T267" i="11"/>
  <c r="U267" i="11"/>
  <c r="S268" i="11"/>
  <c r="T268" i="11"/>
  <c r="U268" i="11"/>
  <c r="S269" i="11"/>
  <c r="T269" i="11"/>
  <c r="U269" i="11"/>
  <c r="S270" i="11"/>
  <c r="T270" i="11"/>
  <c r="U270" i="11"/>
  <c r="S271" i="11"/>
  <c r="T271" i="11"/>
  <c r="U271" i="11"/>
  <c r="S272" i="11"/>
  <c r="T272" i="11"/>
  <c r="U272" i="11"/>
  <c r="S273" i="11"/>
  <c r="T273" i="11"/>
  <c r="U273" i="11"/>
  <c r="S274" i="11"/>
  <c r="T274" i="11"/>
  <c r="U274" i="11"/>
  <c r="S275" i="11"/>
  <c r="T275" i="11"/>
  <c r="U275" i="11"/>
  <c r="S276" i="11"/>
  <c r="T276" i="11"/>
  <c r="U276" i="11"/>
  <c r="S277" i="11"/>
  <c r="T277" i="11"/>
  <c r="U277" i="11"/>
  <c r="S278" i="11"/>
  <c r="T278" i="11"/>
  <c r="U278" i="11"/>
  <c r="S279" i="11"/>
  <c r="T279" i="11"/>
  <c r="U279" i="11"/>
  <c r="S280" i="11"/>
  <c r="T280" i="11"/>
  <c r="U280" i="11"/>
  <c r="S281" i="11"/>
  <c r="T281" i="11"/>
  <c r="U281" i="11"/>
  <c r="S282" i="11"/>
  <c r="T282" i="11"/>
  <c r="U282" i="11"/>
  <c r="S283" i="11"/>
  <c r="T283" i="11"/>
  <c r="U283" i="11"/>
  <c r="S284" i="11"/>
  <c r="T284" i="11"/>
  <c r="U284" i="11"/>
  <c r="S285" i="11"/>
  <c r="T285" i="11"/>
  <c r="U285" i="11"/>
  <c r="S286" i="11"/>
  <c r="T286" i="11"/>
  <c r="U286" i="11"/>
  <c r="S287" i="11"/>
  <c r="T287" i="11"/>
  <c r="U287" i="11"/>
  <c r="S288" i="11"/>
  <c r="T288" i="11"/>
  <c r="U288" i="11"/>
  <c r="S289" i="11"/>
  <c r="T289" i="11"/>
  <c r="U289" i="11"/>
  <c r="S290" i="11"/>
  <c r="T290" i="11"/>
  <c r="U290" i="11"/>
  <c r="S291" i="11"/>
  <c r="T291" i="11"/>
  <c r="U291" i="11"/>
  <c r="S292" i="11"/>
  <c r="T292" i="11"/>
  <c r="U292" i="11"/>
  <c r="S293" i="11"/>
  <c r="T293" i="11"/>
  <c r="U293" i="11"/>
  <c r="S294" i="11"/>
  <c r="T294" i="11"/>
  <c r="U294" i="11"/>
  <c r="S295" i="11"/>
  <c r="T295" i="11"/>
  <c r="U295" i="11"/>
  <c r="S296" i="11"/>
  <c r="T296" i="11"/>
  <c r="U296" i="11"/>
  <c r="S297" i="11"/>
  <c r="T297" i="11"/>
  <c r="U297" i="11"/>
  <c r="S298" i="11"/>
  <c r="T298" i="11"/>
  <c r="U298" i="11"/>
  <c r="S299" i="11"/>
  <c r="T299" i="11"/>
  <c r="U299" i="11"/>
  <c r="S300" i="11"/>
  <c r="T300" i="11"/>
  <c r="U300" i="11"/>
  <c r="S301" i="11"/>
  <c r="T301" i="11"/>
  <c r="U301" i="11"/>
  <c r="S302" i="11"/>
  <c r="T302" i="11"/>
  <c r="U302" i="11"/>
  <c r="S303" i="11"/>
  <c r="T303" i="11"/>
  <c r="U303" i="11"/>
  <c r="S304" i="11"/>
  <c r="T304" i="11"/>
  <c r="U304" i="11"/>
  <c r="S305" i="11"/>
  <c r="T305" i="11"/>
  <c r="U305" i="11"/>
  <c r="S306" i="11"/>
  <c r="T306" i="11"/>
  <c r="U306" i="11"/>
  <c r="S307" i="11"/>
  <c r="T307" i="11"/>
  <c r="U307" i="11"/>
  <c r="S308" i="11"/>
  <c r="T308" i="11"/>
  <c r="U308" i="11"/>
  <c r="S309" i="11"/>
  <c r="T309" i="11"/>
  <c r="U309" i="11"/>
  <c r="S310" i="11"/>
  <c r="T310" i="11"/>
  <c r="U310" i="11"/>
  <c r="S311" i="11"/>
  <c r="T311" i="11"/>
  <c r="U311" i="11"/>
  <c r="S312" i="11"/>
  <c r="T312" i="11"/>
  <c r="U312" i="11"/>
  <c r="S313" i="11"/>
  <c r="T313" i="11"/>
  <c r="U313" i="11"/>
  <c r="S314" i="11"/>
  <c r="T314" i="11"/>
  <c r="U314" i="11"/>
  <c r="S315" i="11"/>
  <c r="T315" i="11"/>
  <c r="U315" i="11"/>
  <c r="S316" i="11"/>
  <c r="T316" i="11"/>
  <c r="U316" i="11"/>
  <c r="S317" i="11"/>
  <c r="T317" i="11"/>
  <c r="U317" i="11"/>
  <c r="S318" i="11"/>
  <c r="T318" i="11"/>
  <c r="U318" i="11"/>
  <c r="S319" i="11"/>
  <c r="T319" i="11"/>
  <c r="U319" i="11"/>
  <c r="S320" i="11"/>
  <c r="T320" i="11"/>
  <c r="U320" i="11"/>
  <c r="S321" i="11"/>
  <c r="T321" i="11"/>
  <c r="U321" i="11"/>
  <c r="S322" i="11"/>
  <c r="T322" i="11"/>
  <c r="U322" i="11"/>
  <c r="S323" i="11"/>
  <c r="T323" i="11"/>
  <c r="U323" i="11"/>
  <c r="S324" i="11"/>
  <c r="T324" i="11"/>
  <c r="U324" i="11"/>
  <c r="S325" i="11"/>
  <c r="T325" i="11"/>
  <c r="U325" i="11"/>
  <c r="S326" i="11"/>
  <c r="T326" i="11"/>
  <c r="U326" i="11"/>
  <c r="S327" i="11"/>
  <c r="T327" i="11"/>
  <c r="U327" i="11"/>
  <c r="S328" i="11"/>
  <c r="T328" i="11"/>
  <c r="U328" i="11"/>
  <c r="S329" i="11"/>
  <c r="T329" i="11"/>
  <c r="U329" i="11"/>
  <c r="S330" i="11"/>
  <c r="T330" i="11"/>
  <c r="U330" i="11"/>
  <c r="S331" i="11"/>
  <c r="T331" i="11"/>
  <c r="U331" i="11"/>
  <c r="S332" i="11"/>
  <c r="T332" i="11"/>
  <c r="U332" i="11"/>
  <c r="S333" i="11"/>
  <c r="T333" i="11"/>
  <c r="U333" i="11"/>
  <c r="S334" i="11"/>
  <c r="T334" i="11"/>
  <c r="U334" i="11"/>
  <c r="S335" i="11"/>
  <c r="T335" i="11"/>
  <c r="U335" i="11"/>
  <c r="S336" i="11"/>
  <c r="T336" i="11"/>
  <c r="U336" i="11"/>
  <c r="S337" i="11"/>
  <c r="T337" i="11"/>
  <c r="U337" i="11"/>
  <c r="S338" i="11"/>
  <c r="T338" i="11"/>
  <c r="U338" i="11"/>
  <c r="S339" i="11"/>
  <c r="T339" i="11"/>
  <c r="U339" i="11"/>
  <c r="S340" i="11"/>
  <c r="T340" i="11"/>
  <c r="U340" i="11"/>
  <c r="S341" i="11"/>
  <c r="T341" i="11"/>
  <c r="U341" i="11"/>
  <c r="S342" i="11"/>
  <c r="T342" i="11"/>
  <c r="U342" i="11"/>
  <c r="S343" i="11"/>
  <c r="T343" i="11"/>
  <c r="U343" i="11"/>
  <c r="S344" i="11"/>
  <c r="T344" i="11"/>
  <c r="U344" i="11"/>
  <c r="S345" i="11"/>
  <c r="T345" i="11"/>
  <c r="U345" i="11"/>
  <c r="S346" i="11"/>
  <c r="T346" i="11"/>
  <c r="U346" i="11"/>
  <c r="S347" i="11"/>
  <c r="T347" i="11"/>
  <c r="U347" i="11"/>
  <c r="S348" i="11"/>
  <c r="T348" i="11"/>
  <c r="U348" i="11"/>
  <c r="S349" i="11"/>
  <c r="T349" i="11"/>
  <c r="U349" i="11"/>
  <c r="S350" i="11"/>
  <c r="T350" i="11"/>
  <c r="U350" i="11"/>
  <c r="S351" i="11"/>
  <c r="T351" i="11"/>
  <c r="U351" i="11"/>
  <c r="S352" i="11"/>
  <c r="T352" i="11"/>
  <c r="U352" i="11"/>
  <c r="S353" i="11"/>
  <c r="T353" i="11"/>
  <c r="U353" i="11"/>
  <c r="S354" i="11"/>
  <c r="T354" i="11"/>
  <c r="U354" i="11"/>
  <c r="S355" i="11"/>
  <c r="T355" i="11"/>
  <c r="U355" i="11"/>
  <c r="S356" i="11"/>
  <c r="T356" i="11"/>
  <c r="U356" i="11"/>
  <c r="S357" i="11"/>
  <c r="T357" i="11"/>
  <c r="U357" i="11"/>
  <c r="S358" i="11"/>
  <c r="T358" i="11"/>
  <c r="U358" i="11"/>
  <c r="S359" i="11"/>
  <c r="T359" i="11"/>
  <c r="U359" i="11"/>
  <c r="S360" i="11"/>
  <c r="T360" i="11"/>
  <c r="U360" i="11"/>
  <c r="S361" i="11"/>
  <c r="T361" i="11"/>
  <c r="U361" i="11"/>
  <c r="S362" i="11"/>
  <c r="T362" i="11"/>
  <c r="U362" i="11"/>
  <c r="S363" i="11"/>
  <c r="T363" i="11"/>
  <c r="U363" i="11"/>
  <c r="S364" i="11"/>
  <c r="T364" i="11"/>
  <c r="U364" i="11"/>
  <c r="S365" i="11"/>
  <c r="T365" i="11"/>
  <c r="U365" i="11"/>
  <c r="S366" i="11"/>
  <c r="T366" i="11"/>
  <c r="U366" i="11"/>
  <c r="S367" i="11"/>
  <c r="T367" i="11"/>
  <c r="U367" i="11"/>
  <c r="S368" i="11"/>
  <c r="T368" i="11"/>
  <c r="U368" i="11"/>
  <c r="S369" i="11"/>
  <c r="T369" i="11"/>
  <c r="U369" i="11"/>
  <c r="S370" i="11"/>
  <c r="T370" i="11"/>
  <c r="U370" i="11"/>
  <c r="S371" i="11"/>
  <c r="T371" i="11"/>
  <c r="U371" i="11"/>
  <c r="S372" i="11"/>
  <c r="T372" i="11"/>
  <c r="U372" i="11"/>
  <c r="S373" i="11"/>
  <c r="T373" i="11"/>
  <c r="U373" i="11"/>
  <c r="S374" i="11"/>
  <c r="T374" i="11"/>
  <c r="U374" i="11"/>
  <c r="S375" i="11"/>
  <c r="T375" i="11"/>
  <c r="U375" i="11"/>
  <c r="S376" i="11"/>
  <c r="T376" i="11"/>
  <c r="U376" i="11"/>
  <c r="S377" i="11"/>
  <c r="T377" i="11"/>
  <c r="U377" i="11"/>
  <c r="S378" i="11"/>
  <c r="T378" i="11"/>
  <c r="U378" i="11"/>
  <c r="S379" i="11"/>
  <c r="T379" i="11"/>
  <c r="U379" i="11"/>
  <c r="U149" i="11"/>
  <c r="T149" i="11"/>
  <c r="S149" i="11"/>
  <c r="S119" i="11"/>
  <c r="T119" i="11"/>
  <c r="U119" i="11"/>
  <c r="S120" i="11"/>
  <c r="T120" i="11"/>
  <c r="U120" i="11"/>
  <c r="S121" i="11"/>
  <c r="T121" i="11"/>
  <c r="U121" i="11"/>
  <c r="S122" i="11"/>
  <c r="T122" i="11"/>
  <c r="U122" i="11"/>
  <c r="S123" i="11"/>
  <c r="T123" i="11"/>
  <c r="U123" i="11"/>
  <c r="S124" i="11"/>
  <c r="T124" i="11"/>
  <c r="U124" i="11"/>
  <c r="S125" i="11"/>
  <c r="T125" i="11"/>
  <c r="U125" i="11"/>
  <c r="S126" i="11"/>
  <c r="T126" i="11"/>
  <c r="U126" i="11"/>
  <c r="S127" i="11"/>
  <c r="T127" i="11"/>
  <c r="U127" i="11"/>
  <c r="S128" i="11"/>
  <c r="T128" i="11"/>
  <c r="U128" i="11"/>
  <c r="S129" i="11"/>
  <c r="T129" i="11"/>
  <c r="U129" i="11"/>
  <c r="S130" i="11"/>
  <c r="T130" i="11"/>
  <c r="U130" i="11"/>
  <c r="S131" i="11"/>
  <c r="T131" i="11"/>
  <c r="U131" i="11"/>
  <c r="S132" i="11"/>
  <c r="T132" i="11"/>
  <c r="U132" i="11"/>
  <c r="S133" i="11"/>
  <c r="T133" i="11"/>
  <c r="U133" i="11"/>
  <c r="S134" i="11"/>
  <c r="T134" i="11"/>
  <c r="U134" i="11"/>
  <c r="S135" i="11"/>
  <c r="T135" i="11"/>
  <c r="U135" i="11"/>
  <c r="S136" i="11"/>
  <c r="T136" i="11"/>
  <c r="U136" i="11"/>
  <c r="S137" i="11"/>
  <c r="T137" i="11"/>
  <c r="U137" i="11"/>
  <c r="S138" i="11"/>
  <c r="T138" i="11"/>
  <c r="U138" i="11"/>
  <c r="S139" i="11"/>
  <c r="T139" i="11"/>
  <c r="U139" i="11"/>
  <c r="S140" i="11"/>
  <c r="T140" i="11"/>
  <c r="U140" i="11"/>
  <c r="S141" i="11"/>
  <c r="T141" i="11"/>
  <c r="U141" i="11"/>
  <c r="S142" i="11"/>
  <c r="T142" i="11"/>
  <c r="U142" i="11"/>
  <c r="S143" i="11"/>
  <c r="T143" i="11"/>
  <c r="U143" i="11"/>
  <c r="S144" i="11"/>
  <c r="T144" i="11"/>
  <c r="U144" i="11"/>
  <c r="S145" i="11"/>
  <c r="T145" i="11"/>
  <c r="U145" i="11"/>
  <c r="S146" i="11"/>
  <c r="T146" i="11"/>
  <c r="U146" i="11"/>
  <c r="S147" i="11"/>
  <c r="T147" i="11"/>
  <c r="U147" i="11"/>
  <c r="U118" i="11"/>
  <c r="T118" i="11"/>
  <c r="S118" i="11"/>
  <c r="S68" i="11"/>
  <c r="T68" i="11"/>
  <c r="U68" i="11"/>
  <c r="S69" i="11"/>
  <c r="T69" i="11"/>
  <c r="U69" i="11"/>
  <c r="S70" i="11"/>
  <c r="T70" i="11"/>
  <c r="U70" i="11"/>
  <c r="S71" i="11"/>
  <c r="T71" i="11"/>
  <c r="U71" i="11"/>
  <c r="S72" i="11"/>
  <c r="T72" i="11"/>
  <c r="U72" i="11"/>
  <c r="S73" i="11"/>
  <c r="T73" i="11"/>
  <c r="U73" i="11"/>
  <c r="S74" i="11"/>
  <c r="T74" i="11"/>
  <c r="U74" i="11"/>
  <c r="S75" i="11"/>
  <c r="T75" i="11"/>
  <c r="U75" i="11"/>
  <c r="S76" i="11"/>
  <c r="T76" i="11"/>
  <c r="U76" i="11"/>
  <c r="S77" i="11"/>
  <c r="T77" i="11"/>
  <c r="U77" i="11"/>
  <c r="S78" i="11"/>
  <c r="T78" i="11"/>
  <c r="U78" i="11"/>
  <c r="S79" i="11"/>
  <c r="T79" i="11"/>
  <c r="U79" i="11"/>
  <c r="S80" i="11"/>
  <c r="T80" i="11"/>
  <c r="U80" i="11"/>
  <c r="S81" i="11"/>
  <c r="T81" i="11"/>
  <c r="U81" i="11"/>
  <c r="S82" i="11"/>
  <c r="T82" i="11"/>
  <c r="U82" i="11"/>
  <c r="S83" i="11"/>
  <c r="T83" i="11"/>
  <c r="U83" i="11"/>
  <c r="S84" i="11"/>
  <c r="T84" i="11"/>
  <c r="U84" i="11"/>
  <c r="S85" i="11"/>
  <c r="T85" i="11"/>
  <c r="U85" i="11"/>
  <c r="S86" i="11"/>
  <c r="T86" i="11"/>
  <c r="U86" i="11"/>
  <c r="S87" i="11"/>
  <c r="T87" i="11"/>
  <c r="U87" i="11"/>
  <c r="S88" i="11"/>
  <c r="T88" i="11"/>
  <c r="U88" i="11"/>
  <c r="S89" i="11"/>
  <c r="T89" i="11"/>
  <c r="U89" i="11"/>
  <c r="S90" i="11"/>
  <c r="T90" i="11"/>
  <c r="U90" i="11"/>
  <c r="S91" i="11"/>
  <c r="T91" i="11"/>
  <c r="U91" i="11"/>
  <c r="S92" i="11"/>
  <c r="T92" i="11"/>
  <c r="U92" i="11"/>
  <c r="S93" i="11"/>
  <c r="T93" i="11"/>
  <c r="U93" i="11"/>
  <c r="S94" i="11"/>
  <c r="T94" i="11"/>
  <c r="U94" i="11"/>
  <c r="S95" i="11"/>
  <c r="T95" i="11"/>
  <c r="U95" i="11"/>
  <c r="S96" i="11"/>
  <c r="T96" i="11"/>
  <c r="U96" i="11"/>
  <c r="S97" i="11"/>
  <c r="T97" i="11"/>
  <c r="U97" i="11"/>
  <c r="S98" i="11"/>
  <c r="T98" i="11"/>
  <c r="U98" i="11"/>
  <c r="S99" i="11"/>
  <c r="T99" i="11"/>
  <c r="U99" i="11"/>
  <c r="S100" i="11"/>
  <c r="T100" i="11"/>
  <c r="U100" i="11"/>
  <c r="S101" i="11"/>
  <c r="T101" i="11"/>
  <c r="U101" i="11"/>
  <c r="S102" i="11"/>
  <c r="T102" i="11"/>
  <c r="U102" i="11"/>
  <c r="S103" i="11"/>
  <c r="T103" i="11"/>
  <c r="U103" i="11"/>
  <c r="S104" i="11"/>
  <c r="T104" i="11"/>
  <c r="U104" i="11"/>
  <c r="S105" i="11"/>
  <c r="T105" i="11"/>
  <c r="U105" i="11"/>
  <c r="S106" i="11"/>
  <c r="T106" i="11"/>
  <c r="U106" i="11"/>
  <c r="S107" i="11"/>
  <c r="T107" i="11"/>
  <c r="U107" i="11"/>
  <c r="S108" i="11"/>
  <c r="T108" i="11"/>
  <c r="U108" i="11"/>
  <c r="S109" i="11"/>
  <c r="T109" i="11"/>
  <c r="U109" i="11"/>
  <c r="S110" i="11"/>
  <c r="T110" i="11"/>
  <c r="U110" i="11"/>
  <c r="S111" i="11"/>
  <c r="T111" i="11"/>
  <c r="U111" i="11"/>
  <c r="S112" i="11"/>
  <c r="T112" i="11"/>
  <c r="U112" i="11"/>
  <c r="S113" i="11"/>
  <c r="T113" i="11"/>
  <c r="U113" i="11"/>
  <c r="S114" i="11"/>
  <c r="T114" i="11"/>
  <c r="U114" i="11"/>
  <c r="S115" i="11"/>
  <c r="T115" i="11"/>
  <c r="U115" i="11"/>
  <c r="S116" i="11"/>
  <c r="T116" i="11"/>
  <c r="U116" i="11"/>
  <c r="S67" i="11"/>
  <c r="S47" i="11"/>
  <c r="U47" i="11"/>
  <c r="S48" i="11"/>
  <c r="U48" i="11"/>
  <c r="S49" i="11"/>
  <c r="U49" i="11"/>
  <c r="S50" i="11"/>
  <c r="U50" i="11"/>
  <c r="S51" i="11"/>
  <c r="U51" i="11"/>
  <c r="S52" i="11"/>
  <c r="U52" i="11"/>
  <c r="S53" i="11"/>
  <c r="U53" i="11"/>
  <c r="S54" i="11"/>
  <c r="U54" i="11"/>
  <c r="S55" i="11"/>
  <c r="U55" i="11"/>
  <c r="S56" i="11"/>
  <c r="U56" i="11"/>
  <c r="S57" i="11"/>
  <c r="U57" i="11"/>
  <c r="S58" i="11"/>
  <c r="U58" i="11"/>
  <c r="S59" i="11"/>
  <c r="U59" i="11"/>
  <c r="S60" i="11"/>
  <c r="U60" i="11"/>
  <c r="S61" i="11"/>
  <c r="U61" i="11"/>
  <c r="S62" i="11"/>
  <c r="U62" i="11"/>
  <c r="S63" i="11"/>
  <c r="U63" i="11"/>
  <c r="S64" i="11"/>
  <c r="U64" i="11"/>
  <c r="S65" i="11"/>
  <c r="U65" i="11"/>
  <c r="U46" i="11"/>
  <c r="S46" i="11"/>
  <c r="S16" i="11"/>
  <c r="U16" i="11"/>
  <c r="S17" i="11"/>
  <c r="U17" i="11"/>
  <c r="S18" i="11"/>
  <c r="U18" i="11"/>
  <c r="S19" i="11"/>
  <c r="U19" i="11"/>
  <c r="S20" i="11"/>
  <c r="U20" i="11"/>
  <c r="S21" i="11"/>
  <c r="U21" i="11"/>
  <c r="S22" i="11"/>
  <c r="U22" i="11"/>
  <c r="S23" i="11"/>
  <c r="U23" i="11"/>
  <c r="S24" i="11"/>
  <c r="U24" i="11"/>
  <c r="S25" i="11"/>
  <c r="U25" i="11"/>
  <c r="S26" i="11"/>
  <c r="U26" i="11"/>
  <c r="S27" i="11"/>
  <c r="U27" i="11"/>
  <c r="S28" i="11"/>
  <c r="U28" i="11"/>
  <c r="S29" i="11"/>
  <c r="U29" i="11"/>
  <c r="S30" i="11"/>
  <c r="U30" i="11"/>
  <c r="S31" i="11"/>
  <c r="U31" i="11"/>
  <c r="S32" i="11"/>
  <c r="U32" i="11"/>
  <c r="S33" i="11"/>
  <c r="U33" i="11"/>
  <c r="S34" i="11"/>
  <c r="U34" i="11"/>
  <c r="S35" i="11"/>
  <c r="U35" i="11"/>
  <c r="S36" i="11"/>
  <c r="U36" i="11"/>
  <c r="S37" i="11"/>
  <c r="U37" i="11"/>
  <c r="S38" i="11"/>
  <c r="U38" i="11"/>
  <c r="S39" i="11"/>
  <c r="U39" i="11"/>
  <c r="S40" i="11"/>
  <c r="U40" i="11"/>
  <c r="S41" i="11"/>
  <c r="U41" i="11"/>
  <c r="S42" i="11"/>
  <c r="U42" i="11"/>
  <c r="S43" i="11"/>
  <c r="U43" i="11"/>
  <c r="S44" i="11"/>
  <c r="U44" i="11"/>
  <c r="U15" i="11"/>
  <c r="S15" i="11"/>
  <c r="S5" i="11"/>
  <c r="S6" i="11"/>
  <c r="S7" i="11"/>
  <c r="S8" i="11"/>
  <c r="S9" i="11"/>
  <c r="S10" i="11"/>
  <c r="S11" i="11"/>
  <c r="S12" i="11"/>
  <c r="S13" i="11"/>
  <c r="S4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149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18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67" i="11"/>
  <c r="W3" i="8" l="1"/>
  <c r="X2" i="8"/>
  <c r="W2" i="8"/>
  <c r="S3" i="8"/>
  <c r="T2" i="8"/>
  <c r="S2" i="8"/>
  <c r="O3" i="8"/>
  <c r="P2" i="8"/>
  <c r="O2" i="8"/>
  <c r="L2" i="8"/>
  <c r="K2" i="8"/>
  <c r="K3" i="8"/>
  <c r="P168" i="11" l="1"/>
  <c r="O168" i="11"/>
  <c r="J168" i="11"/>
  <c r="P147" i="11"/>
  <c r="O147" i="11"/>
  <c r="P137" i="11"/>
  <c r="O137" i="11"/>
  <c r="P127" i="11"/>
  <c r="O127" i="11"/>
  <c r="G202" i="8" l="1"/>
  <c r="U1" i="11" l="1"/>
  <c r="T1" i="11"/>
  <c r="N1" i="11"/>
  <c r="I1" i="11"/>
  <c r="G1" i="11"/>
  <c r="C1" i="11"/>
  <c r="S1" i="11" l="1"/>
  <c r="M379" i="11"/>
  <c r="L379" i="11"/>
  <c r="Q379" i="11" s="1"/>
  <c r="I379" i="11"/>
  <c r="Y379" i="11" s="1"/>
  <c r="AF379" i="11" s="1"/>
  <c r="M378" i="11"/>
  <c r="L378" i="11"/>
  <c r="Q378" i="11" s="1"/>
  <c r="I378" i="11"/>
  <c r="M377" i="11"/>
  <c r="N377" i="11" s="1"/>
  <c r="L377" i="11"/>
  <c r="Q377" i="11" s="1"/>
  <c r="I377" i="11"/>
  <c r="Y377" i="11" s="1"/>
  <c r="AF377" i="11" s="1"/>
  <c r="M376" i="11"/>
  <c r="L376" i="11"/>
  <c r="Q376" i="11" s="1"/>
  <c r="I376" i="11"/>
  <c r="Y376" i="11" s="1"/>
  <c r="AF376" i="11" s="1"/>
  <c r="M375" i="11"/>
  <c r="L375" i="11"/>
  <c r="Q375" i="11" s="1"/>
  <c r="I375" i="11"/>
  <c r="W374" i="11"/>
  <c r="AD374" i="11" s="1"/>
  <c r="M374" i="11"/>
  <c r="L374" i="11"/>
  <c r="Q374" i="11" s="1"/>
  <c r="I374" i="11"/>
  <c r="Y374" i="11" s="1"/>
  <c r="AF374" i="11" s="1"/>
  <c r="M373" i="11"/>
  <c r="N373" i="11" s="1"/>
  <c r="L373" i="11"/>
  <c r="Q373" i="11" s="1"/>
  <c r="I373" i="11"/>
  <c r="Y373" i="11" s="1"/>
  <c r="AF373" i="11" s="1"/>
  <c r="M372" i="11"/>
  <c r="N372" i="11" s="1"/>
  <c r="L372" i="11"/>
  <c r="Q372" i="11" s="1"/>
  <c r="I372" i="11"/>
  <c r="Y372" i="11" s="1"/>
  <c r="AF372" i="11" s="1"/>
  <c r="M371" i="11"/>
  <c r="L371" i="11"/>
  <c r="Q371" i="11" s="1"/>
  <c r="I371" i="11"/>
  <c r="Y371" i="11" s="1"/>
  <c r="AF371" i="11" s="1"/>
  <c r="M370" i="11"/>
  <c r="L370" i="11"/>
  <c r="Q370" i="11" s="1"/>
  <c r="I370" i="11"/>
  <c r="M369" i="11"/>
  <c r="N369" i="11" s="1"/>
  <c r="L369" i="11"/>
  <c r="Q369" i="11" s="1"/>
  <c r="I369" i="11"/>
  <c r="Y369" i="11" s="1"/>
  <c r="AF369" i="11" s="1"/>
  <c r="M368" i="11"/>
  <c r="L368" i="11"/>
  <c r="Q368" i="11" s="1"/>
  <c r="I368" i="11"/>
  <c r="Y368" i="11" s="1"/>
  <c r="AF368" i="11" s="1"/>
  <c r="M367" i="11"/>
  <c r="L367" i="11"/>
  <c r="Q367" i="11" s="1"/>
  <c r="I367" i="11"/>
  <c r="Y367" i="11" s="1"/>
  <c r="AF367" i="11" s="1"/>
  <c r="M366" i="11"/>
  <c r="N366" i="11" s="1"/>
  <c r="L366" i="11"/>
  <c r="Q366" i="11" s="1"/>
  <c r="I366" i="11"/>
  <c r="M365" i="11"/>
  <c r="N365" i="11" s="1"/>
  <c r="L365" i="11"/>
  <c r="Q365" i="11" s="1"/>
  <c r="I365" i="11"/>
  <c r="Y365" i="11" s="1"/>
  <c r="AF365" i="11" s="1"/>
  <c r="M364" i="11"/>
  <c r="L364" i="11"/>
  <c r="Q364" i="11" s="1"/>
  <c r="I364" i="11"/>
  <c r="Y364" i="11" s="1"/>
  <c r="AF364" i="11" s="1"/>
  <c r="M363" i="11"/>
  <c r="L363" i="11"/>
  <c r="Q363" i="11" s="1"/>
  <c r="I363" i="11"/>
  <c r="M362" i="11"/>
  <c r="L362" i="11"/>
  <c r="Q362" i="11" s="1"/>
  <c r="I362" i="11"/>
  <c r="Y362" i="11" s="1"/>
  <c r="AF362" i="11" s="1"/>
  <c r="M361" i="11"/>
  <c r="N361" i="11" s="1"/>
  <c r="L361" i="11"/>
  <c r="Q361" i="11" s="1"/>
  <c r="I361" i="11"/>
  <c r="Y361" i="11" s="1"/>
  <c r="AF361" i="11" s="1"/>
  <c r="M360" i="11"/>
  <c r="L360" i="11"/>
  <c r="Q360" i="11" s="1"/>
  <c r="I360" i="11"/>
  <c r="W360" i="11" s="1"/>
  <c r="AD360" i="11" s="1"/>
  <c r="M359" i="11"/>
  <c r="L359" i="11"/>
  <c r="Q359" i="11" s="1"/>
  <c r="I359" i="11"/>
  <c r="M358" i="11"/>
  <c r="N358" i="11" s="1"/>
  <c r="L358" i="11"/>
  <c r="Q358" i="11" s="1"/>
  <c r="I358" i="11"/>
  <c r="Y358" i="11" s="1"/>
  <c r="AF358" i="11" s="1"/>
  <c r="M357" i="11"/>
  <c r="L357" i="11"/>
  <c r="Q357" i="11" s="1"/>
  <c r="I357" i="11"/>
  <c r="M356" i="11"/>
  <c r="L356" i="11"/>
  <c r="Q356" i="11" s="1"/>
  <c r="I356" i="11"/>
  <c r="W356" i="11" s="1"/>
  <c r="AD356" i="11" s="1"/>
  <c r="M355" i="11"/>
  <c r="L355" i="11"/>
  <c r="Q355" i="11" s="1"/>
  <c r="I355" i="11"/>
  <c r="Y355" i="11" s="1"/>
  <c r="AF355" i="11" s="1"/>
  <c r="M354" i="11"/>
  <c r="N354" i="11" s="1"/>
  <c r="L354" i="11"/>
  <c r="Q354" i="11" s="1"/>
  <c r="I354" i="11"/>
  <c r="M353" i="11"/>
  <c r="L353" i="11"/>
  <c r="Q353" i="11" s="1"/>
  <c r="I353" i="11"/>
  <c r="Y353" i="11" s="1"/>
  <c r="AF353" i="11" s="1"/>
  <c r="M352" i="11"/>
  <c r="L352" i="11"/>
  <c r="Q352" i="11" s="1"/>
  <c r="I352" i="11"/>
  <c r="M351" i="11"/>
  <c r="L351" i="11"/>
  <c r="Q351" i="11" s="1"/>
  <c r="I351" i="11"/>
  <c r="Y351" i="11" s="1"/>
  <c r="AF351" i="11" s="1"/>
  <c r="M350" i="11"/>
  <c r="L350" i="11"/>
  <c r="Q350" i="11" s="1"/>
  <c r="I350" i="11"/>
  <c r="Y350" i="11" s="1"/>
  <c r="AF350" i="11" s="1"/>
  <c r="M349" i="11"/>
  <c r="L349" i="11"/>
  <c r="Q349" i="11" s="1"/>
  <c r="I349" i="11"/>
  <c r="Y349" i="11" s="1"/>
  <c r="AF349" i="11" s="1"/>
  <c r="M348" i="11"/>
  <c r="L348" i="11"/>
  <c r="Q348" i="11" s="1"/>
  <c r="I348" i="11"/>
  <c r="W348" i="11" s="1"/>
  <c r="AD348" i="11" s="1"/>
  <c r="M347" i="11"/>
  <c r="L347" i="11"/>
  <c r="Q347" i="11" s="1"/>
  <c r="I347" i="11"/>
  <c r="Y347" i="11" s="1"/>
  <c r="AF347" i="11" s="1"/>
  <c r="M346" i="11"/>
  <c r="L346" i="11"/>
  <c r="Q346" i="11" s="1"/>
  <c r="I346" i="11"/>
  <c r="M345" i="11"/>
  <c r="L345" i="11"/>
  <c r="Q345" i="11" s="1"/>
  <c r="I345" i="11"/>
  <c r="M344" i="11"/>
  <c r="L344" i="11"/>
  <c r="Q344" i="11" s="1"/>
  <c r="I344" i="11"/>
  <c r="W344" i="11" s="1"/>
  <c r="AD344" i="11" s="1"/>
  <c r="M343" i="11"/>
  <c r="L343" i="11"/>
  <c r="Q343" i="11" s="1"/>
  <c r="I343" i="11"/>
  <c r="Y343" i="11" s="1"/>
  <c r="AF343" i="11" s="1"/>
  <c r="M342" i="11"/>
  <c r="L342" i="11"/>
  <c r="Q342" i="11" s="1"/>
  <c r="I342" i="11"/>
  <c r="Y342" i="11" s="1"/>
  <c r="AF342" i="11" s="1"/>
  <c r="M341" i="11"/>
  <c r="L341" i="11"/>
  <c r="Q341" i="11" s="1"/>
  <c r="I341" i="11"/>
  <c r="Y341" i="11" s="1"/>
  <c r="AF341" i="11" s="1"/>
  <c r="M340" i="11"/>
  <c r="N340" i="11" s="1"/>
  <c r="L340" i="11"/>
  <c r="Q340" i="11" s="1"/>
  <c r="I340" i="11"/>
  <c r="W340" i="11" s="1"/>
  <c r="AD340" i="11" s="1"/>
  <c r="M339" i="11"/>
  <c r="L339" i="11"/>
  <c r="Q339" i="11" s="1"/>
  <c r="I339" i="11"/>
  <c r="Y339" i="11" s="1"/>
  <c r="AF339" i="11" s="1"/>
  <c r="W338" i="11"/>
  <c r="AD338" i="11" s="1"/>
  <c r="M338" i="11"/>
  <c r="L338" i="11"/>
  <c r="Q338" i="11" s="1"/>
  <c r="I338" i="11"/>
  <c r="Y338" i="11" s="1"/>
  <c r="AF338" i="11" s="1"/>
  <c r="M337" i="11"/>
  <c r="L337" i="11"/>
  <c r="Q337" i="11" s="1"/>
  <c r="I337" i="11"/>
  <c r="W337" i="11" s="1"/>
  <c r="AD337" i="11" s="1"/>
  <c r="M336" i="11"/>
  <c r="L336" i="11"/>
  <c r="Q336" i="11" s="1"/>
  <c r="I336" i="11"/>
  <c r="W336" i="11" s="1"/>
  <c r="AD336" i="11" s="1"/>
  <c r="M335" i="11"/>
  <c r="L335" i="11"/>
  <c r="Q335" i="11" s="1"/>
  <c r="I335" i="11"/>
  <c r="Y335" i="11" s="1"/>
  <c r="AF335" i="11" s="1"/>
  <c r="M334" i="11"/>
  <c r="L334" i="11"/>
  <c r="Q334" i="11" s="1"/>
  <c r="I334" i="11"/>
  <c r="Y334" i="11" s="1"/>
  <c r="AF334" i="11" s="1"/>
  <c r="W333" i="11"/>
  <c r="AD333" i="11" s="1"/>
  <c r="M333" i="11"/>
  <c r="L333" i="11"/>
  <c r="Q333" i="11" s="1"/>
  <c r="I333" i="11"/>
  <c r="Y333" i="11" s="1"/>
  <c r="AF333" i="11" s="1"/>
  <c r="M332" i="11"/>
  <c r="L332" i="11"/>
  <c r="Q332" i="11" s="1"/>
  <c r="I332" i="11"/>
  <c r="W332" i="11" s="1"/>
  <c r="AD332" i="11" s="1"/>
  <c r="M331" i="11"/>
  <c r="L331" i="11"/>
  <c r="Q331" i="11" s="1"/>
  <c r="I331" i="11"/>
  <c r="Y331" i="11" s="1"/>
  <c r="AF331" i="11" s="1"/>
  <c r="M330" i="11"/>
  <c r="L330" i="11"/>
  <c r="Q330" i="11" s="1"/>
  <c r="I330" i="11"/>
  <c r="M329" i="11"/>
  <c r="L329" i="11"/>
  <c r="Q329" i="11" s="1"/>
  <c r="I329" i="11"/>
  <c r="M328" i="11"/>
  <c r="L328" i="11"/>
  <c r="Q328" i="11" s="1"/>
  <c r="I328" i="11"/>
  <c r="M327" i="11"/>
  <c r="L327" i="11"/>
  <c r="Q327" i="11" s="1"/>
  <c r="I327" i="11"/>
  <c r="M326" i="11"/>
  <c r="L326" i="11"/>
  <c r="Q326" i="11" s="1"/>
  <c r="I326" i="11"/>
  <c r="Y326" i="11" s="1"/>
  <c r="AF326" i="11" s="1"/>
  <c r="M325" i="11"/>
  <c r="N325" i="11" s="1"/>
  <c r="L325" i="11"/>
  <c r="Q325" i="11" s="1"/>
  <c r="I325" i="11"/>
  <c r="W325" i="11" s="1"/>
  <c r="AD325" i="11" s="1"/>
  <c r="M324" i="11"/>
  <c r="L324" i="11"/>
  <c r="Q324" i="11" s="1"/>
  <c r="I324" i="11"/>
  <c r="W324" i="11" s="1"/>
  <c r="AD324" i="11" s="1"/>
  <c r="M323" i="11"/>
  <c r="L323" i="11"/>
  <c r="Q323" i="11" s="1"/>
  <c r="I323" i="11"/>
  <c r="Y323" i="11" s="1"/>
  <c r="AF323" i="11" s="1"/>
  <c r="M322" i="11"/>
  <c r="N322" i="11" s="1"/>
  <c r="L322" i="11"/>
  <c r="Q322" i="11" s="1"/>
  <c r="I322" i="11"/>
  <c r="Y322" i="11" s="1"/>
  <c r="AF322" i="11" s="1"/>
  <c r="N321" i="11"/>
  <c r="M321" i="11"/>
  <c r="L321" i="11"/>
  <c r="Q321" i="11" s="1"/>
  <c r="I321" i="11"/>
  <c r="Y321" i="11" s="1"/>
  <c r="AF321" i="11" s="1"/>
  <c r="M320" i="11"/>
  <c r="N320" i="11" s="1"/>
  <c r="L320" i="11"/>
  <c r="Q320" i="11" s="1"/>
  <c r="I320" i="11"/>
  <c r="Y320" i="11" s="1"/>
  <c r="AF320" i="11" s="1"/>
  <c r="M319" i="11"/>
  <c r="L319" i="11"/>
  <c r="Q319" i="11" s="1"/>
  <c r="I319" i="11"/>
  <c r="Y319" i="11" s="1"/>
  <c r="AF319" i="11" s="1"/>
  <c r="M318" i="11"/>
  <c r="L318" i="11"/>
  <c r="Q318" i="11" s="1"/>
  <c r="I318" i="11"/>
  <c r="W318" i="11" s="1"/>
  <c r="AD318" i="11" s="1"/>
  <c r="M317" i="11"/>
  <c r="L317" i="11"/>
  <c r="Q317" i="11" s="1"/>
  <c r="I317" i="11"/>
  <c r="M316" i="11"/>
  <c r="L316" i="11"/>
  <c r="Q316" i="11" s="1"/>
  <c r="I316" i="11"/>
  <c r="M315" i="11"/>
  <c r="N315" i="11" s="1"/>
  <c r="L315" i="11"/>
  <c r="Q315" i="11" s="1"/>
  <c r="I315" i="11"/>
  <c r="Y315" i="11" s="1"/>
  <c r="AF315" i="11" s="1"/>
  <c r="M314" i="11"/>
  <c r="L314" i="11"/>
  <c r="Q314" i="11" s="1"/>
  <c r="I314" i="11"/>
  <c r="W314" i="11" s="1"/>
  <c r="AD314" i="11" s="1"/>
  <c r="M313" i="11"/>
  <c r="L313" i="11"/>
  <c r="Q313" i="11" s="1"/>
  <c r="I313" i="11"/>
  <c r="W313" i="11" s="1"/>
  <c r="AD313" i="11" s="1"/>
  <c r="N312" i="11"/>
  <c r="M312" i="11"/>
  <c r="L312" i="11"/>
  <c r="Q312" i="11" s="1"/>
  <c r="I312" i="11"/>
  <c r="M311" i="11"/>
  <c r="L311" i="11"/>
  <c r="Q311" i="11" s="1"/>
  <c r="I311" i="11"/>
  <c r="M310" i="11"/>
  <c r="L310" i="11"/>
  <c r="Q310" i="11" s="1"/>
  <c r="I310" i="11"/>
  <c r="Y310" i="11" s="1"/>
  <c r="AF310" i="11" s="1"/>
  <c r="M309" i="11"/>
  <c r="L309" i="11"/>
  <c r="Q309" i="11" s="1"/>
  <c r="I309" i="11"/>
  <c r="W309" i="11" s="1"/>
  <c r="AD309" i="11" s="1"/>
  <c r="M308" i="11"/>
  <c r="L308" i="11"/>
  <c r="Q308" i="11" s="1"/>
  <c r="I308" i="11"/>
  <c r="M307" i="11"/>
  <c r="L307" i="11"/>
  <c r="Q307" i="11" s="1"/>
  <c r="I307" i="11"/>
  <c r="Y307" i="11" s="1"/>
  <c r="AF307" i="11" s="1"/>
  <c r="Y306" i="11"/>
  <c r="AF306" i="11" s="1"/>
  <c r="M306" i="11"/>
  <c r="L306" i="11"/>
  <c r="Q306" i="11" s="1"/>
  <c r="I306" i="11"/>
  <c r="W306" i="11" s="1"/>
  <c r="AD306" i="11" s="1"/>
  <c r="M305" i="11"/>
  <c r="L305" i="11"/>
  <c r="Q305" i="11" s="1"/>
  <c r="I305" i="11"/>
  <c r="Y305" i="11" s="1"/>
  <c r="AF305" i="11" s="1"/>
  <c r="M304" i="11"/>
  <c r="L304" i="11"/>
  <c r="Q304" i="11" s="1"/>
  <c r="I304" i="11"/>
  <c r="Y304" i="11" s="1"/>
  <c r="AF304" i="11" s="1"/>
  <c r="M303" i="11"/>
  <c r="L303" i="11"/>
  <c r="Q303" i="11" s="1"/>
  <c r="I303" i="11"/>
  <c r="M302" i="11"/>
  <c r="N302" i="11" s="1"/>
  <c r="L302" i="11"/>
  <c r="Q302" i="11" s="1"/>
  <c r="I302" i="11"/>
  <c r="Y302" i="11" s="1"/>
  <c r="AF302" i="11" s="1"/>
  <c r="M301" i="11"/>
  <c r="L301" i="11"/>
  <c r="Q301" i="11" s="1"/>
  <c r="I301" i="11"/>
  <c r="Y301" i="11" s="1"/>
  <c r="AF301" i="11" s="1"/>
  <c r="M300" i="11"/>
  <c r="L300" i="11"/>
  <c r="Q300" i="11" s="1"/>
  <c r="I300" i="11"/>
  <c r="M299" i="11"/>
  <c r="N299" i="11" s="1"/>
  <c r="L299" i="11"/>
  <c r="Q299" i="11" s="1"/>
  <c r="I299" i="11"/>
  <c r="Y299" i="11" s="1"/>
  <c r="AF299" i="11" s="1"/>
  <c r="M298" i="11"/>
  <c r="L298" i="11"/>
  <c r="Q298" i="11" s="1"/>
  <c r="I298" i="11"/>
  <c r="Y298" i="11" s="1"/>
  <c r="AF298" i="11" s="1"/>
  <c r="M297" i="11"/>
  <c r="N297" i="11" s="1"/>
  <c r="L297" i="11"/>
  <c r="Q297" i="11" s="1"/>
  <c r="I297" i="11"/>
  <c r="M296" i="11"/>
  <c r="L296" i="11"/>
  <c r="Q296" i="11" s="1"/>
  <c r="I296" i="11"/>
  <c r="W296" i="11" s="1"/>
  <c r="AD296" i="11" s="1"/>
  <c r="M295" i="11"/>
  <c r="L295" i="11"/>
  <c r="Q295" i="11" s="1"/>
  <c r="I295" i="11"/>
  <c r="Y295" i="11" s="1"/>
  <c r="AF295" i="11" s="1"/>
  <c r="W294" i="11"/>
  <c r="AD294" i="11" s="1"/>
  <c r="M294" i="11"/>
  <c r="L294" i="11"/>
  <c r="Q294" i="11" s="1"/>
  <c r="I294" i="11"/>
  <c r="Y294" i="11" s="1"/>
  <c r="AF294" i="11" s="1"/>
  <c r="M293" i="11"/>
  <c r="N293" i="11" s="1"/>
  <c r="L293" i="11"/>
  <c r="Q293" i="11" s="1"/>
  <c r="I293" i="11"/>
  <c r="M292" i="11"/>
  <c r="L292" i="11"/>
  <c r="Q292" i="11" s="1"/>
  <c r="I292" i="11"/>
  <c r="W292" i="11" s="1"/>
  <c r="AD292" i="11" s="1"/>
  <c r="Q291" i="11"/>
  <c r="M291" i="11"/>
  <c r="L291" i="11"/>
  <c r="I291" i="11"/>
  <c r="Y291" i="11" s="1"/>
  <c r="AF291" i="11" s="1"/>
  <c r="N290" i="11"/>
  <c r="M290" i="11"/>
  <c r="L290" i="11"/>
  <c r="Q290" i="11" s="1"/>
  <c r="I290" i="11"/>
  <c r="Y290" i="11" s="1"/>
  <c r="AF290" i="11" s="1"/>
  <c r="M289" i="11"/>
  <c r="N289" i="11" s="1"/>
  <c r="L289" i="11"/>
  <c r="Q289" i="11" s="1"/>
  <c r="I289" i="11"/>
  <c r="M288" i="11"/>
  <c r="N288" i="11" s="1"/>
  <c r="L288" i="11"/>
  <c r="Q288" i="11" s="1"/>
  <c r="I288" i="11"/>
  <c r="W288" i="11" s="1"/>
  <c r="AD288" i="11" s="1"/>
  <c r="M287" i="11"/>
  <c r="L287" i="11"/>
  <c r="Q287" i="11" s="1"/>
  <c r="I287" i="11"/>
  <c r="Y287" i="11" s="1"/>
  <c r="AF287" i="11" s="1"/>
  <c r="M286" i="11"/>
  <c r="L286" i="11"/>
  <c r="Q286" i="11" s="1"/>
  <c r="I286" i="11"/>
  <c r="Y286" i="11" s="1"/>
  <c r="AF286" i="11" s="1"/>
  <c r="M285" i="11"/>
  <c r="N285" i="11" s="1"/>
  <c r="L285" i="11"/>
  <c r="Q285" i="11" s="1"/>
  <c r="I285" i="11"/>
  <c r="M284" i="11"/>
  <c r="L284" i="11"/>
  <c r="Q284" i="11" s="1"/>
  <c r="I284" i="11"/>
  <c r="W284" i="11" s="1"/>
  <c r="AD284" i="11" s="1"/>
  <c r="M283" i="11"/>
  <c r="L283" i="11"/>
  <c r="Q283" i="11" s="1"/>
  <c r="I283" i="11"/>
  <c r="Y283" i="11" s="1"/>
  <c r="AF283" i="11" s="1"/>
  <c r="M282" i="11"/>
  <c r="L282" i="11"/>
  <c r="Q282" i="11" s="1"/>
  <c r="I282" i="11"/>
  <c r="Y282" i="11" s="1"/>
  <c r="AF282" i="11" s="1"/>
  <c r="M281" i="11"/>
  <c r="N281" i="11" s="1"/>
  <c r="L281" i="11"/>
  <c r="Q281" i="11" s="1"/>
  <c r="I281" i="11"/>
  <c r="M280" i="11"/>
  <c r="L280" i="11"/>
  <c r="Q280" i="11" s="1"/>
  <c r="I280" i="11"/>
  <c r="M279" i="11"/>
  <c r="L279" i="11"/>
  <c r="Q279" i="11" s="1"/>
  <c r="I279" i="11"/>
  <c r="Y279" i="11" s="1"/>
  <c r="AF279" i="11" s="1"/>
  <c r="M278" i="11"/>
  <c r="L278" i="11"/>
  <c r="Q278" i="11" s="1"/>
  <c r="I278" i="11"/>
  <c r="M277" i="11"/>
  <c r="N277" i="11" s="1"/>
  <c r="L277" i="11"/>
  <c r="Q277" i="11" s="1"/>
  <c r="I277" i="11"/>
  <c r="M276" i="11"/>
  <c r="L276" i="11"/>
  <c r="Q276" i="11" s="1"/>
  <c r="I276" i="11"/>
  <c r="M275" i="11"/>
  <c r="L275" i="11"/>
  <c r="Q275" i="11" s="1"/>
  <c r="I275" i="11"/>
  <c r="Y275" i="11" s="1"/>
  <c r="AF275" i="11" s="1"/>
  <c r="M274" i="11"/>
  <c r="L274" i="11"/>
  <c r="Q274" i="11" s="1"/>
  <c r="I274" i="11"/>
  <c r="Y274" i="11" s="1"/>
  <c r="AF274" i="11" s="1"/>
  <c r="M273" i="11"/>
  <c r="L273" i="11"/>
  <c r="Q273" i="11" s="1"/>
  <c r="I273" i="11"/>
  <c r="N272" i="11"/>
  <c r="M272" i="11"/>
  <c r="L272" i="11"/>
  <c r="Q272" i="11" s="1"/>
  <c r="I272" i="11"/>
  <c r="M271" i="11"/>
  <c r="L271" i="11"/>
  <c r="Q271" i="11" s="1"/>
  <c r="I271" i="11"/>
  <c r="Y271" i="11" s="1"/>
  <c r="AF271" i="11" s="1"/>
  <c r="M270" i="11"/>
  <c r="L270" i="11"/>
  <c r="Q270" i="11" s="1"/>
  <c r="I270" i="11"/>
  <c r="W270" i="11" s="1"/>
  <c r="AD270" i="11" s="1"/>
  <c r="M269" i="11"/>
  <c r="N269" i="11" s="1"/>
  <c r="L269" i="11"/>
  <c r="Q269" i="11" s="1"/>
  <c r="I269" i="11"/>
  <c r="M268" i="11"/>
  <c r="N268" i="11" s="1"/>
  <c r="L268" i="11"/>
  <c r="Q268" i="11" s="1"/>
  <c r="I268" i="11"/>
  <c r="Y268" i="11" s="1"/>
  <c r="AF268" i="11" s="1"/>
  <c r="M267" i="11"/>
  <c r="L267" i="11"/>
  <c r="Q267" i="11" s="1"/>
  <c r="I267" i="11"/>
  <c r="Y267" i="11" s="1"/>
  <c r="AF267" i="11" s="1"/>
  <c r="M266" i="11"/>
  <c r="N266" i="11" s="1"/>
  <c r="L266" i="11"/>
  <c r="Q266" i="11" s="1"/>
  <c r="I266" i="11"/>
  <c r="M265" i="11"/>
  <c r="L265" i="11"/>
  <c r="Q265" i="11" s="1"/>
  <c r="I265" i="11"/>
  <c r="W265" i="11" s="1"/>
  <c r="AD265" i="11" s="1"/>
  <c r="M264" i="11"/>
  <c r="L264" i="11"/>
  <c r="Q264" i="11" s="1"/>
  <c r="I264" i="11"/>
  <c r="M263" i="11"/>
  <c r="L263" i="11"/>
  <c r="Q263" i="11" s="1"/>
  <c r="I263" i="11"/>
  <c r="M262" i="11"/>
  <c r="L262" i="11"/>
  <c r="Q262" i="11" s="1"/>
  <c r="I262" i="11"/>
  <c r="Y262" i="11" s="1"/>
  <c r="AF262" i="11" s="1"/>
  <c r="M261" i="11"/>
  <c r="N261" i="11" s="1"/>
  <c r="L261" i="11"/>
  <c r="Q261" i="11" s="1"/>
  <c r="I261" i="11"/>
  <c r="Y261" i="11" s="1"/>
  <c r="AF261" i="11" s="1"/>
  <c r="M260" i="11"/>
  <c r="L260" i="11"/>
  <c r="Q260" i="11" s="1"/>
  <c r="I260" i="11"/>
  <c r="Y260" i="11" s="1"/>
  <c r="AF260" i="11" s="1"/>
  <c r="M259" i="11"/>
  <c r="L259" i="11"/>
  <c r="Q259" i="11" s="1"/>
  <c r="I259" i="11"/>
  <c r="W259" i="11" s="1"/>
  <c r="AD259" i="11" s="1"/>
  <c r="M258" i="11"/>
  <c r="L258" i="11"/>
  <c r="Q258" i="11" s="1"/>
  <c r="I258" i="11"/>
  <c r="Y258" i="11" s="1"/>
  <c r="AF258" i="11" s="1"/>
  <c r="M257" i="11"/>
  <c r="L257" i="11"/>
  <c r="Q257" i="11" s="1"/>
  <c r="I257" i="11"/>
  <c r="M256" i="11"/>
  <c r="L256" i="11"/>
  <c r="Q256" i="11" s="1"/>
  <c r="I256" i="11"/>
  <c r="Y256" i="11" s="1"/>
  <c r="AF256" i="11" s="1"/>
  <c r="Y255" i="11"/>
  <c r="AF255" i="11" s="1"/>
  <c r="M255" i="11"/>
  <c r="L255" i="11"/>
  <c r="Q255" i="11" s="1"/>
  <c r="I255" i="11"/>
  <c r="M254" i="11"/>
  <c r="L254" i="11"/>
  <c r="Q254" i="11" s="1"/>
  <c r="I254" i="11"/>
  <c r="M253" i="11"/>
  <c r="N253" i="11" s="1"/>
  <c r="L253" i="11"/>
  <c r="Q253" i="11" s="1"/>
  <c r="I253" i="11"/>
  <c r="Y252" i="11"/>
  <c r="AF252" i="11" s="1"/>
  <c r="M252" i="11"/>
  <c r="L252" i="11"/>
  <c r="Q252" i="11" s="1"/>
  <c r="I252" i="11"/>
  <c r="W252" i="11" s="1"/>
  <c r="AD252" i="11" s="1"/>
  <c r="M251" i="11"/>
  <c r="L251" i="11"/>
  <c r="Q251" i="11" s="1"/>
  <c r="I251" i="11"/>
  <c r="Y251" i="11" s="1"/>
  <c r="AF251" i="11" s="1"/>
  <c r="M250" i="11"/>
  <c r="L250" i="11"/>
  <c r="Q250" i="11" s="1"/>
  <c r="I250" i="11"/>
  <c r="Y249" i="11"/>
  <c r="AF249" i="11" s="1"/>
  <c r="M249" i="11"/>
  <c r="N249" i="11" s="1"/>
  <c r="L249" i="11"/>
  <c r="Q249" i="11" s="1"/>
  <c r="I249" i="11"/>
  <c r="W249" i="11" s="1"/>
  <c r="AD249" i="11" s="1"/>
  <c r="M248" i="11"/>
  <c r="L248" i="11"/>
  <c r="Q248" i="11" s="1"/>
  <c r="I248" i="11"/>
  <c r="W248" i="11" s="1"/>
  <c r="AD248" i="11" s="1"/>
  <c r="M247" i="11"/>
  <c r="L247" i="11"/>
  <c r="Q247" i="11" s="1"/>
  <c r="I247" i="11"/>
  <c r="Y247" i="11" s="1"/>
  <c r="AF247" i="11" s="1"/>
  <c r="M246" i="11"/>
  <c r="L246" i="11"/>
  <c r="Q246" i="11" s="1"/>
  <c r="I246" i="11"/>
  <c r="Y246" i="11" s="1"/>
  <c r="AF246" i="11" s="1"/>
  <c r="M245" i="11"/>
  <c r="N245" i="11" s="1"/>
  <c r="L245" i="11"/>
  <c r="Q245" i="11" s="1"/>
  <c r="I245" i="11"/>
  <c r="Y245" i="11" s="1"/>
  <c r="AF245" i="11" s="1"/>
  <c r="M244" i="11"/>
  <c r="L244" i="11"/>
  <c r="Q244" i="11" s="1"/>
  <c r="I244" i="11"/>
  <c r="M243" i="11"/>
  <c r="L243" i="11"/>
  <c r="Q243" i="11" s="1"/>
  <c r="I243" i="11"/>
  <c r="M242" i="11"/>
  <c r="L242" i="11"/>
  <c r="Q242" i="11" s="1"/>
  <c r="I242" i="11"/>
  <c r="M241" i="11"/>
  <c r="N241" i="11" s="1"/>
  <c r="L241" i="11"/>
  <c r="Q241" i="11" s="1"/>
  <c r="I241" i="11"/>
  <c r="N240" i="11"/>
  <c r="M240" i="11"/>
  <c r="L240" i="11"/>
  <c r="Q240" i="11" s="1"/>
  <c r="I240" i="11"/>
  <c r="W240" i="11" s="1"/>
  <c r="AD240" i="11" s="1"/>
  <c r="M239" i="11"/>
  <c r="L239" i="11"/>
  <c r="Q239" i="11" s="1"/>
  <c r="I239" i="11"/>
  <c r="Y239" i="11" s="1"/>
  <c r="AF239" i="11" s="1"/>
  <c r="M238" i="11"/>
  <c r="L238" i="11"/>
  <c r="Q238" i="11" s="1"/>
  <c r="I238" i="11"/>
  <c r="Y238" i="11" s="1"/>
  <c r="AF238" i="11" s="1"/>
  <c r="M237" i="11"/>
  <c r="N237" i="11" s="1"/>
  <c r="L237" i="11"/>
  <c r="Q237" i="11" s="1"/>
  <c r="I237" i="11"/>
  <c r="W237" i="11" s="1"/>
  <c r="AD237" i="11" s="1"/>
  <c r="M236" i="11"/>
  <c r="N236" i="11" s="1"/>
  <c r="L236" i="11"/>
  <c r="Q236" i="11" s="1"/>
  <c r="I236" i="11"/>
  <c r="M235" i="11"/>
  <c r="L235" i="11"/>
  <c r="Q235" i="11" s="1"/>
  <c r="I235" i="11"/>
  <c r="Y235" i="11" s="1"/>
  <c r="AF235" i="11" s="1"/>
  <c r="M234" i="11"/>
  <c r="L234" i="11"/>
  <c r="Q234" i="11" s="1"/>
  <c r="I234" i="11"/>
  <c r="Y234" i="11" s="1"/>
  <c r="AF234" i="11" s="1"/>
  <c r="M233" i="11"/>
  <c r="N233" i="11" s="1"/>
  <c r="L233" i="11"/>
  <c r="Q233" i="11" s="1"/>
  <c r="I233" i="11"/>
  <c r="M232" i="11"/>
  <c r="N232" i="11" s="1"/>
  <c r="L232" i="11"/>
  <c r="Q232" i="11" s="1"/>
  <c r="I232" i="11"/>
  <c r="W232" i="11" s="1"/>
  <c r="AD232" i="11" s="1"/>
  <c r="M231" i="11"/>
  <c r="L231" i="11"/>
  <c r="Q231" i="11" s="1"/>
  <c r="I231" i="11"/>
  <c r="W231" i="11" s="1"/>
  <c r="AD231" i="11" s="1"/>
  <c r="Y230" i="11"/>
  <c r="AF230" i="11" s="1"/>
  <c r="N230" i="11"/>
  <c r="X230" i="11" s="1"/>
  <c r="AE230" i="11" s="1"/>
  <c r="M230" i="11"/>
  <c r="L230" i="11"/>
  <c r="Q230" i="11" s="1"/>
  <c r="I230" i="11"/>
  <c r="M229" i="11"/>
  <c r="L229" i="11"/>
  <c r="Q229" i="11" s="1"/>
  <c r="I229" i="11"/>
  <c r="Y229" i="11" s="1"/>
  <c r="AF229" i="11" s="1"/>
  <c r="M228" i="11"/>
  <c r="L228" i="11"/>
  <c r="Q228" i="11" s="1"/>
  <c r="I228" i="11"/>
  <c r="W228" i="11" s="1"/>
  <c r="AD228" i="11" s="1"/>
  <c r="M227" i="11"/>
  <c r="L227" i="11"/>
  <c r="Q227" i="11" s="1"/>
  <c r="I227" i="11"/>
  <c r="Y227" i="11" s="1"/>
  <c r="AF227" i="11" s="1"/>
  <c r="M226" i="11"/>
  <c r="L226" i="11"/>
  <c r="Q226" i="11" s="1"/>
  <c r="I226" i="11"/>
  <c r="Y226" i="11" s="1"/>
  <c r="AF226" i="11" s="1"/>
  <c r="M225" i="11"/>
  <c r="L225" i="11"/>
  <c r="Q225" i="11" s="1"/>
  <c r="I225" i="11"/>
  <c r="Y225" i="11" s="1"/>
  <c r="AF225" i="11" s="1"/>
  <c r="M224" i="11"/>
  <c r="L224" i="11"/>
  <c r="Q224" i="11" s="1"/>
  <c r="I224" i="11"/>
  <c r="M223" i="11"/>
  <c r="L223" i="11"/>
  <c r="Q223" i="11" s="1"/>
  <c r="I223" i="11"/>
  <c r="M222" i="11"/>
  <c r="L222" i="11"/>
  <c r="Q222" i="11" s="1"/>
  <c r="I222" i="11"/>
  <c r="Y222" i="11" s="1"/>
  <c r="AF222" i="11" s="1"/>
  <c r="M221" i="11"/>
  <c r="L221" i="11"/>
  <c r="Q221" i="11" s="1"/>
  <c r="I221" i="11"/>
  <c r="W221" i="11" s="1"/>
  <c r="AD221" i="11" s="1"/>
  <c r="N220" i="11"/>
  <c r="M220" i="11"/>
  <c r="L220" i="11"/>
  <c r="Q220" i="11" s="1"/>
  <c r="I220" i="11"/>
  <c r="W220" i="11" s="1"/>
  <c r="AD220" i="11" s="1"/>
  <c r="W219" i="11"/>
  <c r="AD219" i="11" s="1"/>
  <c r="M219" i="11"/>
  <c r="L219" i="11"/>
  <c r="Q219" i="11" s="1"/>
  <c r="I219" i="11"/>
  <c r="Y219" i="11" s="1"/>
  <c r="AF219" i="11" s="1"/>
  <c r="M218" i="11"/>
  <c r="L218" i="11"/>
  <c r="Q218" i="11" s="1"/>
  <c r="I218" i="11"/>
  <c r="M217" i="11"/>
  <c r="L217" i="11"/>
  <c r="Q217" i="11" s="1"/>
  <c r="I217" i="11"/>
  <c r="Y217" i="11" s="1"/>
  <c r="AF217" i="11" s="1"/>
  <c r="M216" i="11"/>
  <c r="L216" i="11"/>
  <c r="Q216" i="11" s="1"/>
  <c r="I216" i="11"/>
  <c r="W216" i="11" s="1"/>
  <c r="AD216" i="11" s="1"/>
  <c r="M215" i="11"/>
  <c r="L215" i="11"/>
  <c r="Q215" i="11" s="1"/>
  <c r="I215" i="11"/>
  <c r="W215" i="11" s="1"/>
  <c r="AD215" i="11" s="1"/>
  <c r="M214" i="11"/>
  <c r="L214" i="11"/>
  <c r="Q214" i="11" s="1"/>
  <c r="I214" i="11"/>
  <c r="W214" i="11" s="1"/>
  <c r="AD214" i="11" s="1"/>
  <c r="M213" i="11"/>
  <c r="L213" i="11"/>
  <c r="Q213" i="11" s="1"/>
  <c r="I213" i="11"/>
  <c r="Y213" i="11" s="1"/>
  <c r="AF213" i="11" s="1"/>
  <c r="M212" i="11"/>
  <c r="L212" i="11"/>
  <c r="Q212" i="11" s="1"/>
  <c r="I212" i="11"/>
  <c r="Y212" i="11" s="1"/>
  <c r="AF212" i="11" s="1"/>
  <c r="M211" i="11"/>
  <c r="N211" i="11" s="1"/>
  <c r="L211" i="11"/>
  <c r="Q211" i="11" s="1"/>
  <c r="I211" i="11"/>
  <c r="Y211" i="11" s="1"/>
  <c r="AF211" i="11" s="1"/>
  <c r="M210" i="11"/>
  <c r="L210" i="11"/>
  <c r="Q210" i="11" s="1"/>
  <c r="I210" i="11"/>
  <c r="Y210" i="11" s="1"/>
  <c r="AF210" i="11" s="1"/>
  <c r="M209" i="11"/>
  <c r="N209" i="11" s="1"/>
  <c r="L209" i="11"/>
  <c r="Q209" i="11" s="1"/>
  <c r="I209" i="11"/>
  <c r="W209" i="11" s="1"/>
  <c r="AD209" i="11" s="1"/>
  <c r="M208" i="11"/>
  <c r="L208" i="11"/>
  <c r="Q208" i="11" s="1"/>
  <c r="I208" i="11"/>
  <c r="W208" i="11" s="1"/>
  <c r="AD208" i="11" s="1"/>
  <c r="M207" i="11"/>
  <c r="L207" i="11"/>
  <c r="Q207" i="11" s="1"/>
  <c r="I207" i="11"/>
  <c r="W207" i="11" s="1"/>
  <c r="AD207" i="11" s="1"/>
  <c r="M206" i="11"/>
  <c r="L206" i="11"/>
  <c r="Q206" i="11" s="1"/>
  <c r="I206" i="11"/>
  <c r="Y206" i="11" s="1"/>
  <c r="AF206" i="11" s="1"/>
  <c r="M205" i="11"/>
  <c r="N205" i="11" s="1"/>
  <c r="L205" i="11"/>
  <c r="Q205" i="11" s="1"/>
  <c r="I205" i="11"/>
  <c r="Y205" i="11" s="1"/>
  <c r="AF205" i="11" s="1"/>
  <c r="M204" i="11"/>
  <c r="L204" i="11"/>
  <c r="Q204" i="11" s="1"/>
  <c r="I204" i="11"/>
  <c r="M203" i="11"/>
  <c r="N203" i="11" s="1"/>
  <c r="L203" i="11"/>
  <c r="Q203" i="11" s="1"/>
  <c r="I203" i="11"/>
  <c r="M202" i="11"/>
  <c r="L202" i="11"/>
  <c r="Q202" i="11" s="1"/>
  <c r="I202" i="11"/>
  <c r="Y202" i="11" s="1"/>
  <c r="AF202" i="11" s="1"/>
  <c r="M201" i="11"/>
  <c r="N201" i="11" s="1"/>
  <c r="L201" i="11"/>
  <c r="Q201" i="11" s="1"/>
  <c r="I201" i="11"/>
  <c r="W201" i="11" s="1"/>
  <c r="AD201" i="11" s="1"/>
  <c r="M200" i="11"/>
  <c r="L200" i="11"/>
  <c r="Q200" i="11" s="1"/>
  <c r="I200" i="11"/>
  <c r="M199" i="11"/>
  <c r="L199" i="11"/>
  <c r="Q199" i="11" s="1"/>
  <c r="I199" i="11"/>
  <c r="W199" i="11" s="1"/>
  <c r="AD199" i="11" s="1"/>
  <c r="M198" i="11"/>
  <c r="L198" i="11"/>
  <c r="Q198" i="11" s="1"/>
  <c r="I198" i="11"/>
  <c r="Y198" i="11" s="1"/>
  <c r="AF198" i="11" s="1"/>
  <c r="M197" i="11"/>
  <c r="N197" i="11" s="1"/>
  <c r="L197" i="11"/>
  <c r="Q197" i="11" s="1"/>
  <c r="I197" i="11"/>
  <c r="M196" i="11"/>
  <c r="L196" i="11"/>
  <c r="Q196" i="11" s="1"/>
  <c r="I196" i="11"/>
  <c r="Y196" i="11" s="1"/>
  <c r="AF196" i="11" s="1"/>
  <c r="M195" i="11"/>
  <c r="L195" i="11"/>
  <c r="Q195" i="11" s="1"/>
  <c r="I195" i="11"/>
  <c r="M194" i="11"/>
  <c r="L194" i="11"/>
  <c r="Q194" i="11" s="1"/>
  <c r="I194" i="11"/>
  <c r="W193" i="11"/>
  <c r="AD193" i="11" s="1"/>
  <c r="M193" i="11"/>
  <c r="N193" i="11" s="1"/>
  <c r="L193" i="11"/>
  <c r="Q193" i="11" s="1"/>
  <c r="I193" i="11"/>
  <c r="M192" i="11"/>
  <c r="L192" i="11"/>
  <c r="Q192" i="11" s="1"/>
  <c r="I192" i="11"/>
  <c r="M191" i="11"/>
  <c r="L191" i="11"/>
  <c r="Q191" i="11" s="1"/>
  <c r="I191" i="11"/>
  <c r="W191" i="11" s="1"/>
  <c r="AD191" i="11" s="1"/>
  <c r="M190" i="11"/>
  <c r="N190" i="11" s="1"/>
  <c r="L190" i="11"/>
  <c r="Q190" i="11" s="1"/>
  <c r="I190" i="11"/>
  <c r="Y190" i="11" s="1"/>
  <c r="AF190" i="11" s="1"/>
  <c r="M189" i="11"/>
  <c r="N189" i="11" s="1"/>
  <c r="L189" i="11"/>
  <c r="Q189" i="11" s="1"/>
  <c r="I189" i="11"/>
  <c r="M188" i="11"/>
  <c r="L188" i="11"/>
  <c r="Q188" i="11" s="1"/>
  <c r="I188" i="11"/>
  <c r="Y188" i="11" s="1"/>
  <c r="AF188" i="11" s="1"/>
  <c r="M187" i="11"/>
  <c r="N187" i="11" s="1"/>
  <c r="L187" i="11"/>
  <c r="Q187" i="11" s="1"/>
  <c r="I187" i="11"/>
  <c r="Y187" i="11" s="1"/>
  <c r="AF187" i="11" s="1"/>
  <c r="M186" i="11"/>
  <c r="L186" i="11"/>
  <c r="Q186" i="11" s="1"/>
  <c r="I186" i="11"/>
  <c r="Y186" i="11" s="1"/>
  <c r="AF186" i="11" s="1"/>
  <c r="M185" i="11"/>
  <c r="L185" i="11"/>
  <c r="Q185" i="11" s="1"/>
  <c r="I185" i="11"/>
  <c r="W185" i="11" s="1"/>
  <c r="AD185" i="11" s="1"/>
  <c r="Y184" i="11"/>
  <c r="AF184" i="11" s="1"/>
  <c r="M184" i="11"/>
  <c r="N184" i="11" s="1"/>
  <c r="L184" i="11"/>
  <c r="Q184" i="11" s="1"/>
  <c r="I184" i="11"/>
  <c r="W184" i="11" s="1"/>
  <c r="AD184" i="11" s="1"/>
  <c r="M183" i="11"/>
  <c r="L183" i="11"/>
  <c r="Q183" i="11" s="1"/>
  <c r="I183" i="11"/>
  <c r="W183" i="11" s="1"/>
  <c r="AD183" i="11" s="1"/>
  <c r="M182" i="11"/>
  <c r="N182" i="11" s="1"/>
  <c r="L182" i="11"/>
  <c r="Q182" i="11" s="1"/>
  <c r="I182" i="11"/>
  <c r="M181" i="11"/>
  <c r="N181" i="11" s="1"/>
  <c r="L181" i="11"/>
  <c r="Q181" i="11" s="1"/>
  <c r="I181" i="11"/>
  <c r="M180" i="11"/>
  <c r="N180" i="11" s="1"/>
  <c r="L180" i="11"/>
  <c r="Q180" i="11" s="1"/>
  <c r="I180" i="11"/>
  <c r="N179" i="11"/>
  <c r="M179" i="11"/>
  <c r="L179" i="11"/>
  <c r="Q179" i="11" s="1"/>
  <c r="I179" i="11"/>
  <c r="Y178" i="11"/>
  <c r="AF178" i="11" s="1"/>
  <c r="M178" i="11"/>
  <c r="L178" i="11"/>
  <c r="Q178" i="11" s="1"/>
  <c r="I178" i="11"/>
  <c r="M177" i="11"/>
  <c r="L177" i="11"/>
  <c r="Q177" i="11" s="1"/>
  <c r="I177" i="11"/>
  <c r="Y177" i="11" s="1"/>
  <c r="AF177" i="11" s="1"/>
  <c r="M176" i="11"/>
  <c r="L176" i="11"/>
  <c r="Q176" i="11" s="1"/>
  <c r="I176" i="11"/>
  <c r="M175" i="11"/>
  <c r="N175" i="11" s="1"/>
  <c r="L175" i="11"/>
  <c r="Q175" i="11" s="1"/>
  <c r="I175" i="11"/>
  <c r="W175" i="11" s="1"/>
  <c r="AD175" i="11" s="1"/>
  <c r="M174" i="11"/>
  <c r="L174" i="11"/>
  <c r="Q174" i="11" s="1"/>
  <c r="I174" i="11"/>
  <c r="Y174" i="11" s="1"/>
  <c r="AF174" i="11" s="1"/>
  <c r="M173" i="11"/>
  <c r="L173" i="11"/>
  <c r="Q173" i="11" s="1"/>
  <c r="I173" i="11"/>
  <c r="M172" i="11"/>
  <c r="N172" i="11" s="1"/>
  <c r="L172" i="11"/>
  <c r="Q172" i="11" s="1"/>
  <c r="I172" i="11"/>
  <c r="M171" i="11"/>
  <c r="L171" i="11"/>
  <c r="Q171" i="11" s="1"/>
  <c r="I171" i="11"/>
  <c r="W171" i="11" s="1"/>
  <c r="AD171" i="11" s="1"/>
  <c r="M170" i="11"/>
  <c r="L170" i="11"/>
  <c r="Q170" i="11" s="1"/>
  <c r="I170" i="11"/>
  <c r="Y170" i="11" s="1"/>
  <c r="AF170" i="11" s="1"/>
  <c r="M169" i="11"/>
  <c r="N169" i="11" s="1"/>
  <c r="L169" i="11"/>
  <c r="Q169" i="11" s="1"/>
  <c r="I169" i="11"/>
  <c r="W169" i="11" s="1"/>
  <c r="AD169" i="11" s="1"/>
  <c r="M168" i="11"/>
  <c r="N168" i="11" s="1"/>
  <c r="L168" i="11"/>
  <c r="Q168" i="11" s="1"/>
  <c r="I168" i="11"/>
  <c r="M167" i="11"/>
  <c r="L167" i="11"/>
  <c r="Q167" i="11" s="1"/>
  <c r="I167" i="11"/>
  <c r="Y167" i="11" s="1"/>
  <c r="AF167" i="11" s="1"/>
  <c r="M166" i="11"/>
  <c r="L166" i="11"/>
  <c r="Q166" i="11" s="1"/>
  <c r="I166" i="11"/>
  <c r="M165" i="11"/>
  <c r="L165" i="11"/>
  <c r="Q165" i="11" s="1"/>
  <c r="I165" i="11"/>
  <c r="M164" i="11"/>
  <c r="N164" i="11" s="1"/>
  <c r="L164" i="11"/>
  <c r="Q164" i="11" s="1"/>
  <c r="I164" i="11"/>
  <c r="M163" i="11"/>
  <c r="L163" i="11"/>
  <c r="Q163" i="11" s="1"/>
  <c r="I163" i="11"/>
  <c r="Y163" i="11" s="1"/>
  <c r="AF163" i="11" s="1"/>
  <c r="N162" i="11"/>
  <c r="M162" i="11"/>
  <c r="L162" i="11"/>
  <c r="Q162" i="11" s="1"/>
  <c r="I162" i="11"/>
  <c r="Y162" i="11" s="1"/>
  <c r="AF162" i="11" s="1"/>
  <c r="M161" i="11"/>
  <c r="N161" i="11" s="1"/>
  <c r="L161" i="11"/>
  <c r="Q161" i="11" s="1"/>
  <c r="I161" i="11"/>
  <c r="Y161" i="11" s="1"/>
  <c r="AF161" i="11" s="1"/>
  <c r="M160" i="11"/>
  <c r="N160" i="11" s="1"/>
  <c r="L160" i="11"/>
  <c r="Q160" i="11" s="1"/>
  <c r="I160" i="11"/>
  <c r="M159" i="11"/>
  <c r="L159" i="11"/>
  <c r="Q159" i="11" s="1"/>
  <c r="I159" i="11"/>
  <c r="Y159" i="11" s="1"/>
  <c r="AF159" i="11" s="1"/>
  <c r="M158" i="11"/>
  <c r="L158" i="11"/>
  <c r="Q158" i="11" s="1"/>
  <c r="I158" i="11"/>
  <c r="Y158" i="11" s="1"/>
  <c r="AF158" i="11" s="1"/>
  <c r="M157" i="11"/>
  <c r="N157" i="11" s="1"/>
  <c r="L157" i="11"/>
  <c r="Q157" i="11" s="1"/>
  <c r="I157" i="11"/>
  <c r="M156" i="11"/>
  <c r="L156" i="11"/>
  <c r="Q156" i="11" s="1"/>
  <c r="I156" i="11"/>
  <c r="M155" i="11"/>
  <c r="L155" i="11"/>
  <c r="Q155" i="11" s="1"/>
  <c r="I155" i="11"/>
  <c r="Y155" i="11" s="1"/>
  <c r="AF155" i="11" s="1"/>
  <c r="M154" i="11"/>
  <c r="L154" i="11"/>
  <c r="Q154" i="11" s="1"/>
  <c r="I154" i="11"/>
  <c r="W154" i="11" s="1"/>
  <c r="AD154" i="11" s="1"/>
  <c r="M153" i="11"/>
  <c r="L153" i="11"/>
  <c r="Q153" i="11" s="1"/>
  <c r="I153" i="11"/>
  <c r="M152" i="11"/>
  <c r="L152" i="11"/>
  <c r="Q152" i="11" s="1"/>
  <c r="I152" i="11"/>
  <c r="Y152" i="11" s="1"/>
  <c r="AF152" i="11" s="1"/>
  <c r="M151" i="11"/>
  <c r="N151" i="11" s="1"/>
  <c r="L151" i="11"/>
  <c r="Q151" i="11" s="1"/>
  <c r="I151" i="11"/>
  <c r="Y151" i="11" s="1"/>
  <c r="AF151" i="11" s="1"/>
  <c r="Q150" i="11"/>
  <c r="M150" i="11"/>
  <c r="L150" i="11"/>
  <c r="I150" i="11"/>
  <c r="W150" i="11" s="1"/>
  <c r="AD150" i="11" s="1"/>
  <c r="M149" i="11"/>
  <c r="N149" i="11" s="1"/>
  <c r="L149" i="11"/>
  <c r="Q149" i="11" s="1"/>
  <c r="I149" i="11"/>
  <c r="Y149" i="11" s="1"/>
  <c r="AF149" i="11" s="1"/>
  <c r="R65" i="11"/>
  <c r="M65" i="11"/>
  <c r="N65" i="11" s="1"/>
  <c r="L65" i="11"/>
  <c r="Q65" i="11" s="1"/>
  <c r="I65" i="11"/>
  <c r="Y65" i="11" s="1"/>
  <c r="AF65" i="11" s="1"/>
  <c r="M64" i="11"/>
  <c r="R64" i="11" s="1"/>
  <c r="L64" i="11"/>
  <c r="Q64" i="11" s="1"/>
  <c r="I64" i="11"/>
  <c r="Y64" i="11" s="1"/>
  <c r="AF64" i="11" s="1"/>
  <c r="M63" i="11"/>
  <c r="R63" i="11" s="1"/>
  <c r="L63" i="11"/>
  <c r="Q63" i="11" s="1"/>
  <c r="I63" i="11"/>
  <c r="M62" i="11"/>
  <c r="L62" i="11"/>
  <c r="Q62" i="11" s="1"/>
  <c r="I62" i="11"/>
  <c r="Y62" i="11" s="1"/>
  <c r="AF62" i="11" s="1"/>
  <c r="M61" i="11"/>
  <c r="R61" i="11" s="1"/>
  <c r="L61" i="11"/>
  <c r="Q61" i="11" s="1"/>
  <c r="I61" i="11"/>
  <c r="M60" i="11"/>
  <c r="R60" i="11" s="1"/>
  <c r="L60" i="11"/>
  <c r="Q60" i="11" s="1"/>
  <c r="I60" i="11"/>
  <c r="M59" i="11"/>
  <c r="R59" i="11" s="1"/>
  <c r="L59" i="11"/>
  <c r="Q59" i="11" s="1"/>
  <c r="I59" i="11"/>
  <c r="M58" i="11"/>
  <c r="L58" i="11"/>
  <c r="Q58" i="11" s="1"/>
  <c r="I58" i="11"/>
  <c r="M57" i="11"/>
  <c r="L57" i="11"/>
  <c r="Q57" i="11" s="1"/>
  <c r="I57" i="11"/>
  <c r="Y57" i="11" s="1"/>
  <c r="AF57" i="11" s="1"/>
  <c r="M56" i="11"/>
  <c r="N56" i="11" s="1"/>
  <c r="L56" i="11"/>
  <c r="Q56" i="11" s="1"/>
  <c r="I56" i="11"/>
  <c r="Y56" i="11" s="1"/>
  <c r="AF56" i="11" s="1"/>
  <c r="M55" i="11"/>
  <c r="R55" i="11" s="1"/>
  <c r="L55" i="11"/>
  <c r="Q55" i="11" s="1"/>
  <c r="I55" i="11"/>
  <c r="Y55" i="11" s="1"/>
  <c r="AF55" i="11" s="1"/>
  <c r="M54" i="11"/>
  <c r="N54" i="11" s="1"/>
  <c r="L54" i="11"/>
  <c r="Q54" i="11" s="1"/>
  <c r="I54" i="11"/>
  <c r="Y54" i="11" s="1"/>
  <c r="AF54" i="11" s="1"/>
  <c r="M53" i="11"/>
  <c r="R53" i="11" s="1"/>
  <c r="L53" i="11"/>
  <c r="Q53" i="11" s="1"/>
  <c r="I53" i="11"/>
  <c r="Y53" i="11" s="1"/>
  <c r="AF53" i="11" s="1"/>
  <c r="M52" i="11"/>
  <c r="R52" i="11" s="1"/>
  <c r="L52" i="11"/>
  <c r="Q52" i="11" s="1"/>
  <c r="I52" i="11"/>
  <c r="Y52" i="11" s="1"/>
  <c r="AF52" i="11" s="1"/>
  <c r="M51" i="11"/>
  <c r="R51" i="11" s="1"/>
  <c r="L51" i="11"/>
  <c r="Q51" i="11" s="1"/>
  <c r="I51" i="11"/>
  <c r="M50" i="11"/>
  <c r="N50" i="11" s="1"/>
  <c r="L50" i="11"/>
  <c r="Q50" i="11" s="1"/>
  <c r="I50" i="11"/>
  <c r="Y50" i="11" s="1"/>
  <c r="AF50" i="11" s="1"/>
  <c r="M49" i="11"/>
  <c r="R49" i="11" s="1"/>
  <c r="L49" i="11"/>
  <c r="Q49" i="11" s="1"/>
  <c r="I49" i="11"/>
  <c r="W49" i="11" s="1"/>
  <c r="AD49" i="11" s="1"/>
  <c r="Q48" i="11"/>
  <c r="M48" i="11"/>
  <c r="R48" i="11" s="1"/>
  <c r="L48" i="11"/>
  <c r="I48" i="11"/>
  <c r="Y48" i="11" s="1"/>
  <c r="AF48" i="11" s="1"/>
  <c r="M47" i="11"/>
  <c r="R47" i="11" s="1"/>
  <c r="L47" i="11"/>
  <c r="Q47" i="11" s="1"/>
  <c r="I47" i="11"/>
  <c r="Y47" i="11" s="1"/>
  <c r="AF47" i="11" s="1"/>
  <c r="M46" i="11"/>
  <c r="N46" i="11" s="1"/>
  <c r="L46" i="11"/>
  <c r="Q46" i="11" s="1"/>
  <c r="I46" i="11"/>
  <c r="Y46" i="11" s="1"/>
  <c r="AF46" i="11" s="1"/>
  <c r="M44" i="11"/>
  <c r="R44" i="11" s="1"/>
  <c r="L44" i="11"/>
  <c r="Q44" i="11" s="1"/>
  <c r="I44" i="11"/>
  <c r="M43" i="11"/>
  <c r="R43" i="11" s="1"/>
  <c r="L43" i="11"/>
  <c r="Q43" i="11" s="1"/>
  <c r="I43" i="11"/>
  <c r="Y43" i="11" s="1"/>
  <c r="AF43" i="11" s="1"/>
  <c r="Y42" i="11"/>
  <c r="AF42" i="11" s="1"/>
  <c r="W42" i="11"/>
  <c r="AD42" i="11" s="1"/>
  <c r="M42" i="11"/>
  <c r="R42" i="11" s="1"/>
  <c r="L42" i="11"/>
  <c r="Q42" i="11" s="1"/>
  <c r="I42" i="11"/>
  <c r="R41" i="11"/>
  <c r="M41" i="11"/>
  <c r="N41" i="11" s="1"/>
  <c r="L41" i="11"/>
  <c r="Q41" i="11" s="1"/>
  <c r="I41" i="11"/>
  <c r="W41" i="11" s="1"/>
  <c r="AD41" i="11" s="1"/>
  <c r="M40" i="11"/>
  <c r="R40" i="11" s="1"/>
  <c r="L40" i="11"/>
  <c r="Q40" i="11" s="1"/>
  <c r="I40" i="11"/>
  <c r="W40" i="11" s="1"/>
  <c r="AD40" i="11" s="1"/>
  <c r="Q39" i="11"/>
  <c r="M39" i="11"/>
  <c r="R39" i="11" s="1"/>
  <c r="L39" i="11"/>
  <c r="I39" i="11"/>
  <c r="Y39" i="11" s="1"/>
  <c r="AF39" i="11" s="1"/>
  <c r="Y38" i="11"/>
  <c r="AF38" i="11" s="1"/>
  <c r="N38" i="11"/>
  <c r="M38" i="11"/>
  <c r="R38" i="11" s="1"/>
  <c r="L38" i="11"/>
  <c r="Q38" i="11" s="1"/>
  <c r="I38" i="11"/>
  <c r="M37" i="11"/>
  <c r="N37" i="11" s="1"/>
  <c r="L37" i="11"/>
  <c r="Q37" i="11" s="1"/>
  <c r="I37" i="11"/>
  <c r="W37" i="11" s="1"/>
  <c r="AD37" i="11" s="1"/>
  <c r="N36" i="11"/>
  <c r="M36" i="11"/>
  <c r="R36" i="11" s="1"/>
  <c r="L36" i="11"/>
  <c r="Q36" i="11" s="1"/>
  <c r="I36" i="11"/>
  <c r="W36" i="11" s="1"/>
  <c r="AD36" i="11" s="1"/>
  <c r="M35" i="11"/>
  <c r="R35" i="11" s="1"/>
  <c r="L35" i="11"/>
  <c r="Q35" i="11" s="1"/>
  <c r="I35" i="11"/>
  <c r="Y35" i="11" s="1"/>
  <c r="AF35" i="11" s="1"/>
  <c r="M34" i="11"/>
  <c r="N34" i="11" s="1"/>
  <c r="L34" i="11"/>
  <c r="Q34" i="11" s="1"/>
  <c r="I34" i="11"/>
  <c r="Y34" i="11" s="1"/>
  <c r="AF34" i="11" s="1"/>
  <c r="M33" i="11"/>
  <c r="N33" i="11" s="1"/>
  <c r="L33" i="11"/>
  <c r="Q33" i="11" s="1"/>
  <c r="I33" i="11"/>
  <c r="W33" i="11" s="1"/>
  <c r="AD33" i="11" s="1"/>
  <c r="M32" i="11"/>
  <c r="R32" i="11" s="1"/>
  <c r="L32" i="11"/>
  <c r="Q32" i="11" s="1"/>
  <c r="I32" i="11"/>
  <c r="N31" i="11"/>
  <c r="M31" i="11"/>
  <c r="R31" i="11" s="1"/>
  <c r="L31" i="11"/>
  <c r="Q31" i="11" s="1"/>
  <c r="I31" i="11"/>
  <c r="Y31" i="11" s="1"/>
  <c r="AF31" i="11" s="1"/>
  <c r="M30" i="11"/>
  <c r="R30" i="11" s="1"/>
  <c r="L30" i="11"/>
  <c r="Q30" i="11" s="1"/>
  <c r="I30" i="11"/>
  <c r="Y30" i="11" s="1"/>
  <c r="AF30" i="11" s="1"/>
  <c r="M29" i="11"/>
  <c r="L29" i="11"/>
  <c r="Q29" i="11" s="1"/>
  <c r="I29" i="11"/>
  <c r="W29" i="11" s="1"/>
  <c r="AD29" i="11" s="1"/>
  <c r="M28" i="11"/>
  <c r="N28" i="11" s="1"/>
  <c r="L28" i="11"/>
  <c r="Q28" i="11" s="1"/>
  <c r="I28" i="11"/>
  <c r="M27" i="11"/>
  <c r="R27" i="11" s="1"/>
  <c r="L27" i="11"/>
  <c r="Q27" i="11" s="1"/>
  <c r="I27" i="11"/>
  <c r="W27" i="11" s="1"/>
  <c r="AD27" i="11" s="1"/>
  <c r="M26" i="11"/>
  <c r="R26" i="11" s="1"/>
  <c r="L26" i="11"/>
  <c r="Q26" i="11" s="1"/>
  <c r="I26" i="11"/>
  <c r="Y26" i="11" s="1"/>
  <c r="AF26" i="11" s="1"/>
  <c r="M25" i="11"/>
  <c r="N25" i="11" s="1"/>
  <c r="L25" i="11"/>
  <c r="Q25" i="11" s="1"/>
  <c r="I25" i="11"/>
  <c r="M24" i="11"/>
  <c r="N24" i="11" s="1"/>
  <c r="L24" i="11"/>
  <c r="Q24" i="11" s="1"/>
  <c r="I24" i="11"/>
  <c r="M23" i="11"/>
  <c r="R23" i="11" s="1"/>
  <c r="L23" i="11"/>
  <c r="Q23" i="11" s="1"/>
  <c r="I23" i="11"/>
  <c r="W23" i="11" s="1"/>
  <c r="AD23" i="11" s="1"/>
  <c r="M22" i="11"/>
  <c r="N22" i="11" s="1"/>
  <c r="L22" i="11"/>
  <c r="Q22" i="11" s="1"/>
  <c r="I22" i="11"/>
  <c r="M21" i="11"/>
  <c r="N21" i="11" s="1"/>
  <c r="L21" i="11"/>
  <c r="Q21" i="11" s="1"/>
  <c r="I21" i="11"/>
  <c r="M20" i="11"/>
  <c r="R20" i="11" s="1"/>
  <c r="L20" i="11"/>
  <c r="Q20" i="11" s="1"/>
  <c r="I20" i="11"/>
  <c r="N19" i="11"/>
  <c r="M19" i="11"/>
  <c r="R19" i="11" s="1"/>
  <c r="L19" i="11"/>
  <c r="Q19" i="11" s="1"/>
  <c r="I19" i="11"/>
  <c r="W19" i="11" s="1"/>
  <c r="AD19" i="11" s="1"/>
  <c r="M18" i="11"/>
  <c r="R18" i="11" s="1"/>
  <c r="L18" i="11"/>
  <c r="Q18" i="11" s="1"/>
  <c r="I18" i="11"/>
  <c r="Y18" i="11" s="1"/>
  <c r="AF18" i="11" s="1"/>
  <c r="M17" i="11"/>
  <c r="N17" i="11" s="1"/>
  <c r="L17" i="11"/>
  <c r="Q17" i="11" s="1"/>
  <c r="I17" i="11"/>
  <c r="W17" i="11" s="1"/>
  <c r="AD17" i="11" s="1"/>
  <c r="M16" i="11"/>
  <c r="N16" i="11" s="1"/>
  <c r="L16" i="11"/>
  <c r="Q16" i="11" s="1"/>
  <c r="I16" i="11"/>
  <c r="M15" i="11"/>
  <c r="R15" i="11" s="1"/>
  <c r="L15" i="11"/>
  <c r="Q15" i="11" s="1"/>
  <c r="I15" i="11"/>
  <c r="W15" i="11" s="1"/>
  <c r="AD15" i="11" s="1"/>
  <c r="M147" i="11"/>
  <c r="N147" i="11" s="1"/>
  <c r="X147" i="11" s="1"/>
  <c r="AE147" i="11" s="1"/>
  <c r="L147" i="11"/>
  <c r="Q147" i="11" s="1"/>
  <c r="I147" i="11"/>
  <c r="Y147" i="11" s="1"/>
  <c r="AF147" i="11" s="1"/>
  <c r="M146" i="11"/>
  <c r="N146" i="11" s="1"/>
  <c r="L146" i="11"/>
  <c r="Q146" i="11" s="1"/>
  <c r="I146" i="11"/>
  <c r="W146" i="11" s="1"/>
  <c r="AD146" i="11" s="1"/>
  <c r="M145" i="11"/>
  <c r="L145" i="11"/>
  <c r="Q145" i="11" s="1"/>
  <c r="I145" i="11"/>
  <c r="M144" i="11"/>
  <c r="L144" i="11"/>
  <c r="Q144" i="11" s="1"/>
  <c r="I144" i="11"/>
  <c r="W144" i="11" s="1"/>
  <c r="AD144" i="11" s="1"/>
  <c r="M143" i="11"/>
  <c r="N143" i="11" s="1"/>
  <c r="L143" i="11"/>
  <c r="Q143" i="11" s="1"/>
  <c r="I143" i="11"/>
  <c r="Y143" i="11" s="1"/>
  <c r="AF143" i="11" s="1"/>
  <c r="M142" i="11"/>
  <c r="N142" i="11" s="1"/>
  <c r="L142" i="11"/>
  <c r="Q142" i="11" s="1"/>
  <c r="I142" i="11"/>
  <c r="W142" i="11" s="1"/>
  <c r="AD142" i="11" s="1"/>
  <c r="M141" i="11"/>
  <c r="L141" i="11"/>
  <c r="Q141" i="11" s="1"/>
  <c r="I141" i="11"/>
  <c r="M140" i="11"/>
  <c r="L140" i="11"/>
  <c r="Q140" i="11" s="1"/>
  <c r="I140" i="11"/>
  <c r="W140" i="11" s="1"/>
  <c r="AD140" i="11" s="1"/>
  <c r="M139" i="11"/>
  <c r="N139" i="11" s="1"/>
  <c r="L139" i="11"/>
  <c r="Q139" i="11" s="1"/>
  <c r="I139" i="11"/>
  <c r="Y139" i="11" s="1"/>
  <c r="AF139" i="11" s="1"/>
  <c r="M138" i="11"/>
  <c r="L138" i="11"/>
  <c r="Q138" i="11" s="1"/>
  <c r="I138" i="11"/>
  <c r="W138" i="11" s="1"/>
  <c r="AD138" i="11" s="1"/>
  <c r="M137" i="11"/>
  <c r="N137" i="11" s="1"/>
  <c r="L137" i="11"/>
  <c r="Q137" i="11" s="1"/>
  <c r="I137" i="11"/>
  <c r="W137" i="11" s="1"/>
  <c r="AD137" i="11" s="1"/>
  <c r="M136" i="11"/>
  <c r="L136" i="11"/>
  <c r="Q136" i="11" s="1"/>
  <c r="I136" i="11"/>
  <c r="Y136" i="11" s="1"/>
  <c r="AF136" i="11" s="1"/>
  <c r="M135" i="11"/>
  <c r="L135" i="11"/>
  <c r="Q135" i="11" s="1"/>
  <c r="I135" i="11"/>
  <c r="M134" i="11"/>
  <c r="L134" i="11"/>
  <c r="Q134" i="11" s="1"/>
  <c r="I134" i="11"/>
  <c r="W134" i="11" s="1"/>
  <c r="AD134" i="11" s="1"/>
  <c r="M133" i="11"/>
  <c r="N133" i="11" s="1"/>
  <c r="L133" i="11"/>
  <c r="Q133" i="11" s="1"/>
  <c r="I133" i="11"/>
  <c r="Y133" i="11" s="1"/>
  <c r="AF133" i="11" s="1"/>
  <c r="Q132" i="11"/>
  <c r="M132" i="11"/>
  <c r="L132" i="11"/>
  <c r="I132" i="11"/>
  <c r="Y132" i="11" s="1"/>
  <c r="AF132" i="11" s="1"/>
  <c r="M131" i="11"/>
  <c r="L131" i="11"/>
  <c r="Q131" i="11" s="1"/>
  <c r="I131" i="11"/>
  <c r="M130" i="11"/>
  <c r="L130" i="11"/>
  <c r="Q130" i="11" s="1"/>
  <c r="I130" i="11"/>
  <c r="W130" i="11" s="1"/>
  <c r="AD130" i="11" s="1"/>
  <c r="M129" i="11"/>
  <c r="N129" i="11" s="1"/>
  <c r="L129" i="11"/>
  <c r="Q129" i="11" s="1"/>
  <c r="I129" i="11"/>
  <c r="W129" i="11" s="1"/>
  <c r="AD129" i="11" s="1"/>
  <c r="M128" i="11"/>
  <c r="L128" i="11"/>
  <c r="Q128" i="11" s="1"/>
  <c r="I128" i="11"/>
  <c r="Y128" i="11" s="1"/>
  <c r="AF128" i="11" s="1"/>
  <c r="M127" i="11"/>
  <c r="L127" i="11"/>
  <c r="Q127" i="11" s="1"/>
  <c r="I127" i="11"/>
  <c r="Y127" i="11" s="1"/>
  <c r="AF127" i="11" s="1"/>
  <c r="M126" i="11"/>
  <c r="N126" i="11" s="1"/>
  <c r="L126" i="11"/>
  <c r="Q126" i="11" s="1"/>
  <c r="I126" i="11"/>
  <c r="M125" i="11"/>
  <c r="L125" i="11"/>
  <c r="Q125" i="11" s="1"/>
  <c r="I125" i="11"/>
  <c r="W125" i="11" s="1"/>
  <c r="AD125" i="11" s="1"/>
  <c r="M124" i="11"/>
  <c r="L124" i="11"/>
  <c r="Q124" i="11" s="1"/>
  <c r="I124" i="11"/>
  <c r="W124" i="11" s="1"/>
  <c r="AD124" i="11" s="1"/>
  <c r="M123" i="11"/>
  <c r="L123" i="11"/>
  <c r="Q123" i="11" s="1"/>
  <c r="I123" i="11"/>
  <c r="Y123" i="11" s="1"/>
  <c r="AF123" i="11" s="1"/>
  <c r="M122" i="11"/>
  <c r="L122" i="11"/>
  <c r="Q122" i="11" s="1"/>
  <c r="I122" i="11"/>
  <c r="M121" i="11"/>
  <c r="L121" i="11"/>
  <c r="Q121" i="11" s="1"/>
  <c r="I121" i="11"/>
  <c r="Y121" i="11" s="1"/>
  <c r="AF121" i="11" s="1"/>
  <c r="M120" i="11"/>
  <c r="L120" i="11"/>
  <c r="Q120" i="11" s="1"/>
  <c r="I120" i="11"/>
  <c r="Y120" i="11" s="1"/>
  <c r="AF120" i="11" s="1"/>
  <c r="M119" i="11"/>
  <c r="N119" i="11" s="1"/>
  <c r="L119" i="11"/>
  <c r="Q119" i="11" s="1"/>
  <c r="I119" i="11"/>
  <c r="Y119" i="11" s="1"/>
  <c r="AF119" i="11" s="1"/>
  <c r="M118" i="11"/>
  <c r="L118" i="11"/>
  <c r="Q118" i="11" s="1"/>
  <c r="I118" i="11"/>
  <c r="W118" i="11" s="1"/>
  <c r="AD118" i="11" s="1"/>
  <c r="Y116" i="11"/>
  <c r="AF116" i="11" s="1"/>
  <c r="M116" i="11"/>
  <c r="L116" i="11"/>
  <c r="Q116" i="11" s="1"/>
  <c r="I116" i="11"/>
  <c r="W116" i="11" s="1"/>
  <c r="AD116" i="11" s="1"/>
  <c r="Q115" i="11"/>
  <c r="M115" i="11"/>
  <c r="N115" i="11" s="1"/>
  <c r="L115" i="11"/>
  <c r="I115" i="11"/>
  <c r="W115" i="11" s="1"/>
  <c r="AD115" i="11" s="1"/>
  <c r="M114" i="11"/>
  <c r="L114" i="11"/>
  <c r="Q114" i="11" s="1"/>
  <c r="I114" i="11"/>
  <c r="Y114" i="11" s="1"/>
  <c r="AF114" i="11" s="1"/>
  <c r="M113" i="11"/>
  <c r="N113" i="11" s="1"/>
  <c r="L113" i="11"/>
  <c r="Q113" i="11" s="1"/>
  <c r="I113" i="11"/>
  <c r="M112" i="11"/>
  <c r="L112" i="11"/>
  <c r="Q112" i="11" s="1"/>
  <c r="I112" i="11"/>
  <c r="W112" i="11" s="1"/>
  <c r="AD112" i="11" s="1"/>
  <c r="M111" i="11"/>
  <c r="L111" i="11"/>
  <c r="Q111" i="11" s="1"/>
  <c r="I111" i="11"/>
  <c r="M110" i="11"/>
  <c r="L110" i="11"/>
  <c r="Q110" i="11" s="1"/>
  <c r="I110" i="11"/>
  <c r="Y109" i="11"/>
  <c r="AF109" i="11" s="1"/>
  <c r="M109" i="11"/>
  <c r="N109" i="11" s="1"/>
  <c r="L109" i="11"/>
  <c r="Q109" i="11" s="1"/>
  <c r="I109" i="11"/>
  <c r="W109" i="11" s="1"/>
  <c r="AD109" i="11" s="1"/>
  <c r="M108" i="11"/>
  <c r="L108" i="11"/>
  <c r="Q108" i="11" s="1"/>
  <c r="I108" i="11"/>
  <c r="M107" i="11"/>
  <c r="L107" i="11"/>
  <c r="Q107" i="11" s="1"/>
  <c r="I107" i="11"/>
  <c r="M106" i="11"/>
  <c r="L106" i="11"/>
  <c r="Q106" i="11" s="1"/>
  <c r="I106" i="11"/>
  <c r="Y106" i="11" s="1"/>
  <c r="AF106" i="11" s="1"/>
  <c r="M105" i="11"/>
  <c r="N105" i="11" s="1"/>
  <c r="L105" i="11"/>
  <c r="Q105" i="11" s="1"/>
  <c r="I105" i="11"/>
  <c r="Y105" i="11" s="1"/>
  <c r="AF105" i="11" s="1"/>
  <c r="M104" i="11"/>
  <c r="N104" i="11" s="1"/>
  <c r="L104" i="11"/>
  <c r="Q104" i="11" s="1"/>
  <c r="I104" i="11"/>
  <c r="W104" i="11" s="1"/>
  <c r="AD104" i="11" s="1"/>
  <c r="M103" i="11"/>
  <c r="L103" i="11"/>
  <c r="Q103" i="11" s="1"/>
  <c r="I103" i="11"/>
  <c r="Y103" i="11" s="1"/>
  <c r="AF103" i="11" s="1"/>
  <c r="Y102" i="11"/>
  <c r="AF102" i="11" s="1"/>
  <c r="M102" i="11"/>
  <c r="L102" i="11"/>
  <c r="Q102" i="11" s="1"/>
  <c r="I102" i="11"/>
  <c r="M101" i="11"/>
  <c r="N101" i="11" s="1"/>
  <c r="L101" i="11"/>
  <c r="Q101" i="11" s="1"/>
  <c r="I101" i="11"/>
  <c r="Y101" i="11" s="1"/>
  <c r="AF101" i="11" s="1"/>
  <c r="M100" i="11"/>
  <c r="N100" i="11" s="1"/>
  <c r="L100" i="11"/>
  <c r="Q100" i="11" s="1"/>
  <c r="I100" i="11"/>
  <c r="W100" i="11" s="1"/>
  <c r="AD100" i="11" s="1"/>
  <c r="M99" i="11"/>
  <c r="L99" i="11"/>
  <c r="Q99" i="11" s="1"/>
  <c r="I99" i="11"/>
  <c r="Y99" i="11" s="1"/>
  <c r="AF99" i="11" s="1"/>
  <c r="M98" i="11"/>
  <c r="L98" i="11"/>
  <c r="Q98" i="11" s="1"/>
  <c r="I98" i="11"/>
  <c r="Y98" i="11" s="1"/>
  <c r="AF98" i="11" s="1"/>
  <c r="M97" i="11"/>
  <c r="N97" i="11" s="1"/>
  <c r="L97" i="11"/>
  <c r="Q97" i="11" s="1"/>
  <c r="I97" i="11"/>
  <c r="Y97" i="11" s="1"/>
  <c r="AF97" i="11" s="1"/>
  <c r="M96" i="11"/>
  <c r="L96" i="11"/>
  <c r="Q96" i="11" s="1"/>
  <c r="I96" i="11"/>
  <c r="W96" i="11" s="1"/>
  <c r="AD96" i="11" s="1"/>
  <c r="M95" i="11"/>
  <c r="L95" i="11"/>
  <c r="Q95" i="11" s="1"/>
  <c r="I95" i="11"/>
  <c r="Y95" i="11" s="1"/>
  <c r="AF95" i="11" s="1"/>
  <c r="M94" i="11"/>
  <c r="L94" i="11"/>
  <c r="Q94" i="11" s="1"/>
  <c r="I94" i="11"/>
  <c r="Y94" i="11" s="1"/>
  <c r="AF94" i="11" s="1"/>
  <c r="M93" i="11"/>
  <c r="N93" i="11" s="1"/>
  <c r="L93" i="11"/>
  <c r="Q93" i="11" s="1"/>
  <c r="I93" i="11"/>
  <c r="W93" i="11" s="1"/>
  <c r="AD93" i="11" s="1"/>
  <c r="M92" i="11"/>
  <c r="N92" i="11" s="1"/>
  <c r="L92" i="11"/>
  <c r="Q92" i="11" s="1"/>
  <c r="I92" i="11"/>
  <c r="W92" i="11" s="1"/>
  <c r="AD92" i="11" s="1"/>
  <c r="M91" i="11"/>
  <c r="L91" i="11"/>
  <c r="Q91" i="11" s="1"/>
  <c r="I91" i="11"/>
  <c r="Y91" i="11" s="1"/>
  <c r="AF91" i="11" s="1"/>
  <c r="M90" i="11"/>
  <c r="L90" i="11"/>
  <c r="Q90" i="11" s="1"/>
  <c r="I90" i="11"/>
  <c r="W89" i="11"/>
  <c r="AD89" i="11" s="1"/>
  <c r="M89" i="11"/>
  <c r="N89" i="11" s="1"/>
  <c r="L89" i="11"/>
  <c r="Q89" i="11" s="1"/>
  <c r="I89" i="11"/>
  <c r="Y89" i="11" s="1"/>
  <c r="AF89" i="11" s="1"/>
  <c r="M88" i="11"/>
  <c r="N88" i="11" s="1"/>
  <c r="L88" i="11"/>
  <c r="Q88" i="11" s="1"/>
  <c r="I88" i="11"/>
  <c r="W88" i="11" s="1"/>
  <c r="AD88" i="11" s="1"/>
  <c r="M87" i="11"/>
  <c r="L87" i="11"/>
  <c r="Q87" i="11" s="1"/>
  <c r="I87" i="11"/>
  <c r="Y87" i="11" s="1"/>
  <c r="AF87" i="11" s="1"/>
  <c r="M86" i="11"/>
  <c r="L86" i="11"/>
  <c r="Q86" i="11" s="1"/>
  <c r="I86" i="11"/>
  <c r="Y86" i="11" s="1"/>
  <c r="AF86" i="11" s="1"/>
  <c r="M85" i="11"/>
  <c r="N85" i="11" s="1"/>
  <c r="L85" i="11"/>
  <c r="Q85" i="11" s="1"/>
  <c r="I85" i="11"/>
  <c r="Y85" i="11" s="1"/>
  <c r="AF85" i="11" s="1"/>
  <c r="M84" i="11"/>
  <c r="N84" i="11" s="1"/>
  <c r="L84" i="11"/>
  <c r="Q84" i="11" s="1"/>
  <c r="I84" i="11"/>
  <c r="M83" i="11"/>
  <c r="L83" i="11"/>
  <c r="Q83" i="11" s="1"/>
  <c r="I83" i="11"/>
  <c r="Y83" i="11" s="1"/>
  <c r="AF83" i="11" s="1"/>
  <c r="M82" i="11"/>
  <c r="L82" i="11"/>
  <c r="Q82" i="11" s="1"/>
  <c r="I82" i="11"/>
  <c r="Y82" i="11" s="1"/>
  <c r="AF82" i="11" s="1"/>
  <c r="M81" i="11"/>
  <c r="N81" i="11" s="1"/>
  <c r="L81" i="11"/>
  <c r="Q81" i="11" s="1"/>
  <c r="I81" i="11"/>
  <c r="Y81" i="11" s="1"/>
  <c r="AF81" i="11" s="1"/>
  <c r="N80" i="11"/>
  <c r="X80" i="11" s="1"/>
  <c r="AE80" i="11" s="1"/>
  <c r="M80" i="11"/>
  <c r="L80" i="11"/>
  <c r="Q80" i="11" s="1"/>
  <c r="I80" i="11"/>
  <c r="W80" i="11" s="1"/>
  <c r="AD80" i="11" s="1"/>
  <c r="M79" i="11"/>
  <c r="L79" i="11"/>
  <c r="Q79" i="11" s="1"/>
  <c r="I79" i="11"/>
  <c r="W79" i="11" s="1"/>
  <c r="AD79" i="11" s="1"/>
  <c r="Y78" i="11"/>
  <c r="AF78" i="11" s="1"/>
  <c r="M78" i="11"/>
  <c r="L78" i="11"/>
  <c r="Q78" i="11" s="1"/>
  <c r="I78" i="11"/>
  <c r="M77" i="11"/>
  <c r="N77" i="11" s="1"/>
  <c r="L77" i="11"/>
  <c r="Q77" i="11" s="1"/>
  <c r="I77" i="11"/>
  <c r="Y77" i="11" s="1"/>
  <c r="AF77" i="11" s="1"/>
  <c r="M76" i="11"/>
  <c r="L76" i="11"/>
  <c r="Q76" i="11" s="1"/>
  <c r="I76" i="11"/>
  <c r="M75" i="11"/>
  <c r="N75" i="11" s="1"/>
  <c r="L75" i="11"/>
  <c r="Q75" i="11" s="1"/>
  <c r="I75" i="11"/>
  <c r="Y75" i="11" s="1"/>
  <c r="AF75" i="11" s="1"/>
  <c r="W74" i="11"/>
  <c r="AD74" i="11" s="1"/>
  <c r="M74" i="11"/>
  <c r="L74" i="11"/>
  <c r="Q74" i="11" s="1"/>
  <c r="I74" i="11"/>
  <c r="Y74" i="11" s="1"/>
  <c r="AF74" i="11" s="1"/>
  <c r="M73" i="11"/>
  <c r="N73" i="11" s="1"/>
  <c r="L73" i="11"/>
  <c r="Q73" i="11" s="1"/>
  <c r="I73" i="11"/>
  <c r="M72" i="11"/>
  <c r="L72" i="11"/>
  <c r="Q72" i="11" s="1"/>
  <c r="I72" i="11"/>
  <c r="W72" i="11" s="1"/>
  <c r="AD72" i="11" s="1"/>
  <c r="M71" i="11"/>
  <c r="L71" i="11"/>
  <c r="Q71" i="11" s="1"/>
  <c r="I71" i="11"/>
  <c r="Y71" i="11" s="1"/>
  <c r="AF71" i="11" s="1"/>
  <c r="M70" i="11"/>
  <c r="N70" i="11" s="1"/>
  <c r="L70" i="11"/>
  <c r="Q70" i="11" s="1"/>
  <c r="I70" i="11"/>
  <c r="Y70" i="11" s="1"/>
  <c r="AF70" i="11" s="1"/>
  <c r="M69" i="11"/>
  <c r="N69" i="11" s="1"/>
  <c r="L69" i="11"/>
  <c r="Q69" i="11" s="1"/>
  <c r="I69" i="11"/>
  <c r="Y69" i="11" s="1"/>
  <c r="AF69" i="11" s="1"/>
  <c r="M68" i="11"/>
  <c r="L68" i="11"/>
  <c r="Q68" i="11" s="1"/>
  <c r="I68" i="11"/>
  <c r="Y68" i="11" s="1"/>
  <c r="AF68" i="11" s="1"/>
  <c r="N67" i="11"/>
  <c r="M67" i="11"/>
  <c r="L67" i="11"/>
  <c r="Q67" i="11" s="1"/>
  <c r="I67" i="11"/>
  <c r="U67" i="11" s="1"/>
  <c r="Y67" i="11" s="1"/>
  <c r="AF67" i="11" s="1"/>
  <c r="M13" i="11"/>
  <c r="R13" i="11" s="1"/>
  <c r="L13" i="11"/>
  <c r="Q13" i="11" s="1"/>
  <c r="I13" i="11"/>
  <c r="U13" i="11" s="1"/>
  <c r="Y13" i="11" s="1"/>
  <c r="AF13" i="11" s="1"/>
  <c r="M12" i="11"/>
  <c r="R12" i="11" s="1"/>
  <c r="L12" i="11"/>
  <c r="Q12" i="11" s="1"/>
  <c r="I12" i="11"/>
  <c r="W12" i="11" s="1"/>
  <c r="AD12" i="11" s="1"/>
  <c r="M11" i="11"/>
  <c r="R11" i="11" s="1"/>
  <c r="L11" i="11"/>
  <c r="Q11" i="11" s="1"/>
  <c r="I11" i="11"/>
  <c r="U11" i="11" s="1"/>
  <c r="Y11" i="11" s="1"/>
  <c r="AF11" i="11" s="1"/>
  <c r="M10" i="11"/>
  <c r="N10" i="11" s="1"/>
  <c r="L10" i="11"/>
  <c r="Q10" i="11" s="1"/>
  <c r="I10" i="11"/>
  <c r="U10" i="11" s="1"/>
  <c r="Y10" i="11" s="1"/>
  <c r="AF10" i="11" s="1"/>
  <c r="M9" i="11"/>
  <c r="R9" i="11" s="1"/>
  <c r="L9" i="11"/>
  <c r="Q9" i="11" s="1"/>
  <c r="I9" i="11"/>
  <c r="U9" i="11" s="1"/>
  <c r="Y9" i="11" s="1"/>
  <c r="AF9" i="11" s="1"/>
  <c r="M8" i="11"/>
  <c r="R8" i="11" s="1"/>
  <c r="L8" i="11"/>
  <c r="Q8" i="11" s="1"/>
  <c r="I8" i="11"/>
  <c r="W8" i="11" s="1"/>
  <c r="AD8" i="11" s="1"/>
  <c r="M7" i="11"/>
  <c r="N7" i="11" s="1"/>
  <c r="L7" i="11"/>
  <c r="Q7" i="11" s="1"/>
  <c r="I7" i="11"/>
  <c r="M6" i="11"/>
  <c r="N6" i="11" s="1"/>
  <c r="L6" i="11"/>
  <c r="Q6" i="11" s="1"/>
  <c r="I6" i="11"/>
  <c r="M5" i="11"/>
  <c r="R5" i="11" s="1"/>
  <c r="L5" i="11"/>
  <c r="Q5" i="11" s="1"/>
  <c r="I5" i="11"/>
  <c r="U5" i="11" s="1"/>
  <c r="Y5" i="11" s="1"/>
  <c r="AF5" i="11" s="1"/>
  <c r="M4" i="11"/>
  <c r="N4" i="11" s="1"/>
  <c r="L4" i="11"/>
  <c r="Q4" i="11" s="1"/>
  <c r="I4" i="11"/>
  <c r="U4" i="11" s="1"/>
  <c r="Y4" i="11" s="1"/>
  <c r="N76" i="11" l="1"/>
  <c r="X76" i="11" s="1"/>
  <c r="AE76" i="11" s="1"/>
  <c r="N145" i="11"/>
  <c r="X320" i="11"/>
  <c r="AE320" i="11" s="1"/>
  <c r="N339" i="11"/>
  <c r="N32" i="11"/>
  <c r="R34" i="11"/>
  <c r="N159" i="11"/>
  <c r="W98" i="11"/>
  <c r="AD98" i="11" s="1"/>
  <c r="W105" i="11"/>
  <c r="AD105" i="11" s="1"/>
  <c r="R25" i="11"/>
  <c r="Y171" i="11"/>
  <c r="AF171" i="11" s="1"/>
  <c r="W217" i="11"/>
  <c r="AD217" i="11" s="1"/>
  <c r="Y231" i="11"/>
  <c r="AF231" i="11" s="1"/>
  <c r="W246" i="11"/>
  <c r="AD246" i="11" s="1"/>
  <c r="Y318" i="11"/>
  <c r="AF318" i="11" s="1"/>
  <c r="W258" i="11"/>
  <c r="AD258" i="11" s="1"/>
  <c r="N291" i="11"/>
  <c r="N360" i="11"/>
  <c r="T67" i="11"/>
  <c r="X67" i="11" s="1"/>
  <c r="AE67" i="11" s="1"/>
  <c r="R10" i="11"/>
  <c r="W97" i="11"/>
  <c r="AD97" i="11" s="1"/>
  <c r="Y191" i="11"/>
  <c r="AF191" i="11" s="1"/>
  <c r="W230" i="11"/>
  <c r="AD230" i="11" s="1"/>
  <c r="W331" i="11"/>
  <c r="AD331" i="11" s="1"/>
  <c r="W343" i="11"/>
  <c r="AD343" i="11" s="1"/>
  <c r="N112" i="11"/>
  <c r="X129" i="11"/>
  <c r="AE129" i="11" s="1"/>
  <c r="N18" i="11"/>
  <c r="R22" i="11"/>
  <c r="R24" i="11"/>
  <c r="N26" i="11"/>
  <c r="W34" i="11"/>
  <c r="AD34" i="11" s="1"/>
  <c r="N155" i="11"/>
  <c r="X220" i="11"/>
  <c r="AE220" i="11" s="1"/>
  <c r="N295" i="11"/>
  <c r="N309" i="11"/>
  <c r="N316" i="11"/>
  <c r="W99" i="11"/>
  <c r="AD99" i="11" s="1"/>
  <c r="W136" i="11"/>
  <c r="AD136" i="11" s="1"/>
  <c r="N140" i="11"/>
  <c r="N20" i="11"/>
  <c r="W202" i="11"/>
  <c r="AD202" i="11" s="1"/>
  <c r="N219" i="11"/>
  <c r="Y220" i="11"/>
  <c r="AF220" i="11" s="1"/>
  <c r="X232" i="11"/>
  <c r="AE232" i="11" s="1"/>
  <c r="N238" i="11"/>
  <c r="N283" i="11"/>
  <c r="Y314" i="11"/>
  <c r="AF314" i="11" s="1"/>
  <c r="Y325" i="11"/>
  <c r="AF325" i="11" s="1"/>
  <c r="W341" i="11"/>
  <c r="AD341" i="11" s="1"/>
  <c r="N348" i="11"/>
  <c r="X348" i="11" s="1"/>
  <c r="AE348" i="11" s="1"/>
  <c r="W355" i="11"/>
  <c r="AD355" i="11" s="1"/>
  <c r="W225" i="11"/>
  <c r="AD225" i="11" s="1"/>
  <c r="W227" i="11"/>
  <c r="AD227" i="11" s="1"/>
  <c r="W271" i="11"/>
  <c r="AD271" i="11" s="1"/>
  <c r="X290" i="11"/>
  <c r="AE290" i="11" s="1"/>
  <c r="Y332" i="11"/>
  <c r="AF332" i="11" s="1"/>
  <c r="Y79" i="11"/>
  <c r="AF79" i="11" s="1"/>
  <c r="W81" i="11"/>
  <c r="AD81" i="11" s="1"/>
  <c r="Y118" i="11"/>
  <c r="AF118" i="11" s="1"/>
  <c r="W11" i="11"/>
  <c r="AD11" i="11" s="1"/>
  <c r="W102" i="11"/>
  <c r="AD102" i="11" s="1"/>
  <c r="W147" i="11"/>
  <c r="AD147" i="11" s="1"/>
  <c r="R33" i="11"/>
  <c r="W210" i="11"/>
  <c r="AD210" i="11" s="1"/>
  <c r="N223" i="11"/>
  <c r="Y232" i="11"/>
  <c r="AF232" i="11" s="1"/>
  <c r="N254" i="11"/>
  <c r="X254" i="11" s="1"/>
  <c r="AE254" i="11" s="1"/>
  <c r="N256" i="11"/>
  <c r="N260" i="11"/>
  <c r="W290" i="11"/>
  <c r="AD290" i="11" s="1"/>
  <c r="W68" i="11"/>
  <c r="AD68" i="11" s="1"/>
  <c r="X100" i="11"/>
  <c r="AE100" i="11" s="1"/>
  <c r="X143" i="11"/>
  <c r="AE143" i="11" s="1"/>
  <c r="X315" i="11"/>
  <c r="AE315" i="11" s="1"/>
  <c r="W13" i="11"/>
  <c r="AD13" i="11" s="1"/>
  <c r="Y137" i="11"/>
  <c r="AF137" i="11" s="1"/>
  <c r="W139" i="11"/>
  <c r="AD139" i="11" s="1"/>
  <c r="W143" i="11"/>
  <c r="AD143" i="11" s="1"/>
  <c r="N188" i="11"/>
  <c r="W235" i="11"/>
  <c r="AD235" i="11" s="1"/>
  <c r="Y237" i="11"/>
  <c r="AF237" i="11" s="1"/>
  <c r="W239" i="11"/>
  <c r="AD239" i="11" s="1"/>
  <c r="Y265" i="11"/>
  <c r="AF265" i="11" s="1"/>
  <c r="N284" i="11"/>
  <c r="W299" i="11"/>
  <c r="AD299" i="11" s="1"/>
  <c r="N371" i="11"/>
  <c r="W57" i="11"/>
  <c r="AD57" i="11" s="1"/>
  <c r="J13" i="11"/>
  <c r="W85" i="11"/>
  <c r="AD85" i="11" s="1"/>
  <c r="W87" i="11"/>
  <c r="AD87" i="11" s="1"/>
  <c r="W91" i="11"/>
  <c r="AD91" i="11" s="1"/>
  <c r="W95" i="11"/>
  <c r="AD95" i="11" s="1"/>
  <c r="W101" i="11"/>
  <c r="AD101" i="11" s="1"/>
  <c r="N108" i="11"/>
  <c r="X108" i="11" s="1"/>
  <c r="AE108" i="11" s="1"/>
  <c r="X112" i="11"/>
  <c r="AE112" i="11" s="1"/>
  <c r="X119" i="11"/>
  <c r="AE119" i="11" s="1"/>
  <c r="N125" i="11"/>
  <c r="X125" i="11" s="1"/>
  <c r="AE125" i="11" s="1"/>
  <c r="N127" i="11"/>
  <c r="N132" i="11"/>
  <c r="X132" i="11" s="1"/>
  <c r="AE132" i="11" s="1"/>
  <c r="X139" i="11"/>
  <c r="AE139" i="11" s="1"/>
  <c r="N144" i="11"/>
  <c r="W18" i="11"/>
  <c r="AD18" i="11" s="1"/>
  <c r="W31" i="11"/>
  <c r="AD31" i="11" s="1"/>
  <c r="W38" i="11"/>
  <c r="AD38" i="11" s="1"/>
  <c r="N48" i="11"/>
  <c r="R54" i="11"/>
  <c r="W62" i="11"/>
  <c r="AD62" i="11" s="1"/>
  <c r="X161" i="11"/>
  <c r="AE161" i="11" s="1"/>
  <c r="N173" i="11"/>
  <c r="X173" i="11" s="1"/>
  <c r="AE173" i="11" s="1"/>
  <c r="Y175" i="11"/>
  <c r="AF175" i="11" s="1"/>
  <c r="W187" i="11"/>
  <c r="AD187" i="11" s="1"/>
  <c r="N206" i="11"/>
  <c r="Y208" i="11"/>
  <c r="AF208" i="11" s="1"/>
  <c r="N214" i="11"/>
  <c r="X214" i="11" s="1"/>
  <c r="AE214" i="11" s="1"/>
  <c r="N216" i="11"/>
  <c r="W222" i="11"/>
  <c r="AD222" i="11" s="1"/>
  <c r="W234" i="11"/>
  <c r="AD234" i="11" s="1"/>
  <c r="N248" i="11"/>
  <c r="X248" i="11" s="1"/>
  <c r="AE248" i="11" s="1"/>
  <c r="N264" i="11"/>
  <c r="N280" i="11"/>
  <c r="N287" i="11"/>
  <c r="X289" i="11"/>
  <c r="AE289" i="11" s="1"/>
  <c r="N296" i="11"/>
  <c r="W298" i="11"/>
  <c r="AD298" i="11" s="1"/>
  <c r="W335" i="11"/>
  <c r="AD335" i="11" s="1"/>
  <c r="X340" i="11"/>
  <c r="AE340" i="11" s="1"/>
  <c r="W347" i="11"/>
  <c r="AD347" i="11" s="1"/>
  <c r="X115" i="11"/>
  <c r="AE115" i="11" s="1"/>
  <c r="W54" i="11"/>
  <c r="AD54" i="11" s="1"/>
  <c r="W152" i="11"/>
  <c r="AD152" i="11" s="1"/>
  <c r="N224" i="11"/>
  <c r="X224" i="11" s="1"/>
  <c r="AE224" i="11" s="1"/>
  <c r="W229" i="11"/>
  <c r="AD229" i="11" s="1"/>
  <c r="Y248" i="11"/>
  <c r="AF248" i="11" s="1"/>
  <c r="Y270" i="11"/>
  <c r="AF270" i="11" s="1"/>
  <c r="N274" i="11"/>
  <c r="N278" i="11"/>
  <c r="X278" i="11" s="1"/>
  <c r="AE278" i="11" s="1"/>
  <c r="W282" i="11"/>
  <c r="AD282" i="11" s="1"/>
  <c r="W320" i="11"/>
  <c r="AD320" i="11" s="1"/>
  <c r="X322" i="11"/>
  <c r="AE322" i="11" s="1"/>
  <c r="Y337" i="11"/>
  <c r="AF337" i="11" s="1"/>
  <c r="X69" i="11"/>
  <c r="AE69" i="11" s="1"/>
  <c r="W10" i="11"/>
  <c r="AD10" i="11" s="1"/>
  <c r="W69" i="11"/>
  <c r="AD69" i="11" s="1"/>
  <c r="W94" i="11"/>
  <c r="AD94" i="11" s="1"/>
  <c r="W103" i="11"/>
  <c r="AD103" i="11" s="1"/>
  <c r="N121" i="11"/>
  <c r="X121" i="11" s="1"/>
  <c r="AE121" i="11" s="1"/>
  <c r="W127" i="11"/>
  <c r="AD127" i="11" s="1"/>
  <c r="Y134" i="11"/>
  <c r="AF134" i="11" s="1"/>
  <c r="N141" i="11"/>
  <c r="R17" i="11"/>
  <c r="N30" i="11"/>
  <c r="N35" i="11"/>
  <c r="N40" i="11"/>
  <c r="N53" i="11"/>
  <c r="R56" i="11"/>
  <c r="W149" i="11"/>
  <c r="AD149" i="11" s="1"/>
  <c r="N156" i="11"/>
  <c r="N158" i="11"/>
  <c r="X158" i="11" s="1"/>
  <c r="AE158" i="11" s="1"/>
  <c r="N165" i="11"/>
  <c r="N167" i="11"/>
  <c r="Y216" i="11"/>
  <c r="AF216" i="11" s="1"/>
  <c r="W226" i="11"/>
  <c r="AD226" i="11" s="1"/>
  <c r="N243" i="11"/>
  <c r="X243" i="11" s="1"/>
  <c r="AE243" i="11" s="1"/>
  <c r="W245" i="11"/>
  <c r="AD245" i="11" s="1"/>
  <c r="X339" i="11"/>
  <c r="AE339" i="11" s="1"/>
  <c r="W349" i="11"/>
  <c r="AD349" i="11" s="1"/>
  <c r="W367" i="11"/>
  <c r="AD367" i="11" s="1"/>
  <c r="X70" i="11"/>
  <c r="AE70" i="11" s="1"/>
  <c r="R28" i="11"/>
  <c r="W35" i="11"/>
  <c r="AD35" i="11" s="1"/>
  <c r="N42" i="11"/>
  <c r="W53" i="11"/>
  <c r="AD53" i="11" s="1"/>
  <c r="N252" i="11"/>
  <c r="W274" i="11"/>
  <c r="AD274" i="11" s="1"/>
  <c r="W286" i="11"/>
  <c r="AD286" i="11" s="1"/>
  <c r="N292" i="11"/>
  <c r="Y309" i="11"/>
  <c r="AF309" i="11" s="1"/>
  <c r="N311" i="11"/>
  <c r="N313" i="11"/>
  <c r="X313" i="11" s="1"/>
  <c r="AE313" i="11" s="1"/>
  <c r="W315" i="11"/>
  <c r="AD315" i="11" s="1"/>
  <c r="W322" i="11"/>
  <c r="AD322" i="11" s="1"/>
  <c r="N328" i="11"/>
  <c r="X328" i="11" s="1"/>
  <c r="AE328" i="11" s="1"/>
  <c r="N330" i="11"/>
  <c r="X330" i="11" s="1"/>
  <c r="AE330" i="11" s="1"/>
  <c r="W86" i="11"/>
  <c r="AD86" i="11" s="1"/>
  <c r="N47" i="11"/>
  <c r="N171" i="11"/>
  <c r="X171" i="11" s="1"/>
  <c r="AE171" i="11" s="1"/>
  <c r="X184" i="11"/>
  <c r="AE184" i="11" s="1"/>
  <c r="W186" i="11"/>
  <c r="AD186" i="11" s="1"/>
  <c r="X205" i="11"/>
  <c r="AE205" i="11" s="1"/>
  <c r="N207" i="11"/>
  <c r="Y221" i="11"/>
  <c r="AF221" i="11" s="1"/>
  <c r="Y228" i="11"/>
  <c r="AF228" i="11" s="1"/>
  <c r="W247" i="11"/>
  <c r="AD247" i="11" s="1"/>
  <c r="X285" i="11"/>
  <c r="AE285" i="11" s="1"/>
  <c r="N294" i="11"/>
  <c r="X294" i="11" s="1"/>
  <c r="AE294" i="11" s="1"/>
  <c r="X299" i="11"/>
  <c r="AE299" i="11" s="1"/>
  <c r="N303" i="11"/>
  <c r="X303" i="11" s="1"/>
  <c r="AE303" i="11" s="1"/>
  <c r="W319" i="11"/>
  <c r="AD319" i="11" s="1"/>
  <c r="W339" i="11"/>
  <c r="AD339" i="11" s="1"/>
  <c r="N363" i="11"/>
  <c r="W371" i="11"/>
  <c r="AD371" i="11" s="1"/>
  <c r="X293" i="11"/>
  <c r="AE293" i="11" s="1"/>
  <c r="X73" i="11"/>
  <c r="AE73" i="11" s="1"/>
  <c r="X127" i="11"/>
  <c r="AE127" i="11" s="1"/>
  <c r="R16" i="11"/>
  <c r="N59" i="11"/>
  <c r="N150" i="11"/>
  <c r="X150" i="11" s="1"/>
  <c r="AE150" i="11" s="1"/>
  <c r="N196" i="11"/>
  <c r="N200" i="11"/>
  <c r="X200" i="11" s="1"/>
  <c r="AE200" i="11" s="1"/>
  <c r="W211" i="11"/>
  <c r="AD211" i="11" s="1"/>
  <c r="N231" i="11"/>
  <c r="X231" i="11" s="1"/>
  <c r="AE231" i="11" s="1"/>
  <c r="N239" i="11"/>
  <c r="Y240" i="11"/>
  <c r="AF240" i="11" s="1"/>
  <c r="N242" i="11"/>
  <c r="X242" i="11" s="1"/>
  <c r="AE242" i="11" s="1"/>
  <c r="N244" i="11"/>
  <c r="N251" i="11"/>
  <c r="X251" i="11" s="1"/>
  <c r="AE251" i="11" s="1"/>
  <c r="W260" i="11"/>
  <c r="AD260" i="11" s="1"/>
  <c r="Y348" i="11"/>
  <c r="AF348" i="11" s="1"/>
  <c r="N368" i="11"/>
  <c r="Y153" i="11"/>
  <c r="AF153" i="11" s="1"/>
  <c r="W153" i="11"/>
  <c r="AD153" i="11" s="1"/>
  <c r="Y165" i="11"/>
  <c r="AF165" i="11" s="1"/>
  <c r="W165" i="11"/>
  <c r="AD165" i="11" s="1"/>
  <c r="W192" i="11"/>
  <c r="AD192" i="11" s="1"/>
  <c r="Y192" i="11"/>
  <c r="AF192" i="11" s="1"/>
  <c r="Y157" i="11"/>
  <c r="AF157" i="11" s="1"/>
  <c r="W157" i="11"/>
  <c r="AD157" i="11" s="1"/>
  <c r="N177" i="11"/>
  <c r="X177" i="11" s="1"/>
  <c r="AE177" i="11" s="1"/>
  <c r="W269" i="11"/>
  <c r="AD269" i="11" s="1"/>
  <c r="Y269" i="11"/>
  <c r="AF269" i="11" s="1"/>
  <c r="N12" i="11"/>
  <c r="N78" i="11"/>
  <c r="X78" i="11" s="1"/>
  <c r="AE78" i="11" s="1"/>
  <c r="W84" i="11"/>
  <c r="AD84" i="11" s="1"/>
  <c r="X84" i="11"/>
  <c r="AE84" i="11" s="1"/>
  <c r="Y130" i="11"/>
  <c r="AF130" i="11" s="1"/>
  <c r="N163" i="11"/>
  <c r="X163" i="11" s="1"/>
  <c r="AE163" i="11" s="1"/>
  <c r="Y189" i="11"/>
  <c r="AF189" i="11" s="1"/>
  <c r="W189" i="11"/>
  <c r="AD189" i="11" s="1"/>
  <c r="N198" i="11"/>
  <c r="Y363" i="11"/>
  <c r="AF363" i="11" s="1"/>
  <c r="W363" i="11"/>
  <c r="AD363" i="11" s="1"/>
  <c r="N367" i="11"/>
  <c r="X367" i="11" s="1"/>
  <c r="AE367" i="11" s="1"/>
  <c r="N96" i="11"/>
  <c r="X96" i="11" s="1"/>
  <c r="AE96" i="11" s="1"/>
  <c r="R4" i="11"/>
  <c r="Y107" i="11"/>
  <c r="AF107" i="11" s="1"/>
  <c r="W107" i="11"/>
  <c r="AD107" i="11" s="1"/>
  <c r="N29" i="11"/>
  <c r="R29" i="11"/>
  <c r="N324" i="11"/>
  <c r="X324" i="11" s="1"/>
  <c r="AE324" i="11" s="1"/>
  <c r="Y375" i="11"/>
  <c r="AF375" i="11" s="1"/>
  <c r="W375" i="11"/>
  <c r="AD375" i="11" s="1"/>
  <c r="W4" i="11"/>
  <c r="R6" i="11"/>
  <c r="R7" i="11"/>
  <c r="Y90" i="11"/>
  <c r="AF90" i="11" s="1"/>
  <c r="W90" i="11"/>
  <c r="AD90" i="11" s="1"/>
  <c r="Y93" i="11"/>
  <c r="AF93" i="11" s="1"/>
  <c r="Y131" i="11"/>
  <c r="AF131" i="11" s="1"/>
  <c r="W131" i="11"/>
  <c r="AD131" i="11" s="1"/>
  <c r="X157" i="11"/>
  <c r="AE157" i="11" s="1"/>
  <c r="N185" i="11"/>
  <c r="X185" i="11" s="1"/>
  <c r="AE185" i="11" s="1"/>
  <c r="Y197" i="11"/>
  <c r="AF197" i="11" s="1"/>
  <c r="W197" i="11"/>
  <c r="AD197" i="11" s="1"/>
  <c r="X197" i="11"/>
  <c r="AE197" i="11" s="1"/>
  <c r="N204" i="11"/>
  <c r="W236" i="11"/>
  <c r="AD236" i="11" s="1"/>
  <c r="Y236" i="11"/>
  <c r="AF236" i="11" s="1"/>
  <c r="Y312" i="11"/>
  <c r="AF312" i="11" s="1"/>
  <c r="W312" i="11"/>
  <c r="AD312" i="11" s="1"/>
  <c r="X316" i="11"/>
  <c r="AE316" i="11" s="1"/>
  <c r="W316" i="11"/>
  <c r="AD316" i="11" s="1"/>
  <c r="Y22" i="11"/>
  <c r="AF22" i="11" s="1"/>
  <c r="W22" i="11"/>
  <c r="AD22" i="11" s="1"/>
  <c r="N49" i="11"/>
  <c r="Y263" i="11"/>
  <c r="AF263" i="11" s="1"/>
  <c r="W263" i="11"/>
  <c r="AD263" i="11" s="1"/>
  <c r="W6" i="11"/>
  <c r="AD6" i="11" s="1"/>
  <c r="W9" i="11"/>
  <c r="AD9" i="11" s="1"/>
  <c r="J137" i="11"/>
  <c r="N138" i="11"/>
  <c r="W60" i="11"/>
  <c r="AD60" i="11" s="1"/>
  <c r="Y60" i="11"/>
  <c r="AF60" i="11" s="1"/>
  <c r="R62" i="11"/>
  <c r="N62" i="11"/>
  <c r="N174" i="11"/>
  <c r="X203" i="11"/>
  <c r="AE203" i="11" s="1"/>
  <c r="W203" i="11"/>
  <c r="AD203" i="11" s="1"/>
  <c r="N352" i="11"/>
  <c r="N356" i="11"/>
  <c r="X356" i="11" s="1"/>
  <c r="AE356" i="11" s="1"/>
  <c r="Y111" i="11"/>
  <c r="AF111" i="11" s="1"/>
  <c r="W111" i="11"/>
  <c r="AD111" i="11" s="1"/>
  <c r="W71" i="11"/>
  <c r="AD71" i="11" s="1"/>
  <c r="W82" i="11"/>
  <c r="AD82" i="11" s="1"/>
  <c r="W108" i="11"/>
  <c r="AD108" i="11" s="1"/>
  <c r="Y110" i="11"/>
  <c r="AF110" i="11" s="1"/>
  <c r="W110" i="11"/>
  <c r="AD110" i="11" s="1"/>
  <c r="W132" i="11"/>
  <c r="AD132" i="11" s="1"/>
  <c r="W51" i="11"/>
  <c r="AD51" i="11" s="1"/>
  <c r="N64" i="11"/>
  <c r="Y156" i="11"/>
  <c r="AF156" i="11" s="1"/>
  <c r="W156" i="11"/>
  <c r="AD156" i="11" s="1"/>
  <c r="N195" i="11"/>
  <c r="X195" i="11" s="1"/>
  <c r="AE195" i="11" s="1"/>
  <c r="N212" i="11"/>
  <c r="X212" i="11" s="1"/>
  <c r="AE212" i="11" s="1"/>
  <c r="N308" i="11"/>
  <c r="Y345" i="11"/>
  <c r="AF345" i="11" s="1"/>
  <c r="W345" i="11"/>
  <c r="AD345" i="11" s="1"/>
  <c r="Y122" i="11"/>
  <c r="AF122" i="11" s="1"/>
  <c r="W122" i="11"/>
  <c r="AD122" i="11" s="1"/>
  <c r="K13" i="11"/>
  <c r="W133" i="11"/>
  <c r="AD133" i="11" s="1"/>
  <c r="X133" i="11"/>
  <c r="AE133" i="11" s="1"/>
  <c r="W44" i="11"/>
  <c r="AD44" i="11" s="1"/>
  <c r="Y44" i="11"/>
  <c r="AF44" i="11" s="1"/>
  <c r="Y173" i="11"/>
  <c r="AF173" i="11" s="1"/>
  <c r="W173" i="11"/>
  <c r="AD173" i="11" s="1"/>
  <c r="W179" i="11"/>
  <c r="AD179" i="11" s="1"/>
  <c r="Y179" i="11"/>
  <c r="AF179" i="11" s="1"/>
  <c r="N226" i="11"/>
  <c r="X226" i="11" s="1"/>
  <c r="AE226" i="11" s="1"/>
  <c r="Y233" i="11"/>
  <c r="AF233" i="11" s="1"/>
  <c r="W233" i="11"/>
  <c r="AD233" i="11" s="1"/>
  <c r="Y250" i="11"/>
  <c r="AF250" i="11" s="1"/>
  <c r="W250" i="11"/>
  <c r="AD250" i="11" s="1"/>
  <c r="N72" i="11"/>
  <c r="X72" i="11" s="1"/>
  <c r="AE72" i="11" s="1"/>
  <c r="N276" i="11"/>
  <c r="Y113" i="11"/>
  <c r="AF113" i="11" s="1"/>
  <c r="W113" i="11"/>
  <c r="AD113" i="11" s="1"/>
  <c r="Y135" i="11"/>
  <c r="AF135" i="11" s="1"/>
  <c r="W135" i="11"/>
  <c r="AD135" i="11" s="1"/>
  <c r="W5" i="11"/>
  <c r="AD5" i="11" s="1"/>
  <c r="N8" i="11"/>
  <c r="N13" i="11"/>
  <c r="Y76" i="11"/>
  <c r="AF76" i="11" s="1"/>
  <c r="W76" i="11"/>
  <c r="AD76" i="11" s="1"/>
  <c r="X104" i="11"/>
  <c r="AE104" i="11" s="1"/>
  <c r="W114" i="11"/>
  <c r="AD114" i="11" s="1"/>
  <c r="N136" i="11"/>
  <c r="X136" i="11" s="1"/>
  <c r="AE136" i="11" s="1"/>
  <c r="N23" i="11"/>
  <c r="R37" i="11"/>
  <c r="Y61" i="11"/>
  <c r="AF61" i="11" s="1"/>
  <c r="W61" i="11"/>
  <c r="AD61" i="11" s="1"/>
  <c r="Y63" i="11"/>
  <c r="AF63" i="11" s="1"/>
  <c r="W63" i="11"/>
  <c r="AD63" i="11" s="1"/>
  <c r="W200" i="11"/>
  <c r="AD200" i="11" s="1"/>
  <c r="Y200" i="11"/>
  <c r="AF200" i="11" s="1"/>
  <c r="Y223" i="11"/>
  <c r="AF223" i="11" s="1"/>
  <c r="W223" i="11"/>
  <c r="AD223" i="11" s="1"/>
  <c r="N282" i="11"/>
  <c r="X282" i="11" s="1"/>
  <c r="AE282" i="11" s="1"/>
  <c r="W328" i="11"/>
  <c r="AD328" i="11" s="1"/>
  <c r="Y328" i="11"/>
  <c r="AF328" i="11" s="1"/>
  <c r="Y330" i="11"/>
  <c r="AF330" i="11" s="1"/>
  <c r="W330" i="11"/>
  <c r="AD330" i="11" s="1"/>
  <c r="X88" i="11"/>
  <c r="AE88" i="11" s="1"/>
  <c r="Y115" i="11"/>
  <c r="AF115" i="11" s="1"/>
  <c r="W26" i="11"/>
  <c r="AD26" i="11" s="1"/>
  <c r="W30" i="11"/>
  <c r="AD30" i="11" s="1"/>
  <c r="W46" i="11"/>
  <c r="AD46" i="11" s="1"/>
  <c r="W47" i="11"/>
  <c r="AD47" i="11" s="1"/>
  <c r="W55" i="11"/>
  <c r="AD55" i="11" s="1"/>
  <c r="W65" i="11"/>
  <c r="AD65" i="11" s="1"/>
  <c r="X149" i="11"/>
  <c r="AE149" i="11" s="1"/>
  <c r="W177" i="11"/>
  <c r="AD177" i="11" s="1"/>
  <c r="Y183" i="11"/>
  <c r="AF183" i="11" s="1"/>
  <c r="Y194" i="11"/>
  <c r="AF194" i="11" s="1"/>
  <c r="W194" i="11"/>
  <c r="AD194" i="11" s="1"/>
  <c r="W198" i="11"/>
  <c r="AD198" i="11" s="1"/>
  <c r="Y242" i="11"/>
  <c r="AF242" i="11" s="1"/>
  <c r="W242" i="11"/>
  <c r="AD242" i="11" s="1"/>
  <c r="Y253" i="11"/>
  <c r="AF253" i="11" s="1"/>
  <c r="W253" i="11"/>
  <c r="AD253" i="11" s="1"/>
  <c r="N258" i="11"/>
  <c r="X258" i="11" s="1"/>
  <c r="AE258" i="11" s="1"/>
  <c r="Y303" i="11"/>
  <c r="AF303" i="11" s="1"/>
  <c r="W303" i="11"/>
  <c r="AD303" i="11" s="1"/>
  <c r="Y359" i="11"/>
  <c r="AF359" i="11" s="1"/>
  <c r="W359" i="11"/>
  <c r="AD359" i="11" s="1"/>
  <c r="Y378" i="11"/>
  <c r="AF378" i="11" s="1"/>
  <c r="W378" i="11"/>
  <c r="AD378" i="11" s="1"/>
  <c r="N124" i="11"/>
  <c r="Y125" i="11"/>
  <c r="AF125" i="11" s="1"/>
  <c r="K137" i="11"/>
  <c r="N131" i="11"/>
  <c r="X131" i="11" s="1"/>
  <c r="AE131" i="11" s="1"/>
  <c r="N44" i="11"/>
  <c r="W48" i="11"/>
  <c r="AD48" i="11" s="1"/>
  <c r="Y49" i="11"/>
  <c r="AF49" i="11" s="1"/>
  <c r="N51" i="11"/>
  <c r="N60" i="11"/>
  <c r="N61" i="11"/>
  <c r="N63" i="11"/>
  <c r="N166" i="11"/>
  <c r="X166" i="11" s="1"/>
  <c r="AE166" i="11" s="1"/>
  <c r="N170" i="11"/>
  <c r="X170" i="11" s="1"/>
  <c r="AE170" i="11" s="1"/>
  <c r="N192" i="11"/>
  <c r="X192" i="11" s="1"/>
  <c r="AE192" i="11" s="1"/>
  <c r="X223" i="11"/>
  <c r="AE223" i="11" s="1"/>
  <c r="N228" i="11"/>
  <c r="X228" i="11" s="1"/>
  <c r="AE228" i="11" s="1"/>
  <c r="X236" i="11"/>
  <c r="AE236" i="11" s="1"/>
  <c r="W251" i="11"/>
  <c r="AD251" i="11" s="1"/>
  <c r="N286" i="11"/>
  <c r="X286" i="11" s="1"/>
  <c r="AE286" i="11" s="1"/>
  <c r="Y297" i="11"/>
  <c r="AF297" i="11" s="1"/>
  <c r="W297" i="11"/>
  <c r="AD297" i="11" s="1"/>
  <c r="Y311" i="11"/>
  <c r="AF311" i="11" s="1"/>
  <c r="W311" i="11"/>
  <c r="AD311" i="11" s="1"/>
  <c r="Y327" i="11"/>
  <c r="AF327" i="11" s="1"/>
  <c r="W327" i="11"/>
  <c r="AD327" i="11" s="1"/>
  <c r="N332" i="11"/>
  <c r="X332" i="11" s="1"/>
  <c r="AE332" i="11" s="1"/>
  <c r="X165" i="11"/>
  <c r="AE165" i="11" s="1"/>
  <c r="N176" i="11"/>
  <c r="Y181" i="11"/>
  <c r="AF181" i="11" s="1"/>
  <c r="W181" i="11"/>
  <c r="AD181" i="11" s="1"/>
  <c r="Y218" i="11"/>
  <c r="AF218" i="11" s="1"/>
  <c r="W218" i="11"/>
  <c r="AD218" i="11" s="1"/>
  <c r="W244" i="11"/>
  <c r="AD244" i="11" s="1"/>
  <c r="Y244" i="11"/>
  <c r="AF244" i="11" s="1"/>
  <c r="N247" i="11"/>
  <c r="X247" i="11" s="1"/>
  <c r="AE247" i="11" s="1"/>
  <c r="N267" i="11"/>
  <c r="X267" i="11" s="1"/>
  <c r="AE267" i="11" s="1"/>
  <c r="N273" i="11"/>
  <c r="X273" i="11" s="1"/>
  <c r="AE273" i="11" s="1"/>
  <c r="N279" i="11"/>
  <c r="N355" i="11"/>
  <c r="X355" i="11" s="1"/>
  <c r="AE355" i="11" s="1"/>
  <c r="N357" i="11"/>
  <c r="Y366" i="11"/>
  <c r="AF366" i="11" s="1"/>
  <c r="W366" i="11"/>
  <c r="AD366" i="11" s="1"/>
  <c r="N15" i="11"/>
  <c r="N39" i="11"/>
  <c r="N43" i="11"/>
  <c r="X190" i="11"/>
  <c r="AE190" i="11" s="1"/>
  <c r="W190" i="11"/>
  <c r="AD190" i="11" s="1"/>
  <c r="N222" i="11"/>
  <c r="X222" i="11" s="1"/>
  <c r="AE222" i="11" s="1"/>
  <c r="W224" i="11"/>
  <c r="AD224" i="11" s="1"/>
  <c r="Y224" i="11"/>
  <c r="AF224" i="11" s="1"/>
  <c r="Y241" i="11"/>
  <c r="AF241" i="11" s="1"/>
  <c r="W241" i="11"/>
  <c r="AD241" i="11" s="1"/>
  <c r="N305" i="11"/>
  <c r="X305" i="11" s="1"/>
  <c r="AE305" i="11" s="1"/>
  <c r="Y329" i="11"/>
  <c r="AF329" i="11" s="1"/>
  <c r="W329" i="11"/>
  <c r="AD329" i="11" s="1"/>
  <c r="N336" i="11"/>
  <c r="X336" i="11" s="1"/>
  <c r="AE336" i="11" s="1"/>
  <c r="Y346" i="11"/>
  <c r="AF346" i="11" s="1"/>
  <c r="W346" i="11"/>
  <c r="AD346" i="11" s="1"/>
  <c r="Y354" i="11"/>
  <c r="AF354" i="11" s="1"/>
  <c r="W354" i="11"/>
  <c r="AD354" i="11" s="1"/>
  <c r="Y370" i="11"/>
  <c r="AF370" i="11" s="1"/>
  <c r="W370" i="11"/>
  <c r="AD370" i="11" s="1"/>
  <c r="N202" i="11"/>
  <c r="X202" i="11" s="1"/>
  <c r="AE202" i="11" s="1"/>
  <c r="N210" i="11"/>
  <c r="X210" i="11" s="1"/>
  <c r="AE210" i="11" s="1"/>
  <c r="N215" i="11"/>
  <c r="X215" i="11" s="1"/>
  <c r="AE215" i="11" s="1"/>
  <c r="Y266" i="11"/>
  <c r="AF266" i="11" s="1"/>
  <c r="W266" i="11"/>
  <c r="AD266" i="11" s="1"/>
  <c r="Y278" i="11"/>
  <c r="AF278" i="11" s="1"/>
  <c r="W278" i="11"/>
  <c r="AD278" i="11" s="1"/>
  <c r="N376" i="11"/>
  <c r="X376" i="11" s="1"/>
  <c r="AE376" i="11" s="1"/>
  <c r="W83" i="11"/>
  <c r="AD83" i="11" s="1"/>
  <c r="X92" i="11"/>
  <c r="AE92" i="11" s="1"/>
  <c r="W106" i="11"/>
  <c r="AD106" i="11" s="1"/>
  <c r="W119" i="11"/>
  <c r="AD119" i="11" s="1"/>
  <c r="W120" i="11"/>
  <c r="AD120" i="11" s="1"/>
  <c r="W128" i="11"/>
  <c r="AD128" i="11" s="1"/>
  <c r="Y129" i="11"/>
  <c r="AF129" i="11" s="1"/>
  <c r="J147" i="11"/>
  <c r="R21" i="11"/>
  <c r="N27" i="11"/>
  <c r="W39" i="11"/>
  <c r="AD39" i="11" s="1"/>
  <c r="W43" i="11"/>
  <c r="AD43" i="11" s="1"/>
  <c r="R50" i="11"/>
  <c r="N154" i="11"/>
  <c r="X154" i="11" s="1"/>
  <c r="AE154" i="11" s="1"/>
  <c r="W161" i="11"/>
  <c r="AD161" i="11" s="1"/>
  <c r="N178" i="11"/>
  <c r="X178" i="11" s="1"/>
  <c r="AE178" i="11" s="1"/>
  <c r="X181" i="11"/>
  <c r="AE181" i="11" s="1"/>
  <c r="N199" i="11"/>
  <c r="Y204" i="11"/>
  <c r="AF204" i="11" s="1"/>
  <c r="W204" i="11"/>
  <c r="AD204" i="11" s="1"/>
  <c r="Y243" i="11"/>
  <c r="AF243" i="11" s="1"/>
  <c r="W243" i="11"/>
  <c r="AD243" i="11" s="1"/>
  <c r="X244" i="11"/>
  <c r="AE244" i="11" s="1"/>
  <c r="N246" i="11"/>
  <c r="X246" i="11" s="1"/>
  <c r="AE246" i="11" s="1"/>
  <c r="Y254" i="11"/>
  <c r="AF254" i="11" s="1"/>
  <c r="W254" i="11"/>
  <c r="AD254" i="11" s="1"/>
  <c r="N257" i="11"/>
  <c r="X257" i="11" s="1"/>
  <c r="AE257" i="11" s="1"/>
  <c r="N259" i="11"/>
  <c r="X259" i="11" s="1"/>
  <c r="AE259" i="11" s="1"/>
  <c r="N331" i="11"/>
  <c r="X331" i="11" s="1"/>
  <c r="AE331" i="11" s="1"/>
  <c r="N364" i="11"/>
  <c r="X216" i="11"/>
  <c r="AE216" i="11" s="1"/>
  <c r="W255" i="11"/>
  <c r="AD255" i="11" s="1"/>
  <c r="X281" i="11"/>
  <c r="AE281" i="11" s="1"/>
  <c r="Y340" i="11"/>
  <c r="AF340" i="11" s="1"/>
  <c r="Y215" i="11"/>
  <c r="AF215" i="11" s="1"/>
  <c r="X266" i="11"/>
  <c r="AE266" i="11" s="1"/>
  <c r="X269" i="11"/>
  <c r="AE269" i="11" s="1"/>
  <c r="X311" i="11"/>
  <c r="AE311" i="11" s="1"/>
  <c r="X354" i="11"/>
  <c r="AE354" i="11" s="1"/>
  <c r="X363" i="11"/>
  <c r="AE363" i="11" s="1"/>
  <c r="X366" i="11"/>
  <c r="AE366" i="11" s="1"/>
  <c r="X312" i="11"/>
  <c r="AE312" i="11" s="1"/>
  <c r="N359" i="11"/>
  <c r="X359" i="11" s="1"/>
  <c r="AE359" i="11" s="1"/>
  <c r="N375" i="11"/>
  <c r="X375" i="11" s="1"/>
  <c r="AE375" i="11" s="1"/>
  <c r="W212" i="11"/>
  <c r="AD212" i="11" s="1"/>
  <c r="N265" i="11"/>
  <c r="N275" i="11"/>
  <c r="X275" i="11" s="1"/>
  <c r="AE275" i="11" s="1"/>
  <c r="X277" i="11"/>
  <c r="AE277" i="11" s="1"/>
  <c r="X287" i="11"/>
  <c r="AE287" i="11" s="1"/>
  <c r="X291" i="11"/>
  <c r="AE291" i="11" s="1"/>
  <c r="X295" i="11"/>
  <c r="AE295" i="11" s="1"/>
  <c r="N300" i="11"/>
  <c r="X300" i="11" s="1"/>
  <c r="AE300" i="11" s="1"/>
  <c r="W310" i="11"/>
  <c r="AD310" i="11" s="1"/>
  <c r="N318" i="11"/>
  <c r="N319" i="11"/>
  <c r="X319" i="11" s="1"/>
  <c r="AE319" i="11" s="1"/>
  <c r="W334" i="11"/>
  <c r="AD334" i="11" s="1"/>
  <c r="Y336" i="11"/>
  <c r="AF336" i="11" s="1"/>
  <c r="N344" i="11"/>
  <c r="X344" i="11" s="1"/>
  <c r="AE344" i="11" s="1"/>
  <c r="N351" i="11"/>
  <c r="X351" i="11" s="1"/>
  <c r="AE351" i="11" s="1"/>
  <c r="X358" i="11"/>
  <c r="AE358" i="11" s="1"/>
  <c r="X219" i="11"/>
  <c r="AE219" i="11" s="1"/>
  <c r="X238" i="11"/>
  <c r="AE238" i="11" s="1"/>
  <c r="X239" i="11"/>
  <c r="AE239" i="11" s="1"/>
  <c r="X240" i="11"/>
  <c r="AE240" i="11" s="1"/>
  <c r="X252" i="11"/>
  <c r="AE252" i="11" s="1"/>
  <c r="W262" i="11"/>
  <c r="AD262" i="11" s="1"/>
  <c r="X274" i="11"/>
  <c r="AE274" i="11" s="1"/>
  <c r="W302" i="11"/>
  <c r="AD302" i="11" s="1"/>
  <c r="W304" i="11"/>
  <c r="AD304" i="11" s="1"/>
  <c r="W326" i="11"/>
  <c r="AD326" i="11" s="1"/>
  <c r="W342" i="11"/>
  <c r="AD342" i="11" s="1"/>
  <c r="W358" i="11"/>
  <c r="AD358" i="11" s="1"/>
  <c r="W362" i="11"/>
  <c r="AD362" i="11" s="1"/>
  <c r="X182" i="11"/>
  <c r="AE182" i="11" s="1"/>
  <c r="N234" i="11"/>
  <c r="X234" i="11" s="1"/>
  <c r="AE234" i="11" s="1"/>
  <c r="N235" i="11"/>
  <c r="X235" i="11" s="1"/>
  <c r="AE235" i="11" s="1"/>
  <c r="W238" i="11"/>
  <c r="AD238" i="11" s="1"/>
  <c r="N250" i="11"/>
  <c r="X250" i="11" s="1"/>
  <c r="AE250" i="11" s="1"/>
  <c r="N338" i="11"/>
  <c r="X338" i="11" s="1"/>
  <c r="AE338" i="11" s="1"/>
  <c r="Y344" i="11"/>
  <c r="AF344" i="11" s="1"/>
  <c r="W350" i="11"/>
  <c r="AD350" i="11" s="1"/>
  <c r="X371" i="11"/>
  <c r="AE371" i="11" s="1"/>
  <c r="W379" i="11"/>
  <c r="AD379" i="11" s="1"/>
  <c r="AF4" i="11"/>
  <c r="U12" i="11"/>
  <c r="Y12" i="11" s="1"/>
  <c r="AF12" i="11" s="1"/>
  <c r="N74" i="11"/>
  <c r="X74" i="11" s="1"/>
  <c r="AE74" i="11" s="1"/>
  <c r="N116" i="11"/>
  <c r="X116" i="11" s="1"/>
  <c r="AE116" i="11" s="1"/>
  <c r="W7" i="11"/>
  <c r="AD7" i="11" s="1"/>
  <c r="Y72" i="11"/>
  <c r="AF72" i="11" s="1"/>
  <c r="W75" i="11"/>
  <c r="AD75" i="11" s="1"/>
  <c r="W78" i="11"/>
  <c r="AD78" i="11" s="1"/>
  <c r="N82" i="11"/>
  <c r="X82" i="11" s="1"/>
  <c r="AE82" i="11" s="1"/>
  <c r="N86" i="11"/>
  <c r="X86" i="11" s="1"/>
  <c r="AE86" i="11" s="1"/>
  <c r="N90" i="11"/>
  <c r="X90" i="11" s="1"/>
  <c r="AE90" i="11" s="1"/>
  <c r="N94" i="11"/>
  <c r="X94" i="11" s="1"/>
  <c r="AE94" i="11" s="1"/>
  <c r="N98" i="11"/>
  <c r="X98" i="11" s="1"/>
  <c r="AE98" i="11" s="1"/>
  <c r="N102" i="11"/>
  <c r="X102" i="11" s="1"/>
  <c r="AE102" i="11" s="1"/>
  <c r="N106" i="11"/>
  <c r="X106" i="11" s="1"/>
  <c r="AE106" i="11" s="1"/>
  <c r="N110" i="11"/>
  <c r="X110" i="11" s="1"/>
  <c r="AE110" i="11" s="1"/>
  <c r="N114" i="11"/>
  <c r="X114" i="11" s="1"/>
  <c r="AE114" i="11" s="1"/>
  <c r="N128" i="11"/>
  <c r="U8" i="11"/>
  <c r="Y8" i="11" s="1"/>
  <c r="AF8" i="11" s="1"/>
  <c r="N9" i="11"/>
  <c r="N71" i="11"/>
  <c r="X71" i="11" s="1"/>
  <c r="AE71" i="11" s="1"/>
  <c r="W67" i="11"/>
  <c r="AD67" i="11" s="1"/>
  <c r="X75" i="11"/>
  <c r="AE75" i="11" s="1"/>
  <c r="X81" i="11"/>
  <c r="AE81" i="11" s="1"/>
  <c r="X85" i="11"/>
  <c r="AE85" i="11" s="1"/>
  <c r="X89" i="11"/>
  <c r="AE89" i="11" s="1"/>
  <c r="X93" i="11"/>
  <c r="AE93" i="11" s="1"/>
  <c r="X97" i="11"/>
  <c r="AE97" i="11" s="1"/>
  <c r="X101" i="11"/>
  <c r="AE101" i="11" s="1"/>
  <c r="X105" i="11"/>
  <c r="AE105" i="11" s="1"/>
  <c r="X109" i="11"/>
  <c r="AE109" i="11" s="1"/>
  <c r="X113" i="11"/>
  <c r="AE113" i="11" s="1"/>
  <c r="Y27" i="11"/>
  <c r="AF27" i="11" s="1"/>
  <c r="W28" i="11"/>
  <c r="AD28" i="11" s="1"/>
  <c r="Y28" i="11"/>
  <c r="AF28" i="11" s="1"/>
  <c r="Y124" i="11"/>
  <c r="AF124" i="11" s="1"/>
  <c r="X124" i="11"/>
  <c r="AE124" i="11" s="1"/>
  <c r="N134" i="11"/>
  <c r="X134" i="11" s="1"/>
  <c r="AE134" i="11" s="1"/>
  <c r="Y23" i="11"/>
  <c r="AF23" i="11" s="1"/>
  <c r="W24" i="11"/>
  <c r="AD24" i="11" s="1"/>
  <c r="Y24" i="11"/>
  <c r="AF24" i="11" s="1"/>
  <c r="Y25" i="11"/>
  <c r="AF25" i="11" s="1"/>
  <c r="N68" i="11"/>
  <c r="X68" i="11" s="1"/>
  <c r="AE68" i="11" s="1"/>
  <c r="N122" i="11"/>
  <c r="X122" i="11" s="1"/>
  <c r="AE122" i="11" s="1"/>
  <c r="N130" i="11"/>
  <c r="X130" i="11" s="1"/>
  <c r="AE130" i="11" s="1"/>
  <c r="Y19" i="11"/>
  <c r="AF19" i="11" s="1"/>
  <c r="Y21" i="11"/>
  <c r="AF21" i="11" s="1"/>
  <c r="N5" i="11"/>
  <c r="N11" i="11"/>
  <c r="W77" i="11"/>
  <c r="AD77" i="11" s="1"/>
  <c r="N79" i="11"/>
  <c r="X79" i="11" s="1"/>
  <c r="AE79" i="11" s="1"/>
  <c r="W20" i="11"/>
  <c r="AD20" i="11" s="1"/>
  <c r="Y20" i="11"/>
  <c r="AF20" i="11" s="1"/>
  <c r="W70" i="11"/>
  <c r="AD70" i="11" s="1"/>
  <c r="W73" i="11"/>
  <c r="AD73" i="11" s="1"/>
  <c r="X77" i="11"/>
  <c r="AE77" i="11" s="1"/>
  <c r="Y80" i="11"/>
  <c r="AF80" i="11" s="1"/>
  <c r="N83" i="11"/>
  <c r="X83" i="11" s="1"/>
  <c r="AE83" i="11" s="1"/>
  <c r="Y84" i="11"/>
  <c r="AF84" i="11" s="1"/>
  <c r="N87" i="11"/>
  <c r="X87" i="11" s="1"/>
  <c r="AE87" i="11" s="1"/>
  <c r="Y88" i="11"/>
  <c r="AF88" i="11" s="1"/>
  <c r="N91" i="11"/>
  <c r="X91" i="11" s="1"/>
  <c r="AE91" i="11" s="1"/>
  <c r="Y92" i="11"/>
  <c r="AF92" i="11" s="1"/>
  <c r="N95" i="11"/>
  <c r="X95" i="11" s="1"/>
  <c r="AE95" i="11" s="1"/>
  <c r="Y96" i="11"/>
  <c r="AF96" i="11" s="1"/>
  <c r="N99" i="11"/>
  <c r="X99" i="11" s="1"/>
  <c r="AE99" i="11" s="1"/>
  <c r="Y100" i="11"/>
  <c r="AF100" i="11" s="1"/>
  <c r="N103" i="11"/>
  <c r="X103" i="11" s="1"/>
  <c r="AE103" i="11" s="1"/>
  <c r="Y104" i="11"/>
  <c r="AF104" i="11" s="1"/>
  <c r="N107" i="11"/>
  <c r="X107" i="11" s="1"/>
  <c r="AE107" i="11" s="1"/>
  <c r="Y108" i="11"/>
  <c r="AF108" i="11" s="1"/>
  <c r="N111" i="11"/>
  <c r="X111" i="11" s="1"/>
  <c r="AE111" i="11" s="1"/>
  <c r="Y112" i="11"/>
  <c r="AF112" i="11" s="1"/>
  <c r="N118" i="11"/>
  <c r="X118" i="11" s="1"/>
  <c r="AE118" i="11" s="1"/>
  <c r="N120" i="11"/>
  <c r="X120" i="11" s="1"/>
  <c r="AE120" i="11" s="1"/>
  <c r="N123" i="11"/>
  <c r="X123" i="11" s="1"/>
  <c r="AE123" i="11" s="1"/>
  <c r="N135" i="11"/>
  <c r="X135" i="11" s="1"/>
  <c r="AE135" i="11" s="1"/>
  <c r="Y144" i="11"/>
  <c r="AF144" i="11" s="1"/>
  <c r="X144" i="11"/>
  <c r="AE144" i="11" s="1"/>
  <c r="W145" i="11"/>
  <c r="AD145" i="11" s="1"/>
  <c r="Y145" i="11"/>
  <c r="AF145" i="11" s="1"/>
  <c r="X145" i="11"/>
  <c r="AE145" i="11" s="1"/>
  <c r="X146" i="11"/>
  <c r="AE146" i="11" s="1"/>
  <c r="Y146" i="11"/>
  <c r="AF146" i="11" s="1"/>
  <c r="K44" i="11"/>
  <c r="Y15" i="11"/>
  <c r="AF15" i="11" s="1"/>
  <c r="W16" i="11"/>
  <c r="AD16" i="11" s="1"/>
  <c r="Y16" i="11"/>
  <c r="AF16" i="11" s="1"/>
  <c r="Y17" i="11"/>
  <c r="AF17" i="11" s="1"/>
  <c r="Y58" i="11"/>
  <c r="AF58" i="11" s="1"/>
  <c r="W58" i="11"/>
  <c r="AD58" i="11" s="1"/>
  <c r="U7" i="11"/>
  <c r="Y7" i="11" s="1"/>
  <c r="AF7" i="11" s="1"/>
  <c r="K116" i="11"/>
  <c r="AD4" i="11"/>
  <c r="U6" i="11"/>
  <c r="Y6" i="11" s="1"/>
  <c r="AF6" i="11" s="1"/>
  <c r="Y73" i="11"/>
  <c r="AF73" i="11" s="1"/>
  <c r="J116" i="11"/>
  <c r="K127" i="11"/>
  <c r="W121" i="11"/>
  <c r="AD121" i="11" s="1"/>
  <c r="W123" i="11"/>
  <c r="AD123" i="11" s="1"/>
  <c r="Y140" i="11"/>
  <c r="AF140" i="11" s="1"/>
  <c r="W141" i="11"/>
  <c r="AD141" i="11" s="1"/>
  <c r="Y141" i="11"/>
  <c r="AF141" i="11" s="1"/>
  <c r="X141" i="11"/>
  <c r="AE141" i="11" s="1"/>
  <c r="X142" i="11"/>
  <c r="AE142" i="11" s="1"/>
  <c r="Y142" i="11"/>
  <c r="AF142" i="11" s="1"/>
  <c r="X126" i="11"/>
  <c r="AE126" i="11" s="1"/>
  <c r="Y126" i="11"/>
  <c r="AF126" i="11" s="1"/>
  <c r="W126" i="11"/>
  <c r="AD126" i="11" s="1"/>
  <c r="X138" i="11"/>
  <c r="AE138" i="11" s="1"/>
  <c r="K147" i="11"/>
  <c r="Y138" i="11"/>
  <c r="AF138" i="11" s="1"/>
  <c r="W25" i="11"/>
  <c r="AD25" i="11" s="1"/>
  <c r="W32" i="11"/>
  <c r="AD32" i="11" s="1"/>
  <c r="Y32" i="11"/>
  <c r="AF32" i="11" s="1"/>
  <c r="J44" i="11"/>
  <c r="W21" i="11"/>
  <c r="AD21" i="11" s="1"/>
  <c r="Y59" i="11"/>
  <c r="AF59" i="11" s="1"/>
  <c r="W59" i="11"/>
  <c r="AD59" i="11" s="1"/>
  <c r="J127" i="11"/>
  <c r="J65" i="11"/>
  <c r="Y51" i="11"/>
  <c r="AF51" i="11" s="1"/>
  <c r="N52" i="11"/>
  <c r="N55" i="11"/>
  <c r="X164" i="11"/>
  <c r="AE164" i="11" s="1"/>
  <c r="Y164" i="11"/>
  <c r="AF164" i="11" s="1"/>
  <c r="W164" i="11"/>
  <c r="AD164" i="11" s="1"/>
  <c r="Y36" i="11"/>
  <c r="AF36" i="11" s="1"/>
  <c r="Y40" i="11"/>
  <c r="AF40" i="11" s="1"/>
  <c r="Y154" i="11"/>
  <c r="AF154" i="11" s="1"/>
  <c r="W166" i="11"/>
  <c r="AD166" i="11" s="1"/>
  <c r="W167" i="11"/>
  <c r="AD167" i="11" s="1"/>
  <c r="X167" i="11"/>
  <c r="AE167" i="11" s="1"/>
  <c r="X180" i="11"/>
  <c r="AE180" i="11" s="1"/>
  <c r="Y180" i="11"/>
  <c r="AF180" i="11" s="1"/>
  <c r="W180" i="11"/>
  <c r="AD180" i="11" s="1"/>
  <c r="W155" i="11"/>
  <c r="AD155" i="11" s="1"/>
  <c r="X155" i="11"/>
  <c r="AE155" i="11" s="1"/>
  <c r="X168" i="11"/>
  <c r="AE168" i="11" s="1"/>
  <c r="Y168" i="11"/>
  <c r="AF168" i="11" s="1"/>
  <c r="W168" i="11"/>
  <c r="AD168" i="11" s="1"/>
  <c r="W178" i="11"/>
  <c r="AD178" i="11" s="1"/>
  <c r="W64" i="11"/>
  <c r="AD64" i="11" s="1"/>
  <c r="N152" i="11"/>
  <c r="X152" i="11" s="1"/>
  <c r="AE152" i="11" s="1"/>
  <c r="W170" i="11"/>
  <c r="AD170" i="11" s="1"/>
  <c r="X172" i="11"/>
  <c r="AE172" i="11" s="1"/>
  <c r="Y172" i="11"/>
  <c r="AF172" i="11" s="1"/>
  <c r="W172" i="11"/>
  <c r="AD172" i="11" s="1"/>
  <c r="X174" i="11"/>
  <c r="AE174" i="11" s="1"/>
  <c r="W174" i="11"/>
  <c r="AD174" i="11" s="1"/>
  <c r="X176" i="11"/>
  <c r="AE176" i="11" s="1"/>
  <c r="Y176" i="11"/>
  <c r="AF176" i="11" s="1"/>
  <c r="W176" i="11"/>
  <c r="AD176" i="11" s="1"/>
  <c r="X137" i="11"/>
  <c r="AE137" i="11" s="1"/>
  <c r="Y29" i="11"/>
  <c r="AF29" i="11" s="1"/>
  <c r="Y33" i="11"/>
  <c r="AF33" i="11" s="1"/>
  <c r="Y37" i="11"/>
  <c r="AF37" i="11" s="1"/>
  <c r="Y41" i="11"/>
  <c r="AF41" i="11" s="1"/>
  <c r="R46" i="11"/>
  <c r="W50" i="11"/>
  <c r="AD50" i="11" s="1"/>
  <c r="N57" i="11"/>
  <c r="R57" i="11"/>
  <c r="N153" i="11"/>
  <c r="X153" i="11" s="1"/>
  <c r="AE153" i="11" s="1"/>
  <c r="W52" i="11"/>
  <c r="AD52" i="11" s="1"/>
  <c r="R58" i="11"/>
  <c r="N58" i="11"/>
  <c r="W158" i="11"/>
  <c r="AD158" i="11" s="1"/>
  <c r="W159" i="11"/>
  <c r="AD159" i="11" s="1"/>
  <c r="X159" i="11"/>
  <c r="AE159" i="11" s="1"/>
  <c r="X169" i="11"/>
  <c r="AE169" i="11" s="1"/>
  <c r="K65" i="11"/>
  <c r="X160" i="11"/>
  <c r="AE160" i="11" s="1"/>
  <c r="Y160" i="11"/>
  <c r="AF160" i="11" s="1"/>
  <c r="W160" i="11"/>
  <c r="AD160" i="11" s="1"/>
  <c r="Y166" i="11"/>
  <c r="AF166" i="11" s="1"/>
  <c r="W56" i="11"/>
  <c r="AD56" i="11" s="1"/>
  <c r="K168" i="11"/>
  <c r="X151" i="11"/>
  <c r="AE151" i="11" s="1"/>
  <c r="W151" i="11"/>
  <c r="AD151" i="11" s="1"/>
  <c r="X162" i="11"/>
  <c r="AE162" i="11" s="1"/>
  <c r="W162" i="11"/>
  <c r="AD162" i="11" s="1"/>
  <c r="W163" i="11"/>
  <c r="AD163" i="11" s="1"/>
  <c r="Y150" i="11"/>
  <c r="AF150" i="11" s="1"/>
  <c r="X156" i="11"/>
  <c r="AE156" i="11" s="1"/>
  <c r="X189" i="11"/>
  <c r="AE189" i="11" s="1"/>
  <c r="W195" i="11"/>
  <c r="AD195" i="11" s="1"/>
  <c r="Y203" i="11"/>
  <c r="AF203" i="11" s="1"/>
  <c r="W206" i="11"/>
  <c r="AD206" i="11" s="1"/>
  <c r="N213" i="11"/>
  <c r="X213" i="11" s="1"/>
  <c r="AE213" i="11" s="1"/>
  <c r="N218" i="11"/>
  <c r="X218" i="11" s="1"/>
  <c r="AE218" i="11" s="1"/>
  <c r="X175" i="11"/>
  <c r="AE175" i="11" s="1"/>
  <c r="X179" i="11"/>
  <c r="AE179" i="11" s="1"/>
  <c r="Y195" i="11"/>
  <c r="AF195" i="11" s="1"/>
  <c r="W213" i="11"/>
  <c r="AD213" i="11" s="1"/>
  <c r="N225" i="11"/>
  <c r="X225" i="11" s="1"/>
  <c r="AE225" i="11" s="1"/>
  <c r="W182" i="11"/>
  <c r="AD182" i="11" s="1"/>
  <c r="N191" i="11"/>
  <c r="X191" i="11" s="1"/>
  <c r="AE191" i="11" s="1"/>
  <c r="N194" i="11"/>
  <c r="X194" i="11" s="1"/>
  <c r="AE194" i="11" s="1"/>
  <c r="X206" i="11"/>
  <c r="AE206" i="11" s="1"/>
  <c r="X207" i="11"/>
  <c r="AE207" i="11" s="1"/>
  <c r="X209" i="11"/>
  <c r="AE209" i="11" s="1"/>
  <c r="Y209" i="11"/>
  <c r="AF209" i="11" s="1"/>
  <c r="Y182" i="11"/>
  <c r="AF182" i="11" s="1"/>
  <c r="N183" i="11"/>
  <c r="X183" i="11" s="1"/>
  <c r="AE183" i="11" s="1"/>
  <c r="N186" i="11"/>
  <c r="X186" i="11" s="1"/>
  <c r="AE186" i="11" s="1"/>
  <c r="X187" i="11"/>
  <c r="AE187" i="11" s="1"/>
  <c r="W196" i="11"/>
  <c r="AD196" i="11" s="1"/>
  <c r="X198" i="11"/>
  <c r="AE198" i="11" s="1"/>
  <c r="X199" i="11"/>
  <c r="AE199" i="11" s="1"/>
  <c r="X201" i="11"/>
  <c r="AE201" i="11" s="1"/>
  <c r="Y201" i="11"/>
  <c r="AF201" i="11" s="1"/>
  <c r="X204" i="11"/>
  <c r="AE204" i="11" s="1"/>
  <c r="Y207" i="11"/>
  <c r="AF207" i="11" s="1"/>
  <c r="N208" i="11"/>
  <c r="X208" i="11" s="1"/>
  <c r="AE208" i="11" s="1"/>
  <c r="N227" i="11"/>
  <c r="X227" i="11" s="1"/>
  <c r="AE227" i="11" s="1"/>
  <c r="N229" i="11"/>
  <c r="X229" i="11" s="1"/>
  <c r="AE229" i="11" s="1"/>
  <c r="W188" i="11"/>
  <c r="AD188" i="11" s="1"/>
  <c r="X193" i="11"/>
  <c r="AE193" i="11" s="1"/>
  <c r="Y193" i="11"/>
  <c r="AF193" i="11" s="1"/>
  <c r="X196" i="11"/>
  <c r="AE196" i="11" s="1"/>
  <c r="Y199" i="11"/>
  <c r="AF199" i="11" s="1"/>
  <c r="W205" i="11"/>
  <c r="AD205" i="11" s="1"/>
  <c r="N221" i="11"/>
  <c r="X221" i="11" s="1"/>
  <c r="AE221" i="11" s="1"/>
  <c r="Y185" i="11"/>
  <c r="AF185" i="11" s="1"/>
  <c r="X188" i="11"/>
  <c r="AE188" i="11" s="1"/>
  <c r="Y214" i="11"/>
  <c r="AF214" i="11" s="1"/>
  <c r="N217" i="11"/>
  <c r="X217" i="11" s="1"/>
  <c r="AE217" i="11" s="1"/>
  <c r="K379" i="11"/>
  <c r="J379" i="11"/>
  <c r="Y169" i="11"/>
  <c r="AF169" i="11" s="1"/>
  <c r="X211" i="11"/>
  <c r="AE211" i="11" s="1"/>
  <c r="X233" i="11"/>
  <c r="AE233" i="11" s="1"/>
  <c r="X237" i="11"/>
  <c r="AE237" i="11" s="1"/>
  <c r="X241" i="11"/>
  <c r="AE241" i="11" s="1"/>
  <c r="X245" i="11"/>
  <c r="AE245" i="11" s="1"/>
  <c r="X249" i="11"/>
  <c r="AE249" i="11" s="1"/>
  <c r="X253" i="11"/>
  <c r="AE253" i="11" s="1"/>
  <c r="N255" i="11"/>
  <c r="X255" i="11" s="1"/>
  <c r="AE255" i="11" s="1"/>
  <c r="Y259" i="11"/>
  <c r="AF259" i="11" s="1"/>
  <c r="N262" i="11"/>
  <c r="X262" i="11" s="1"/>
  <c r="AE262" i="11" s="1"/>
  <c r="W257" i="11"/>
  <c r="AD257" i="11" s="1"/>
  <c r="W280" i="11"/>
  <c r="AD280" i="11" s="1"/>
  <c r="Y280" i="11"/>
  <c r="AF280" i="11" s="1"/>
  <c r="X280" i="11"/>
  <c r="AE280" i="11" s="1"/>
  <c r="N270" i="11"/>
  <c r="X270" i="11" s="1"/>
  <c r="AE270" i="11" s="1"/>
  <c r="W276" i="11"/>
  <c r="AD276" i="11" s="1"/>
  <c r="Y276" i="11"/>
  <c r="AF276" i="11" s="1"/>
  <c r="X276" i="11"/>
  <c r="AE276" i="11" s="1"/>
  <c r="X261" i="11"/>
  <c r="AE261" i="11" s="1"/>
  <c r="W261" i="11"/>
  <c r="AD261" i="11" s="1"/>
  <c r="W264" i="11"/>
  <c r="AD264" i="11" s="1"/>
  <c r="Y264" i="11"/>
  <c r="AF264" i="11" s="1"/>
  <c r="X264" i="11"/>
  <c r="AE264" i="11" s="1"/>
  <c r="W272" i="11"/>
  <c r="AD272" i="11" s="1"/>
  <c r="Y272" i="11"/>
  <c r="AF272" i="11" s="1"/>
  <c r="X272" i="11"/>
  <c r="AE272" i="11" s="1"/>
  <c r="Y257" i="11"/>
  <c r="AF257" i="11" s="1"/>
  <c r="W256" i="11"/>
  <c r="AD256" i="11" s="1"/>
  <c r="X256" i="11"/>
  <c r="AE256" i="11" s="1"/>
  <c r="X260" i="11"/>
  <c r="AE260" i="11" s="1"/>
  <c r="N271" i="11"/>
  <c r="X271" i="11" s="1"/>
  <c r="AE271" i="11" s="1"/>
  <c r="X284" i="11"/>
  <c r="AE284" i="11" s="1"/>
  <c r="X288" i="11"/>
  <c r="AE288" i="11" s="1"/>
  <c r="X292" i="11"/>
  <c r="AE292" i="11" s="1"/>
  <c r="Y296" i="11"/>
  <c r="AF296" i="11" s="1"/>
  <c r="N298" i="11"/>
  <c r="X298" i="11" s="1"/>
  <c r="AE298" i="11" s="1"/>
  <c r="X309" i="11"/>
  <c r="AE309" i="11" s="1"/>
  <c r="N310" i="11"/>
  <c r="X310" i="11" s="1"/>
  <c r="AE310" i="11" s="1"/>
  <c r="W317" i="11"/>
  <c r="AD317" i="11" s="1"/>
  <c r="Y317" i="11"/>
  <c r="AF317" i="11" s="1"/>
  <c r="Y284" i="11"/>
  <c r="AF284" i="11" s="1"/>
  <c r="Y288" i="11"/>
  <c r="AF288" i="11" s="1"/>
  <c r="Y292" i="11"/>
  <c r="AF292" i="11" s="1"/>
  <c r="Y308" i="11"/>
  <c r="AF308" i="11" s="1"/>
  <c r="X308" i="11"/>
  <c r="AE308" i="11" s="1"/>
  <c r="N306" i="11"/>
  <c r="X306" i="11" s="1"/>
  <c r="AE306" i="11" s="1"/>
  <c r="N314" i="11"/>
  <c r="X314" i="11" s="1"/>
  <c r="AE314" i="11" s="1"/>
  <c r="X265" i="11"/>
  <c r="AE265" i="11" s="1"/>
  <c r="W268" i="11"/>
  <c r="AD268" i="11" s="1"/>
  <c r="W273" i="11"/>
  <c r="AD273" i="11" s="1"/>
  <c r="W275" i="11"/>
  <c r="AD275" i="11" s="1"/>
  <c r="W277" i="11"/>
  <c r="AD277" i="11" s="1"/>
  <c r="W279" i="11"/>
  <c r="AD279" i="11" s="1"/>
  <c r="W281" i="11"/>
  <c r="AD281" i="11" s="1"/>
  <c r="W283" i="11"/>
  <c r="AD283" i="11" s="1"/>
  <c r="W285" i="11"/>
  <c r="AD285" i="11" s="1"/>
  <c r="W287" i="11"/>
  <c r="AD287" i="11" s="1"/>
  <c r="W289" i="11"/>
  <c r="AD289" i="11" s="1"/>
  <c r="W291" i="11"/>
  <c r="AD291" i="11" s="1"/>
  <c r="W293" i="11"/>
  <c r="AD293" i="11" s="1"/>
  <c r="W295" i="11"/>
  <c r="AD295" i="11" s="1"/>
  <c r="W301" i="11"/>
  <c r="AD301" i="11" s="1"/>
  <c r="N307" i="11"/>
  <c r="X307" i="11" s="1"/>
  <c r="AE307" i="11" s="1"/>
  <c r="N317" i="11"/>
  <c r="X317" i="11" s="1"/>
  <c r="AE317" i="11" s="1"/>
  <c r="N263" i="11"/>
  <c r="X263" i="11" s="1"/>
  <c r="AE263" i="11" s="1"/>
  <c r="X268" i="11"/>
  <c r="AE268" i="11" s="1"/>
  <c r="Y273" i="11"/>
  <c r="AF273" i="11" s="1"/>
  <c r="Y277" i="11"/>
  <c r="AF277" i="11" s="1"/>
  <c r="X279" i="11"/>
  <c r="AE279" i="11" s="1"/>
  <c r="Y281" i="11"/>
  <c r="AF281" i="11" s="1"/>
  <c r="X283" i="11"/>
  <c r="AE283" i="11" s="1"/>
  <c r="Y285" i="11"/>
  <c r="AF285" i="11" s="1"/>
  <c r="Y289" i="11"/>
  <c r="AF289" i="11" s="1"/>
  <c r="Y293" i="11"/>
  <c r="AF293" i="11" s="1"/>
  <c r="X297" i="11"/>
  <c r="AE297" i="11" s="1"/>
  <c r="W307" i="11"/>
  <c r="AD307" i="11" s="1"/>
  <c r="Y313" i="11"/>
  <c r="AF313" i="11" s="1"/>
  <c r="W267" i="11"/>
  <c r="AD267" i="11" s="1"/>
  <c r="W305" i="11"/>
  <c r="AD305" i="11" s="1"/>
  <c r="W300" i="11"/>
  <c r="AD300" i="11" s="1"/>
  <c r="N301" i="11"/>
  <c r="X301" i="11" s="1"/>
  <c r="AE301" i="11" s="1"/>
  <c r="N304" i="11"/>
  <c r="X304" i="11" s="1"/>
  <c r="AE304" i="11" s="1"/>
  <c r="W308" i="11"/>
  <c r="AD308" i="11" s="1"/>
  <c r="Y316" i="11"/>
  <c r="AF316" i="11" s="1"/>
  <c r="X296" i="11"/>
  <c r="AE296" i="11" s="1"/>
  <c r="Y300" i="11"/>
  <c r="AF300" i="11" s="1"/>
  <c r="X302" i="11"/>
  <c r="AE302" i="11" s="1"/>
  <c r="X318" i="11"/>
  <c r="AE318" i="11" s="1"/>
  <c r="W321" i="11"/>
  <c r="AD321" i="11" s="1"/>
  <c r="N323" i="11"/>
  <c r="X323" i="11" s="1"/>
  <c r="AE323" i="11" s="1"/>
  <c r="Y324" i="11"/>
  <c r="AF324" i="11" s="1"/>
  <c r="N335" i="11"/>
  <c r="X335" i="11" s="1"/>
  <c r="AE335" i="11" s="1"/>
  <c r="N343" i="11"/>
  <c r="X343" i="11" s="1"/>
  <c r="AE343" i="11" s="1"/>
  <c r="N349" i="11"/>
  <c r="X349" i="11" s="1"/>
  <c r="AE349" i="11" s="1"/>
  <c r="X321" i="11"/>
  <c r="AE321" i="11" s="1"/>
  <c r="W323" i="11"/>
  <c r="AD323" i="11" s="1"/>
  <c r="N329" i="11"/>
  <c r="X329" i="11" s="1"/>
  <c r="AE329" i="11" s="1"/>
  <c r="N345" i="11"/>
  <c r="X345" i="11" s="1"/>
  <c r="AE345" i="11" s="1"/>
  <c r="N350" i="11"/>
  <c r="X350" i="11" s="1"/>
  <c r="AE350" i="11" s="1"/>
  <c r="X357" i="11"/>
  <c r="AE357" i="11" s="1"/>
  <c r="W357" i="11"/>
  <c r="AD357" i="11" s="1"/>
  <c r="Y357" i="11"/>
  <c r="AF357" i="11" s="1"/>
  <c r="N333" i="11"/>
  <c r="X333" i="11" s="1"/>
  <c r="AE333" i="11" s="1"/>
  <c r="N326" i="11"/>
  <c r="X326" i="11" s="1"/>
  <c r="AE326" i="11" s="1"/>
  <c r="N337" i="11"/>
  <c r="X337" i="11" s="1"/>
  <c r="AE337" i="11" s="1"/>
  <c r="N341" i="11"/>
  <c r="X341" i="11" s="1"/>
  <c r="AE341" i="11" s="1"/>
  <c r="N346" i="11"/>
  <c r="X346" i="11" s="1"/>
  <c r="AE346" i="11" s="1"/>
  <c r="N327" i="11"/>
  <c r="X327" i="11" s="1"/>
  <c r="AE327" i="11" s="1"/>
  <c r="N334" i="11"/>
  <c r="X334" i="11" s="1"/>
  <c r="AE334" i="11" s="1"/>
  <c r="N342" i="11"/>
  <c r="X342" i="11" s="1"/>
  <c r="AE342" i="11" s="1"/>
  <c r="N347" i="11"/>
  <c r="X347" i="11" s="1"/>
  <c r="AE347" i="11" s="1"/>
  <c r="W352" i="11"/>
  <c r="AD352" i="11" s="1"/>
  <c r="Y352" i="11"/>
  <c r="AF352" i="11" s="1"/>
  <c r="X352" i="11"/>
  <c r="AE352" i="11" s="1"/>
  <c r="W351" i="11"/>
  <c r="AD351" i="11" s="1"/>
  <c r="N353" i="11"/>
  <c r="X353" i="11" s="1"/>
  <c r="AE353" i="11" s="1"/>
  <c r="Y356" i="11"/>
  <c r="AF356" i="11" s="1"/>
  <c r="N378" i="11"/>
  <c r="X378" i="11" s="1"/>
  <c r="AE378" i="11" s="1"/>
  <c r="W353" i="11"/>
  <c r="AD353" i="11" s="1"/>
  <c r="N370" i="11"/>
  <c r="X370" i="11" s="1"/>
  <c r="AE370" i="11" s="1"/>
  <c r="W376" i="11"/>
  <c r="AD376" i="11" s="1"/>
  <c r="X325" i="11"/>
  <c r="AE325" i="11" s="1"/>
  <c r="X360" i="11"/>
  <c r="AE360" i="11" s="1"/>
  <c r="X368" i="11"/>
  <c r="AE368" i="11" s="1"/>
  <c r="W368" i="11"/>
  <c r="AD368" i="11" s="1"/>
  <c r="Y360" i="11"/>
  <c r="AF360" i="11" s="1"/>
  <c r="X361" i="11"/>
  <c r="AE361" i="11" s="1"/>
  <c r="W361" i="11"/>
  <c r="AD361" i="11" s="1"/>
  <c r="N362" i="11"/>
  <c r="X362" i="11" s="1"/>
  <c r="AE362" i="11" s="1"/>
  <c r="W365" i="11"/>
  <c r="AD365" i="11" s="1"/>
  <c r="W373" i="11"/>
  <c r="AD373" i="11" s="1"/>
  <c r="W364" i="11"/>
  <c r="AD364" i="11" s="1"/>
  <c r="X365" i="11"/>
  <c r="AE365" i="11" s="1"/>
  <c r="W372" i="11"/>
  <c r="AD372" i="11" s="1"/>
  <c r="X373" i="11"/>
  <c r="AE373" i="11" s="1"/>
  <c r="N379" i="11"/>
  <c r="X379" i="11" s="1"/>
  <c r="AE379" i="11" s="1"/>
  <c r="X364" i="11"/>
  <c r="AE364" i="11" s="1"/>
  <c r="X372" i="11"/>
  <c r="AE372" i="11" s="1"/>
  <c r="W369" i="11"/>
  <c r="AD369" i="11" s="1"/>
  <c r="N374" i="11"/>
  <c r="X374" i="11" s="1"/>
  <c r="AE374" i="11" s="1"/>
  <c r="W377" i="11"/>
  <c r="AD377" i="11" s="1"/>
  <c r="X369" i="11"/>
  <c r="AE369" i="11" s="1"/>
  <c r="X377" i="11"/>
  <c r="AE377" i="11" s="1"/>
  <c r="AJ8" i="11" l="1"/>
  <c r="AJ7" i="11"/>
  <c r="AJ17" i="11"/>
  <c r="AJ16" i="11"/>
  <c r="AJ15" i="11"/>
  <c r="AJ14" i="11"/>
  <c r="AJ13" i="11"/>
  <c r="AJ12" i="11"/>
  <c r="AJ9" i="11"/>
  <c r="AJ6" i="11"/>
  <c r="AJ5" i="11"/>
  <c r="AH16" i="11"/>
  <c r="AH6" i="11"/>
  <c r="AH17" i="11"/>
  <c r="AH14" i="11"/>
  <c r="AH9" i="11"/>
  <c r="AH13" i="11"/>
  <c r="AH15" i="11"/>
  <c r="AH5" i="11"/>
  <c r="AH12" i="11"/>
  <c r="AH7" i="11"/>
  <c r="AH8" i="11"/>
  <c r="AC14" i="11"/>
  <c r="AC8" i="11"/>
  <c r="AC7" i="11"/>
  <c r="AC15" i="11"/>
  <c r="AC13" i="11"/>
  <c r="AC17" i="11"/>
  <c r="AC5" i="11"/>
  <c r="AC16" i="11"/>
  <c r="AC9" i="11"/>
  <c r="AA15" i="11"/>
  <c r="AA12" i="11"/>
  <c r="AA7" i="11"/>
  <c r="AA9" i="11"/>
  <c r="AA5" i="11"/>
  <c r="AA17" i="11"/>
  <c r="AA8" i="11"/>
  <c r="AA14" i="11"/>
  <c r="AA16" i="11"/>
  <c r="AA6" i="11"/>
  <c r="AA13" i="11"/>
  <c r="AC12" i="11"/>
  <c r="AC6" i="11"/>
  <c r="O44" i="11"/>
  <c r="X140" i="11"/>
  <c r="AE140" i="11" s="1"/>
  <c r="P65" i="11"/>
  <c r="P44" i="11"/>
  <c r="P116" i="11"/>
  <c r="O13" i="11"/>
  <c r="O65" i="11"/>
  <c r="X128" i="11"/>
  <c r="AE128" i="11" s="1"/>
  <c r="P13" i="11"/>
  <c r="O116" i="11"/>
  <c r="O379" i="11"/>
  <c r="P379" i="11"/>
  <c r="AE3" i="8"/>
  <c r="AA3" i="8"/>
  <c r="G3" i="8"/>
  <c r="C3" i="8"/>
  <c r="AB9" i="11" l="1"/>
  <c r="AI17" i="11"/>
  <c r="AI13" i="11"/>
  <c r="AI7" i="11"/>
  <c r="AI12" i="11"/>
  <c r="AI6" i="11"/>
  <c r="AI8" i="11"/>
  <c r="AI16" i="11"/>
  <c r="AI15" i="11"/>
  <c r="AI9" i="11"/>
  <c r="AI5" i="11"/>
  <c r="AI14" i="11"/>
  <c r="AB14" i="11"/>
  <c r="AB5" i="11"/>
  <c r="AB7" i="11"/>
  <c r="AB15" i="11"/>
  <c r="AB17" i="11"/>
  <c r="AB8" i="11"/>
  <c r="AB12" i="11"/>
  <c r="AB13" i="11"/>
  <c r="AB6" i="11"/>
  <c r="AB16" i="11"/>
  <c r="AB2" i="8"/>
  <c r="AA2" i="8"/>
  <c r="AF73" i="8"/>
  <c r="AE73" i="8"/>
  <c r="AB136" i="8"/>
  <c r="AA136" i="8"/>
  <c r="AB69" i="8"/>
  <c r="AA69" i="8"/>
  <c r="H2" i="8"/>
  <c r="G2" i="8"/>
  <c r="H202" i="8"/>
  <c r="AF2" i="8" l="1"/>
  <c r="AE2" i="8"/>
  <c r="D2" i="8"/>
  <c r="C2" i="8"/>
</calcChain>
</file>

<file path=xl/sharedStrings.xml><?xml version="1.0" encoding="utf-8"?>
<sst xmlns="http://schemas.openxmlformats.org/spreadsheetml/2006/main" count="99" uniqueCount="47">
  <si>
    <t>Aboav 1985 Fig1  Voronoi polygons</t>
    <phoneticPr fontId="3" type="noConversion"/>
  </si>
  <si>
    <t>Aboav 1985 Fig6  Voronoi polygons</t>
    <phoneticPr fontId="3" type="noConversion"/>
  </si>
  <si>
    <t>Mombach et al. 1990 Fig1c epidermal tissue of Agave attenuat</t>
    <phoneticPr fontId="3" type="noConversion"/>
  </si>
  <si>
    <t>Büchner et al. 2016 Fig2b two-dimensional SiO2 ring</t>
    <phoneticPr fontId="3" type="noConversion"/>
  </si>
  <si>
    <t>Reich et al. 2018 Fig2a shells of A. vexillum</t>
    <phoneticPr fontId="3" type="noConversion"/>
  </si>
  <si>
    <t>Reich et al. 2018 Fig2b shells of A. rigida</t>
    <phoneticPr fontId="3" type="noConversion"/>
  </si>
  <si>
    <t>Reich et al. 2018 Fig2c shells of P. nobilis</t>
    <phoneticPr fontId="3" type="noConversion"/>
  </si>
  <si>
    <t>Aboav 1980 Fig1d  soap</t>
    <phoneticPr fontId="3" type="noConversion"/>
  </si>
  <si>
    <t>Aboav 1980 Fig1e  soap</t>
    <phoneticPr fontId="3" type="noConversion"/>
  </si>
  <si>
    <t>fig source</t>
    <phoneticPr fontId="3" type="noConversion"/>
  </si>
  <si>
    <t>major/minor axis</t>
    <phoneticPr fontId="4" type="noConversion"/>
  </si>
  <si>
    <t>polygonal cell/max inscribed polygon</t>
  </si>
  <si>
    <t>polygonal cell/Ellipse</t>
    <phoneticPr fontId="4" type="noConversion"/>
  </si>
  <si>
    <t>number of edge</t>
    <phoneticPr fontId="3" type="noConversion"/>
  </si>
  <si>
    <r>
      <t>area of polygonal cell (pixel</t>
    </r>
    <r>
      <rPr>
        <b/>
        <vertAlign val="superscript"/>
        <sz val="10"/>
        <color rgb="FFFF0000"/>
        <rFont val="等线"/>
        <family val="3"/>
        <charset val="134"/>
        <scheme val="minor"/>
      </rPr>
      <t>2</t>
    </r>
    <r>
      <rPr>
        <b/>
        <sz val="10"/>
        <color rgb="FFFF0000"/>
        <rFont val="等线"/>
        <family val="3"/>
        <charset val="134"/>
        <scheme val="minor"/>
      </rPr>
      <t>)</t>
    </r>
    <phoneticPr fontId="3" type="noConversion"/>
  </si>
  <si>
    <t>Ellipse semi-major-axis (pixel)</t>
    <phoneticPr fontId="3" type="noConversion"/>
  </si>
  <si>
    <t>Ellipse  semi-minor-axis (pixel)</t>
    <phoneticPr fontId="3" type="noConversion"/>
  </si>
  <si>
    <t>lewis's law</t>
    <phoneticPr fontId="4" type="noConversion"/>
  </si>
  <si>
    <t>real m</t>
    <phoneticPr fontId="4" type="noConversion"/>
  </si>
  <si>
    <t>calculated m</t>
    <phoneticPr fontId="4" type="noConversion"/>
  </si>
  <si>
    <t>eq 11</t>
  </si>
  <si>
    <r>
      <t>Area of ellipse  (pixel</t>
    </r>
    <r>
      <rPr>
        <b/>
        <vertAlign val="superscript"/>
        <sz val="10"/>
        <color rgb="FFFF0000"/>
        <rFont val="等线"/>
        <family val="3"/>
        <charset val="134"/>
        <scheme val="minor"/>
      </rPr>
      <t>2</t>
    </r>
    <r>
      <rPr>
        <b/>
        <sz val="10"/>
        <color rgb="FFFF0000"/>
        <rFont val="等线"/>
        <family val="3"/>
        <charset val="134"/>
        <scheme val="minor"/>
      </rPr>
      <t>)</t>
    </r>
    <phoneticPr fontId="3" type="noConversion"/>
  </si>
  <si>
    <r>
      <t>max inscribed polygon (pixel</t>
    </r>
    <r>
      <rPr>
        <b/>
        <vertAlign val="superscript"/>
        <sz val="10"/>
        <color rgb="FFFF0000"/>
        <rFont val="等线"/>
        <family val="3"/>
        <charset val="134"/>
        <scheme val="minor"/>
      </rPr>
      <t>2</t>
    </r>
    <r>
      <rPr>
        <b/>
        <sz val="10"/>
        <color rgb="FFFF0000"/>
        <rFont val="等线"/>
        <family val="3"/>
        <charset val="134"/>
        <scheme val="minor"/>
      </rPr>
      <t>)</t>
    </r>
    <phoneticPr fontId="3" type="noConversion"/>
  </si>
  <si>
    <t>min</t>
    <phoneticPr fontId="4" type="noConversion"/>
  </si>
  <si>
    <t>max</t>
    <phoneticPr fontId="4" type="noConversion"/>
  </si>
  <si>
    <t>avg</t>
    <phoneticPr fontId="4" type="noConversion"/>
  </si>
  <si>
    <t>std</t>
    <phoneticPr fontId="4" type="noConversion"/>
  </si>
  <si>
    <t>number</t>
    <phoneticPr fontId="4" type="noConversion"/>
  </si>
  <si>
    <t>percentile</t>
  </si>
  <si>
    <t>P. haitanensis thalli 211cells</t>
    <phoneticPr fontId="3" type="noConversion"/>
  </si>
  <si>
    <t>deviatioin</t>
    <phoneticPr fontId="3" type="noConversion"/>
  </si>
  <si>
    <t>avg</t>
    <phoneticPr fontId="3" type="noConversion"/>
  </si>
  <si>
    <t>std</t>
    <phoneticPr fontId="3" type="noConversion"/>
  </si>
  <si>
    <r>
      <t>(m</t>
    </r>
    <r>
      <rPr>
        <b/>
        <vertAlign val="subscript"/>
        <sz val="11"/>
        <color theme="3"/>
        <rFont val="等线"/>
        <family val="3"/>
        <charset val="134"/>
        <scheme val="minor"/>
      </rPr>
      <t>C</t>
    </r>
    <r>
      <rPr>
        <b/>
        <sz val="11"/>
        <color theme="3"/>
        <rFont val="等线"/>
        <family val="3"/>
        <charset val="134"/>
        <scheme val="minor"/>
      </rPr>
      <t>-m</t>
    </r>
    <r>
      <rPr>
        <b/>
        <vertAlign val="subscript"/>
        <sz val="11"/>
        <color theme="3"/>
        <rFont val="等线"/>
        <family val="3"/>
        <charset val="134"/>
        <scheme val="minor"/>
      </rPr>
      <t>R</t>
    </r>
    <r>
      <rPr>
        <b/>
        <sz val="11"/>
        <color theme="3"/>
        <rFont val="等线"/>
        <family val="3"/>
        <charset val="134"/>
        <scheme val="minor"/>
      </rPr>
      <t>)</t>
    </r>
    <r>
      <rPr>
        <b/>
        <vertAlign val="superscript"/>
        <sz val="11"/>
        <color theme="3"/>
        <rFont val="等线"/>
        <family val="3"/>
        <charset val="134"/>
        <scheme val="minor"/>
      </rPr>
      <t>2</t>
    </r>
    <phoneticPr fontId="4" type="noConversion"/>
  </si>
  <si>
    <t>Mombach et al. 1990 Fig1a epidermal tissue of Allium sativum (garlic)</t>
    <phoneticPr fontId="3" type="noConversion"/>
  </si>
  <si>
    <t>Mombach et al. 1990 Fig1b epidermal tissue of Allium cepa (onion)</t>
    <phoneticPr fontId="3" type="noConversion"/>
  </si>
  <si>
    <r>
      <t>(m</t>
    </r>
    <r>
      <rPr>
        <b/>
        <vertAlign val="subscript"/>
        <sz val="11"/>
        <color theme="3"/>
        <rFont val="等线"/>
        <family val="3"/>
        <charset val="134"/>
        <scheme val="minor"/>
      </rPr>
      <t>C</t>
    </r>
    <r>
      <rPr>
        <b/>
        <sz val="11"/>
        <color theme="3"/>
        <rFont val="等线"/>
        <family val="3"/>
        <charset val="134"/>
        <scheme val="minor"/>
      </rPr>
      <t>-m</t>
    </r>
    <r>
      <rPr>
        <b/>
        <vertAlign val="subscript"/>
        <sz val="11"/>
        <color theme="3"/>
        <rFont val="等线"/>
        <family val="3"/>
        <charset val="134"/>
        <scheme val="minor"/>
      </rPr>
      <t>R</t>
    </r>
    <r>
      <rPr>
        <b/>
        <sz val="11"/>
        <color theme="3"/>
        <rFont val="等线"/>
        <family val="3"/>
        <charset val="134"/>
        <scheme val="minor"/>
      </rPr>
      <t>)</t>
    </r>
    <phoneticPr fontId="4" type="noConversion"/>
  </si>
  <si>
    <t>avg</t>
    <phoneticPr fontId="3" type="noConversion"/>
  </si>
  <si>
    <t>std</t>
    <phoneticPr fontId="3" type="noConversion"/>
  </si>
  <si>
    <t>avg all</t>
    <phoneticPr fontId="3" type="noConversion"/>
  </si>
  <si>
    <t>onion images were taken by the author of this study</t>
    <phoneticPr fontId="3" type="noConversion"/>
  </si>
  <si>
    <t>eq 12</t>
    <phoneticPr fontId="3" type="noConversion"/>
  </si>
  <si>
    <t>Fig4B</t>
    <phoneticPr fontId="3" type="noConversion"/>
  </si>
  <si>
    <t>eq 11</t>
    <phoneticPr fontId="3" type="noConversion"/>
  </si>
  <si>
    <t>eq 15</t>
    <phoneticPr fontId="3" type="noConversion"/>
  </si>
  <si>
    <t>eq 15</t>
    <phoneticPr fontId="3" type="noConversion"/>
  </si>
  <si>
    <t>eq 12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</si>
</sst>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6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rgb="FFFF0000"/>
      <name val="等线"/>
      <family val="2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0"/>
      <color rgb="FFFF0000"/>
      <name val="等线"/>
      <family val="3"/>
      <charset val="134"/>
      <scheme val="minor"/>
    </font>
    <font>
      <b/>
      <vertAlign val="superscript"/>
      <sz val="10"/>
      <color rgb="FFFF0000"/>
      <name val="等线"/>
      <family val="3"/>
      <charset val="134"/>
      <scheme val="minor"/>
    </font>
    <font>
      <b/>
      <sz val="11"/>
      <color theme="3"/>
      <name val="等线"/>
      <family val="3"/>
      <charset val="134"/>
      <scheme val="minor"/>
    </font>
    <font>
      <b/>
      <vertAlign val="subscript"/>
      <sz val="11"/>
      <color theme="3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vertAlign val="superscript"/>
      <sz val="11"/>
      <color theme="3"/>
      <name val="等线"/>
      <family val="3"/>
      <charset val="134"/>
      <scheme val="minor"/>
    </font>
    <font>
      <b/>
      <sz val="11"/>
      <color rgb="FF7030A0"/>
      <name val="等线"/>
      <family val="3"/>
      <charset val="134"/>
      <scheme val="minor"/>
    </font>
    <font>
      <sz val="11"/>
      <color rgb="FF7030A0"/>
      <name val="等线"/>
      <family val="3"/>
      <charset val="134"/>
      <scheme val="minor"/>
    </font>
    <font>
      <b/>
      <sz val="10"/>
      <color rgb="FF7030A0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/>
    <xf numFmtId="176" fontId="0" fillId="0" borderId="0" xfId="0" applyNumberFormat="1">
      <alignment vertical="center"/>
    </xf>
    <xf numFmtId="176" fontId="2" fillId="5" borderId="0" xfId="0" applyNumberFormat="1" applyFont="1" applyFill="1">
      <alignment vertical="center"/>
    </xf>
    <xf numFmtId="176" fontId="11" fillId="5" borderId="0" xfId="0" applyNumberFormat="1" applyFont="1" applyFill="1">
      <alignment vertical="center"/>
    </xf>
    <xf numFmtId="176" fontId="6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7" fillId="0" borderId="0" xfId="0" applyNumberFormat="1" applyFont="1" applyAlignment="1">
      <alignment wrapText="1"/>
    </xf>
    <xf numFmtId="176" fontId="2" fillId="0" borderId="0" xfId="0" applyNumberFormat="1" applyFont="1" applyAlignment="1"/>
    <xf numFmtId="176" fontId="9" fillId="0" borderId="0" xfId="0" applyNumberFormat="1" applyFont="1" applyAlignment="1"/>
    <xf numFmtId="176" fontId="0" fillId="2" borderId="0" xfId="0" applyNumberFormat="1" applyFill="1">
      <alignment vertical="center"/>
    </xf>
    <xf numFmtId="176" fontId="11" fillId="0" borderId="0" xfId="0" applyNumberFormat="1" applyFont="1" applyAlignment="1"/>
    <xf numFmtId="176" fontId="6" fillId="4" borderId="0" xfId="0" applyNumberFormat="1" applyFont="1" applyFill="1" applyAlignment="1">
      <alignment horizontal="center" vertical="center" wrapText="1"/>
    </xf>
    <xf numFmtId="176" fontId="0" fillId="4" borderId="0" xfId="0" applyNumberFormat="1" applyFill="1">
      <alignment vertical="center"/>
    </xf>
    <xf numFmtId="176" fontId="0" fillId="3" borderId="0" xfId="0" applyNumberFormat="1" applyFill="1">
      <alignment vertical="center"/>
    </xf>
    <xf numFmtId="176" fontId="2" fillId="0" borderId="0" xfId="0" applyNumberFormat="1" applyFont="1">
      <alignment vertical="center"/>
    </xf>
    <xf numFmtId="176" fontId="13" fillId="5" borderId="0" xfId="0" applyNumberFormat="1" applyFont="1" applyFill="1">
      <alignment vertical="center"/>
    </xf>
    <xf numFmtId="176" fontId="14" fillId="0" borderId="0" xfId="0" applyNumberFormat="1" applyFont="1">
      <alignment vertical="center"/>
    </xf>
    <xf numFmtId="176" fontId="15" fillId="0" borderId="0" xfId="0" applyNumberFormat="1" applyFont="1" applyAlignment="1">
      <alignment wrapText="1"/>
    </xf>
    <xf numFmtId="176" fontId="14" fillId="4" borderId="0" xfId="0" applyNumberFormat="1" applyFont="1" applyFill="1">
      <alignment vertical="center"/>
    </xf>
    <xf numFmtId="176" fontId="0" fillId="0" borderId="0" xfId="0" applyNumberFormat="1" applyAlignment="1">
      <alignment vertical="top"/>
    </xf>
    <xf numFmtId="176" fontId="9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 vertical="center" wrapText="1"/>
    </xf>
    <xf numFmtId="176" fontId="0" fillId="3" borderId="0" xfId="0" applyNumberFormat="1" applyFill="1" applyAlignment="1">
      <alignment horizontal="center" vertical="center"/>
    </xf>
  </cellXfs>
  <cellStyles count="2">
    <cellStyle name="常规" xfId="0" builtinId="0"/>
    <cellStyle name="常规 2" xfId="1" xr:uid="{73620403-9745-485F-A8F0-1CD5C5306D9C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75DF5-B879-4BD9-B0AA-9808C225F8C5}">
  <dimension ref="A1:AJ379"/>
  <sheetViews>
    <sheetView topLeftCell="M1" zoomScale="70" zoomScaleNormal="70" workbookViewId="0">
      <selection activeCell="AH4" sqref="AH4:AJ4"/>
    </sheetView>
  </sheetViews>
  <sheetFormatPr defaultRowHeight="14" x14ac:dyDescent="0.3"/>
  <cols>
    <col min="1" max="1" width="4.4140625" style="3" customWidth="1"/>
    <col min="2" max="2" width="19.9140625" style="6" customWidth="1"/>
    <col min="3" max="3" width="8.75" style="3" bestFit="1" customWidth="1"/>
    <col min="4" max="4" width="10.33203125" style="3" bestFit="1" customWidth="1"/>
    <col min="5" max="7" width="8.75" style="3" bestFit="1" customWidth="1"/>
    <col min="8" max="8" width="8.6640625" style="3"/>
    <col min="9" max="9" width="8.83203125" style="3" bestFit="1" customWidth="1"/>
    <col min="10" max="11" width="8.75" style="3" customWidth="1"/>
    <col min="12" max="13" width="10.33203125" style="3" bestFit="1" customWidth="1"/>
    <col min="14" max="14" width="8.83203125" style="3" bestFit="1" customWidth="1"/>
    <col min="15" max="16" width="8.75" style="3" customWidth="1"/>
    <col min="17" max="17" width="8.83203125" style="3" bestFit="1" customWidth="1"/>
    <col min="18" max="18" width="10.33203125" style="18" bestFit="1" customWidth="1"/>
    <col min="19" max="21" width="8.83203125" style="3" bestFit="1" customWidth="1"/>
    <col min="22" max="22" width="8.6640625" style="3"/>
    <col min="23" max="29" width="8.75" style="3" bestFit="1" customWidth="1"/>
    <col min="30" max="30" width="8.08203125" style="3" customWidth="1"/>
    <col min="31" max="36" width="8.75" style="3" bestFit="1" customWidth="1"/>
    <col min="37" max="16384" width="8.6640625" style="3"/>
  </cols>
  <sheetData>
    <row r="1" spans="2:36" x14ac:dyDescent="0.3">
      <c r="B1" s="4" t="s">
        <v>39</v>
      </c>
      <c r="C1" s="5">
        <f>AVERAGE(C4:C400)</f>
        <v>5.8167115902964959</v>
      </c>
      <c r="D1" s="5"/>
      <c r="E1" s="5"/>
      <c r="F1" s="5"/>
      <c r="G1" s="5">
        <f>AVERAGE(G4:G400)</f>
        <v>6.2343280708509834</v>
      </c>
      <c r="H1" s="5"/>
      <c r="I1" s="5">
        <f>AVERAGE(I4:I400)</f>
        <v>1.4888063437038346</v>
      </c>
      <c r="J1" s="5"/>
      <c r="K1" s="5"/>
      <c r="L1" s="5"/>
      <c r="M1" s="5"/>
      <c r="N1" s="5">
        <f>AVERAGE(N4:N400)</f>
        <v>0.90453327389744587</v>
      </c>
      <c r="O1" s="5"/>
      <c r="P1" s="5"/>
      <c r="Q1" s="5"/>
      <c r="R1" s="17"/>
      <c r="S1" s="5">
        <f>AVERAGE(S4:S400)</f>
        <v>6.1052867261115793</v>
      </c>
      <c r="T1" s="5">
        <f>AVERAGE(T4:T400)</f>
        <v>6.1172927053777091</v>
      </c>
      <c r="U1" s="5">
        <f>AVERAGE(U4:U400)</f>
        <v>6.0998044388570598</v>
      </c>
    </row>
    <row r="2" spans="2:36" ht="17.5" x14ac:dyDescent="0.4">
      <c r="S2" s="22" t="s">
        <v>19</v>
      </c>
      <c r="T2" s="22"/>
      <c r="U2" s="22"/>
      <c r="W2" s="22" t="s">
        <v>36</v>
      </c>
      <c r="X2" s="22"/>
      <c r="Y2" s="22"/>
      <c r="AD2" s="22" t="s">
        <v>33</v>
      </c>
      <c r="AE2" s="22"/>
      <c r="AF2" s="22"/>
    </row>
    <row r="3" spans="2:36" ht="55.5" x14ac:dyDescent="0.4">
      <c r="B3" s="7" t="s">
        <v>9</v>
      </c>
      <c r="C3" s="8" t="s">
        <v>13</v>
      </c>
      <c r="D3" s="8" t="s">
        <v>14</v>
      </c>
      <c r="E3" s="8" t="s">
        <v>15</v>
      </c>
      <c r="F3" s="8" t="s">
        <v>16</v>
      </c>
      <c r="G3" s="9" t="s">
        <v>18</v>
      </c>
      <c r="I3" s="8" t="s">
        <v>10</v>
      </c>
      <c r="J3" s="8" t="s">
        <v>37</v>
      </c>
      <c r="K3" s="8" t="s">
        <v>38</v>
      </c>
      <c r="L3" s="8" t="s">
        <v>21</v>
      </c>
      <c r="M3" s="8" t="s">
        <v>22</v>
      </c>
      <c r="N3" s="8" t="s">
        <v>11</v>
      </c>
      <c r="O3" s="8" t="s">
        <v>37</v>
      </c>
      <c r="P3" s="8" t="s">
        <v>38</v>
      </c>
      <c r="Q3" s="8" t="s">
        <v>12</v>
      </c>
      <c r="R3" s="19" t="s">
        <v>17</v>
      </c>
      <c r="S3" s="10" t="s">
        <v>43</v>
      </c>
      <c r="T3" s="10" t="s">
        <v>44</v>
      </c>
      <c r="U3" s="10" t="s">
        <v>41</v>
      </c>
      <c r="W3" s="10" t="s">
        <v>43</v>
      </c>
      <c r="X3" s="10" t="s">
        <v>44</v>
      </c>
      <c r="Y3" s="10" t="s">
        <v>41</v>
      </c>
      <c r="Z3" s="2"/>
      <c r="AA3" s="22" t="s">
        <v>36</v>
      </c>
      <c r="AB3" s="22"/>
      <c r="AC3" s="22"/>
      <c r="AD3" s="10" t="s">
        <v>43</v>
      </c>
      <c r="AE3" s="10" t="s">
        <v>44</v>
      </c>
      <c r="AF3" s="10" t="s">
        <v>41</v>
      </c>
      <c r="AG3" s="2"/>
      <c r="AH3" s="22" t="s">
        <v>33</v>
      </c>
      <c r="AI3" s="22"/>
      <c r="AJ3" s="22"/>
    </row>
    <row r="4" spans="2:36" x14ac:dyDescent="0.3">
      <c r="B4" s="24" t="s">
        <v>3</v>
      </c>
      <c r="C4" s="3">
        <v>8</v>
      </c>
      <c r="D4" s="3">
        <v>5806.5</v>
      </c>
      <c r="E4" s="3">
        <v>48.845914999999998</v>
      </c>
      <c r="F4" s="3">
        <v>42.266869999999997</v>
      </c>
      <c r="G4" s="3">
        <v>5.5</v>
      </c>
      <c r="I4" s="3">
        <f>E4/F4</f>
        <v>1.1556548899883052</v>
      </c>
      <c r="L4" s="3">
        <f>PI()*E4*F4</f>
        <v>6486.0189046845371</v>
      </c>
      <c r="M4" s="3">
        <f>0.5*C4*E4*F4*SIN(2*PI()/C4)</f>
        <v>5839.4686467909305</v>
      </c>
      <c r="N4" s="11">
        <f>D4/M4</f>
        <v>0.99435417008205906</v>
      </c>
      <c r="Q4" s="3">
        <f>D4/L4</f>
        <v>0.89523328336373587</v>
      </c>
      <c r="R4" s="18">
        <f>M4</f>
        <v>5839.4686467909305</v>
      </c>
      <c r="S4" s="3">
        <f>6+(6-C4)/C4*(I4+1/12)</f>
        <v>5.6902529441695906</v>
      </c>
      <c r="U4" s="3">
        <f>6+(6/C4-1)*I4</f>
        <v>5.7110862775029236</v>
      </c>
      <c r="W4" s="3">
        <f t="shared" ref="W4:W13" si="0">S4-G4</f>
        <v>0.1902529441695906</v>
      </c>
      <c r="Y4" s="3">
        <f t="shared" ref="Y4:Y13" si="1">U4-G4</f>
        <v>0.21108627750292364</v>
      </c>
      <c r="Z4" s="2"/>
      <c r="AA4" s="9" t="s">
        <v>20</v>
      </c>
      <c r="AB4" s="9" t="s">
        <v>45</v>
      </c>
      <c r="AC4" s="9" t="s">
        <v>46</v>
      </c>
      <c r="AD4" s="3">
        <f t="shared" ref="AD4:AF13" si="2">W4^2</f>
        <v>3.6196182765197357E-2</v>
      </c>
      <c r="AF4" s="3">
        <f t="shared" si="2"/>
        <v>4.4557416550041286E-2</v>
      </c>
      <c r="AG4" s="2"/>
      <c r="AH4" s="9" t="s">
        <v>20</v>
      </c>
      <c r="AI4" s="9" t="s">
        <v>45</v>
      </c>
      <c r="AJ4" s="9" t="s">
        <v>46</v>
      </c>
    </row>
    <row r="5" spans="2:36" x14ac:dyDescent="0.3">
      <c r="B5" s="24"/>
      <c r="C5" s="3">
        <v>7</v>
      </c>
      <c r="D5" s="3">
        <v>4722</v>
      </c>
      <c r="E5" s="3">
        <v>42.626150000000003</v>
      </c>
      <c r="F5" s="3">
        <v>40.753267999999998</v>
      </c>
      <c r="G5" s="3">
        <v>5.8571428571428568</v>
      </c>
      <c r="I5" s="3">
        <f t="shared" ref="I5:I142" si="3">E5/F5</f>
        <v>1.0459566089276571</v>
      </c>
      <c r="L5" s="3">
        <f t="shared" ref="L5:L142" si="4">PI()*E5*F5</f>
        <v>5457.4331183517652</v>
      </c>
      <c r="M5" s="3">
        <f t="shared" ref="M5:M142" si="5">0.5*C5*E5*F5*SIN(2*PI()/C5)</f>
        <v>4753.5684079870962</v>
      </c>
      <c r="N5" s="11">
        <f t="shared" ref="N5:N142" si="6">D5/M5</f>
        <v>0.99335900837483393</v>
      </c>
      <c r="Q5" s="3">
        <f t="shared" ref="Q5:Q142" si="7">D5/L5</f>
        <v>0.86524193656561421</v>
      </c>
      <c r="R5" s="18">
        <f t="shared" ref="R5:R13" si="8">M5</f>
        <v>4753.5684079870962</v>
      </c>
      <c r="S5" s="3">
        <f t="shared" ref="S5:S13" si="9">6+(6-C5)/C5*(I5+1/12)</f>
        <v>5.8386728653912874</v>
      </c>
      <c r="U5" s="3">
        <f t="shared" ref="U5:U67" si="10">6+(6/C5-1)*I5</f>
        <v>5.8505776272960492</v>
      </c>
      <c r="W5" s="3">
        <f t="shared" si="0"/>
        <v>-1.8469991751569381E-2</v>
      </c>
      <c r="Y5" s="3">
        <f t="shared" si="1"/>
        <v>-6.5652298468075188E-3</v>
      </c>
      <c r="Z5" s="9" t="s">
        <v>23</v>
      </c>
      <c r="AA5" s="2">
        <f>MIN(W4:W379)</f>
        <v>-1.5263120167250168</v>
      </c>
      <c r="AB5" s="2">
        <f>MIN(X4:X379)</f>
        <v>-1.5196978040691027</v>
      </c>
      <c r="AC5" s="2">
        <f>MIN(Y4:Y379)</f>
        <v>-1.5429786833916834</v>
      </c>
      <c r="AD5" s="3">
        <f t="shared" si="2"/>
        <v>3.41140595303041E-4</v>
      </c>
      <c r="AF5" s="3">
        <f t="shared" si="2"/>
        <v>4.3102242941412276E-5</v>
      </c>
      <c r="AG5" s="9" t="s">
        <v>23</v>
      </c>
      <c r="AH5" s="2">
        <f>MIN(AD4:AD379)</f>
        <v>0</v>
      </c>
      <c r="AI5" s="2">
        <f>MIN(AE4:AE379)</f>
        <v>0</v>
      </c>
      <c r="AJ5" s="2">
        <f>MIN(AF4:AF379)</f>
        <v>0</v>
      </c>
    </row>
    <row r="6" spans="2:36" x14ac:dyDescent="0.3">
      <c r="B6" s="24"/>
      <c r="C6" s="3">
        <v>6</v>
      </c>
      <c r="D6" s="3">
        <v>3348</v>
      </c>
      <c r="E6" s="3">
        <v>42.813890499999999</v>
      </c>
      <c r="F6" s="3">
        <v>30.510553399999999</v>
      </c>
      <c r="G6" s="3">
        <v>6.1428571428571432</v>
      </c>
      <c r="I6" s="3">
        <f t="shared" si="3"/>
        <v>1.4032485723448072</v>
      </c>
      <c r="L6" s="3">
        <f t="shared" si="4"/>
        <v>4103.7854903688576</v>
      </c>
      <c r="M6" s="3">
        <f t="shared" si="5"/>
        <v>3393.8032821795587</v>
      </c>
      <c r="N6" s="11">
        <f t="shared" si="6"/>
        <v>0.98650384881761821</v>
      </c>
      <c r="Q6" s="3">
        <f t="shared" si="7"/>
        <v>0.81583211594694593</v>
      </c>
      <c r="R6" s="18">
        <f t="shared" si="8"/>
        <v>3393.8032821795587</v>
      </c>
      <c r="S6" s="3">
        <f t="shared" si="9"/>
        <v>6</v>
      </c>
      <c r="U6" s="3">
        <f t="shared" si="10"/>
        <v>6</v>
      </c>
      <c r="W6" s="3">
        <f t="shared" si="0"/>
        <v>-0.14285714285714324</v>
      </c>
      <c r="Y6" s="3">
        <f t="shared" si="1"/>
        <v>-0.14285714285714324</v>
      </c>
      <c r="Z6" s="9" t="s">
        <v>24</v>
      </c>
      <c r="AA6" s="2">
        <f>MAX(W4:W379)</f>
        <v>1.3720513772191643</v>
      </c>
      <c r="AB6" s="2">
        <f>MAX(X4:X379)</f>
        <v>1.3389007038210368</v>
      </c>
      <c r="AC6" s="2">
        <f>MAX(Y4:Y379)</f>
        <v>1.3303847105524973</v>
      </c>
      <c r="AD6" s="3">
        <f t="shared" si="2"/>
        <v>2.0408163265306232E-2</v>
      </c>
      <c r="AF6" s="3">
        <f t="shared" si="2"/>
        <v>2.0408163265306232E-2</v>
      </c>
      <c r="AG6" s="9" t="s">
        <v>24</v>
      </c>
      <c r="AH6" s="2">
        <f>MAX(AD4:AD379)</f>
        <v>2.329628372399188</v>
      </c>
      <c r="AI6" s="2">
        <f>MAX(AE4:AE379)</f>
        <v>2.3094814156924528</v>
      </c>
      <c r="AJ6" s="2">
        <f>MAX(AF4:AF379)</f>
        <v>2.3807832174011327</v>
      </c>
    </row>
    <row r="7" spans="2:36" x14ac:dyDescent="0.3">
      <c r="B7" s="24"/>
      <c r="C7" s="3">
        <v>6</v>
      </c>
      <c r="D7" s="3">
        <v>3159</v>
      </c>
      <c r="E7" s="3">
        <v>36.233367000000001</v>
      </c>
      <c r="F7" s="3">
        <v>33.388903999999997</v>
      </c>
      <c r="G7" s="3">
        <v>6.333333333333333</v>
      </c>
      <c r="I7" s="3">
        <f t="shared" si="3"/>
        <v>1.0851918649381245</v>
      </c>
      <c r="L7" s="3">
        <f t="shared" si="4"/>
        <v>3800.6749550381205</v>
      </c>
      <c r="M7" s="3">
        <f t="shared" si="5"/>
        <v>3143.132887227654</v>
      </c>
      <c r="N7" s="11">
        <f t="shared" si="6"/>
        <v>1.0050481838794736</v>
      </c>
      <c r="Q7" s="3">
        <f t="shared" si="7"/>
        <v>0.83116815759592244</v>
      </c>
      <c r="R7" s="18">
        <f t="shared" si="8"/>
        <v>3143.132887227654</v>
      </c>
      <c r="S7" s="3">
        <f t="shared" si="9"/>
        <v>6</v>
      </c>
      <c r="U7" s="3">
        <f t="shared" si="10"/>
        <v>6</v>
      </c>
      <c r="W7" s="3">
        <f t="shared" si="0"/>
        <v>-0.33333333333333304</v>
      </c>
      <c r="Y7" s="3">
        <f t="shared" si="1"/>
        <v>-0.33333333333333304</v>
      </c>
      <c r="Z7" s="9" t="s">
        <v>25</v>
      </c>
      <c r="AA7" s="2">
        <f>AVERAGE(W4:W379)</f>
        <v>-0.12904134473939968</v>
      </c>
      <c r="AB7" s="2">
        <f>AVERAGE(X4:X379)</f>
        <v>-0.10954468552720668</v>
      </c>
      <c r="AC7" s="2">
        <f>AVERAGE(Y4:Y379)</f>
        <v>-0.1345236319939242</v>
      </c>
      <c r="AD7" s="3">
        <f t="shared" si="2"/>
        <v>0.11111111111111091</v>
      </c>
      <c r="AF7" s="3">
        <f t="shared" si="2"/>
        <v>0.11111111111111091</v>
      </c>
      <c r="AG7" s="9" t="s">
        <v>25</v>
      </c>
      <c r="AH7" s="2">
        <f>AVERAGE(AD4:AD379)</f>
        <v>0.11402963118888218</v>
      </c>
      <c r="AI7" s="2">
        <f>AVERAGE(AE4:AE379)</f>
        <v>0.11521978973475565</v>
      </c>
      <c r="AJ7" s="2">
        <f>AVERAGE(AF4:AF379)</f>
        <v>0.11336905599659616</v>
      </c>
    </row>
    <row r="8" spans="2:36" x14ac:dyDescent="0.3">
      <c r="B8" s="24"/>
      <c r="C8" s="3">
        <v>5</v>
      </c>
      <c r="D8" s="3">
        <v>2205.5</v>
      </c>
      <c r="E8" s="3">
        <v>34.071879000000003</v>
      </c>
      <c r="F8" s="3">
        <v>27.644525000000002</v>
      </c>
      <c r="G8" s="3">
        <v>6.4</v>
      </c>
      <c r="I8" s="3">
        <f t="shared" si="3"/>
        <v>1.2325000700862105</v>
      </c>
      <c r="L8" s="3">
        <f t="shared" si="4"/>
        <v>2959.0689818180067</v>
      </c>
      <c r="M8" s="3">
        <f t="shared" si="5"/>
        <v>2239.5024973313616</v>
      </c>
      <c r="N8" s="11">
        <f t="shared" si="6"/>
        <v>0.98481694154309729</v>
      </c>
      <c r="Q8" s="3">
        <f t="shared" si="7"/>
        <v>0.74533578417795943</v>
      </c>
      <c r="R8" s="18">
        <f t="shared" si="8"/>
        <v>2239.5024973313616</v>
      </c>
      <c r="S8" s="3">
        <f t="shared" si="9"/>
        <v>6.2631666806839084</v>
      </c>
      <c r="U8" s="3">
        <f t="shared" si="10"/>
        <v>6.2465000140172418</v>
      </c>
      <c r="W8" s="3">
        <f t="shared" si="0"/>
        <v>-0.13683331931609199</v>
      </c>
      <c r="Y8" s="3">
        <f t="shared" si="1"/>
        <v>-0.1534999859827586</v>
      </c>
      <c r="Z8" s="9" t="s">
        <v>26</v>
      </c>
      <c r="AA8" s="2">
        <f>STDEV(W4:W379)</f>
        <v>0.31247583301634912</v>
      </c>
      <c r="AB8" s="2">
        <f>STDEV(X4:X379)</f>
        <v>0.32179608224490613</v>
      </c>
      <c r="AC8" s="2">
        <f>STDEV(Y4:Y379)</f>
        <v>0.30907918327773071</v>
      </c>
      <c r="AD8" s="3">
        <f t="shared" si="2"/>
        <v>1.8723357275059596E-2</v>
      </c>
      <c r="AF8" s="3">
        <f t="shared" si="2"/>
        <v>2.3562245696707087E-2</v>
      </c>
      <c r="AG8" s="9" t="s">
        <v>26</v>
      </c>
      <c r="AH8" s="2">
        <f>STDEV(AD4:AD379)</f>
        <v>0.22139692338462846</v>
      </c>
      <c r="AI8" s="2">
        <f>STDEV(AE4:AE379)</f>
        <v>0.22691226746261126</v>
      </c>
      <c r="AJ8" s="2">
        <f>STDEV(AF4:AF379)</f>
        <v>0.22072075807162378</v>
      </c>
    </row>
    <row r="9" spans="2:36" x14ac:dyDescent="0.3">
      <c r="B9" s="24"/>
      <c r="C9" s="3">
        <v>5</v>
      </c>
      <c r="D9" s="3">
        <v>2127</v>
      </c>
      <c r="E9" s="3">
        <v>33.519432000000002</v>
      </c>
      <c r="F9" s="3">
        <v>26.988686999999999</v>
      </c>
      <c r="G9" s="3">
        <v>6.4</v>
      </c>
      <c r="I9" s="3">
        <f t="shared" si="3"/>
        <v>1.2419808344140641</v>
      </c>
      <c r="L9" s="3">
        <f t="shared" si="4"/>
        <v>2842.027527047796</v>
      </c>
      <c r="M9" s="3">
        <f t="shared" si="5"/>
        <v>2150.9223960022796</v>
      </c>
      <c r="N9" s="11">
        <f t="shared" si="6"/>
        <v>0.98887807572846798</v>
      </c>
      <c r="Q9" s="3">
        <f t="shared" si="7"/>
        <v>0.74840935907804429</v>
      </c>
      <c r="R9" s="18">
        <f t="shared" si="8"/>
        <v>2150.9223960022796</v>
      </c>
      <c r="S9" s="3">
        <f t="shared" si="9"/>
        <v>6.2650628335494796</v>
      </c>
      <c r="U9" s="3">
        <f t="shared" si="10"/>
        <v>6.248396166882813</v>
      </c>
      <c r="W9" s="3">
        <f t="shared" si="0"/>
        <v>-0.13493716645052078</v>
      </c>
      <c r="Y9" s="3">
        <f t="shared" si="1"/>
        <v>-0.15160383311718739</v>
      </c>
      <c r="Z9" s="9" t="s">
        <v>27</v>
      </c>
      <c r="AA9" s="2">
        <f>COUNT(W4:W379)</f>
        <v>371</v>
      </c>
      <c r="AB9" s="2">
        <f>COUNT(X4:X379)</f>
        <v>311</v>
      </c>
      <c r="AC9" s="2">
        <f>COUNT(Y4:Y379)</f>
        <v>371</v>
      </c>
      <c r="AD9" s="3">
        <f t="shared" si="2"/>
        <v>1.8208038889695553E-2</v>
      </c>
      <c r="AF9" s="3">
        <f t="shared" si="2"/>
        <v>2.2983722215824006E-2</v>
      </c>
      <c r="AG9" s="9" t="s">
        <v>27</v>
      </c>
      <c r="AH9" s="2">
        <f>COUNT(AD4:AD379)</f>
        <v>371</v>
      </c>
      <c r="AI9" s="2">
        <f>COUNT(AE4:AE379)</f>
        <v>311</v>
      </c>
      <c r="AJ9" s="2">
        <f>COUNT(AF4:AF379)</f>
        <v>371</v>
      </c>
    </row>
    <row r="10" spans="2:36" x14ac:dyDescent="0.3">
      <c r="B10" s="24"/>
      <c r="C10" s="3">
        <v>6</v>
      </c>
      <c r="D10" s="3">
        <v>3371.5</v>
      </c>
      <c r="E10" s="3">
        <v>40.196271979999999</v>
      </c>
      <c r="F10" s="3">
        <v>32.774805059999998</v>
      </c>
      <c r="G10" s="3">
        <v>6.166666666666667</v>
      </c>
      <c r="I10" s="3">
        <f t="shared" si="3"/>
        <v>1.22643817122371</v>
      </c>
      <c r="L10" s="3">
        <f t="shared" si="4"/>
        <v>4138.8126334303197</v>
      </c>
      <c r="M10" s="3">
        <f t="shared" si="5"/>
        <v>3422.7704963203446</v>
      </c>
      <c r="N10" s="11">
        <f t="shared" si="6"/>
        <v>0.98502076128812521</v>
      </c>
      <c r="Q10" s="3">
        <f t="shared" si="7"/>
        <v>0.81460561243277219</v>
      </c>
      <c r="R10" s="18">
        <f t="shared" si="8"/>
        <v>3422.7704963203446</v>
      </c>
      <c r="S10" s="3">
        <f t="shared" si="9"/>
        <v>6</v>
      </c>
      <c r="U10" s="3">
        <f t="shared" si="10"/>
        <v>6</v>
      </c>
      <c r="W10" s="3">
        <f t="shared" si="0"/>
        <v>-0.16666666666666696</v>
      </c>
      <c r="Y10" s="3">
        <f t="shared" si="1"/>
        <v>-0.16666666666666696</v>
      </c>
      <c r="Z10" s="12"/>
      <c r="AA10" s="2"/>
      <c r="AB10" s="2"/>
      <c r="AC10" s="2"/>
      <c r="AD10" s="3">
        <f t="shared" si="2"/>
        <v>2.7777777777777877E-2</v>
      </c>
      <c r="AF10" s="3">
        <f t="shared" si="2"/>
        <v>2.7777777777777877E-2</v>
      </c>
      <c r="AG10" s="12"/>
      <c r="AH10" s="2"/>
      <c r="AI10" s="2"/>
      <c r="AJ10" s="2"/>
    </row>
    <row r="11" spans="2:36" x14ac:dyDescent="0.3">
      <c r="B11" s="24"/>
      <c r="C11" s="3">
        <v>6</v>
      </c>
      <c r="D11" s="3">
        <v>3293.5</v>
      </c>
      <c r="E11" s="3">
        <v>37.069746000000002</v>
      </c>
      <c r="F11" s="3">
        <v>34.429991999999999</v>
      </c>
      <c r="G11" s="3">
        <v>6.166666666666667</v>
      </c>
      <c r="I11" s="3">
        <f t="shared" si="3"/>
        <v>1.0766701891769246</v>
      </c>
      <c r="L11" s="3">
        <f t="shared" si="4"/>
        <v>4009.6494442057506</v>
      </c>
      <c r="M11" s="3">
        <f t="shared" si="5"/>
        <v>3315.9533986538381</v>
      </c>
      <c r="N11" s="11">
        <f t="shared" si="6"/>
        <v>0.99322867484719379</v>
      </c>
      <c r="Q11" s="3">
        <f t="shared" si="7"/>
        <v>0.82139350230713037</v>
      </c>
      <c r="R11" s="18">
        <f t="shared" si="8"/>
        <v>3315.9533986538381</v>
      </c>
      <c r="S11" s="3">
        <f t="shared" si="9"/>
        <v>6</v>
      </c>
      <c r="U11" s="3">
        <f t="shared" si="10"/>
        <v>6</v>
      </c>
      <c r="W11" s="3">
        <f t="shared" si="0"/>
        <v>-0.16666666666666696</v>
      </c>
      <c r="Y11" s="3">
        <f t="shared" si="1"/>
        <v>-0.16666666666666696</v>
      </c>
      <c r="Z11" s="12"/>
      <c r="AA11" s="23" t="s">
        <v>28</v>
      </c>
      <c r="AB11" s="23"/>
      <c r="AC11" s="23"/>
      <c r="AD11" s="3">
        <f t="shared" si="2"/>
        <v>2.7777777777777877E-2</v>
      </c>
      <c r="AF11" s="3">
        <f t="shared" si="2"/>
        <v>2.7777777777777877E-2</v>
      </c>
      <c r="AG11" s="12"/>
      <c r="AH11" s="23" t="s">
        <v>28</v>
      </c>
      <c r="AI11" s="23"/>
      <c r="AJ11" s="23"/>
    </row>
    <row r="12" spans="2:36" x14ac:dyDescent="0.3">
      <c r="B12" s="24"/>
      <c r="C12" s="3">
        <v>6</v>
      </c>
      <c r="D12" s="3">
        <v>3196.5</v>
      </c>
      <c r="E12" s="3">
        <v>41.183835700000003</v>
      </c>
      <c r="F12" s="3">
        <v>30.0659825</v>
      </c>
      <c r="G12" s="3">
        <v>6</v>
      </c>
      <c r="I12" s="3">
        <f t="shared" si="3"/>
        <v>1.3697818024074218</v>
      </c>
      <c r="L12" s="3">
        <f t="shared" si="4"/>
        <v>3890.0220734084442</v>
      </c>
      <c r="M12" s="3">
        <f t="shared" si="5"/>
        <v>3217.022359348</v>
      </c>
      <c r="N12" s="11">
        <f t="shared" si="6"/>
        <v>0.99362069732329761</v>
      </c>
      <c r="Q12" s="3">
        <f t="shared" si="7"/>
        <v>0.82171770228522667</v>
      </c>
      <c r="R12" s="18">
        <f t="shared" si="8"/>
        <v>3217.022359348</v>
      </c>
      <c r="S12" s="3">
        <f t="shared" si="9"/>
        <v>6</v>
      </c>
      <c r="U12" s="3">
        <f t="shared" si="10"/>
        <v>6</v>
      </c>
      <c r="W12" s="3">
        <f t="shared" si="0"/>
        <v>0</v>
      </c>
      <c r="Y12" s="3">
        <f t="shared" si="1"/>
        <v>0</v>
      </c>
      <c r="Z12" s="9">
        <v>0.05</v>
      </c>
      <c r="AA12" s="2">
        <f>PERCENTILE(W4:W379,0.05)</f>
        <v>-0.65686769460029515</v>
      </c>
      <c r="AB12" s="2">
        <f>PERCENTILE(X4:X379,0.05)</f>
        <v>-0.636953644690474</v>
      </c>
      <c r="AC12" s="2">
        <f>PERCENTILE(Y4:Y379,0.05)</f>
        <v>-0.66297340815831785</v>
      </c>
      <c r="AD12" s="3">
        <f t="shared" si="2"/>
        <v>0</v>
      </c>
      <c r="AF12" s="3">
        <f t="shared" si="2"/>
        <v>0</v>
      </c>
      <c r="AG12" s="9">
        <v>0.05</v>
      </c>
      <c r="AH12" s="2">
        <f>PERCENTILE(AD4:AD379,0.05)</f>
        <v>0</v>
      </c>
      <c r="AI12" s="2">
        <f>PERCENTILE(AE4:AE379,0.05)</f>
        <v>0</v>
      </c>
      <c r="AJ12" s="2">
        <f>PERCENTILE(AF4:AF379,0.05)</f>
        <v>0</v>
      </c>
    </row>
    <row r="13" spans="2:36" x14ac:dyDescent="0.3">
      <c r="B13" s="24"/>
      <c r="C13" s="3">
        <v>7</v>
      </c>
      <c r="D13" s="3">
        <v>4128.5</v>
      </c>
      <c r="E13" s="3">
        <v>42.315848000000003</v>
      </c>
      <c r="F13" s="3">
        <v>35.718173999999998</v>
      </c>
      <c r="G13" s="3">
        <v>6</v>
      </c>
      <c r="I13" s="3">
        <f t="shared" si="3"/>
        <v>1.1847147617344607</v>
      </c>
      <c r="J13" s="3">
        <f>AVERAGE(I4:I13)</f>
        <v>1.2022137765241685</v>
      </c>
      <c r="K13" s="3">
        <f>STDEV(I4:I13)</f>
        <v>0.1192220617974809</v>
      </c>
      <c r="L13" s="3">
        <f t="shared" si="4"/>
        <v>4748.3439485409208</v>
      </c>
      <c r="M13" s="3">
        <f t="shared" si="5"/>
        <v>4135.9330099967992</v>
      </c>
      <c r="N13" s="11">
        <f t="shared" si="6"/>
        <v>0.99820282147248685</v>
      </c>
      <c r="O13" s="3">
        <f>AVERAGE(N4:N13)</f>
        <v>0.99230331833566532</v>
      </c>
      <c r="P13" s="3">
        <f>STDEV(N4:N13)</f>
        <v>6.3210019392672444E-3</v>
      </c>
      <c r="Q13" s="3">
        <f t="shared" si="7"/>
        <v>0.86946102572637196</v>
      </c>
      <c r="R13" s="18">
        <f t="shared" si="8"/>
        <v>4135.9330099967992</v>
      </c>
      <c r="S13" s="3">
        <f t="shared" si="9"/>
        <v>5.8188502721331723</v>
      </c>
      <c r="U13" s="3">
        <f t="shared" si="10"/>
        <v>5.8307550340379342</v>
      </c>
      <c r="W13" s="3">
        <f t="shared" si="0"/>
        <v>-0.1811497278668277</v>
      </c>
      <c r="Y13" s="3">
        <f t="shared" si="1"/>
        <v>-0.16924496596206584</v>
      </c>
      <c r="Z13" s="9">
        <v>0.1</v>
      </c>
      <c r="AA13" s="2">
        <f>PERCENTILE(W4:W379,0.1)</f>
        <v>-0.5</v>
      </c>
      <c r="AB13" s="2">
        <f>PERCENTILE(X4:X379,0.1)</f>
        <v>-0.5</v>
      </c>
      <c r="AC13" s="2">
        <f>PERCENTILE(Y4:Y379,0.1)</f>
        <v>-0.5</v>
      </c>
      <c r="AD13" s="3">
        <f t="shared" si="2"/>
        <v>3.2815223906225731E-2</v>
      </c>
      <c r="AF13" s="3">
        <f t="shared" si="2"/>
        <v>2.8643858503500826E-2</v>
      </c>
      <c r="AG13" s="9">
        <v>0.1</v>
      </c>
      <c r="AH13" s="2">
        <f>PERCENTILE(AD4:AD379,0.1)</f>
        <v>9.2136254141327252E-6</v>
      </c>
      <c r="AI13" s="2">
        <f>PERCENTILE(AE4:AE379,0.1)</f>
        <v>0</v>
      </c>
      <c r="AJ13" s="2">
        <f>PERCENTILE(AF4:AF379,0.1)</f>
        <v>1.6179315531598314E-8</v>
      </c>
    </row>
    <row r="14" spans="2:36" x14ac:dyDescent="0.3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0"/>
      <c r="S14" s="14"/>
      <c r="T14" s="14"/>
      <c r="U14" s="14"/>
      <c r="V14" s="14"/>
      <c r="W14" s="14"/>
      <c r="X14" s="14"/>
      <c r="Y14" s="14"/>
      <c r="Z14" s="9">
        <v>0.2</v>
      </c>
      <c r="AA14" s="2">
        <f>PERCENTILE(W4:W379,0.2)</f>
        <v>-0.34972110763984876</v>
      </c>
      <c r="AB14" s="2">
        <f>PERCENTILE(X4:X379,0.2)</f>
        <v>-0.33333333333333304</v>
      </c>
      <c r="AC14" s="2">
        <f>PERCENTILE(Y4:Y379,0.2)</f>
        <v>-0.3467751449776495</v>
      </c>
      <c r="AG14" s="9">
        <v>0.2</v>
      </c>
      <c r="AH14" s="2">
        <f>PERCENTILE(AD4:AD379,0.2)</f>
        <v>3.8471567336617425E-3</v>
      </c>
      <c r="AI14" s="2">
        <f>PERCENTILE(AE4:AE379,0.2)</f>
        <v>3.5632851563819189E-3</v>
      </c>
      <c r="AJ14" s="2">
        <f>PERCENTILE(AF4:AF379,0.2)</f>
        <v>2.5433663231588205E-3</v>
      </c>
    </row>
    <row r="15" spans="2:36" x14ac:dyDescent="0.3">
      <c r="B15" s="24" t="s">
        <v>4</v>
      </c>
      <c r="C15" s="3">
        <v>6</v>
      </c>
      <c r="D15" s="3">
        <v>787</v>
      </c>
      <c r="E15" s="3">
        <v>19.303855899999999</v>
      </c>
      <c r="F15" s="3">
        <v>16.070979900000001</v>
      </c>
      <c r="G15" s="3">
        <v>6.166666666666667</v>
      </c>
      <c r="I15" s="3">
        <f t="shared" ref="I15:I44" si="11">E15/F15</f>
        <v>1.2011623448051227</v>
      </c>
      <c r="L15" s="3">
        <f t="shared" ref="L15:L44" si="12">PI()*E15*F15</f>
        <v>974.62219562439202</v>
      </c>
      <c r="M15" s="3">
        <f t="shared" ref="M15:M44" si="13">0.5*C15*E15*F15*SIN(2*PI()/C15)</f>
        <v>806.0060678507366</v>
      </c>
      <c r="N15" s="11">
        <f t="shared" ref="N15:N44" si="14">D15/M15</f>
        <v>0.97641944817932025</v>
      </c>
      <c r="Q15" s="3">
        <f t="shared" ref="Q15:Q44" si="15">D15/L15</f>
        <v>0.80749238374959043</v>
      </c>
      <c r="R15" s="18">
        <f t="shared" ref="R15:R44" si="16">M15</f>
        <v>806.0060678507366</v>
      </c>
      <c r="S15" s="3">
        <f t="shared" ref="S15" si="17">6+(6-C15)/C15*(I15+1/12)</f>
        <v>6</v>
      </c>
      <c r="U15" s="3">
        <f t="shared" ref="U15" si="18">6+(6/C15-1)*I15</f>
        <v>6</v>
      </c>
      <c r="W15" s="3">
        <f t="shared" ref="W15:W44" si="19">S15-G15</f>
        <v>-0.16666666666666696</v>
      </c>
      <c r="Y15" s="3">
        <f t="shared" ref="Y15:Y44" si="20">U15-G15</f>
        <v>-0.16666666666666696</v>
      </c>
      <c r="Z15" s="9">
        <v>0.8</v>
      </c>
      <c r="AA15" s="2">
        <f>PERCENTILE(W4:W379,0.8)</f>
        <v>0.14102894702390589</v>
      </c>
      <c r="AB15" s="2">
        <f>PERCENTILE(X4:X379,0.8)</f>
        <v>0.16666666666666696</v>
      </c>
      <c r="AC15" s="2">
        <f>PERCENTILE(Y4:Y379,0.8)</f>
        <v>0.1124048406379643</v>
      </c>
      <c r="AD15" s="3">
        <f t="shared" ref="AD15:AF44" si="21">W15^2</f>
        <v>2.7777777777777877E-2</v>
      </c>
      <c r="AF15" s="3">
        <f t="shared" si="21"/>
        <v>2.7777777777777877E-2</v>
      </c>
      <c r="AG15" s="9">
        <v>0.8</v>
      </c>
      <c r="AH15" s="2">
        <f>PERCENTILE(AD4:AD379,0.8)</f>
        <v>0.13513599332611612</v>
      </c>
      <c r="AI15" s="2">
        <f>PERCENTILE(AE4:AE379,0.8)</f>
        <v>0.15014776386639905</v>
      </c>
      <c r="AJ15" s="2">
        <f>PERCENTILE(AF4:AF379,0.8)</f>
        <v>0.14602753759846224</v>
      </c>
    </row>
    <row r="16" spans="2:36" x14ac:dyDescent="0.3">
      <c r="B16" s="24"/>
      <c r="C16" s="3">
        <v>6</v>
      </c>
      <c r="D16" s="3">
        <v>1031</v>
      </c>
      <c r="E16" s="3">
        <v>21.175764260000001</v>
      </c>
      <c r="F16" s="3">
        <v>19.38463861</v>
      </c>
      <c r="G16" s="3">
        <v>6</v>
      </c>
      <c r="I16" s="3">
        <f t="shared" si="11"/>
        <v>1.0923992283805595</v>
      </c>
      <c r="L16" s="3">
        <f t="shared" si="12"/>
        <v>1289.5752073300112</v>
      </c>
      <c r="M16" s="3">
        <f t="shared" si="13"/>
        <v>1066.4701119308752</v>
      </c>
      <c r="N16" s="11">
        <f t="shared" si="14"/>
        <v>0.96674064136063265</v>
      </c>
      <c r="Q16" s="3">
        <f t="shared" si="15"/>
        <v>0.79948807494106855</v>
      </c>
      <c r="R16" s="18">
        <f t="shared" si="16"/>
        <v>1066.4701119308752</v>
      </c>
      <c r="S16" s="3">
        <f t="shared" ref="S16:S44" si="22">6+(6-C16)/C16*(I16+1/12)</f>
        <v>6</v>
      </c>
      <c r="U16" s="3">
        <f t="shared" ref="U16:U44" si="23">6+(6/C16-1)*I16</f>
        <v>6</v>
      </c>
      <c r="W16" s="3">
        <f t="shared" si="19"/>
        <v>0</v>
      </c>
      <c r="Y16" s="3">
        <f t="shared" si="20"/>
        <v>0</v>
      </c>
      <c r="Z16" s="9">
        <v>0.9</v>
      </c>
      <c r="AA16" s="2">
        <f>PERCENTILE(W4:W379,0.9)</f>
        <v>0.21494646692713637</v>
      </c>
      <c r="AB16" s="2">
        <f>PERCENTILE(X4:X379,0.9)</f>
        <v>0.26417556390134944</v>
      </c>
      <c r="AC16" s="2">
        <f>PERCENTILE(Y4:Y379,0.9)</f>
        <v>0.21839091009486733</v>
      </c>
      <c r="AD16" s="3">
        <f t="shared" si="21"/>
        <v>0</v>
      </c>
      <c r="AF16" s="3">
        <f t="shared" si="21"/>
        <v>0</v>
      </c>
      <c r="AG16" s="9">
        <v>0.9</v>
      </c>
      <c r="AH16" s="2">
        <f>PERCENTILE(AD4:AD379,0.9)</f>
        <v>0.2616310680843999</v>
      </c>
      <c r="AI16" s="2">
        <f>PERCENTILE(AE4:AE379,0.9)</f>
        <v>0.25074819396441561</v>
      </c>
      <c r="AJ16" s="2">
        <f>PERCENTILE(AF4:AF379,0.9)</f>
        <v>0.27572530553841207</v>
      </c>
    </row>
    <row r="17" spans="2:36" x14ac:dyDescent="0.3">
      <c r="B17" s="24"/>
      <c r="C17" s="3">
        <v>5</v>
      </c>
      <c r="D17" s="3">
        <v>718</v>
      </c>
      <c r="E17" s="3">
        <v>18.237306</v>
      </c>
      <c r="F17" s="3">
        <v>16.779786999999999</v>
      </c>
      <c r="G17" s="3">
        <v>6.4</v>
      </c>
      <c r="I17" s="3">
        <f t="shared" si="11"/>
        <v>1.0868615912704971</v>
      </c>
      <c r="L17" s="3">
        <f t="shared" si="12"/>
        <v>961.38424666184733</v>
      </c>
      <c r="M17" s="3">
        <f t="shared" si="13"/>
        <v>727.60129436774844</v>
      </c>
      <c r="N17" s="11">
        <f t="shared" si="14"/>
        <v>0.98680418184784635</v>
      </c>
      <c r="Q17" s="3">
        <f t="shared" si="15"/>
        <v>0.74683978075682556</v>
      </c>
      <c r="R17" s="18">
        <f t="shared" si="16"/>
        <v>727.60129436774844</v>
      </c>
      <c r="S17" s="3">
        <f t="shared" si="22"/>
        <v>6.2340389849207662</v>
      </c>
      <c r="U17" s="3">
        <f t="shared" si="23"/>
        <v>6.2173723182540996</v>
      </c>
      <c r="W17" s="3">
        <f t="shared" si="19"/>
        <v>-0.16596101507923411</v>
      </c>
      <c r="Y17" s="3">
        <f t="shared" si="20"/>
        <v>-0.18262768174590072</v>
      </c>
      <c r="Z17" s="9">
        <v>0.95</v>
      </c>
      <c r="AA17" s="2">
        <f>PERCENTILE(W4:W379,0.95)</f>
        <v>0.30820745557783935</v>
      </c>
      <c r="AB17" s="2">
        <f>PERCENTILE(X4:X379,0.95)</f>
        <v>0.32690939318194179</v>
      </c>
      <c r="AC17" s="2">
        <f>PERCENTILE(Y4:Y379,0.95)</f>
        <v>0.28794503240639102</v>
      </c>
      <c r="AD17" s="3">
        <f t="shared" si="21"/>
        <v>2.754305852612977E-2</v>
      </c>
      <c r="AF17" s="3">
        <f t="shared" si="21"/>
        <v>3.3352870139881995E-2</v>
      </c>
      <c r="AG17" s="9">
        <v>0.95</v>
      </c>
      <c r="AH17" s="2">
        <f>PERCENTILE(AD4:AD379,0.95)</f>
        <v>0.44444444444444486</v>
      </c>
      <c r="AI17" s="2">
        <f>PERCENTILE(AE4:AE379,0.95)</f>
        <v>0.45431268504873057</v>
      </c>
      <c r="AJ17" s="2">
        <f>PERCENTILE(AF4:AF379,0.95)</f>
        <v>0.44444444444444486</v>
      </c>
    </row>
    <row r="18" spans="2:36" x14ac:dyDescent="0.3">
      <c r="B18" s="24"/>
      <c r="C18" s="3">
        <v>6</v>
      </c>
      <c r="D18" s="3">
        <v>1030</v>
      </c>
      <c r="E18" s="3">
        <v>22.669991</v>
      </c>
      <c r="F18" s="3">
        <v>17.894193999999999</v>
      </c>
      <c r="G18" s="3">
        <v>6.5</v>
      </c>
      <c r="I18" s="3">
        <f t="shared" si="11"/>
        <v>1.2668908697424428</v>
      </c>
      <c r="L18" s="3">
        <f t="shared" si="12"/>
        <v>1274.4222989606644</v>
      </c>
      <c r="M18" s="3">
        <f t="shared" si="13"/>
        <v>1053.9387575803262</v>
      </c>
      <c r="N18" s="11">
        <f t="shared" si="14"/>
        <v>0.9772863865114082</v>
      </c>
      <c r="Q18" s="3">
        <f t="shared" si="15"/>
        <v>0.80820933597913402</v>
      </c>
      <c r="R18" s="18">
        <f t="shared" si="16"/>
        <v>1053.9387575803262</v>
      </c>
      <c r="S18" s="3">
        <f t="shared" si="22"/>
        <v>6</v>
      </c>
      <c r="U18" s="3">
        <f t="shared" si="23"/>
        <v>6</v>
      </c>
      <c r="W18" s="3">
        <f t="shared" si="19"/>
        <v>-0.5</v>
      </c>
      <c r="Y18" s="3">
        <f t="shared" si="20"/>
        <v>-0.5</v>
      </c>
      <c r="AD18" s="3">
        <f t="shared" si="21"/>
        <v>0.25</v>
      </c>
      <c r="AF18" s="3">
        <f t="shared" si="21"/>
        <v>0.25</v>
      </c>
    </row>
    <row r="19" spans="2:36" x14ac:dyDescent="0.3">
      <c r="B19" s="24"/>
      <c r="C19" s="3">
        <v>5</v>
      </c>
      <c r="D19" s="3">
        <v>362</v>
      </c>
      <c r="E19" s="3">
        <v>12.904843100000001</v>
      </c>
      <c r="F19" s="3">
        <v>12.159101</v>
      </c>
      <c r="G19" s="3">
        <v>6.2</v>
      </c>
      <c r="I19" s="3">
        <f t="shared" si="11"/>
        <v>1.0613320096609118</v>
      </c>
      <c r="L19" s="3">
        <f t="shared" si="12"/>
        <v>492.9513579463669</v>
      </c>
      <c r="M19" s="3">
        <f t="shared" si="13"/>
        <v>373.07876361351833</v>
      </c>
      <c r="N19" s="11">
        <f t="shared" si="14"/>
        <v>0.97030449145319053</v>
      </c>
      <c r="Q19" s="3">
        <f t="shared" si="15"/>
        <v>0.73435237405185438</v>
      </c>
      <c r="R19" s="18">
        <f t="shared" si="16"/>
        <v>373.07876361351833</v>
      </c>
      <c r="S19" s="3">
        <f t="shared" si="22"/>
        <v>6.2289330685988489</v>
      </c>
      <c r="U19" s="3">
        <f t="shared" si="23"/>
        <v>6.2122664019321823</v>
      </c>
      <c r="W19" s="3">
        <f t="shared" si="19"/>
        <v>2.8933068598848699E-2</v>
      </c>
      <c r="Y19" s="3">
        <f t="shared" si="20"/>
        <v>1.2266401932182092E-2</v>
      </c>
      <c r="AD19" s="3">
        <f t="shared" si="21"/>
        <v>8.3712245854568464E-4</v>
      </c>
      <c r="AF19" s="3">
        <f t="shared" si="21"/>
        <v>1.5046461636184056E-4</v>
      </c>
    </row>
    <row r="20" spans="2:36" x14ac:dyDescent="0.3">
      <c r="B20" s="24"/>
      <c r="C20" s="3">
        <v>5</v>
      </c>
      <c r="D20" s="3">
        <v>726.5</v>
      </c>
      <c r="E20" s="3">
        <v>18.7306341</v>
      </c>
      <c r="F20" s="3">
        <v>16.411929099999998</v>
      </c>
      <c r="G20" s="3">
        <v>6.6</v>
      </c>
      <c r="I20" s="3">
        <f t="shared" si="11"/>
        <v>1.1412816851615575</v>
      </c>
      <c r="L20" s="3">
        <f t="shared" si="12"/>
        <v>965.74392499310409</v>
      </c>
      <c r="M20" s="3">
        <f t="shared" si="13"/>
        <v>730.90081545711905</v>
      </c>
      <c r="N20" s="11">
        <f t="shared" si="14"/>
        <v>0.99397891565579022</v>
      </c>
      <c r="Q20" s="3">
        <f t="shared" si="15"/>
        <v>0.75226981107355928</v>
      </c>
      <c r="R20" s="18">
        <f t="shared" si="16"/>
        <v>730.90081545711905</v>
      </c>
      <c r="S20" s="3">
        <f t="shared" si="22"/>
        <v>6.244923003698978</v>
      </c>
      <c r="U20" s="3">
        <f t="shared" si="23"/>
        <v>6.2282563370323114</v>
      </c>
      <c r="W20" s="3">
        <f t="shared" si="19"/>
        <v>-0.35507699630102163</v>
      </c>
      <c r="Y20" s="3">
        <f t="shared" si="20"/>
        <v>-0.37174366296768824</v>
      </c>
      <c r="AD20" s="3">
        <f t="shared" si="21"/>
        <v>0.12607967330215572</v>
      </c>
      <c r="AF20" s="3">
        <f t="shared" si="21"/>
        <v>0.13819335095663418</v>
      </c>
    </row>
    <row r="21" spans="2:36" x14ac:dyDescent="0.3">
      <c r="B21" s="24"/>
      <c r="C21" s="3">
        <v>6</v>
      </c>
      <c r="D21" s="3">
        <v>759</v>
      </c>
      <c r="E21" s="3">
        <v>18.689895</v>
      </c>
      <c r="F21" s="3">
        <v>16.131519999999998</v>
      </c>
      <c r="G21" s="3">
        <v>6.166666666666667</v>
      </c>
      <c r="I21" s="3">
        <f t="shared" si="11"/>
        <v>1.1585947883398466</v>
      </c>
      <c r="L21" s="3">
        <f t="shared" si="12"/>
        <v>947.17892241750019</v>
      </c>
      <c r="M21" s="3">
        <f t="shared" si="13"/>
        <v>783.31066359486545</v>
      </c>
      <c r="N21" s="11">
        <f t="shared" si="14"/>
        <v>0.96896421212588124</v>
      </c>
      <c r="Q21" s="3">
        <f t="shared" si="15"/>
        <v>0.8013269531619136</v>
      </c>
      <c r="R21" s="18">
        <f t="shared" si="16"/>
        <v>783.31066359486545</v>
      </c>
      <c r="S21" s="3">
        <f t="shared" si="22"/>
        <v>6</v>
      </c>
      <c r="U21" s="3">
        <f t="shared" si="23"/>
        <v>6</v>
      </c>
      <c r="W21" s="3">
        <f t="shared" si="19"/>
        <v>-0.16666666666666696</v>
      </c>
      <c r="Y21" s="3">
        <f t="shared" si="20"/>
        <v>-0.16666666666666696</v>
      </c>
      <c r="AD21" s="3">
        <f t="shared" si="21"/>
        <v>2.7777777777777877E-2</v>
      </c>
      <c r="AF21" s="3">
        <f t="shared" si="21"/>
        <v>2.7777777777777877E-2</v>
      </c>
    </row>
    <row r="22" spans="2:36" x14ac:dyDescent="0.3">
      <c r="B22" s="24"/>
      <c r="C22" s="3">
        <v>6</v>
      </c>
      <c r="D22" s="3">
        <v>1078.5</v>
      </c>
      <c r="E22" s="3">
        <v>21.513228999999999</v>
      </c>
      <c r="F22" s="3">
        <v>19.533376000000001</v>
      </c>
      <c r="G22" s="3">
        <v>6.333333333333333</v>
      </c>
      <c r="I22" s="3">
        <f t="shared" si="11"/>
        <v>1.1013574407209485</v>
      </c>
      <c r="L22" s="3">
        <f t="shared" si="12"/>
        <v>1320.1788862708065</v>
      </c>
      <c r="M22" s="3">
        <f t="shared" si="13"/>
        <v>1091.7791506902831</v>
      </c>
      <c r="N22" s="11">
        <f t="shared" si="14"/>
        <v>0.9878371457433609</v>
      </c>
      <c r="Q22" s="3">
        <f t="shared" si="15"/>
        <v>0.81693474362895446</v>
      </c>
      <c r="R22" s="18">
        <f t="shared" si="16"/>
        <v>1091.7791506902831</v>
      </c>
      <c r="S22" s="3">
        <f t="shared" si="22"/>
        <v>6</v>
      </c>
      <c r="U22" s="3">
        <f t="shared" si="23"/>
        <v>6</v>
      </c>
      <c r="W22" s="3">
        <f t="shared" si="19"/>
        <v>-0.33333333333333304</v>
      </c>
      <c r="Y22" s="3">
        <f t="shared" si="20"/>
        <v>-0.33333333333333304</v>
      </c>
      <c r="AD22" s="3">
        <f t="shared" si="21"/>
        <v>0.11111111111111091</v>
      </c>
      <c r="AF22" s="3">
        <f t="shared" si="21"/>
        <v>0.11111111111111091</v>
      </c>
    </row>
    <row r="23" spans="2:36" x14ac:dyDescent="0.3">
      <c r="B23" s="24"/>
      <c r="C23" s="3">
        <v>5</v>
      </c>
      <c r="D23" s="3">
        <v>601.5</v>
      </c>
      <c r="E23" s="3">
        <v>17.085096</v>
      </c>
      <c r="F23" s="3">
        <v>14.9077597</v>
      </c>
      <c r="G23" s="3">
        <v>6.4</v>
      </c>
      <c r="I23" s="3">
        <f t="shared" si="11"/>
        <v>1.1460538903105608</v>
      </c>
      <c r="L23" s="3">
        <f t="shared" si="12"/>
        <v>800.16523731961092</v>
      </c>
      <c r="M23" s="3">
        <f t="shared" si="13"/>
        <v>605.5864389325759</v>
      </c>
      <c r="N23" s="11">
        <f t="shared" si="14"/>
        <v>0.99325209636500644</v>
      </c>
      <c r="Q23" s="3">
        <f t="shared" si="15"/>
        <v>0.75171973480740228</v>
      </c>
      <c r="R23" s="18">
        <f t="shared" si="16"/>
        <v>605.5864389325759</v>
      </c>
      <c r="S23" s="3">
        <f t="shared" si="22"/>
        <v>6.2458774447287784</v>
      </c>
      <c r="U23" s="3">
        <f t="shared" si="23"/>
        <v>6.2292107780621118</v>
      </c>
      <c r="W23" s="3">
        <f t="shared" si="19"/>
        <v>-0.15412255527122198</v>
      </c>
      <c r="Y23" s="3">
        <f t="shared" si="20"/>
        <v>-0.17078922193788859</v>
      </c>
      <c r="AD23" s="3">
        <f t="shared" si="21"/>
        <v>2.3753762043330875E-2</v>
      </c>
      <c r="AF23" s="3">
        <f t="shared" si="21"/>
        <v>2.9168958330149364E-2</v>
      </c>
    </row>
    <row r="24" spans="2:36" x14ac:dyDescent="0.3">
      <c r="B24" s="24"/>
      <c r="C24" s="3">
        <v>6</v>
      </c>
      <c r="D24" s="3">
        <v>819.5</v>
      </c>
      <c r="E24" s="3">
        <v>20.116909</v>
      </c>
      <c r="F24" s="3">
        <v>16.063976</v>
      </c>
      <c r="G24" s="3">
        <v>5.833333333333333</v>
      </c>
      <c r="I24" s="3">
        <f t="shared" si="11"/>
        <v>1.2522994929773301</v>
      </c>
      <c r="L24" s="3">
        <f t="shared" si="12"/>
        <v>1015.229364203895</v>
      </c>
      <c r="M24" s="3">
        <f t="shared" si="13"/>
        <v>839.58792594945248</v>
      </c>
      <c r="N24" s="11">
        <f t="shared" si="14"/>
        <v>0.97607406523058804</v>
      </c>
      <c r="Q24" s="3">
        <f t="shared" si="15"/>
        <v>0.80720675435015743</v>
      </c>
      <c r="R24" s="18">
        <f t="shared" si="16"/>
        <v>839.58792594945248</v>
      </c>
      <c r="S24" s="3">
        <f t="shared" si="22"/>
        <v>6</v>
      </c>
      <c r="U24" s="3">
        <f t="shared" si="23"/>
        <v>6</v>
      </c>
      <c r="W24" s="3">
        <f t="shared" si="19"/>
        <v>0.16666666666666696</v>
      </c>
      <c r="Y24" s="3">
        <f t="shared" si="20"/>
        <v>0.16666666666666696</v>
      </c>
      <c r="AD24" s="3">
        <f t="shared" si="21"/>
        <v>2.7777777777777877E-2</v>
      </c>
      <c r="AF24" s="3">
        <f t="shared" si="21"/>
        <v>2.7777777777777877E-2</v>
      </c>
    </row>
    <row r="25" spans="2:36" x14ac:dyDescent="0.3">
      <c r="B25" s="24" t="s">
        <v>5</v>
      </c>
      <c r="C25" s="3">
        <v>5</v>
      </c>
      <c r="D25" s="3">
        <v>917.5</v>
      </c>
      <c r="E25" s="3">
        <v>20.8103005</v>
      </c>
      <c r="F25" s="3">
        <v>19.381431299999999</v>
      </c>
      <c r="G25" s="3">
        <v>6.4</v>
      </c>
      <c r="I25" s="3">
        <f t="shared" si="11"/>
        <v>1.073723616067509</v>
      </c>
      <c r="L25" s="3">
        <f t="shared" si="12"/>
        <v>1267.1092761480324</v>
      </c>
      <c r="M25" s="3">
        <f t="shared" si="13"/>
        <v>958.98216829734622</v>
      </c>
      <c r="N25" s="11">
        <f t="shared" si="14"/>
        <v>0.95674354574183895</v>
      </c>
      <c r="Q25" s="3">
        <f t="shared" si="15"/>
        <v>0.72408908787185877</v>
      </c>
      <c r="R25" s="18">
        <f t="shared" si="16"/>
        <v>958.98216829734622</v>
      </c>
      <c r="S25" s="3">
        <f t="shared" si="22"/>
        <v>6.2314113898801686</v>
      </c>
      <c r="U25" s="3">
        <f t="shared" si="23"/>
        <v>6.214744723213502</v>
      </c>
      <c r="W25" s="3">
        <f t="shared" si="19"/>
        <v>-0.16858861011983173</v>
      </c>
      <c r="Y25" s="3">
        <f t="shared" si="20"/>
        <v>-0.18525527678649834</v>
      </c>
      <c r="AD25" s="3">
        <f t="shared" si="21"/>
        <v>2.842211946213663E-2</v>
      </c>
      <c r="AF25" s="3">
        <f t="shared" si="21"/>
        <v>3.4319517577242109E-2</v>
      </c>
    </row>
    <row r="26" spans="2:36" x14ac:dyDescent="0.3">
      <c r="B26" s="24"/>
      <c r="C26" s="3">
        <v>6</v>
      </c>
      <c r="D26" s="3">
        <v>1181</v>
      </c>
      <c r="E26" s="3">
        <v>23.999324999999999</v>
      </c>
      <c r="F26" s="3">
        <v>19.498653999999998</v>
      </c>
      <c r="G26" s="3">
        <v>6.5</v>
      </c>
      <c r="I26" s="3">
        <f t="shared" si="11"/>
        <v>1.2308195734946628</v>
      </c>
      <c r="L26" s="3">
        <f t="shared" si="12"/>
        <v>1470.1225275119325</v>
      </c>
      <c r="M26" s="3">
        <f t="shared" si="13"/>
        <v>1215.7815438417701</v>
      </c>
      <c r="N26" s="11">
        <f t="shared" si="14"/>
        <v>0.97139161717173028</v>
      </c>
      <c r="Q26" s="3">
        <f t="shared" si="15"/>
        <v>0.80333440097591746</v>
      </c>
      <c r="R26" s="18">
        <f t="shared" si="16"/>
        <v>1215.7815438417701</v>
      </c>
      <c r="S26" s="3">
        <f t="shared" si="22"/>
        <v>6</v>
      </c>
      <c r="U26" s="3">
        <f t="shared" si="23"/>
        <v>6</v>
      </c>
      <c r="W26" s="3">
        <f t="shared" si="19"/>
        <v>-0.5</v>
      </c>
      <c r="Y26" s="3">
        <f t="shared" si="20"/>
        <v>-0.5</v>
      </c>
      <c r="AD26" s="3">
        <f t="shared" si="21"/>
        <v>0.25</v>
      </c>
      <c r="AF26" s="3">
        <f t="shared" si="21"/>
        <v>0.25</v>
      </c>
    </row>
    <row r="27" spans="2:36" x14ac:dyDescent="0.3">
      <c r="B27" s="24"/>
      <c r="C27" s="3">
        <v>6</v>
      </c>
      <c r="D27" s="3">
        <v>901</v>
      </c>
      <c r="E27" s="3">
        <v>19.252735999999999</v>
      </c>
      <c r="F27" s="3">
        <v>18.396158</v>
      </c>
      <c r="G27" s="3">
        <v>6</v>
      </c>
      <c r="I27" s="3">
        <f t="shared" si="11"/>
        <v>1.0465628747045985</v>
      </c>
      <c r="L27" s="3">
        <f t="shared" si="12"/>
        <v>1112.6778927117209</v>
      </c>
      <c r="M27" s="3">
        <f t="shared" si="13"/>
        <v>920.17721032350062</v>
      </c>
      <c r="N27" s="11">
        <f t="shared" si="14"/>
        <v>0.9791592205193187</v>
      </c>
      <c r="Q27" s="3">
        <f t="shared" si="15"/>
        <v>0.80975815723646838</v>
      </c>
      <c r="R27" s="18">
        <f t="shared" si="16"/>
        <v>920.17721032350062</v>
      </c>
      <c r="S27" s="3">
        <f t="shared" si="22"/>
        <v>6</v>
      </c>
      <c r="U27" s="3">
        <f t="shared" si="23"/>
        <v>6</v>
      </c>
      <c r="W27" s="3">
        <f t="shared" si="19"/>
        <v>0</v>
      </c>
      <c r="Y27" s="3">
        <f t="shared" si="20"/>
        <v>0</v>
      </c>
      <c r="AD27" s="3">
        <f t="shared" si="21"/>
        <v>0</v>
      </c>
      <c r="AF27" s="3">
        <f t="shared" si="21"/>
        <v>0</v>
      </c>
    </row>
    <row r="28" spans="2:36" x14ac:dyDescent="0.3">
      <c r="B28" s="24"/>
      <c r="C28" s="3">
        <v>7</v>
      </c>
      <c r="D28" s="3">
        <v>1044.5</v>
      </c>
      <c r="E28" s="3">
        <v>21.973106000000001</v>
      </c>
      <c r="F28" s="3">
        <v>17.871147000000001</v>
      </c>
      <c r="G28" s="3">
        <v>5.7142857142857144</v>
      </c>
      <c r="I28" s="3">
        <f t="shared" si="11"/>
        <v>1.2295296994647293</v>
      </c>
      <c r="L28" s="3">
        <f t="shared" si="12"/>
        <v>1233.6550776994959</v>
      </c>
      <c r="M28" s="3">
        <f t="shared" si="13"/>
        <v>1074.5461605356872</v>
      </c>
      <c r="N28" s="11">
        <f t="shared" si="14"/>
        <v>0.97203827844798352</v>
      </c>
      <c r="Q28" s="3">
        <f t="shared" si="15"/>
        <v>0.84667101759737429</v>
      </c>
      <c r="R28" s="18">
        <f t="shared" si="16"/>
        <v>1074.5461605356872</v>
      </c>
      <c r="S28" s="3">
        <f t="shared" si="22"/>
        <v>5.812448138171705</v>
      </c>
      <c r="U28" s="3">
        <f t="shared" si="23"/>
        <v>5.8243529000764669</v>
      </c>
      <c r="W28" s="3">
        <f t="shared" si="19"/>
        <v>9.8162423885990613E-2</v>
      </c>
      <c r="Y28" s="3">
        <f t="shared" si="20"/>
        <v>0.11006718579075248</v>
      </c>
      <c r="AD28" s="3">
        <f t="shared" si="21"/>
        <v>9.6358614631729001E-3</v>
      </c>
      <c r="AF28" s="3">
        <f t="shared" si="21"/>
        <v>1.2114785387896024E-2</v>
      </c>
    </row>
    <row r="29" spans="2:36" x14ac:dyDescent="0.3">
      <c r="B29" s="24"/>
      <c r="C29" s="3">
        <v>6</v>
      </c>
      <c r="D29" s="3">
        <v>552</v>
      </c>
      <c r="E29" s="3">
        <v>15.603398</v>
      </c>
      <c r="F29" s="3">
        <v>13.863567</v>
      </c>
      <c r="G29" s="3">
        <v>6.333333333333333</v>
      </c>
      <c r="I29" s="3">
        <f t="shared" si="11"/>
        <v>1.1254966344520136</v>
      </c>
      <c r="L29" s="3">
        <f t="shared" si="12"/>
        <v>679.58540714555295</v>
      </c>
      <c r="M29" s="3">
        <f t="shared" si="13"/>
        <v>562.01260779948984</v>
      </c>
      <c r="N29" s="11">
        <f t="shared" si="14"/>
        <v>0.98218437155939742</v>
      </c>
      <c r="Q29" s="3">
        <f t="shared" si="15"/>
        <v>0.81225993700858434</v>
      </c>
      <c r="R29" s="18">
        <f t="shared" si="16"/>
        <v>562.01260779948984</v>
      </c>
      <c r="S29" s="3">
        <f t="shared" si="22"/>
        <v>6</v>
      </c>
      <c r="U29" s="3">
        <f t="shared" si="23"/>
        <v>6</v>
      </c>
      <c r="W29" s="3">
        <f t="shared" si="19"/>
        <v>-0.33333333333333304</v>
      </c>
      <c r="Y29" s="3">
        <f t="shared" si="20"/>
        <v>-0.33333333333333304</v>
      </c>
      <c r="AD29" s="3">
        <f t="shared" si="21"/>
        <v>0.11111111111111091</v>
      </c>
      <c r="AF29" s="3">
        <f t="shared" si="21"/>
        <v>0.11111111111111091</v>
      </c>
    </row>
    <row r="30" spans="2:36" x14ac:dyDescent="0.3">
      <c r="B30" s="24"/>
      <c r="C30" s="3">
        <v>5</v>
      </c>
      <c r="D30" s="3">
        <v>544</v>
      </c>
      <c r="E30" s="3">
        <v>17.153449999999999</v>
      </c>
      <c r="F30" s="3">
        <v>13.821210000000001</v>
      </c>
      <c r="G30" s="3">
        <v>6.4</v>
      </c>
      <c r="I30" s="3">
        <f t="shared" si="11"/>
        <v>1.2410961124243101</v>
      </c>
      <c r="L30" s="3">
        <f t="shared" si="12"/>
        <v>744.8132934759376</v>
      </c>
      <c r="M30" s="3">
        <f t="shared" si="13"/>
        <v>563.69460834946744</v>
      </c>
      <c r="N30" s="11">
        <f t="shared" si="14"/>
        <v>0.96506156337536297</v>
      </c>
      <c r="Q30" s="3">
        <f t="shared" si="15"/>
        <v>0.73038438594621402</v>
      </c>
      <c r="R30" s="18">
        <f t="shared" si="16"/>
        <v>563.69460834946744</v>
      </c>
      <c r="S30" s="3">
        <f t="shared" si="22"/>
        <v>6.2648858891515289</v>
      </c>
      <c r="U30" s="3">
        <f t="shared" si="23"/>
        <v>6.2482192224848623</v>
      </c>
      <c r="W30" s="3">
        <f t="shared" si="19"/>
        <v>-0.13511411084847147</v>
      </c>
      <c r="Y30" s="3">
        <f t="shared" si="20"/>
        <v>-0.15178077751513808</v>
      </c>
      <c r="AD30" s="3">
        <f t="shared" si="21"/>
        <v>1.8255822950373035E-2</v>
      </c>
      <c r="AF30" s="3">
        <f t="shared" si="21"/>
        <v>2.3037404423099844E-2</v>
      </c>
    </row>
    <row r="31" spans="2:36" x14ac:dyDescent="0.3">
      <c r="B31" s="24"/>
      <c r="C31" s="3">
        <v>6</v>
      </c>
      <c r="D31" s="3">
        <v>749</v>
      </c>
      <c r="E31" s="3">
        <v>18.105969000000002</v>
      </c>
      <c r="F31" s="3">
        <v>16.345110999999999</v>
      </c>
      <c r="G31" s="3">
        <v>6.333333333333333</v>
      </c>
      <c r="I31" s="3">
        <f t="shared" si="11"/>
        <v>1.1077299505644227</v>
      </c>
      <c r="L31" s="3">
        <f t="shared" si="12"/>
        <v>929.73572582248437</v>
      </c>
      <c r="M31" s="3">
        <f t="shared" si="13"/>
        <v>768.88525612783258</v>
      </c>
      <c r="N31" s="11">
        <f t="shared" si="14"/>
        <v>0.9741375504740768</v>
      </c>
      <c r="Q31" s="3">
        <f t="shared" si="15"/>
        <v>0.80560526953764444</v>
      </c>
      <c r="R31" s="18">
        <f t="shared" si="16"/>
        <v>768.88525612783258</v>
      </c>
      <c r="S31" s="3">
        <f t="shared" si="22"/>
        <v>6</v>
      </c>
      <c r="U31" s="3">
        <f t="shared" si="23"/>
        <v>6</v>
      </c>
      <c r="W31" s="3">
        <f t="shared" si="19"/>
        <v>-0.33333333333333304</v>
      </c>
      <c r="Y31" s="3">
        <f t="shared" si="20"/>
        <v>-0.33333333333333304</v>
      </c>
      <c r="AD31" s="3">
        <f t="shared" si="21"/>
        <v>0.11111111111111091</v>
      </c>
      <c r="AF31" s="3">
        <f t="shared" si="21"/>
        <v>0.11111111111111091</v>
      </c>
    </row>
    <row r="32" spans="2:36" x14ac:dyDescent="0.3">
      <c r="B32" s="24"/>
      <c r="C32" s="3">
        <v>5</v>
      </c>
      <c r="D32" s="3">
        <v>406.5</v>
      </c>
      <c r="E32" s="3">
        <v>14.136675</v>
      </c>
      <c r="F32" s="3">
        <v>12.262237000000001</v>
      </c>
      <c r="G32" s="3">
        <v>6.4</v>
      </c>
      <c r="I32" s="3">
        <f t="shared" si="11"/>
        <v>1.1528626465138456</v>
      </c>
      <c r="L32" s="3">
        <f t="shared" si="12"/>
        <v>544.58647615451412</v>
      </c>
      <c r="M32" s="3">
        <f t="shared" si="13"/>
        <v>412.15760120996401</v>
      </c>
      <c r="N32" s="11">
        <f t="shared" si="14"/>
        <v>0.98627320909924965</v>
      </c>
      <c r="Q32" s="3">
        <f t="shared" si="15"/>
        <v>0.7464379263885077</v>
      </c>
      <c r="R32" s="18">
        <f t="shared" si="16"/>
        <v>412.15760120996401</v>
      </c>
      <c r="S32" s="3">
        <f t="shared" si="22"/>
        <v>6.2472391959694358</v>
      </c>
      <c r="U32" s="3">
        <f t="shared" si="23"/>
        <v>6.2305725293027692</v>
      </c>
      <c r="W32" s="3">
        <f t="shared" si="19"/>
        <v>-0.15276080403056458</v>
      </c>
      <c r="Y32" s="3">
        <f t="shared" si="20"/>
        <v>-0.16942747069723119</v>
      </c>
      <c r="AD32" s="3">
        <f t="shared" si="21"/>
        <v>2.3335863248064557E-2</v>
      </c>
      <c r="AF32" s="3">
        <f t="shared" si="21"/>
        <v>2.8705667826861132E-2</v>
      </c>
    </row>
    <row r="33" spans="2:32" x14ac:dyDescent="0.3">
      <c r="B33" s="24"/>
      <c r="C33" s="3">
        <v>6</v>
      </c>
      <c r="D33" s="3">
        <v>1243.5</v>
      </c>
      <c r="E33" s="3">
        <v>22.471419000000001</v>
      </c>
      <c r="F33" s="3">
        <v>21.651098999999999</v>
      </c>
      <c r="G33" s="3">
        <v>6.166666666666667</v>
      </c>
      <c r="I33" s="3">
        <f t="shared" si="11"/>
        <v>1.0378881460012723</v>
      </c>
      <c r="L33" s="3">
        <f t="shared" si="12"/>
        <v>1528.4819559721757</v>
      </c>
      <c r="M33" s="3">
        <f t="shared" si="13"/>
        <v>1264.0444026874197</v>
      </c>
      <c r="N33" s="11">
        <f t="shared" si="14"/>
        <v>0.98374708780503173</v>
      </c>
      <c r="Q33" s="3">
        <f t="shared" si="15"/>
        <v>0.81355229294092923</v>
      </c>
      <c r="R33" s="18">
        <f t="shared" si="16"/>
        <v>1264.0444026874197</v>
      </c>
      <c r="S33" s="3">
        <f t="shared" si="22"/>
        <v>6</v>
      </c>
      <c r="U33" s="3">
        <f t="shared" si="23"/>
        <v>6</v>
      </c>
      <c r="W33" s="3">
        <f t="shared" si="19"/>
        <v>-0.16666666666666696</v>
      </c>
      <c r="Y33" s="3">
        <f t="shared" si="20"/>
        <v>-0.16666666666666696</v>
      </c>
      <c r="AD33" s="3">
        <f t="shared" si="21"/>
        <v>2.7777777777777877E-2</v>
      </c>
      <c r="AF33" s="3">
        <f t="shared" si="21"/>
        <v>2.7777777777777877E-2</v>
      </c>
    </row>
    <row r="34" spans="2:32" x14ac:dyDescent="0.3">
      <c r="B34" s="24"/>
      <c r="C34" s="3">
        <v>5</v>
      </c>
      <c r="D34" s="3">
        <v>597</v>
      </c>
      <c r="E34" s="3">
        <v>17.399100000000001</v>
      </c>
      <c r="F34" s="3">
        <v>15.108551</v>
      </c>
      <c r="G34" s="3">
        <v>6.4</v>
      </c>
      <c r="I34" s="3">
        <f t="shared" si="11"/>
        <v>1.1516061335067804</v>
      </c>
      <c r="L34" s="3">
        <f t="shared" si="12"/>
        <v>825.84676478542383</v>
      </c>
      <c r="M34" s="3">
        <f t="shared" si="13"/>
        <v>625.02290535102247</v>
      </c>
      <c r="N34" s="11">
        <f t="shared" si="14"/>
        <v>0.95516499457682369</v>
      </c>
      <c r="Q34" s="3">
        <f t="shared" si="15"/>
        <v>0.72289439815764844</v>
      </c>
      <c r="R34" s="18">
        <f t="shared" si="16"/>
        <v>625.02290535102247</v>
      </c>
      <c r="S34" s="3">
        <f t="shared" si="22"/>
        <v>6.246987893368023</v>
      </c>
      <c r="U34" s="3">
        <f t="shared" si="23"/>
        <v>6.2303212267013564</v>
      </c>
      <c r="W34" s="3">
        <f t="shared" si="19"/>
        <v>-0.1530121066319774</v>
      </c>
      <c r="Y34" s="3">
        <f t="shared" si="20"/>
        <v>-0.169678773298644</v>
      </c>
      <c r="AD34" s="3">
        <f t="shared" si="21"/>
        <v>2.3412704775955622E-2</v>
      </c>
      <c r="AF34" s="3">
        <f t="shared" si="21"/>
        <v>2.8790886108132626E-2</v>
      </c>
    </row>
    <row r="35" spans="2:32" x14ac:dyDescent="0.3">
      <c r="B35" s="24" t="s">
        <v>6</v>
      </c>
      <c r="C35" s="3">
        <v>6</v>
      </c>
      <c r="D35" s="3">
        <v>1503.5</v>
      </c>
      <c r="E35" s="3">
        <v>25.241039000000001</v>
      </c>
      <c r="F35" s="3">
        <v>23.426389</v>
      </c>
      <c r="G35" s="3">
        <v>5.833333333333333</v>
      </c>
      <c r="I35" s="3">
        <f t="shared" si="11"/>
        <v>1.0774617889253013</v>
      </c>
      <c r="L35" s="3">
        <f t="shared" si="12"/>
        <v>1857.6438371655015</v>
      </c>
      <c r="M35" s="3">
        <f t="shared" si="13"/>
        <v>1536.2590872473329</v>
      </c>
      <c r="N35" s="11">
        <f t="shared" si="14"/>
        <v>0.97867606608854596</v>
      </c>
      <c r="Q35" s="3">
        <f t="shared" si="15"/>
        <v>0.8093585917385141</v>
      </c>
      <c r="R35" s="18">
        <f t="shared" si="16"/>
        <v>1536.2590872473329</v>
      </c>
      <c r="S35" s="3">
        <f t="shared" si="22"/>
        <v>6</v>
      </c>
      <c r="U35" s="3">
        <f t="shared" si="23"/>
        <v>6</v>
      </c>
      <c r="W35" s="3">
        <f t="shared" si="19"/>
        <v>0.16666666666666696</v>
      </c>
      <c r="Y35" s="3">
        <f t="shared" si="20"/>
        <v>0.16666666666666696</v>
      </c>
      <c r="AD35" s="3">
        <f t="shared" si="21"/>
        <v>2.7777777777777877E-2</v>
      </c>
      <c r="AF35" s="3">
        <f t="shared" si="21"/>
        <v>2.7777777777777877E-2</v>
      </c>
    </row>
    <row r="36" spans="2:32" x14ac:dyDescent="0.3">
      <c r="B36" s="24"/>
      <c r="C36" s="3">
        <v>6</v>
      </c>
      <c r="D36" s="3">
        <v>1310</v>
      </c>
      <c r="E36" s="3">
        <v>24.510639000000001</v>
      </c>
      <c r="F36" s="3">
        <v>21.144829000000001</v>
      </c>
      <c r="G36" s="3">
        <v>5.833333333333333</v>
      </c>
      <c r="I36" s="3">
        <f t="shared" si="11"/>
        <v>1.1591788706354635</v>
      </c>
      <c r="L36" s="3">
        <f t="shared" si="12"/>
        <v>1628.2034986386896</v>
      </c>
      <c r="M36" s="3">
        <f t="shared" si="13"/>
        <v>1346.5134546395491</v>
      </c>
      <c r="N36" s="11">
        <f t="shared" si="14"/>
        <v>0.97288296339428448</v>
      </c>
      <c r="Q36" s="3">
        <f t="shared" si="15"/>
        <v>0.80456773437427598</v>
      </c>
      <c r="R36" s="18">
        <f t="shared" si="16"/>
        <v>1346.5134546395491</v>
      </c>
      <c r="S36" s="3">
        <f t="shared" si="22"/>
        <v>6</v>
      </c>
      <c r="U36" s="3">
        <f t="shared" si="23"/>
        <v>6</v>
      </c>
      <c r="W36" s="3">
        <f t="shared" si="19"/>
        <v>0.16666666666666696</v>
      </c>
      <c r="Y36" s="3">
        <f t="shared" si="20"/>
        <v>0.16666666666666696</v>
      </c>
      <c r="AD36" s="3">
        <f t="shared" si="21"/>
        <v>2.7777777777777877E-2</v>
      </c>
      <c r="AF36" s="3">
        <f t="shared" si="21"/>
        <v>2.7777777777777877E-2</v>
      </c>
    </row>
    <row r="37" spans="2:32" x14ac:dyDescent="0.3">
      <c r="B37" s="24"/>
      <c r="C37" s="3">
        <v>5</v>
      </c>
      <c r="D37" s="3">
        <v>1306.5</v>
      </c>
      <c r="E37" s="3">
        <v>24.807792800000001</v>
      </c>
      <c r="F37" s="3">
        <v>23.058681400000001</v>
      </c>
      <c r="G37" s="3">
        <v>6.2</v>
      </c>
      <c r="I37" s="3">
        <f t="shared" si="11"/>
        <v>1.075854788470255</v>
      </c>
      <c r="L37" s="3">
        <f t="shared" si="12"/>
        <v>1797.1009234759474</v>
      </c>
      <c r="M37" s="3">
        <f t="shared" si="13"/>
        <v>1360.0940129514049</v>
      </c>
      <c r="N37" s="11">
        <f t="shared" si="14"/>
        <v>0.96059536146688429</v>
      </c>
      <c r="Q37" s="3">
        <f t="shared" si="15"/>
        <v>0.72700424496637139</v>
      </c>
      <c r="R37" s="18">
        <f t="shared" si="16"/>
        <v>1360.0940129514049</v>
      </c>
      <c r="S37" s="3">
        <f t="shared" si="22"/>
        <v>6.2318376243607174</v>
      </c>
      <c r="U37" s="3">
        <f t="shared" si="23"/>
        <v>6.2151709576940508</v>
      </c>
      <c r="W37" s="3">
        <f t="shared" si="19"/>
        <v>3.1837624360717243E-2</v>
      </c>
      <c r="Y37" s="3">
        <f t="shared" si="20"/>
        <v>1.5170957694050635E-2</v>
      </c>
      <c r="AD37" s="3">
        <f t="shared" si="21"/>
        <v>1.013634324934136E-3</v>
      </c>
      <c r="AF37" s="3">
        <f t="shared" si="21"/>
        <v>2.3015795735467417E-4</v>
      </c>
    </row>
    <row r="38" spans="2:32" x14ac:dyDescent="0.3">
      <c r="B38" s="24"/>
      <c r="C38" s="3">
        <v>5</v>
      </c>
      <c r="D38" s="3">
        <v>1587</v>
      </c>
      <c r="E38" s="3">
        <v>29.018063000000001</v>
      </c>
      <c r="F38" s="3">
        <v>23.780017999999998</v>
      </c>
      <c r="G38" s="3">
        <v>6.4</v>
      </c>
      <c r="I38" s="3">
        <f t="shared" si="11"/>
        <v>1.2202708593408131</v>
      </c>
      <c r="L38" s="3">
        <f t="shared" si="12"/>
        <v>2167.8562005664571</v>
      </c>
      <c r="M38" s="3">
        <f t="shared" si="13"/>
        <v>1640.691516438076</v>
      </c>
      <c r="N38" s="11">
        <f t="shared" si="14"/>
        <v>0.96727506913996875</v>
      </c>
      <c r="Q38" s="3">
        <f t="shared" si="15"/>
        <v>0.73205962627286791</v>
      </c>
      <c r="R38" s="18">
        <f t="shared" si="16"/>
        <v>1640.691516438076</v>
      </c>
      <c r="S38" s="3">
        <f t="shared" si="22"/>
        <v>6.2607208385348292</v>
      </c>
      <c r="U38" s="3">
        <f t="shared" si="23"/>
        <v>6.2440541718681626</v>
      </c>
      <c r="W38" s="3">
        <f t="shared" si="19"/>
        <v>-0.13927916146517116</v>
      </c>
      <c r="Y38" s="3">
        <f t="shared" si="20"/>
        <v>-0.15594582813183777</v>
      </c>
      <c r="AD38" s="3">
        <f t="shared" si="21"/>
        <v>1.939868481844122E-2</v>
      </c>
      <c r="AF38" s="3">
        <f t="shared" si="21"/>
        <v>2.4319101311724683E-2</v>
      </c>
    </row>
    <row r="39" spans="2:32" x14ac:dyDescent="0.3">
      <c r="B39" s="24"/>
      <c r="C39" s="3">
        <v>7</v>
      </c>
      <c r="D39" s="3">
        <v>2859</v>
      </c>
      <c r="E39" s="3">
        <v>36.260455</v>
      </c>
      <c r="F39" s="3">
        <v>28.921381</v>
      </c>
      <c r="G39" s="3">
        <v>6.2857142857142856</v>
      </c>
      <c r="I39" s="3">
        <f t="shared" si="11"/>
        <v>1.2537594591350945</v>
      </c>
      <c r="L39" s="3">
        <f t="shared" si="12"/>
        <v>3294.5958633620289</v>
      </c>
      <c r="M39" s="3">
        <f t="shared" si="13"/>
        <v>2869.6800260362365</v>
      </c>
      <c r="N39" s="11">
        <f t="shared" si="14"/>
        <v>0.99627832164584973</v>
      </c>
      <c r="Q39" s="3">
        <f t="shared" si="15"/>
        <v>0.86778473554036539</v>
      </c>
      <c r="R39" s="18">
        <f t="shared" si="16"/>
        <v>2869.6800260362365</v>
      </c>
      <c r="S39" s="3">
        <f t="shared" si="22"/>
        <v>5.8089867439330813</v>
      </c>
      <c r="U39" s="3">
        <f t="shared" si="23"/>
        <v>5.8208915058378432</v>
      </c>
      <c r="W39" s="3">
        <f t="shared" si="19"/>
        <v>-0.47672754178120424</v>
      </c>
      <c r="Y39" s="3">
        <f t="shared" si="20"/>
        <v>-0.46482277987644238</v>
      </c>
      <c r="AD39" s="3">
        <f t="shared" si="21"/>
        <v>0.22726914909274984</v>
      </c>
      <c r="AF39" s="3">
        <f t="shared" si="21"/>
        <v>0.2160602166920636</v>
      </c>
    </row>
    <row r="40" spans="2:32" x14ac:dyDescent="0.3">
      <c r="B40" s="24"/>
      <c r="C40" s="3">
        <v>6</v>
      </c>
      <c r="D40" s="3">
        <v>1324</v>
      </c>
      <c r="E40" s="3">
        <v>24.40372</v>
      </c>
      <c r="F40" s="3">
        <v>21.66628</v>
      </c>
      <c r="G40" s="3">
        <v>6</v>
      </c>
      <c r="I40" s="3">
        <f t="shared" si="11"/>
        <v>1.1263456393991031</v>
      </c>
      <c r="L40" s="3">
        <f t="shared" si="12"/>
        <v>1661.0788841673275</v>
      </c>
      <c r="M40" s="3">
        <f t="shared" si="13"/>
        <v>1373.7011796246534</v>
      </c>
      <c r="N40" s="11">
        <f t="shared" si="14"/>
        <v>0.96381951157803214</v>
      </c>
      <c r="Q40" s="3">
        <f t="shared" si="15"/>
        <v>0.79707232005643136</v>
      </c>
      <c r="R40" s="18">
        <f t="shared" si="16"/>
        <v>1373.7011796246534</v>
      </c>
      <c r="S40" s="3">
        <f t="shared" si="22"/>
        <v>6</v>
      </c>
      <c r="U40" s="3">
        <f t="shared" si="23"/>
        <v>6</v>
      </c>
      <c r="W40" s="3">
        <f t="shared" si="19"/>
        <v>0</v>
      </c>
      <c r="Y40" s="3">
        <f t="shared" si="20"/>
        <v>0</v>
      </c>
      <c r="AD40" s="3">
        <f t="shared" si="21"/>
        <v>0</v>
      </c>
      <c r="AF40" s="3">
        <f t="shared" si="21"/>
        <v>0</v>
      </c>
    </row>
    <row r="41" spans="2:32" x14ac:dyDescent="0.3">
      <c r="B41" s="24"/>
      <c r="C41" s="3">
        <v>6</v>
      </c>
      <c r="D41" s="3">
        <v>2276.5</v>
      </c>
      <c r="E41" s="3">
        <v>31.318045000000001</v>
      </c>
      <c r="F41" s="3">
        <v>29.619534000000002</v>
      </c>
      <c r="G41" s="3">
        <v>6.5</v>
      </c>
      <c r="I41" s="3">
        <f t="shared" si="11"/>
        <v>1.0573442850248758</v>
      </c>
      <c r="L41" s="3">
        <f t="shared" si="12"/>
        <v>2914.2227086073699</v>
      </c>
      <c r="M41" s="3">
        <f t="shared" si="13"/>
        <v>2410.0427804244059</v>
      </c>
      <c r="N41" s="11">
        <f t="shared" si="14"/>
        <v>0.94458904152693535</v>
      </c>
      <c r="Q41" s="3">
        <f t="shared" si="15"/>
        <v>0.78116884933886166</v>
      </c>
      <c r="R41" s="18">
        <f t="shared" si="16"/>
        <v>2410.0427804244059</v>
      </c>
      <c r="S41" s="3">
        <f t="shared" si="22"/>
        <v>6</v>
      </c>
      <c r="U41" s="3">
        <f t="shared" si="23"/>
        <v>6</v>
      </c>
      <c r="W41" s="3">
        <f t="shared" si="19"/>
        <v>-0.5</v>
      </c>
      <c r="Y41" s="3">
        <f t="shared" si="20"/>
        <v>-0.5</v>
      </c>
      <c r="AD41" s="3">
        <f t="shared" si="21"/>
        <v>0.25</v>
      </c>
      <c r="AF41" s="3">
        <f t="shared" si="21"/>
        <v>0.25</v>
      </c>
    </row>
    <row r="42" spans="2:32" x14ac:dyDescent="0.3">
      <c r="B42" s="24"/>
      <c r="C42" s="3">
        <v>6</v>
      </c>
      <c r="D42" s="3">
        <v>1691.5</v>
      </c>
      <c r="E42" s="3">
        <v>26.309477000000001</v>
      </c>
      <c r="F42" s="3">
        <v>25.529254000000002</v>
      </c>
      <c r="G42" s="3">
        <v>5.833333333333333</v>
      </c>
      <c r="I42" s="3">
        <f t="shared" si="11"/>
        <v>1.0305619192789575</v>
      </c>
      <c r="L42" s="3">
        <f t="shared" si="12"/>
        <v>2110.0862715660169</v>
      </c>
      <c r="M42" s="3">
        <f t="shared" si="13"/>
        <v>1745.0273000207694</v>
      </c>
      <c r="N42" s="11">
        <f t="shared" si="14"/>
        <v>0.96932580938984025</v>
      </c>
      <c r="Q42" s="3">
        <f t="shared" si="15"/>
        <v>0.8016259916921028</v>
      </c>
      <c r="R42" s="18">
        <f t="shared" si="16"/>
        <v>1745.0273000207694</v>
      </c>
      <c r="S42" s="3">
        <f t="shared" si="22"/>
        <v>6</v>
      </c>
      <c r="U42" s="3">
        <f t="shared" si="23"/>
        <v>6</v>
      </c>
      <c r="W42" s="3">
        <f t="shared" si="19"/>
        <v>0.16666666666666696</v>
      </c>
      <c r="Y42" s="3">
        <f t="shared" si="20"/>
        <v>0.16666666666666696</v>
      </c>
      <c r="AD42" s="3">
        <f t="shared" si="21"/>
        <v>2.7777777777777877E-2</v>
      </c>
      <c r="AF42" s="3">
        <f t="shared" si="21"/>
        <v>2.7777777777777877E-2</v>
      </c>
    </row>
    <row r="43" spans="2:32" x14ac:dyDescent="0.3">
      <c r="B43" s="24"/>
      <c r="C43" s="3">
        <v>5</v>
      </c>
      <c r="D43" s="3">
        <v>1933.5</v>
      </c>
      <c r="E43" s="3">
        <v>31.527127499999999</v>
      </c>
      <c r="F43" s="3">
        <v>28.600677300000001</v>
      </c>
      <c r="G43" s="3">
        <v>6.8</v>
      </c>
      <c r="I43" s="3">
        <f t="shared" si="11"/>
        <v>1.1023210104188685</v>
      </c>
      <c r="L43" s="3">
        <f t="shared" si="12"/>
        <v>2832.7652987278566</v>
      </c>
      <c r="M43" s="3">
        <f t="shared" si="13"/>
        <v>2143.912494042977</v>
      </c>
      <c r="N43" s="11">
        <f t="shared" si="14"/>
        <v>0.9018558385066443</v>
      </c>
      <c r="Q43" s="3">
        <f t="shared" si="15"/>
        <v>0.6825486039624602</v>
      </c>
      <c r="R43" s="18">
        <f t="shared" si="16"/>
        <v>2143.912494042977</v>
      </c>
      <c r="S43" s="3">
        <f t="shared" si="22"/>
        <v>6.2371308687504401</v>
      </c>
      <c r="U43" s="3">
        <f t="shared" si="23"/>
        <v>6.2204642020837735</v>
      </c>
      <c r="W43" s="3">
        <f t="shared" si="19"/>
        <v>-0.56286913124955973</v>
      </c>
      <c r="Y43" s="3">
        <f t="shared" si="20"/>
        <v>-0.57953579791622634</v>
      </c>
      <c r="AD43" s="3">
        <f t="shared" si="21"/>
        <v>0.31682165891363412</v>
      </c>
      <c r="AF43" s="3">
        <f t="shared" si="21"/>
        <v>0.33586174106639716</v>
      </c>
    </row>
    <row r="44" spans="2:32" x14ac:dyDescent="0.3">
      <c r="B44" s="24"/>
      <c r="C44" s="3">
        <v>5</v>
      </c>
      <c r="D44" s="3">
        <v>1417.5</v>
      </c>
      <c r="E44" s="3">
        <v>26.349077999999999</v>
      </c>
      <c r="F44" s="3">
        <v>24.1041153</v>
      </c>
      <c r="G44" s="3">
        <v>6.2</v>
      </c>
      <c r="I44" s="3">
        <f t="shared" si="11"/>
        <v>1.09313607539871</v>
      </c>
      <c r="J44" s="3">
        <f>AVERAGE(I15:I44)</f>
        <v>1.1367261141530456</v>
      </c>
      <c r="K44" s="3">
        <f>STDEV(I15:I44)</f>
        <v>7.1260156281237316E-2</v>
      </c>
      <c r="L44" s="3">
        <f t="shared" si="12"/>
        <v>1995.2921405462639</v>
      </c>
      <c r="M44" s="3">
        <f t="shared" si="13"/>
        <v>1510.0904234120428</v>
      </c>
      <c r="N44" s="11">
        <f t="shared" si="14"/>
        <v>0.93868551049887783</v>
      </c>
      <c r="O44" s="3">
        <f>AVERAGE(N15:N44)</f>
        <v>0.97058488388265651</v>
      </c>
      <c r="P44" s="3">
        <f>STDEV(N15:N44)</f>
        <v>1.8714806657206273E-2</v>
      </c>
      <c r="Q44" s="3">
        <f t="shared" si="15"/>
        <v>0.7104222841332507</v>
      </c>
      <c r="R44" s="18">
        <f t="shared" si="16"/>
        <v>1510.0904234120428</v>
      </c>
      <c r="S44" s="3">
        <f t="shared" si="22"/>
        <v>6.2352938817464088</v>
      </c>
      <c r="U44" s="3">
        <f t="shared" si="23"/>
        <v>6.2186272150797421</v>
      </c>
      <c r="W44" s="3">
        <f t="shared" si="19"/>
        <v>3.5293881746408573E-2</v>
      </c>
      <c r="Y44" s="3">
        <f t="shared" si="20"/>
        <v>1.8627215079741966E-2</v>
      </c>
      <c r="AD44" s="3">
        <f t="shared" si="21"/>
        <v>1.2456580887294723E-3</v>
      </c>
      <c r="AF44" s="3">
        <f t="shared" si="21"/>
        <v>3.4697314162696649E-4</v>
      </c>
    </row>
    <row r="45" spans="2:32" x14ac:dyDescent="0.3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0"/>
      <c r="S45" s="14"/>
      <c r="T45" s="14"/>
      <c r="U45" s="14"/>
      <c r="V45" s="14"/>
      <c r="W45" s="14"/>
      <c r="X45" s="14"/>
      <c r="Y45" s="14"/>
    </row>
    <row r="46" spans="2:32" x14ac:dyDescent="0.3">
      <c r="B46" s="24" t="s">
        <v>7</v>
      </c>
      <c r="C46" s="3">
        <v>6</v>
      </c>
      <c r="D46" s="3">
        <v>1535.5</v>
      </c>
      <c r="E46" s="3">
        <v>26.141349999999999</v>
      </c>
      <c r="F46" s="3">
        <v>22.724205999999999</v>
      </c>
      <c r="G46" s="3">
        <v>6.333333333333333</v>
      </c>
      <c r="I46" s="3">
        <f t="shared" ref="I46:I65" si="24">E46/F46</f>
        <v>1.1503746269506623</v>
      </c>
      <c r="L46" s="3">
        <f t="shared" ref="L46:L65" si="25">PI()*E46*F46</f>
        <v>1866.236168910893</v>
      </c>
      <c r="M46" s="3">
        <f t="shared" ref="M46:M65" si="26">0.5*C46*E46*F46*SIN(2*PI()/C46)</f>
        <v>1543.3648884027593</v>
      </c>
      <c r="N46" s="11">
        <f t="shared" ref="N46:N65" si="27">D46/M46</f>
        <v>0.99490406418996691</v>
      </c>
      <c r="Q46" s="3">
        <f t="shared" ref="Q46:Q65" si="28">D46/L46</f>
        <v>0.82277903814075926</v>
      </c>
      <c r="R46" s="18">
        <f t="shared" ref="R46:R65" si="29">M46</f>
        <v>1543.3648884027593</v>
      </c>
      <c r="S46" s="3">
        <f t="shared" ref="S46" si="30">6+(6-C46)/C46*(I46+1/12)</f>
        <v>6</v>
      </c>
      <c r="U46" s="3">
        <f t="shared" ref="U46" si="31">6+(6/C46-1)*I46</f>
        <v>6</v>
      </c>
      <c r="W46" s="3">
        <f t="shared" ref="W46:W65" si="32">S46-G46</f>
        <v>-0.33333333333333304</v>
      </c>
      <c r="Y46" s="3">
        <f t="shared" ref="Y46:Y65" si="33">U46-G46</f>
        <v>-0.33333333333333304</v>
      </c>
      <c r="AD46" s="3">
        <f t="shared" ref="AD46:AF65" si="34">W46^2</f>
        <v>0.11111111111111091</v>
      </c>
      <c r="AF46" s="3">
        <f t="shared" si="34"/>
        <v>0.11111111111111091</v>
      </c>
    </row>
    <row r="47" spans="2:32" x14ac:dyDescent="0.3">
      <c r="B47" s="24"/>
      <c r="C47" s="3">
        <v>6</v>
      </c>
      <c r="D47" s="3">
        <v>1632.5</v>
      </c>
      <c r="E47" s="3">
        <v>27.525064400000002</v>
      </c>
      <c r="F47" s="3">
        <v>23.5142937</v>
      </c>
      <c r="G47" s="3">
        <v>6.333333333333333</v>
      </c>
      <c r="I47" s="3">
        <f t="shared" si="24"/>
        <v>1.1705673472982097</v>
      </c>
      <c r="L47" s="3">
        <f t="shared" si="25"/>
        <v>2033.3407050992605</v>
      </c>
      <c r="M47" s="3">
        <f t="shared" si="26"/>
        <v>1681.5592274378146</v>
      </c>
      <c r="N47" s="11">
        <f t="shared" si="27"/>
        <v>0.9708251564159498</v>
      </c>
      <c r="Q47" s="3">
        <f t="shared" si="28"/>
        <v>0.80286594170174108</v>
      </c>
      <c r="R47" s="18">
        <f t="shared" si="29"/>
        <v>1681.5592274378146</v>
      </c>
      <c r="S47" s="3">
        <f t="shared" ref="S47:S65" si="35">6+(6-C47)/C47*(I47+1/12)</f>
        <v>6</v>
      </c>
      <c r="U47" s="3">
        <f t="shared" ref="U47:U65" si="36">6+(6/C47-1)*I47</f>
        <v>6</v>
      </c>
      <c r="W47" s="3">
        <f t="shared" si="32"/>
        <v>-0.33333333333333304</v>
      </c>
      <c r="Y47" s="3">
        <f t="shared" si="33"/>
        <v>-0.33333333333333304</v>
      </c>
      <c r="AD47" s="3">
        <f t="shared" si="34"/>
        <v>0.11111111111111091</v>
      </c>
      <c r="AF47" s="3">
        <f t="shared" si="34"/>
        <v>0.11111111111111091</v>
      </c>
    </row>
    <row r="48" spans="2:32" x14ac:dyDescent="0.3">
      <c r="B48" s="24"/>
      <c r="C48" s="3">
        <v>5</v>
      </c>
      <c r="D48" s="3">
        <v>929</v>
      </c>
      <c r="E48" s="3">
        <v>21.591716999999999</v>
      </c>
      <c r="F48" s="3">
        <v>18.573053999999999</v>
      </c>
      <c r="G48" s="3">
        <v>6.6</v>
      </c>
      <c r="I48" s="3">
        <f t="shared" si="24"/>
        <v>1.1625291672548845</v>
      </c>
      <c r="L48" s="3">
        <f t="shared" si="25"/>
        <v>1259.8544475058134</v>
      </c>
      <c r="M48" s="3">
        <f t="shared" si="26"/>
        <v>953.49152006920713</v>
      </c>
      <c r="N48" s="11">
        <f t="shared" si="27"/>
        <v>0.97431385643846158</v>
      </c>
      <c r="Q48" s="3">
        <f t="shared" si="28"/>
        <v>0.73738676863758368</v>
      </c>
      <c r="R48" s="18">
        <f t="shared" si="29"/>
        <v>953.49152006920713</v>
      </c>
      <c r="S48" s="3">
        <f t="shared" si="35"/>
        <v>6.2491725001176439</v>
      </c>
      <c r="U48" s="3">
        <f t="shared" si="36"/>
        <v>6.2325058334509773</v>
      </c>
      <c r="W48" s="3">
        <f t="shared" si="32"/>
        <v>-0.35082749988235573</v>
      </c>
      <c r="Y48" s="3">
        <f t="shared" si="33"/>
        <v>-0.36749416654902234</v>
      </c>
      <c r="AD48" s="3">
        <f t="shared" si="34"/>
        <v>0.12307993467370432</v>
      </c>
      <c r="AF48" s="3">
        <f t="shared" si="34"/>
        <v>0.13505196244756057</v>
      </c>
    </row>
    <row r="49" spans="2:32" x14ac:dyDescent="0.3">
      <c r="B49" s="24"/>
      <c r="C49" s="3">
        <v>7</v>
      </c>
      <c r="D49" s="3">
        <v>2564</v>
      </c>
      <c r="E49" s="3">
        <v>32.355871</v>
      </c>
      <c r="F49" s="3">
        <v>29.45168</v>
      </c>
      <c r="G49" s="3">
        <v>6.2857142857142856</v>
      </c>
      <c r="I49" s="3">
        <f t="shared" si="24"/>
        <v>1.0986086702014961</v>
      </c>
      <c r="L49" s="3">
        <f t="shared" si="25"/>
        <v>2993.732837638162</v>
      </c>
      <c r="M49" s="3">
        <f t="shared" si="26"/>
        <v>2607.6203831240541</v>
      </c>
      <c r="N49" s="11">
        <f t="shared" si="27"/>
        <v>0.98327195806323819</v>
      </c>
      <c r="Q49" s="3">
        <f t="shared" si="28"/>
        <v>0.8564558492877441</v>
      </c>
      <c r="R49" s="18">
        <f t="shared" si="29"/>
        <v>2607.6203831240541</v>
      </c>
      <c r="S49" s="3">
        <f t="shared" si="35"/>
        <v>5.8311511423521676</v>
      </c>
      <c r="U49" s="3">
        <f t="shared" si="36"/>
        <v>5.8430559042569294</v>
      </c>
      <c r="W49" s="3">
        <f t="shared" si="32"/>
        <v>-0.45456314336211801</v>
      </c>
      <c r="Y49" s="3">
        <f t="shared" si="33"/>
        <v>-0.44265838145735614</v>
      </c>
      <c r="AD49" s="3">
        <f t="shared" si="34"/>
        <v>0.20662765130324945</v>
      </c>
      <c r="AF49" s="3">
        <f t="shared" si="34"/>
        <v>0.19594644267444622</v>
      </c>
    </row>
    <row r="50" spans="2:32" x14ac:dyDescent="0.3">
      <c r="B50" s="24"/>
      <c r="C50" s="3">
        <v>7</v>
      </c>
      <c r="D50" s="3">
        <v>1567.5</v>
      </c>
      <c r="E50" s="3">
        <v>25.027918</v>
      </c>
      <c r="F50" s="3">
        <v>23.390325000000001</v>
      </c>
      <c r="G50" s="3">
        <v>5.8571428571428568</v>
      </c>
      <c r="I50" s="3">
        <f t="shared" si="24"/>
        <v>1.0700115539224015</v>
      </c>
      <c r="L50" s="3">
        <f t="shared" si="25"/>
        <v>1839.123324480523</v>
      </c>
      <c r="M50" s="3">
        <f t="shared" si="26"/>
        <v>1601.9249973480507</v>
      </c>
      <c r="N50" s="11">
        <f t="shared" si="27"/>
        <v>0.97851023149957672</v>
      </c>
      <c r="Q50" s="3">
        <f t="shared" si="28"/>
        <v>0.85230825966646606</v>
      </c>
      <c r="R50" s="18">
        <f t="shared" si="29"/>
        <v>1601.9249973480507</v>
      </c>
      <c r="S50" s="3">
        <f t="shared" si="35"/>
        <v>5.8352364446777525</v>
      </c>
      <c r="U50" s="3">
        <f t="shared" si="36"/>
        <v>5.8471412065825144</v>
      </c>
      <c r="W50" s="3">
        <f t="shared" si="32"/>
        <v>-2.1906412465104275E-2</v>
      </c>
      <c r="Y50" s="3">
        <f t="shared" si="33"/>
        <v>-1.0001650560342412E-2</v>
      </c>
      <c r="AD50" s="3">
        <f t="shared" si="34"/>
        <v>4.7989090709127597E-4</v>
      </c>
      <c r="AF50" s="3">
        <f t="shared" si="34"/>
        <v>1.0003301393119769E-4</v>
      </c>
    </row>
    <row r="51" spans="2:32" x14ac:dyDescent="0.3">
      <c r="B51" s="24"/>
      <c r="C51" s="3">
        <v>5</v>
      </c>
      <c r="D51" s="3">
        <v>1034.5</v>
      </c>
      <c r="E51" s="3">
        <v>22.558474</v>
      </c>
      <c r="F51" s="3">
        <v>19.725631</v>
      </c>
      <c r="G51" s="3">
        <v>6.4</v>
      </c>
      <c r="I51" s="3">
        <f t="shared" si="24"/>
        <v>1.1436122879922068</v>
      </c>
      <c r="L51" s="3">
        <f t="shared" si="25"/>
        <v>1397.9463201157519</v>
      </c>
      <c r="M51" s="3">
        <f t="shared" si="26"/>
        <v>1058.0031402684492</v>
      </c>
      <c r="N51" s="11">
        <f t="shared" si="27"/>
        <v>0.97778537759114237</v>
      </c>
      <c r="Q51" s="3">
        <f t="shared" si="28"/>
        <v>0.74001410863497386</v>
      </c>
      <c r="R51" s="18">
        <f t="shared" si="29"/>
        <v>1058.0031402684492</v>
      </c>
      <c r="S51" s="3">
        <f t="shared" si="35"/>
        <v>6.2453891242651078</v>
      </c>
      <c r="U51" s="3">
        <f t="shared" si="36"/>
        <v>6.2287224575984412</v>
      </c>
      <c r="W51" s="3">
        <f t="shared" si="32"/>
        <v>-0.15461087573489252</v>
      </c>
      <c r="Y51" s="3">
        <f t="shared" si="33"/>
        <v>-0.17127754240155912</v>
      </c>
      <c r="AD51" s="3">
        <f t="shared" si="34"/>
        <v>2.3904522895510375E-2</v>
      </c>
      <c r="AF51" s="3">
        <f t="shared" si="34"/>
        <v>2.9335996531117885E-2</v>
      </c>
    </row>
    <row r="52" spans="2:32" x14ac:dyDescent="0.3">
      <c r="B52" s="24"/>
      <c r="C52" s="3">
        <v>6</v>
      </c>
      <c r="D52" s="3">
        <v>1734</v>
      </c>
      <c r="E52" s="3">
        <v>27.058388000000001</v>
      </c>
      <c r="F52" s="3">
        <v>25.088398999999999</v>
      </c>
      <c r="G52" s="3">
        <v>6.166666666666667</v>
      </c>
      <c r="I52" s="3">
        <f t="shared" si="24"/>
        <v>1.0785219096682894</v>
      </c>
      <c r="L52" s="3">
        <f t="shared" si="25"/>
        <v>2132.6753076366786</v>
      </c>
      <c r="M52" s="3">
        <f t="shared" si="26"/>
        <v>1763.7082824789909</v>
      </c>
      <c r="N52" s="11">
        <f t="shared" si="27"/>
        <v>0.9831557844490959</v>
      </c>
      <c r="Q52" s="3">
        <f t="shared" si="28"/>
        <v>0.81306328900179836</v>
      </c>
      <c r="R52" s="18">
        <f t="shared" si="29"/>
        <v>1763.7082824789909</v>
      </c>
      <c r="S52" s="3">
        <f t="shared" si="35"/>
        <v>6</v>
      </c>
      <c r="U52" s="3">
        <f t="shared" si="36"/>
        <v>6</v>
      </c>
      <c r="W52" s="3">
        <f t="shared" si="32"/>
        <v>-0.16666666666666696</v>
      </c>
      <c r="Y52" s="3">
        <f t="shared" si="33"/>
        <v>-0.16666666666666696</v>
      </c>
      <c r="AD52" s="3">
        <f t="shared" si="34"/>
        <v>2.7777777777777877E-2</v>
      </c>
      <c r="AF52" s="3">
        <f t="shared" si="34"/>
        <v>2.7777777777777877E-2</v>
      </c>
    </row>
    <row r="53" spans="2:32" x14ac:dyDescent="0.3">
      <c r="B53" s="24"/>
      <c r="C53" s="3">
        <v>8</v>
      </c>
      <c r="D53" s="3">
        <v>3008.5</v>
      </c>
      <c r="E53" s="3">
        <v>34.438958</v>
      </c>
      <c r="F53" s="3">
        <v>31.270050000000001</v>
      </c>
      <c r="G53" s="3">
        <v>5.875</v>
      </c>
      <c r="I53" s="3">
        <f t="shared" si="24"/>
        <v>1.101340036232753</v>
      </c>
      <c r="L53" s="3">
        <f t="shared" si="25"/>
        <v>3383.2060685231068</v>
      </c>
      <c r="M53" s="3">
        <f t="shared" si="26"/>
        <v>3045.9556244130886</v>
      </c>
      <c r="N53" s="11">
        <f t="shared" si="27"/>
        <v>0.9877031614929368</v>
      </c>
      <c r="Q53" s="3">
        <f t="shared" si="28"/>
        <v>0.88924527181204793</v>
      </c>
      <c r="R53" s="18">
        <f t="shared" si="29"/>
        <v>3045.9556244130886</v>
      </c>
      <c r="S53" s="3">
        <f t="shared" si="35"/>
        <v>5.7038316576084789</v>
      </c>
      <c r="U53" s="3">
        <f t="shared" si="36"/>
        <v>5.7246649909418119</v>
      </c>
      <c r="W53" s="3">
        <f t="shared" si="32"/>
        <v>-0.17116834239152112</v>
      </c>
      <c r="Y53" s="3">
        <f t="shared" si="33"/>
        <v>-0.15033500905818808</v>
      </c>
      <c r="AD53" s="3">
        <f t="shared" si="34"/>
        <v>2.9298601437061006E-2</v>
      </c>
      <c r="AF53" s="3">
        <f t="shared" si="34"/>
        <v>2.2600614948525492E-2</v>
      </c>
    </row>
    <row r="54" spans="2:32" x14ac:dyDescent="0.3">
      <c r="B54" s="24"/>
      <c r="C54" s="3">
        <v>6</v>
      </c>
      <c r="D54" s="3">
        <v>2019.5</v>
      </c>
      <c r="E54" s="3">
        <v>28.989944999999999</v>
      </c>
      <c r="F54" s="3">
        <v>27.22833</v>
      </c>
      <c r="G54" s="3">
        <v>6.5</v>
      </c>
      <c r="I54" s="3">
        <f t="shared" si="24"/>
        <v>1.064697871665284</v>
      </c>
      <c r="L54" s="3">
        <f t="shared" si="25"/>
        <v>2479.8092154953806</v>
      </c>
      <c r="M54" s="3">
        <f t="shared" si="26"/>
        <v>2050.7857134537735</v>
      </c>
      <c r="N54" s="11">
        <f t="shared" si="27"/>
        <v>0.98474452340460061</v>
      </c>
      <c r="Q54" s="3">
        <f t="shared" si="28"/>
        <v>0.81437716554197637</v>
      </c>
      <c r="R54" s="18">
        <f t="shared" si="29"/>
        <v>2050.7857134537735</v>
      </c>
      <c r="S54" s="3">
        <f t="shared" si="35"/>
        <v>6</v>
      </c>
      <c r="U54" s="3">
        <f t="shared" si="36"/>
        <v>6</v>
      </c>
      <c r="W54" s="3">
        <f t="shared" si="32"/>
        <v>-0.5</v>
      </c>
      <c r="Y54" s="3">
        <f t="shared" si="33"/>
        <v>-0.5</v>
      </c>
      <c r="AD54" s="3">
        <f t="shared" si="34"/>
        <v>0.25</v>
      </c>
      <c r="AF54" s="3">
        <f t="shared" si="34"/>
        <v>0.25</v>
      </c>
    </row>
    <row r="55" spans="2:32" x14ac:dyDescent="0.3">
      <c r="B55" s="24"/>
      <c r="C55" s="3">
        <v>5</v>
      </c>
      <c r="D55" s="3">
        <v>881</v>
      </c>
      <c r="E55" s="3">
        <v>20.6466897</v>
      </c>
      <c r="F55" s="3">
        <v>18.4322002</v>
      </c>
      <c r="G55" s="3">
        <v>6.4</v>
      </c>
      <c r="I55" s="3">
        <f t="shared" si="24"/>
        <v>1.1201424396421216</v>
      </c>
      <c r="L55" s="3">
        <f t="shared" si="25"/>
        <v>1195.5768090656852</v>
      </c>
      <c r="M55" s="3">
        <f t="shared" si="26"/>
        <v>904.84448524381799</v>
      </c>
      <c r="N55" s="11">
        <f t="shared" si="27"/>
        <v>0.97364797417382409</v>
      </c>
      <c r="Q55" s="3">
        <f t="shared" si="28"/>
        <v>0.73688281114157816</v>
      </c>
      <c r="R55" s="18">
        <f t="shared" si="29"/>
        <v>904.84448524381799</v>
      </c>
      <c r="S55" s="3">
        <f t="shared" si="35"/>
        <v>6.2406951545950911</v>
      </c>
      <c r="U55" s="3">
        <f t="shared" si="36"/>
        <v>6.2240284879284244</v>
      </c>
      <c r="W55" s="3">
        <f t="shared" si="32"/>
        <v>-0.1593048454049093</v>
      </c>
      <c r="Y55" s="3">
        <f t="shared" si="33"/>
        <v>-0.17597151207157591</v>
      </c>
      <c r="AD55" s="3">
        <f t="shared" si="34"/>
        <v>2.5378033769482052E-2</v>
      </c>
      <c r="AF55" s="3">
        <f t="shared" si="34"/>
        <v>3.0965973060756786E-2</v>
      </c>
    </row>
    <row r="56" spans="2:32" x14ac:dyDescent="0.3">
      <c r="B56" s="24" t="s">
        <v>8</v>
      </c>
      <c r="C56" s="3">
        <v>5</v>
      </c>
      <c r="D56" s="3">
        <v>1894</v>
      </c>
      <c r="E56" s="3">
        <v>29.693068</v>
      </c>
      <c r="F56" s="3">
        <v>27.533332999999999</v>
      </c>
      <c r="G56" s="3">
        <v>6.8</v>
      </c>
      <c r="I56" s="3">
        <f t="shared" si="24"/>
        <v>1.0784407394484352</v>
      </c>
      <c r="L56" s="3">
        <f t="shared" si="25"/>
        <v>2568.4063377271132</v>
      </c>
      <c r="M56" s="3">
        <f t="shared" si="26"/>
        <v>1943.8385664019413</v>
      </c>
      <c r="N56" s="11">
        <f t="shared" si="27"/>
        <v>0.9743607482311698</v>
      </c>
      <c r="Q56" s="3">
        <f t="shared" si="28"/>
        <v>0.73742225759965896</v>
      </c>
      <c r="R56" s="18">
        <f t="shared" si="29"/>
        <v>1943.8385664019413</v>
      </c>
      <c r="S56" s="3">
        <f t="shared" si="35"/>
        <v>6.2323548145563539</v>
      </c>
      <c r="U56" s="3">
        <f t="shared" si="36"/>
        <v>6.2156881478896873</v>
      </c>
      <c r="W56" s="3">
        <f t="shared" si="32"/>
        <v>-0.56764518544364595</v>
      </c>
      <c r="Y56" s="3">
        <f t="shared" si="33"/>
        <v>-0.58431185211031256</v>
      </c>
      <c r="AD56" s="3">
        <f t="shared" si="34"/>
        <v>0.32222105655735123</v>
      </c>
      <c r="AF56" s="3">
        <f t="shared" si="34"/>
        <v>0.34142034051658376</v>
      </c>
    </row>
    <row r="57" spans="2:32" x14ac:dyDescent="0.3">
      <c r="B57" s="24"/>
      <c r="C57" s="3">
        <v>5</v>
      </c>
      <c r="D57" s="3">
        <v>1664</v>
      </c>
      <c r="E57" s="3">
        <v>27.453600000000002</v>
      </c>
      <c r="F57" s="3">
        <v>25.584557</v>
      </c>
      <c r="G57" s="3">
        <v>6.8</v>
      </c>
      <c r="I57" s="3">
        <f t="shared" si="24"/>
        <v>1.0730535611775494</v>
      </c>
      <c r="L57" s="3">
        <f t="shared" si="25"/>
        <v>2206.6175904120187</v>
      </c>
      <c r="M57" s="3">
        <f t="shared" si="26"/>
        <v>1670.027172312457</v>
      </c>
      <c r="N57" s="11">
        <f t="shared" si="27"/>
        <v>0.99639097350487338</v>
      </c>
      <c r="Q57" s="3">
        <f t="shared" si="28"/>
        <v>0.75409532092477272</v>
      </c>
      <c r="R57" s="18">
        <f t="shared" si="29"/>
        <v>1670.027172312457</v>
      </c>
      <c r="S57" s="3">
        <f t="shared" si="35"/>
        <v>6.2312773789021767</v>
      </c>
      <c r="U57" s="3">
        <f t="shared" si="36"/>
        <v>6.2146107122355101</v>
      </c>
      <c r="W57" s="3">
        <f t="shared" si="32"/>
        <v>-0.56872262109782312</v>
      </c>
      <c r="Y57" s="3">
        <f t="shared" si="33"/>
        <v>-0.58538928776448973</v>
      </c>
      <c r="AD57" s="3">
        <f t="shared" si="34"/>
        <v>0.32344541974837809</v>
      </c>
      <c r="AF57" s="3">
        <f t="shared" si="34"/>
        <v>0.34268061822941659</v>
      </c>
    </row>
    <row r="58" spans="2:32" x14ac:dyDescent="0.3">
      <c r="B58" s="24"/>
      <c r="C58" s="3">
        <v>6</v>
      </c>
      <c r="D58" s="3">
        <v>2823</v>
      </c>
      <c r="E58" s="3">
        <v>34.871356599999999</v>
      </c>
      <c r="F58" s="3">
        <v>31.925562200000002</v>
      </c>
      <c r="G58" s="3">
        <v>6.666666666666667</v>
      </c>
      <c r="I58" s="3">
        <f t="shared" si="24"/>
        <v>1.0922707134034431</v>
      </c>
      <c r="L58" s="3">
        <f t="shared" si="25"/>
        <v>3497.4963469682284</v>
      </c>
      <c r="M58" s="3">
        <f t="shared" si="26"/>
        <v>2892.4061965736191</v>
      </c>
      <c r="N58" s="11">
        <f t="shared" si="27"/>
        <v>0.97600399395636805</v>
      </c>
      <c r="Q58" s="3">
        <f t="shared" si="28"/>
        <v>0.80714880587283266</v>
      </c>
      <c r="R58" s="18">
        <f t="shared" si="29"/>
        <v>2892.4061965736191</v>
      </c>
      <c r="S58" s="3">
        <f t="shared" si="35"/>
        <v>6</v>
      </c>
      <c r="U58" s="3">
        <f t="shared" si="36"/>
        <v>6</v>
      </c>
      <c r="W58" s="3">
        <f t="shared" si="32"/>
        <v>-0.66666666666666696</v>
      </c>
      <c r="Y58" s="3">
        <f t="shared" si="33"/>
        <v>-0.66666666666666696</v>
      </c>
      <c r="AD58" s="3">
        <f t="shared" si="34"/>
        <v>0.44444444444444486</v>
      </c>
      <c r="AF58" s="3">
        <f t="shared" si="34"/>
        <v>0.44444444444444486</v>
      </c>
    </row>
    <row r="59" spans="2:32" x14ac:dyDescent="0.3">
      <c r="B59" s="24"/>
      <c r="C59" s="3">
        <v>6</v>
      </c>
      <c r="D59" s="3">
        <v>3449.5</v>
      </c>
      <c r="E59" s="3">
        <v>38.9368117</v>
      </c>
      <c r="F59" s="3">
        <v>35.044916999999998</v>
      </c>
      <c r="G59" s="3">
        <v>6.5</v>
      </c>
      <c r="I59" s="3">
        <f t="shared" si="24"/>
        <v>1.1110544704671437</v>
      </c>
      <c r="L59" s="3">
        <f t="shared" si="25"/>
        <v>4286.8204648951778</v>
      </c>
      <c r="M59" s="3">
        <f t="shared" si="26"/>
        <v>3545.1719876732877</v>
      </c>
      <c r="N59" s="11">
        <f t="shared" si="27"/>
        <v>0.97301344250548538</v>
      </c>
      <c r="Q59" s="3">
        <f t="shared" si="28"/>
        <v>0.80467563973065703</v>
      </c>
      <c r="R59" s="18">
        <f t="shared" si="29"/>
        <v>3545.1719876732877</v>
      </c>
      <c r="S59" s="3">
        <f t="shared" si="35"/>
        <v>6</v>
      </c>
      <c r="U59" s="3">
        <f t="shared" si="36"/>
        <v>6</v>
      </c>
      <c r="W59" s="3">
        <f t="shared" si="32"/>
        <v>-0.5</v>
      </c>
      <c r="Y59" s="3">
        <f t="shared" si="33"/>
        <v>-0.5</v>
      </c>
      <c r="AD59" s="3">
        <f t="shared" si="34"/>
        <v>0.25</v>
      </c>
      <c r="AF59" s="3">
        <f t="shared" si="34"/>
        <v>0.25</v>
      </c>
    </row>
    <row r="60" spans="2:32" x14ac:dyDescent="0.3">
      <c r="B60" s="24"/>
      <c r="C60" s="3">
        <v>6</v>
      </c>
      <c r="D60" s="3">
        <v>4836.5</v>
      </c>
      <c r="E60" s="3">
        <v>48.699820000000003</v>
      </c>
      <c r="F60" s="3">
        <v>40.278624000000001</v>
      </c>
      <c r="G60" s="3">
        <v>6.333333333333333</v>
      </c>
      <c r="I60" s="3">
        <f t="shared" si="24"/>
        <v>1.2090735770914121</v>
      </c>
      <c r="L60" s="3">
        <f t="shared" si="25"/>
        <v>6162.4279476983738</v>
      </c>
      <c r="M60" s="3">
        <f t="shared" si="26"/>
        <v>5096.286890281388</v>
      </c>
      <c r="N60" s="11">
        <f t="shared" si="27"/>
        <v>0.94902428064306954</v>
      </c>
      <c r="Q60" s="3">
        <f t="shared" si="28"/>
        <v>0.78483676256310642</v>
      </c>
      <c r="R60" s="18">
        <f t="shared" si="29"/>
        <v>5096.286890281388</v>
      </c>
      <c r="S60" s="3">
        <f t="shared" si="35"/>
        <v>6</v>
      </c>
      <c r="U60" s="3">
        <f t="shared" si="36"/>
        <v>6</v>
      </c>
      <c r="W60" s="3">
        <f t="shared" si="32"/>
        <v>-0.33333333333333304</v>
      </c>
      <c r="Y60" s="3">
        <f t="shared" si="33"/>
        <v>-0.33333333333333304</v>
      </c>
      <c r="AD60" s="3">
        <f t="shared" si="34"/>
        <v>0.11111111111111091</v>
      </c>
      <c r="AF60" s="3">
        <f t="shared" si="34"/>
        <v>0.11111111111111091</v>
      </c>
    </row>
    <row r="61" spans="2:32" x14ac:dyDescent="0.3">
      <c r="B61" s="24"/>
      <c r="C61" s="3">
        <v>6</v>
      </c>
      <c r="D61" s="3">
        <v>3335</v>
      </c>
      <c r="E61" s="3">
        <v>37.895386999999999</v>
      </c>
      <c r="F61" s="3">
        <v>34.904722</v>
      </c>
      <c r="G61" s="3">
        <v>6.333333333333333</v>
      </c>
      <c r="I61" s="3">
        <f t="shared" si="24"/>
        <v>1.08568081418898</v>
      </c>
      <c r="L61" s="3">
        <f t="shared" si="25"/>
        <v>4155.4724051318872</v>
      </c>
      <c r="M61" s="3">
        <f t="shared" si="26"/>
        <v>3436.5480166156512</v>
      </c>
      <c r="N61" s="11">
        <f t="shared" si="27"/>
        <v>0.97045057536671442</v>
      </c>
      <c r="Q61" s="3">
        <f t="shared" si="28"/>
        <v>0.80255616566755983</v>
      </c>
      <c r="R61" s="18">
        <f t="shared" si="29"/>
        <v>3436.5480166156512</v>
      </c>
      <c r="S61" s="3">
        <f t="shared" si="35"/>
        <v>6</v>
      </c>
      <c r="U61" s="3">
        <f t="shared" si="36"/>
        <v>6</v>
      </c>
      <c r="W61" s="3">
        <f t="shared" si="32"/>
        <v>-0.33333333333333304</v>
      </c>
      <c r="Y61" s="3">
        <f t="shared" si="33"/>
        <v>-0.33333333333333304</v>
      </c>
      <c r="AD61" s="3">
        <f t="shared" si="34"/>
        <v>0.11111111111111091</v>
      </c>
      <c r="AF61" s="3">
        <f t="shared" si="34"/>
        <v>0.11111111111111091</v>
      </c>
    </row>
    <row r="62" spans="2:32" x14ac:dyDescent="0.3">
      <c r="B62" s="24"/>
      <c r="C62" s="3">
        <v>5</v>
      </c>
      <c r="D62" s="3">
        <v>2963</v>
      </c>
      <c r="E62" s="3">
        <v>39.59938339</v>
      </c>
      <c r="F62" s="3">
        <v>32.736959140000003</v>
      </c>
      <c r="G62" s="3">
        <v>7</v>
      </c>
      <c r="I62" s="3">
        <f t="shared" si="24"/>
        <v>1.2096231424749244</v>
      </c>
      <c r="L62" s="3">
        <f t="shared" si="25"/>
        <v>4072.6457212802698</v>
      </c>
      <c r="M62" s="3">
        <f t="shared" si="26"/>
        <v>3082.2871381489158</v>
      </c>
      <c r="N62" s="11">
        <f t="shared" si="27"/>
        <v>0.96129914806686234</v>
      </c>
      <c r="Q62" s="3">
        <f t="shared" si="28"/>
        <v>0.72753688947649409</v>
      </c>
      <c r="R62" s="18">
        <f t="shared" si="29"/>
        <v>3082.2871381489158</v>
      </c>
      <c r="S62" s="3">
        <f t="shared" si="35"/>
        <v>6.2585912951616516</v>
      </c>
      <c r="U62" s="3">
        <f t="shared" si="36"/>
        <v>6.241924628494985</v>
      </c>
      <c r="W62" s="3">
        <f t="shared" si="32"/>
        <v>-0.74140870483834842</v>
      </c>
      <c r="Y62" s="3">
        <f t="shared" si="33"/>
        <v>-0.75807537150501503</v>
      </c>
      <c r="AD62" s="3">
        <f t="shared" si="34"/>
        <v>0.54968686761007723</v>
      </c>
      <c r="AF62" s="3">
        <f t="shared" si="34"/>
        <v>0.57467826888246654</v>
      </c>
    </row>
    <row r="63" spans="2:32" x14ac:dyDescent="0.3">
      <c r="B63" s="24"/>
      <c r="C63" s="3">
        <v>6</v>
      </c>
      <c r="D63" s="3">
        <v>2648</v>
      </c>
      <c r="E63" s="3">
        <v>33.707676999999997</v>
      </c>
      <c r="F63" s="3">
        <v>31.257745</v>
      </c>
      <c r="G63" s="3">
        <v>6.333333333333333</v>
      </c>
      <c r="I63" s="3">
        <f t="shared" si="24"/>
        <v>1.0783783986976667</v>
      </c>
      <c r="L63" s="3">
        <f t="shared" si="25"/>
        <v>3310.0636139212029</v>
      </c>
      <c r="M63" s="3">
        <f t="shared" si="26"/>
        <v>2737.4005740585626</v>
      </c>
      <c r="N63" s="11">
        <f t="shared" si="27"/>
        <v>0.96734106988002333</v>
      </c>
      <c r="Q63" s="3">
        <f t="shared" si="28"/>
        <v>0.79998462532963166</v>
      </c>
      <c r="R63" s="18">
        <f t="shared" si="29"/>
        <v>2737.4005740585626</v>
      </c>
      <c r="S63" s="3">
        <f t="shared" si="35"/>
        <v>6</v>
      </c>
      <c r="U63" s="3">
        <f t="shared" si="36"/>
        <v>6</v>
      </c>
      <c r="W63" s="3">
        <f t="shared" si="32"/>
        <v>-0.33333333333333304</v>
      </c>
      <c r="Y63" s="3">
        <f t="shared" si="33"/>
        <v>-0.33333333333333304</v>
      </c>
      <c r="AD63" s="3">
        <f t="shared" si="34"/>
        <v>0.11111111111111091</v>
      </c>
      <c r="AF63" s="3">
        <f t="shared" si="34"/>
        <v>0.11111111111111091</v>
      </c>
    </row>
    <row r="64" spans="2:32" x14ac:dyDescent="0.3">
      <c r="B64" s="24"/>
      <c r="C64" s="3">
        <v>5</v>
      </c>
      <c r="D64" s="3">
        <v>2697.5</v>
      </c>
      <c r="E64" s="3">
        <v>34.635435999999999</v>
      </c>
      <c r="F64" s="3">
        <v>33.406677000000002</v>
      </c>
      <c r="G64" s="3">
        <v>7.2</v>
      </c>
      <c r="I64" s="3">
        <f t="shared" si="24"/>
        <v>1.0367818385528138</v>
      </c>
      <c r="L64" s="3">
        <f t="shared" si="25"/>
        <v>3634.994932385147</v>
      </c>
      <c r="M64" s="3">
        <f t="shared" si="26"/>
        <v>2751.0613233024164</v>
      </c>
      <c r="N64" s="11">
        <f t="shared" si="27"/>
        <v>0.98053066907351938</v>
      </c>
      <c r="Q64" s="3">
        <f t="shared" si="28"/>
        <v>0.74209181860674611</v>
      </c>
      <c r="R64" s="18">
        <f t="shared" si="29"/>
        <v>2751.0613233024164</v>
      </c>
      <c r="S64" s="3">
        <f t="shared" si="35"/>
        <v>6.2240230343772298</v>
      </c>
      <c r="U64" s="3">
        <f t="shared" si="36"/>
        <v>6.2073563677105623</v>
      </c>
      <c r="W64" s="3">
        <f t="shared" si="32"/>
        <v>-0.97597696562277036</v>
      </c>
      <c r="Y64" s="3">
        <f t="shared" si="33"/>
        <v>-0.99264363228943786</v>
      </c>
      <c r="AD64" s="3">
        <f t="shared" si="34"/>
        <v>0.95253103742623024</v>
      </c>
      <c r="AF64" s="3">
        <f t="shared" si="34"/>
        <v>0.98534138072476873</v>
      </c>
    </row>
    <row r="65" spans="1:32" x14ac:dyDescent="0.3">
      <c r="B65" s="24"/>
      <c r="C65" s="3">
        <v>7</v>
      </c>
      <c r="D65" s="3">
        <v>3763</v>
      </c>
      <c r="E65" s="3">
        <v>38.281239999999997</v>
      </c>
      <c r="F65" s="3">
        <v>37.500680000000003</v>
      </c>
      <c r="G65" s="3">
        <v>5.5714285714285712</v>
      </c>
      <c r="I65" s="3">
        <f t="shared" si="24"/>
        <v>1.0208145558960529</v>
      </c>
      <c r="J65" s="3">
        <f>AVERAGE(I46:I65)</f>
        <v>1.1077788861113365</v>
      </c>
      <c r="K65" s="3">
        <f>STDEV(I46:I65)</f>
        <v>5.1992865278060831E-2</v>
      </c>
      <c r="L65" s="3">
        <f t="shared" si="25"/>
        <v>4509.9841178489405</v>
      </c>
      <c r="M65" s="3">
        <f t="shared" si="26"/>
        <v>3928.3153010228853</v>
      </c>
      <c r="N65" s="11">
        <f t="shared" si="27"/>
        <v>0.95791699791006102</v>
      </c>
      <c r="O65" s="3">
        <f>AVERAGE(N46:N65)</f>
        <v>0.97575969934284701</v>
      </c>
      <c r="P65" s="3">
        <f>STDEV(N46:N65)</f>
        <v>1.1568712542081291E-2</v>
      </c>
      <c r="Q65" s="3">
        <f t="shared" si="28"/>
        <v>0.83437100922536767</v>
      </c>
      <c r="R65" s="18">
        <f t="shared" si="29"/>
        <v>3928.3153010228853</v>
      </c>
      <c r="S65" s="3">
        <f t="shared" si="35"/>
        <v>5.8422645872529451</v>
      </c>
      <c r="U65" s="3">
        <f t="shared" si="36"/>
        <v>5.8541693491577069</v>
      </c>
      <c r="W65" s="3">
        <f t="shared" si="32"/>
        <v>0.27083601582437389</v>
      </c>
      <c r="Y65" s="3">
        <f t="shared" si="33"/>
        <v>0.28274077772913575</v>
      </c>
      <c r="AD65" s="3">
        <f t="shared" si="34"/>
        <v>7.3352147467620504E-2</v>
      </c>
      <c r="AF65" s="3">
        <f t="shared" si="34"/>
        <v>7.994234739087655E-2</v>
      </c>
    </row>
    <row r="66" spans="1:32" x14ac:dyDescent="0.3"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20"/>
      <c r="S66" s="14"/>
      <c r="T66" s="14"/>
      <c r="U66" s="14"/>
      <c r="V66" s="14"/>
      <c r="W66" s="14"/>
      <c r="X66" s="14"/>
      <c r="Y66" s="14"/>
    </row>
    <row r="67" spans="1:32" ht="14" customHeight="1" x14ac:dyDescent="0.3">
      <c r="A67" s="25" t="s">
        <v>42</v>
      </c>
      <c r="B67" s="24" t="s">
        <v>0</v>
      </c>
      <c r="C67" s="3">
        <v>6</v>
      </c>
      <c r="D67" s="3">
        <v>6561.5</v>
      </c>
      <c r="E67" s="3">
        <v>55.478104000000002</v>
      </c>
      <c r="F67" s="3">
        <v>47.860906</v>
      </c>
      <c r="G67" s="2">
        <v>7</v>
      </c>
      <c r="I67" s="3">
        <f t="shared" si="3"/>
        <v>1.1591528167059773</v>
      </c>
      <c r="L67" s="3">
        <f t="shared" si="4"/>
        <v>8341.6583519781252</v>
      </c>
      <c r="M67" s="3">
        <f t="shared" si="5"/>
        <v>6898.4959277730995</v>
      </c>
      <c r="N67" s="15">
        <f t="shared" si="6"/>
        <v>0.95114936193317645</v>
      </c>
      <c r="Q67" s="3">
        <f t="shared" si="7"/>
        <v>0.78659419064364078</v>
      </c>
      <c r="R67" s="18">
        <f>M67*(1-1/12)</f>
        <v>6323.6212671253406</v>
      </c>
      <c r="S67" s="3">
        <f>6+(6-C67)/C67*(I67+1/12)</f>
        <v>6</v>
      </c>
      <c r="T67" s="3">
        <f t="shared" ref="T67" si="37">6+(6/C67-1)*(I67+(1-N67))</f>
        <v>6</v>
      </c>
      <c r="U67" s="3">
        <f t="shared" si="10"/>
        <v>6</v>
      </c>
      <c r="W67" s="3">
        <f t="shared" ref="W67:W116" si="38">S67-G67</f>
        <v>-1</v>
      </c>
      <c r="X67" s="3">
        <f t="shared" ref="X67:X116" si="39">T67-G67</f>
        <v>-1</v>
      </c>
      <c r="Y67" s="3">
        <f t="shared" ref="Y67:Y116" si="40">U67-G67</f>
        <v>-1</v>
      </c>
      <c r="AD67" s="3">
        <f t="shared" ref="AD67:AF98" si="41">W67^2</f>
        <v>1</v>
      </c>
      <c r="AE67" s="3">
        <f t="shared" si="41"/>
        <v>1</v>
      </c>
      <c r="AF67" s="3">
        <f t="shared" si="41"/>
        <v>1</v>
      </c>
    </row>
    <row r="68" spans="1:32" x14ac:dyDescent="0.3">
      <c r="A68" s="25"/>
      <c r="B68" s="24"/>
      <c r="C68" s="3">
        <v>5</v>
      </c>
      <c r="D68" s="3">
        <v>4659.5</v>
      </c>
      <c r="E68" s="3">
        <v>63.908451999999997</v>
      </c>
      <c r="F68" s="3">
        <v>44.694414000000002</v>
      </c>
      <c r="G68" s="2">
        <v>7.2</v>
      </c>
      <c r="I68" s="3">
        <f t="shared" si="3"/>
        <v>1.42989797337985</v>
      </c>
      <c r="L68" s="3">
        <f t="shared" si="4"/>
        <v>8973.4907263856821</v>
      </c>
      <c r="M68" s="3">
        <f t="shared" si="5"/>
        <v>6791.3776309377499</v>
      </c>
      <c r="N68" s="15">
        <f t="shared" si="6"/>
        <v>0.68609054792858259</v>
      </c>
      <c r="Q68" s="3">
        <f t="shared" si="7"/>
        <v>0.51925166494006514</v>
      </c>
      <c r="R68" s="18">
        <f t="shared" ref="R68:R131" si="42">M68*(1-1/12)</f>
        <v>6225.4294950262702</v>
      </c>
      <c r="S68" s="3">
        <f t="shared" ref="S68:S116" si="43">6+(6-C68)/C68*(I68+1/12)</f>
        <v>6.3026462613426366</v>
      </c>
      <c r="T68" s="3">
        <f t="shared" ref="T68:T116" si="44">6+(6/C68-1)*(I68+(1-N68))</f>
        <v>6.3487614850902538</v>
      </c>
      <c r="U68" s="3">
        <f t="shared" ref="U68:U116" si="45">6+(6/C68-1)*I68</f>
        <v>6.28597959467597</v>
      </c>
      <c r="W68" s="3">
        <f t="shared" si="38"/>
        <v>-0.89735373865736356</v>
      </c>
      <c r="X68" s="3">
        <f t="shared" si="39"/>
        <v>-0.85123851490974634</v>
      </c>
      <c r="Y68" s="3">
        <f t="shared" si="40"/>
        <v>-0.91402040532403017</v>
      </c>
      <c r="AD68" s="3">
        <f t="shared" si="41"/>
        <v>0.80524373228234791</v>
      </c>
      <c r="AE68" s="3">
        <f t="shared" si="41"/>
        <v>0.72460700926575039</v>
      </c>
      <c r="AF68" s="3">
        <f t="shared" si="41"/>
        <v>0.83543330134870442</v>
      </c>
    </row>
    <row r="69" spans="1:32" x14ac:dyDescent="0.3">
      <c r="A69" s="25"/>
      <c r="B69" s="24"/>
      <c r="C69" s="3">
        <v>6</v>
      </c>
      <c r="D69" s="3">
        <v>4416</v>
      </c>
      <c r="E69" s="3">
        <v>55.911039000000002</v>
      </c>
      <c r="F69" s="3">
        <v>36.836846999999999</v>
      </c>
      <c r="G69" s="3">
        <v>6.5</v>
      </c>
      <c r="I69" s="3">
        <f t="shared" si="3"/>
        <v>1.5178019714879507</v>
      </c>
      <c r="L69" s="3">
        <f t="shared" si="4"/>
        <v>6470.3814699139984</v>
      </c>
      <c r="M69" s="3">
        <f t="shared" si="5"/>
        <v>5350.9624031479734</v>
      </c>
      <c r="N69" s="15">
        <f t="shared" si="6"/>
        <v>0.82527210383725835</v>
      </c>
      <c r="Q69" s="3">
        <f t="shared" si="7"/>
        <v>0.68249453614652111</v>
      </c>
      <c r="R69" s="18">
        <f t="shared" si="42"/>
        <v>4905.048869552309</v>
      </c>
      <c r="S69" s="3">
        <f t="shared" si="43"/>
        <v>6</v>
      </c>
      <c r="T69" s="3">
        <f t="shared" si="44"/>
        <v>6</v>
      </c>
      <c r="U69" s="3">
        <f t="shared" si="45"/>
        <v>6</v>
      </c>
      <c r="W69" s="3">
        <f t="shared" si="38"/>
        <v>-0.5</v>
      </c>
      <c r="X69" s="3">
        <f t="shared" si="39"/>
        <v>-0.5</v>
      </c>
      <c r="Y69" s="3">
        <f t="shared" si="40"/>
        <v>-0.5</v>
      </c>
      <c r="AD69" s="3">
        <f t="shared" si="41"/>
        <v>0.25</v>
      </c>
      <c r="AE69" s="3">
        <f t="shared" si="41"/>
        <v>0.25</v>
      </c>
      <c r="AF69" s="3">
        <f t="shared" si="41"/>
        <v>0.25</v>
      </c>
    </row>
    <row r="70" spans="1:32" x14ac:dyDescent="0.3">
      <c r="A70" s="25"/>
      <c r="B70" s="24"/>
      <c r="C70" s="3">
        <v>5</v>
      </c>
      <c r="D70" s="3">
        <v>2717</v>
      </c>
      <c r="E70" s="3">
        <v>48.406805800000001</v>
      </c>
      <c r="F70" s="3">
        <v>33.211867599999998</v>
      </c>
      <c r="G70" s="3">
        <v>6</v>
      </c>
      <c r="I70" s="3">
        <f t="shared" si="3"/>
        <v>1.4575153190120511</v>
      </c>
      <c r="L70" s="3">
        <f t="shared" si="4"/>
        <v>5050.6770130295126</v>
      </c>
      <c r="M70" s="3">
        <f t="shared" si="5"/>
        <v>3822.4873611916905</v>
      </c>
      <c r="N70" s="15">
        <f t="shared" si="6"/>
        <v>0.71079371709235784</v>
      </c>
      <c r="Q70" s="3">
        <f t="shared" si="7"/>
        <v>0.53794768364534173</v>
      </c>
      <c r="R70" s="18">
        <f t="shared" si="42"/>
        <v>3503.9467477590497</v>
      </c>
      <c r="S70" s="3">
        <f t="shared" si="43"/>
        <v>6.3081697304690767</v>
      </c>
      <c r="T70" s="3">
        <f t="shared" si="44"/>
        <v>6.3493443203839384</v>
      </c>
      <c r="U70" s="3">
        <f t="shared" si="45"/>
        <v>6.2915030638024101</v>
      </c>
      <c r="W70" s="3">
        <f t="shared" si="38"/>
        <v>0.3081697304690767</v>
      </c>
      <c r="X70" s="3">
        <f t="shared" si="39"/>
        <v>0.34934432038393837</v>
      </c>
      <c r="Y70" s="3">
        <f t="shared" si="40"/>
        <v>0.29150306380241009</v>
      </c>
      <c r="AD70" s="3">
        <f t="shared" si="41"/>
        <v>9.4968582777383376E-2</v>
      </c>
      <c r="AE70" s="3">
        <f t="shared" si="41"/>
        <v>0.12204145418451577</v>
      </c>
      <c r="AF70" s="3">
        <f t="shared" si="41"/>
        <v>8.4974036206191969E-2</v>
      </c>
    </row>
    <row r="71" spans="1:32" x14ac:dyDescent="0.3">
      <c r="A71" s="25"/>
      <c r="B71" s="24"/>
      <c r="C71" s="3">
        <v>5</v>
      </c>
      <c r="D71" s="3">
        <v>2307.5</v>
      </c>
      <c r="E71" s="3">
        <v>36.426482999999998</v>
      </c>
      <c r="F71" s="3">
        <v>28.032087000000001</v>
      </c>
      <c r="G71" s="3">
        <v>6.6</v>
      </c>
      <c r="I71" s="3">
        <f t="shared" si="3"/>
        <v>1.2994566904704596</v>
      </c>
      <c r="L71" s="3">
        <f t="shared" si="4"/>
        <v>3207.9127444079336</v>
      </c>
      <c r="M71" s="3">
        <f t="shared" si="5"/>
        <v>2427.8341081149283</v>
      </c>
      <c r="N71" s="15">
        <f t="shared" si="6"/>
        <v>0.95043561349075834</v>
      </c>
      <c r="Q71" s="3">
        <f t="shared" si="7"/>
        <v>0.71931507614178647</v>
      </c>
      <c r="R71" s="18">
        <f t="shared" si="42"/>
        <v>2225.514599105351</v>
      </c>
      <c r="S71" s="3">
        <f t="shared" si="43"/>
        <v>6.2765580047607585</v>
      </c>
      <c r="T71" s="3">
        <f t="shared" si="44"/>
        <v>6.2698042153959399</v>
      </c>
      <c r="U71" s="3">
        <f t="shared" si="45"/>
        <v>6.2598913380940919</v>
      </c>
      <c r="W71" s="3">
        <f t="shared" si="38"/>
        <v>-0.32344199523924111</v>
      </c>
      <c r="X71" s="3">
        <f t="shared" si="39"/>
        <v>-0.33019578460405974</v>
      </c>
      <c r="Y71" s="3">
        <f t="shared" si="40"/>
        <v>-0.34010866190590772</v>
      </c>
      <c r="AD71" s="3">
        <f t="shared" si="41"/>
        <v>0.10461472428434127</v>
      </c>
      <c r="AE71" s="3">
        <f t="shared" si="41"/>
        <v>0.10902925617029062</v>
      </c>
      <c r="AF71" s="3">
        <f t="shared" si="41"/>
        <v>0.11567390190342704</v>
      </c>
    </row>
    <row r="72" spans="1:32" x14ac:dyDescent="0.3">
      <c r="A72" s="25"/>
      <c r="B72" s="24"/>
      <c r="C72" s="3">
        <v>5</v>
      </c>
      <c r="D72" s="3">
        <v>2410</v>
      </c>
      <c r="E72" s="3">
        <v>38.563085000000001</v>
      </c>
      <c r="F72" s="3">
        <v>30.039794300000001</v>
      </c>
      <c r="G72" s="3">
        <v>6.6</v>
      </c>
      <c r="I72" s="3">
        <f t="shared" si="3"/>
        <v>1.2837333243656732</v>
      </c>
      <c r="L72" s="3">
        <f t="shared" si="4"/>
        <v>3639.3061958011099</v>
      </c>
      <c r="M72" s="3">
        <f t="shared" si="5"/>
        <v>2754.3242026898283</v>
      </c>
      <c r="N72" s="15">
        <f t="shared" si="6"/>
        <v>0.87498777291592367</v>
      </c>
      <c r="Q72" s="3">
        <f t="shared" si="7"/>
        <v>0.6622141337765326</v>
      </c>
      <c r="R72" s="18">
        <f t="shared" si="42"/>
        <v>2524.7971857990092</v>
      </c>
      <c r="S72" s="3">
        <f t="shared" si="43"/>
        <v>6.2734133315398015</v>
      </c>
      <c r="T72" s="3">
        <f t="shared" si="44"/>
        <v>6.2817491102899501</v>
      </c>
      <c r="U72" s="3">
        <f t="shared" si="45"/>
        <v>6.2567466648731349</v>
      </c>
      <c r="W72" s="3">
        <f t="shared" si="38"/>
        <v>-0.32658666846019813</v>
      </c>
      <c r="X72" s="3">
        <f t="shared" si="39"/>
        <v>-0.31825088971004956</v>
      </c>
      <c r="Y72" s="3">
        <f t="shared" si="40"/>
        <v>-0.34325333512686473</v>
      </c>
      <c r="AD72" s="3">
        <f t="shared" si="41"/>
        <v>0.10665885201593137</v>
      </c>
      <c r="AE72" s="3">
        <f t="shared" si="41"/>
        <v>0.10128362880123813</v>
      </c>
      <c r="AF72" s="3">
        <f t="shared" si="41"/>
        <v>0.11782285207571572</v>
      </c>
    </row>
    <row r="73" spans="1:32" x14ac:dyDescent="0.3">
      <c r="A73" s="25"/>
      <c r="B73" s="24"/>
      <c r="C73" s="3">
        <v>5</v>
      </c>
      <c r="D73" s="3">
        <v>3214.5</v>
      </c>
      <c r="E73" s="3">
        <v>47.523684000000003</v>
      </c>
      <c r="F73" s="3">
        <v>35.384597499999998</v>
      </c>
      <c r="G73" s="3">
        <v>6.6</v>
      </c>
      <c r="I73" s="3">
        <f t="shared" si="3"/>
        <v>1.343061313612512</v>
      </c>
      <c r="L73" s="3">
        <f t="shared" si="4"/>
        <v>5282.9224068970261</v>
      </c>
      <c r="M73" s="3">
        <f t="shared" si="5"/>
        <v>3998.2568828743019</v>
      </c>
      <c r="N73" s="15">
        <f t="shared" si="6"/>
        <v>0.80397535580283475</v>
      </c>
      <c r="Q73" s="3">
        <f t="shared" si="7"/>
        <v>0.60847003843996772</v>
      </c>
      <c r="R73" s="18">
        <f t="shared" si="42"/>
        <v>3665.0688093014433</v>
      </c>
      <c r="S73" s="3">
        <f t="shared" si="43"/>
        <v>6.2852789293891691</v>
      </c>
      <c r="T73" s="3">
        <f t="shared" si="44"/>
        <v>6.3078171915619352</v>
      </c>
      <c r="U73" s="3">
        <f t="shared" si="45"/>
        <v>6.2686122627225025</v>
      </c>
      <c r="W73" s="3">
        <f t="shared" si="38"/>
        <v>-0.31472107061083054</v>
      </c>
      <c r="X73" s="3">
        <f t="shared" si="39"/>
        <v>-0.29218280843806443</v>
      </c>
      <c r="Y73" s="3">
        <f t="shared" si="40"/>
        <v>-0.33138773727749715</v>
      </c>
      <c r="AD73" s="3">
        <f t="shared" si="41"/>
        <v>9.9049352286427389E-2</v>
      </c>
      <c r="AE73" s="3">
        <f t="shared" si="41"/>
        <v>8.5370793546754656E-2</v>
      </c>
      <c r="AF73" s="3">
        <f t="shared" si="41"/>
        <v>0.10981783241789947</v>
      </c>
    </row>
    <row r="74" spans="1:32" x14ac:dyDescent="0.3">
      <c r="A74" s="25"/>
      <c r="B74" s="24"/>
      <c r="C74" s="3">
        <v>6</v>
      </c>
      <c r="D74" s="3">
        <v>4540</v>
      </c>
      <c r="E74" s="3">
        <v>62.988327099999999</v>
      </c>
      <c r="F74" s="3">
        <v>29.1956655</v>
      </c>
      <c r="G74" s="3">
        <v>6.166666666666667</v>
      </c>
      <c r="I74" s="3">
        <f t="shared" si="3"/>
        <v>2.1574547461505884</v>
      </c>
      <c r="L74" s="3">
        <f t="shared" si="4"/>
        <v>5777.3453110858227</v>
      </c>
      <c r="M74" s="3">
        <f t="shared" si="5"/>
        <v>4777.8261132468251</v>
      </c>
      <c r="N74" s="15">
        <f t="shared" si="6"/>
        <v>0.95022294499428572</v>
      </c>
      <c r="Q74" s="3">
        <f t="shared" si="7"/>
        <v>0.7858280500022129</v>
      </c>
      <c r="R74" s="18">
        <f t="shared" si="42"/>
        <v>4379.673937142923</v>
      </c>
      <c r="S74" s="3">
        <f t="shared" si="43"/>
        <v>6</v>
      </c>
      <c r="T74" s="3">
        <f t="shared" si="44"/>
        <v>6</v>
      </c>
      <c r="U74" s="3">
        <f t="shared" si="45"/>
        <v>6</v>
      </c>
      <c r="W74" s="3">
        <f t="shared" si="38"/>
        <v>-0.16666666666666696</v>
      </c>
      <c r="X74" s="3">
        <f t="shared" si="39"/>
        <v>-0.16666666666666696</v>
      </c>
      <c r="Y74" s="3">
        <f t="shared" si="40"/>
        <v>-0.16666666666666696</v>
      </c>
      <c r="AD74" s="3">
        <f t="shared" si="41"/>
        <v>2.7777777777777877E-2</v>
      </c>
      <c r="AE74" s="3">
        <f t="shared" si="41"/>
        <v>2.7777777777777877E-2</v>
      </c>
      <c r="AF74" s="3">
        <f t="shared" si="41"/>
        <v>2.7777777777777877E-2</v>
      </c>
    </row>
    <row r="75" spans="1:32" x14ac:dyDescent="0.3">
      <c r="A75" s="25"/>
      <c r="B75" s="24"/>
      <c r="C75" s="3">
        <v>6</v>
      </c>
      <c r="D75" s="3">
        <v>2448.5</v>
      </c>
      <c r="E75" s="3">
        <v>40.174830100000001</v>
      </c>
      <c r="F75" s="3">
        <v>25.399713899999998</v>
      </c>
      <c r="G75" s="3">
        <v>5.5714285714285712</v>
      </c>
      <c r="I75" s="3">
        <f t="shared" si="3"/>
        <v>1.5817040403750375</v>
      </c>
      <c r="L75" s="3">
        <f t="shared" si="4"/>
        <v>3205.7728484496934</v>
      </c>
      <c r="M75" s="3">
        <f t="shared" si="5"/>
        <v>2651.1528052634121</v>
      </c>
      <c r="N75" s="15">
        <f t="shared" si="6"/>
        <v>0.92356049607511137</v>
      </c>
      <c r="Q75" s="3">
        <f t="shared" si="7"/>
        <v>0.76377838223444017</v>
      </c>
      <c r="R75" s="18">
        <f t="shared" si="42"/>
        <v>2430.2234048247942</v>
      </c>
      <c r="S75" s="3">
        <f t="shared" si="43"/>
        <v>6</v>
      </c>
      <c r="T75" s="3">
        <f t="shared" si="44"/>
        <v>6</v>
      </c>
      <c r="U75" s="3">
        <f t="shared" si="45"/>
        <v>6</v>
      </c>
      <c r="W75" s="3">
        <f t="shared" si="38"/>
        <v>0.42857142857142883</v>
      </c>
      <c r="X75" s="3">
        <f t="shared" si="39"/>
        <v>0.42857142857142883</v>
      </c>
      <c r="Y75" s="3">
        <f t="shared" si="40"/>
        <v>0.42857142857142883</v>
      </c>
      <c r="AD75" s="3">
        <f t="shared" si="41"/>
        <v>0.18367346938775531</v>
      </c>
      <c r="AE75" s="3">
        <f t="shared" si="41"/>
        <v>0.18367346938775531</v>
      </c>
      <c r="AF75" s="3">
        <f t="shared" si="41"/>
        <v>0.18367346938775531</v>
      </c>
    </row>
    <row r="76" spans="1:32" x14ac:dyDescent="0.3">
      <c r="A76" s="25"/>
      <c r="B76" s="24"/>
      <c r="C76" s="3">
        <v>5</v>
      </c>
      <c r="D76" s="3">
        <v>3957.5</v>
      </c>
      <c r="E76" s="3">
        <v>52.088979999999999</v>
      </c>
      <c r="F76" s="3">
        <v>33.446525000000001</v>
      </c>
      <c r="G76" s="3">
        <v>6.4</v>
      </c>
      <c r="I76" s="3">
        <f t="shared" si="3"/>
        <v>1.5573809237282497</v>
      </c>
      <c r="L76" s="3">
        <f t="shared" si="4"/>
        <v>5473.2681811477387</v>
      </c>
      <c r="M76" s="3">
        <f t="shared" si="5"/>
        <v>4142.3156525110426</v>
      </c>
      <c r="N76" s="15">
        <f t="shared" si="6"/>
        <v>0.95538349367484621</v>
      </c>
      <c r="Q76" s="3">
        <f t="shared" si="7"/>
        <v>0.72305976411521578</v>
      </c>
      <c r="R76" s="18">
        <f t="shared" si="42"/>
        <v>3797.1226814684555</v>
      </c>
      <c r="S76" s="3">
        <f t="shared" si="43"/>
        <v>6.3281428514123164</v>
      </c>
      <c r="T76" s="3">
        <f t="shared" si="44"/>
        <v>6.3203994860106807</v>
      </c>
      <c r="U76" s="3">
        <f t="shared" si="45"/>
        <v>6.3114761847456498</v>
      </c>
      <c r="W76" s="3">
        <f t="shared" si="38"/>
        <v>-7.1857148587683994E-2</v>
      </c>
      <c r="X76" s="3">
        <f t="shared" si="39"/>
        <v>-7.9600513989319666E-2</v>
      </c>
      <c r="Y76" s="3">
        <f t="shared" si="40"/>
        <v>-8.8523815254350602E-2</v>
      </c>
      <c r="AD76" s="3">
        <f t="shared" si="41"/>
        <v>5.1634498031524955E-3</v>
      </c>
      <c r="AE76" s="3">
        <f t="shared" si="41"/>
        <v>6.3362418273638756E-3</v>
      </c>
      <c r="AF76" s="3">
        <f t="shared" si="41"/>
        <v>7.8364658671863964E-3</v>
      </c>
    </row>
    <row r="77" spans="1:32" x14ac:dyDescent="0.3">
      <c r="A77" s="25"/>
      <c r="B77" s="24"/>
      <c r="C77" s="3">
        <v>6</v>
      </c>
      <c r="D77" s="3">
        <v>5258</v>
      </c>
      <c r="E77" s="3">
        <v>55.102051000000003</v>
      </c>
      <c r="F77" s="3">
        <v>42.263674999999999</v>
      </c>
      <c r="G77" s="2">
        <v>6</v>
      </c>
      <c r="I77" s="3">
        <f t="shared" si="3"/>
        <v>1.3037685672152268</v>
      </c>
      <c r="L77" s="3">
        <f t="shared" si="4"/>
        <v>7316.188646282817</v>
      </c>
      <c r="M77" s="3">
        <f t="shared" si="5"/>
        <v>6050.4393075788412</v>
      </c>
      <c r="N77" s="15">
        <f t="shared" si="6"/>
        <v>0.86902780652865586</v>
      </c>
      <c r="Q77" s="3">
        <f t="shared" si="7"/>
        <v>0.71868021099639989</v>
      </c>
      <c r="R77" s="18">
        <f t="shared" si="42"/>
        <v>5546.2360319472709</v>
      </c>
      <c r="S77" s="3">
        <f t="shared" si="43"/>
        <v>6</v>
      </c>
      <c r="T77" s="3">
        <f t="shared" si="44"/>
        <v>6</v>
      </c>
      <c r="U77" s="3">
        <f t="shared" si="45"/>
        <v>6</v>
      </c>
      <c r="W77" s="3">
        <f t="shared" si="38"/>
        <v>0</v>
      </c>
      <c r="X77" s="3">
        <f t="shared" si="39"/>
        <v>0</v>
      </c>
      <c r="Y77" s="3">
        <f t="shared" si="40"/>
        <v>0</v>
      </c>
      <c r="AD77" s="3">
        <f t="shared" si="41"/>
        <v>0</v>
      </c>
      <c r="AE77" s="3">
        <f t="shared" si="41"/>
        <v>0</v>
      </c>
      <c r="AF77" s="3">
        <f t="shared" si="41"/>
        <v>0</v>
      </c>
    </row>
    <row r="78" spans="1:32" x14ac:dyDescent="0.3">
      <c r="A78" s="25"/>
      <c r="B78" s="24"/>
      <c r="C78" s="3">
        <v>5</v>
      </c>
      <c r="D78" s="3">
        <v>2523</v>
      </c>
      <c r="E78" s="3">
        <v>49.512501</v>
      </c>
      <c r="F78" s="3">
        <v>24.995961000000001</v>
      </c>
      <c r="G78" s="3">
        <v>6.2</v>
      </c>
      <c r="I78" s="3">
        <f t="shared" si="3"/>
        <v>1.9808200612891018</v>
      </c>
      <c r="L78" s="3">
        <f t="shared" si="4"/>
        <v>3888.074476247556</v>
      </c>
      <c r="M78" s="3">
        <f t="shared" si="5"/>
        <v>2942.5986865696732</v>
      </c>
      <c r="N78" s="15">
        <f t="shared" si="6"/>
        <v>0.8574053986754071</v>
      </c>
      <c r="Q78" s="3">
        <f t="shared" si="7"/>
        <v>0.64890732299834653</v>
      </c>
      <c r="R78" s="18">
        <f t="shared" si="42"/>
        <v>2697.3821293555338</v>
      </c>
      <c r="S78" s="3">
        <f t="shared" si="43"/>
        <v>6.4128306789244869</v>
      </c>
      <c r="T78" s="3">
        <f t="shared" si="44"/>
        <v>6.4246829325227388</v>
      </c>
      <c r="U78" s="3">
        <f t="shared" si="45"/>
        <v>6.3961640122578203</v>
      </c>
      <c r="W78" s="3">
        <f t="shared" si="38"/>
        <v>0.2128306789244867</v>
      </c>
      <c r="X78" s="3">
        <f t="shared" si="39"/>
        <v>0.22468293252273863</v>
      </c>
      <c r="Y78" s="3">
        <f t="shared" si="40"/>
        <v>0.1961640122578201</v>
      </c>
      <c r="AD78" s="3">
        <f t="shared" si="41"/>
        <v>4.5296897891457952E-2</v>
      </c>
      <c r="AE78" s="3">
        <f t="shared" si="41"/>
        <v>5.0482420167017518E-2</v>
      </c>
      <c r="AF78" s="3">
        <f t="shared" si="41"/>
        <v>3.8480319705086197E-2</v>
      </c>
    </row>
    <row r="79" spans="1:32" x14ac:dyDescent="0.3">
      <c r="A79" s="25"/>
      <c r="B79" s="24"/>
      <c r="C79" s="3">
        <v>7</v>
      </c>
      <c r="D79" s="3">
        <v>4595</v>
      </c>
      <c r="E79" s="3">
        <v>50.873560099999999</v>
      </c>
      <c r="F79" s="3">
        <v>37.464762299999997</v>
      </c>
      <c r="G79" s="3">
        <v>6.2857142857142856</v>
      </c>
      <c r="I79" s="3">
        <f t="shared" si="3"/>
        <v>1.3579042539394413</v>
      </c>
      <c r="L79" s="3">
        <f t="shared" si="4"/>
        <v>5987.7682699454954</v>
      </c>
      <c r="M79" s="3">
        <f t="shared" si="5"/>
        <v>5215.5043341982064</v>
      </c>
      <c r="N79" s="15">
        <f t="shared" si="6"/>
        <v>0.88102697372341499</v>
      </c>
      <c r="Q79" s="3">
        <f t="shared" si="7"/>
        <v>0.76739776705517471</v>
      </c>
      <c r="R79" s="18">
        <f t="shared" si="42"/>
        <v>4780.878973015022</v>
      </c>
      <c r="S79" s="3">
        <f t="shared" si="43"/>
        <v>5.7941089161038892</v>
      </c>
      <c r="T79" s="3">
        <f t="shared" si="44"/>
        <v>5.7890175313977101</v>
      </c>
      <c r="U79" s="3">
        <f t="shared" si="45"/>
        <v>5.8060136780086511</v>
      </c>
      <c r="W79" s="3">
        <f t="shared" si="38"/>
        <v>-0.49160536961039636</v>
      </c>
      <c r="X79" s="3">
        <f t="shared" si="39"/>
        <v>-0.49669675431657545</v>
      </c>
      <c r="Y79" s="3">
        <f t="shared" si="40"/>
        <v>-0.4797006077056345</v>
      </c>
      <c r="AD79" s="3">
        <f t="shared" si="41"/>
        <v>0.24167583942977441</v>
      </c>
      <c r="AE79" s="3">
        <f t="shared" si="41"/>
        <v>0.24670766574862052</v>
      </c>
      <c r="AF79" s="3">
        <f t="shared" si="41"/>
        <v>0.23011267303315505</v>
      </c>
    </row>
    <row r="80" spans="1:32" x14ac:dyDescent="0.3">
      <c r="A80" s="25"/>
      <c r="B80" s="24"/>
      <c r="C80" s="3">
        <v>5</v>
      </c>
      <c r="D80" s="3">
        <v>3304</v>
      </c>
      <c r="E80" s="3">
        <v>45.044465000000002</v>
      </c>
      <c r="F80" s="3">
        <v>36.444614999999999</v>
      </c>
      <c r="G80" s="3">
        <v>6.8</v>
      </c>
      <c r="I80" s="3">
        <f t="shared" si="3"/>
        <v>1.2359703895897927</v>
      </c>
      <c r="L80" s="3">
        <f t="shared" si="4"/>
        <v>5157.3270453123987</v>
      </c>
      <c r="M80" s="3">
        <f t="shared" si="5"/>
        <v>3903.2029562337675</v>
      </c>
      <c r="N80" s="15">
        <f t="shared" si="6"/>
        <v>0.84648429432120964</v>
      </c>
      <c r="Q80" s="3">
        <f t="shared" si="7"/>
        <v>0.64064193931681601</v>
      </c>
      <c r="R80" s="18">
        <f t="shared" si="42"/>
        <v>3577.9360432142867</v>
      </c>
      <c r="S80" s="3">
        <f t="shared" si="43"/>
        <v>6.2638607445846253</v>
      </c>
      <c r="T80" s="3">
        <f t="shared" si="44"/>
        <v>6.2778972190537168</v>
      </c>
      <c r="U80" s="3">
        <f t="shared" si="45"/>
        <v>6.2471940779179587</v>
      </c>
      <c r="W80" s="3">
        <f t="shared" si="38"/>
        <v>-0.53613925541537455</v>
      </c>
      <c r="X80" s="3">
        <f t="shared" si="39"/>
        <v>-0.52210278094628304</v>
      </c>
      <c r="Y80" s="3">
        <f t="shared" si="40"/>
        <v>-0.55280592208204116</v>
      </c>
      <c r="AD80" s="3">
        <f t="shared" si="41"/>
        <v>0.28744530119735223</v>
      </c>
      <c r="AE80" s="3">
        <f t="shared" si="41"/>
        <v>0.27259131387184243</v>
      </c>
      <c r="AF80" s="3">
        <f t="shared" si="41"/>
        <v>0.30559438748897577</v>
      </c>
    </row>
    <row r="81" spans="1:32" x14ac:dyDescent="0.3">
      <c r="A81" s="25"/>
      <c r="B81" s="24"/>
      <c r="C81" s="3">
        <v>5</v>
      </c>
      <c r="D81" s="3">
        <v>3594</v>
      </c>
      <c r="E81" s="3">
        <v>50.585024900000001</v>
      </c>
      <c r="F81" s="3">
        <v>39.308505799999999</v>
      </c>
      <c r="G81" s="3">
        <v>5.8</v>
      </c>
      <c r="I81" s="3">
        <f t="shared" si="3"/>
        <v>1.2868722397481718</v>
      </c>
      <c r="L81" s="3">
        <f t="shared" si="4"/>
        <v>6246.811145308533</v>
      </c>
      <c r="M81" s="3">
        <f t="shared" si="5"/>
        <v>4727.7536435398533</v>
      </c>
      <c r="N81" s="15">
        <f t="shared" si="6"/>
        <v>0.76019189470901283</v>
      </c>
      <c r="Q81" s="3">
        <f t="shared" si="7"/>
        <v>0.57533354481176502</v>
      </c>
      <c r="R81" s="18">
        <f t="shared" si="42"/>
        <v>4333.7741732448658</v>
      </c>
      <c r="S81" s="3">
        <f t="shared" si="43"/>
        <v>6.2740411146163009</v>
      </c>
      <c r="T81" s="3">
        <f t="shared" si="44"/>
        <v>6.3053360690078319</v>
      </c>
      <c r="U81" s="3">
        <f t="shared" si="45"/>
        <v>6.2573744479496343</v>
      </c>
      <c r="W81" s="3">
        <f t="shared" si="38"/>
        <v>0.47404111461630105</v>
      </c>
      <c r="X81" s="3">
        <f t="shared" si="39"/>
        <v>0.50533606900783212</v>
      </c>
      <c r="Y81" s="3">
        <f t="shared" si="40"/>
        <v>0.45737444794963444</v>
      </c>
      <c r="AD81" s="3">
        <f t="shared" si="41"/>
        <v>0.22471497834666507</v>
      </c>
      <c r="AE81" s="3">
        <f t="shared" si="41"/>
        <v>0.25536454264028846</v>
      </c>
      <c r="AF81" s="3">
        <f t="shared" si="41"/>
        <v>0.20919138563723286</v>
      </c>
    </row>
    <row r="82" spans="1:32" x14ac:dyDescent="0.3">
      <c r="A82" s="25"/>
      <c r="B82" s="24"/>
      <c r="C82" s="3">
        <v>8</v>
      </c>
      <c r="D82" s="3">
        <v>4846.5</v>
      </c>
      <c r="E82" s="3">
        <v>48.626623000000002</v>
      </c>
      <c r="F82" s="3">
        <v>38.871496</v>
      </c>
      <c r="G82" s="3">
        <v>5.625</v>
      </c>
      <c r="I82" s="3">
        <f t="shared" si="3"/>
        <v>1.2509583629094183</v>
      </c>
      <c r="L82" s="3">
        <f t="shared" si="4"/>
        <v>5938.2057029376128</v>
      </c>
      <c r="M82" s="3">
        <f t="shared" si="5"/>
        <v>5346.2634830519091</v>
      </c>
      <c r="N82" s="15">
        <f t="shared" si="6"/>
        <v>0.90652097775648355</v>
      </c>
      <c r="Q82" s="3">
        <f t="shared" si="7"/>
        <v>0.81615562721285506</v>
      </c>
      <c r="R82" s="18">
        <f t="shared" si="42"/>
        <v>4900.7415261309161</v>
      </c>
      <c r="S82" s="3">
        <f t="shared" si="43"/>
        <v>5.6664270759393123</v>
      </c>
      <c r="T82" s="3">
        <f t="shared" si="44"/>
        <v>5.6638906537117659</v>
      </c>
      <c r="U82" s="3">
        <f t="shared" si="45"/>
        <v>5.6872604092726453</v>
      </c>
      <c r="W82" s="3">
        <f t="shared" si="38"/>
        <v>4.1427075939312274E-2</v>
      </c>
      <c r="X82" s="3">
        <f t="shared" si="39"/>
        <v>3.8890653711765921E-2</v>
      </c>
      <c r="Y82" s="3">
        <f t="shared" si="40"/>
        <v>6.2260409272645312E-2</v>
      </c>
      <c r="AD82" s="3">
        <f t="shared" si="41"/>
        <v>1.7162026208815461E-3</v>
      </c>
      <c r="AE82" s="3">
        <f t="shared" si="41"/>
        <v>1.5124829461284925E-3</v>
      </c>
      <c r="AF82" s="3">
        <f t="shared" si="41"/>
        <v>3.8763585627972982E-3</v>
      </c>
    </row>
    <row r="83" spans="1:32" x14ac:dyDescent="0.3">
      <c r="A83" s="25"/>
      <c r="B83" s="24"/>
      <c r="C83" s="3">
        <v>5</v>
      </c>
      <c r="D83" s="3">
        <v>3030.5</v>
      </c>
      <c r="E83" s="3">
        <v>46.031849999999999</v>
      </c>
      <c r="F83" s="3">
        <v>37.919969999999999</v>
      </c>
      <c r="G83" s="3">
        <v>7.2</v>
      </c>
      <c r="I83" s="3">
        <f t="shared" si="3"/>
        <v>1.2139210553172906</v>
      </c>
      <c r="L83" s="3">
        <f t="shared" si="4"/>
        <v>5483.7328239206527</v>
      </c>
      <c r="M83" s="3">
        <f t="shared" si="5"/>
        <v>4150.2355738672586</v>
      </c>
      <c r="N83" s="15">
        <f t="shared" si="6"/>
        <v>0.73019951423531593</v>
      </c>
      <c r="Q83" s="3">
        <f t="shared" si="7"/>
        <v>0.55263450961371086</v>
      </c>
      <c r="R83" s="18">
        <f t="shared" si="42"/>
        <v>3804.38260937832</v>
      </c>
      <c r="S83" s="3">
        <f t="shared" si="43"/>
        <v>6.2594508777301243</v>
      </c>
      <c r="T83" s="3">
        <f t="shared" si="44"/>
        <v>6.296744308216395</v>
      </c>
      <c r="U83" s="3">
        <f t="shared" si="45"/>
        <v>6.2427842110634577</v>
      </c>
      <c r="W83" s="3">
        <f t="shared" si="38"/>
        <v>-0.94054912226987586</v>
      </c>
      <c r="X83" s="3">
        <f t="shared" si="39"/>
        <v>-0.90325569178360521</v>
      </c>
      <c r="Y83" s="3">
        <f t="shared" si="40"/>
        <v>-0.95721578893654247</v>
      </c>
      <c r="AD83" s="3">
        <f t="shared" si="41"/>
        <v>0.88463265140263392</v>
      </c>
      <c r="AE83" s="3">
        <f t="shared" si="41"/>
        <v>0.81587084473947924</v>
      </c>
      <c r="AF83" s="3">
        <f t="shared" si="41"/>
        <v>0.91626206658940745</v>
      </c>
    </row>
    <row r="84" spans="1:32" x14ac:dyDescent="0.3">
      <c r="A84" s="25"/>
      <c r="B84" s="24"/>
      <c r="C84" s="3">
        <v>5</v>
      </c>
      <c r="D84" s="3">
        <v>2070</v>
      </c>
      <c r="E84" s="3">
        <v>37.957841999999999</v>
      </c>
      <c r="F84" s="3">
        <v>26.179665</v>
      </c>
      <c r="G84" s="3">
        <v>6.8</v>
      </c>
      <c r="I84" s="3">
        <f t="shared" si="3"/>
        <v>1.4498979265013514</v>
      </c>
      <c r="L84" s="3">
        <f t="shared" si="4"/>
        <v>3121.8747227635854</v>
      </c>
      <c r="M84" s="3">
        <f t="shared" si="5"/>
        <v>2362.7182336551223</v>
      </c>
      <c r="N84" s="15">
        <f t="shared" si="6"/>
        <v>0.87610954641752292</v>
      </c>
      <c r="Q84" s="3">
        <f t="shared" si="7"/>
        <v>0.66306312194602368</v>
      </c>
      <c r="R84" s="18">
        <f t="shared" si="42"/>
        <v>2165.8250475171953</v>
      </c>
      <c r="S84" s="3">
        <f t="shared" si="43"/>
        <v>6.3066462519669368</v>
      </c>
      <c r="T84" s="3">
        <f t="shared" si="44"/>
        <v>6.3147576760167654</v>
      </c>
      <c r="U84" s="3">
        <f t="shared" si="45"/>
        <v>6.2899795853002702</v>
      </c>
      <c r="W84" s="3">
        <f t="shared" si="38"/>
        <v>-0.49335374803306298</v>
      </c>
      <c r="X84" s="3">
        <f t="shared" si="39"/>
        <v>-0.48524232398323441</v>
      </c>
      <c r="Y84" s="3">
        <f t="shared" si="40"/>
        <v>-0.51002041469972959</v>
      </c>
      <c r="AD84" s="3">
        <f t="shared" si="41"/>
        <v>0.24339792069827099</v>
      </c>
      <c r="AE84" s="3">
        <f t="shared" si="41"/>
        <v>0.23546011298465022</v>
      </c>
      <c r="AF84" s="3">
        <f t="shared" si="41"/>
        <v>0.26012082341048415</v>
      </c>
    </row>
    <row r="85" spans="1:32" x14ac:dyDescent="0.3">
      <c r="A85" s="25"/>
      <c r="B85" s="24"/>
      <c r="C85" s="3">
        <v>6</v>
      </c>
      <c r="D85" s="3">
        <v>5936</v>
      </c>
      <c r="E85" s="3">
        <v>57.995086000000001</v>
      </c>
      <c r="F85" s="3">
        <v>48.491875999999998</v>
      </c>
      <c r="G85" s="3">
        <v>6.333333333333333</v>
      </c>
      <c r="I85" s="3">
        <f t="shared" si="3"/>
        <v>1.1959753010999203</v>
      </c>
      <c r="L85" s="3">
        <f t="shared" si="4"/>
        <v>8835.0712340034952</v>
      </c>
      <c r="M85" s="3">
        <f t="shared" si="5"/>
        <v>7306.5450966239941</v>
      </c>
      <c r="N85" s="15">
        <f t="shared" si="6"/>
        <v>0.81242227639746489</v>
      </c>
      <c r="Q85" s="3">
        <f t="shared" si="7"/>
        <v>0.67186781439340815</v>
      </c>
      <c r="R85" s="18">
        <f t="shared" si="42"/>
        <v>6697.6663385719939</v>
      </c>
      <c r="S85" s="3">
        <f t="shared" si="43"/>
        <v>6</v>
      </c>
      <c r="T85" s="3">
        <f t="shared" si="44"/>
        <v>6</v>
      </c>
      <c r="U85" s="3">
        <f t="shared" si="45"/>
        <v>6</v>
      </c>
      <c r="W85" s="3">
        <f t="shared" si="38"/>
        <v>-0.33333333333333304</v>
      </c>
      <c r="X85" s="3">
        <f t="shared" si="39"/>
        <v>-0.33333333333333304</v>
      </c>
      <c r="Y85" s="3">
        <f t="shared" si="40"/>
        <v>-0.33333333333333304</v>
      </c>
      <c r="AD85" s="3">
        <f t="shared" si="41"/>
        <v>0.11111111111111091</v>
      </c>
      <c r="AE85" s="3">
        <f t="shared" si="41"/>
        <v>0.11111111111111091</v>
      </c>
      <c r="AF85" s="3">
        <f t="shared" si="41"/>
        <v>0.11111111111111091</v>
      </c>
    </row>
    <row r="86" spans="1:32" x14ac:dyDescent="0.3">
      <c r="A86" s="25"/>
      <c r="B86" s="24"/>
      <c r="C86" s="3">
        <v>7</v>
      </c>
      <c r="D86" s="3">
        <v>3166.5</v>
      </c>
      <c r="E86" s="3">
        <v>48.222332999999999</v>
      </c>
      <c r="F86" s="3">
        <v>26.097736999999999</v>
      </c>
      <c r="G86" s="3">
        <v>6.1428571428571432</v>
      </c>
      <c r="I86" s="3">
        <f t="shared" si="3"/>
        <v>1.8477591754411504</v>
      </c>
      <c r="L86" s="3">
        <f t="shared" si="4"/>
        <v>3953.6747640749441</v>
      </c>
      <c r="M86" s="3">
        <f t="shared" si="5"/>
        <v>3443.7551585860956</v>
      </c>
      <c r="N86" s="15">
        <f t="shared" si="6"/>
        <v>0.91949045567457577</v>
      </c>
      <c r="Q86" s="3">
        <f t="shared" si="7"/>
        <v>0.8009004758743421</v>
      </c>
      <c r="R86" s="18">
        <f t="shared" si="42"/>
        <v>3156.7755620372541</v>
      </c>
      <c r="S86" s="3">
        <f t="shared" si="43"/>
        <v>5.7241296416036453</v>
      </c>
      <c r="T86" s="3">
        <f t="shared" si="44"/>
        <v>5.7245330400333465</v>
      </c>
      <c r="U86" s="3">
        <f t="shared" si="45"/>
        <v>5.7360344035084072</v>
      </c>
      <c r="W86" s="3">
        <f t="shared" si="38"/>
        <v>-0.41872750125349789</v>
      </c>
      <c r="X86" s="3">
        <f t="shared" si="39"/>
        <v>-0.41832410282379673</v>
      </c>
      <c r="Y86" s="3">
        <f t="shared" si="40"/>
        <v>-0.40682273934873603</v>
      </c>
      <c r="AD86" s="3">
        <f t="shared" si="41"/>
        <v>0.17533272030599809</v>
      </c>
      <c r="AE86" s="3">
        <f t="shared" si="41"/>
        <v>0.17499505500333445</v>
      </c>
      <c r="AF86" s="3">
        <f t="shared" si="41"/>
        <v>0.16550474125120962</v>
      </c>
    </row>
    <row r="87" spans="1:32" x14ac:dyDescent="0.3">
      <c r="A87" s="25"/>
      <c r="B87" s="24"/>
      <c r="C87" s="3">
        <v>7</v>
      </c>
      <c r="D87" s="3">
        <v>4393</v>
      </c>
      <c r="E87" s="3">
        <v>59.305543</v>
      </c>
      <c r="F87" s="3">
        <v>33.944386000000002</v>
      </c>
      <c r="G87" s="2">
        <v>6.1428571428571432</v>
      </c>
      <c r="I87" s="3">
        <f t="shared" si="3"/>
        <v>1.7471384811615092</v>
      </c>
      <c r="L87" s="3">
        <f t="shared" si="4"/>
        <v>6324.3095200921562</v>
      </c>
      <c r="M87" s="3">
        <f t="shared" si="5"/>
        <v>5508.640653047828</v>
      </c>
      <c r="N87" s="15">
        <f t="shared" si="6"/>
        <v>0.79747441822501808</v>
      </c>
      <c r="Q87" s="3">
        <f t="shared" si="7"/>
        <v>0.6946212841170345</v>
      </c>
      <c r="R87" s="18">
        <f t="shared" si="42"/>
        <v>5049.5872652938424</v>
      </c>
      <c r="S87" s="3">
        <f t="shared" si="43"/>
        <v>5.7385040265007365</v>
      </c>
      <c r="T87" s="3">
        <f t="shared" si="44"/>
        <v>5.721476562437644</v>
      </c>
      <c r="U87" s="3">
        <f t="shared" si="45"/>
        <v>5.7504087884054984</v>
      </c>
      <c r="W87" s="3">
        <f t="shared" si="38"/>
        <v>-0.40435311635640669</v>
      </c>
      <c r="X87" s="3">
        <f t="shared" si="39"/>
        <v>-0.42138058041949922</v>
      </c>
      <c r="Y87" s="3">
        <f t="shared" si="40"/>
        <v>-0.39244835445164483</v>
      </c>
      <c r="AD87" s="3">
        <f t="shared" si="41"/>
        <v>0.16350144270713776</v>
      </c>
      <c r="AE87" s="3">
        <f t="shared" si="41"/>
        <v>0.17756159355467405</v>
      </c>
      <c r="AF87" s="3">
        <f t="shared" si="41"/>
        <v>0.15401571091180385</v>
      </c>
    </row>
    <row r="88" spans="1:32" x14ac:dyDescent="0.3">
      <c r="A88" s="25"/>
      <c r="B88" s="24"/>
      <c r="C88" s="3">
        <v>5</v>
      </c>
      <c r="D88" s="3">
        <v>2287.5</v>
      </c>
      <c r="E88" s="3">
        <v>39.55986</v>
      </c>
      <c r="F88" s="3">
        <v>25.71752</v>
      </c>
      <c r="G88" s="3">
        <v>6.2</v>
      </c>
      <c r="I88" s="3">
        <f t="shared" si="3"/>
        <v>1.5382455228964536</v>
      </c>
      <c r="L88" s="3">
        <f t="shared" si="4"/>
        <v>3196.1982172296357</v>
      </c>
      <c r="M88" s="3">
        <f t="shared" si="5"/>
        <v>2418.968240833005</v>
      </c>
      <c r="N88" s="15">
        <f t="shared" si="6"/>
        <v>0.94565110917383022</v>
      </c>
      <c r="Q88" s="3">
        <f t="shared" si="7"/>
        <v>0.71569403539143861</v>
      </c>
      <c r="R88" s="18">
        <f t="shared" si="42"/>
        <v>2217.3875540969211</v>
      </c>
      <c r="S88" s="3">
        <f t="shared" si="43"/>
        <v>6.3243157712459572</v>
      </c>
      <c r="T88" s="3">
        <f t="shared" si="44"/>
        <v>6.3185188827445247</v>
      </c>
      <c r="U88" s="3">
        <f t="shared" si="45"/>
        <v>6.3076491045792906</v>
      </c>
      <c r="W88" s="3">
        <f t="shared" si="38"/>
        <v>0.12431577124595705</v>
      </c>
      <c r="X88" s="3">
        <f t="shared" si="39"/>
        <v>0.11851888274452449</v>
      </c>
      <c r="Y88" s="3">
        <f t="shared" si="40"/>
        <v>0.10764910457929044</v>
      </c>
      <c r="AD88" s="3">
        <f t="shared" si="41"/>
        <v>1.5454410980477121E-2</v>
      </c>
      <c r="AE88" s="3">
        <f t="shared" si="41"/>
        <v>1.4046725567010344E-2</v>
      </c>
      <c r="AF88" s="3">
        <f t="shared" si="41"/>
        <v>1.158832971672301E-2</v>
      </c>
    </row>
    <row r="89" spans="1:32" x14ac:dyDescent="0.3">
      <c r="A89" s="25"/>
      <c r="B89" s="24"/>
      <c r="C89" s="3">
        <v>5</v>
      </c>
      <c r="D89" s="3">
        <v>3307</v>
      </c>
      <c r="E89" s="3">
        <v>47.280177000000002</v>
      </c>
      <c r="F89" s="3">
        <v>46.175612000000001</v>
      </c>
      <c r="G89" s="3">
        <v>6.2</v>
      </c>
      <c r="I89" s="3">
        <f t="shared" si="3"/>
        <v>1.0239209607010731</v>
      </c>
      <c r="L89" s="3">
        <f t="shared" si="4"/>
        <v>6858.6971476681038</v>
      </c>
      <c r="M89" s="3">
        <f t="shared" si="5"/>
        <v>5190.8453250066568</v>
      </c>
      <c r="N89" s="15">
        <f t="shared" si="6"/>
        <v>0.63708313250419557</v>
      </c>
      <c r="Q89" s="3">
        <f t="shared" si="7"/>
        <v>0.48216154304529263</v>
      </c>
      <c r="R89" s="18">
        <f t="shared" si="42"/>
        <v>4758.2748812561022</v>
      </c>
      <c r="S89" s="3">
        <f t="shared" si="43"/>
        <v>6.2214508588068815</v>
      </c>
      <c r="T89" s="3">
        <f t="shared" si="44"/>
        <v>6.2773675656393753</v>
      </c>
      <c r="U89" s="3">
        <f t="shared" si="45"/>
        <v>6.2047841921402149</v>
      </c>
      <c r="W89" s="3">
        <f t="shared" si="38"/>
        <v>2.1450858806881357E-2</v>
      </c>
      <c r="X89" s="3">
        <f t="shared" si="39"/>
        <v>7.736756563937508E-2</v>
      </c>
      <c r="Y89" s="3">
        <f t="shared" si="40"/>
        <v>4.7841921402147491E-3</v>
      </c>
      <c r="AD89" s="3">
        <f t="shared" si="41"/>
        <v>4.6013934355275946E-4</v>
      </c>
      <c r="AE89" s="3">
        <f t="shared" si="41"/>
        <v>5.9857402129630116E-3</v>
      </c>
      <c r="AF89" s="3">
        <f t="shared" si="41"/>
        <v>2.288849443449258E-5</v>
      </c>
    </row>
    <row r="90" spans="1:32" x14ac:dyDescent="0.3">
      <c r="A90" s="25"/>
      <c r="B90" s="24"/>
      <c r="C90" s="3">
        <v>5</v>
      </c>
      <c r="D90" s="3">
        <v>1379</v>
      </c>
      <c r="E90" s="3">
        <v>27.840672399999999</v>
      </c>
      <c r="F90" s="3">
        <v>21.451752599999999</v>
      </c>
      <c r="G90" s="3">
        <v>6</v>
      </c>
      <c r="I90" s="3">
        <f t="shared" si="3"/>
        <v>1.2978274045543488</v>
      </c>
      <c r="L90" s="3">
        <f t="shared" si="4"/>
        <v>1876.2572023842501</v>
      </c>
      <c r="M90" s="3">
        <f t="shared" si="5"/>
        <v>1420.0016005689433</v>
      </c>
      <c r="N90" s="15">
        <f t="shared" si="6"/>
        <v>0.97112566594818239</v>
      </c>
      <c r="Q90" s="3">
        <f t="shared" si="7"/>
        <v>0.73497386085854244</v>
      </c>
      <c r="R90" s="18">
        <f t="shared" si="42"/>
        <v>1301.6681338548647</v>
      </c>
      <c r="S90" s="3">
        <f t="shared" si="43"/>
        <v>6.2762321475775362</v>
      </c>
      <c r="T90" s="3">
        <f t="shared" si="44"/>
        <v>6.2653403477212333</v>
      </c>
      <c r="U90" s="3">
        <f t="shared" si="45"/>
        <v>6.2595654809108696</v>
      </c>
      <c r="W90" s="3">
        <f t="shared" si="38"/>
        <v>0.27623214757753622</v>
      </c>
      <c r="X90" s="3">
        <f t="shared" si="39"/>
        <v>0.26534034772123327</v>
      </c>
      <c r="Y90" s="3">
        <f t="shared" si="40"/>
        <v>0.25956548091086962</v>
      </c>
      <c r="AD90" s="3">
        <f t="shared" si="41"/>
        <v>7.6304199355297753E-2</v>
      </c>
      <c r="AE90" s="3">
        <f t="shared" si="41"/>
        <v>7.0405500128824988E-2</v>
      </c>
      <c r="AF90" s="3">
        <f t="shared" si="41"/>
        <v>6.7374238880491016E-2</v>
      </c>
    </row>
    <row r="91" spans="1:32" x14ac:dyDescent="0.3">
      <c r="A91" s="25"/>
      <c r="B91" s="24"/>
      <c r="C91" s="3">
        <v>6</v>
      </c>
      <c r="D91" s="3">
        <v>2628.5</v>
      </c>
      <c r="E91" s="3">
        <v>37.976624999999999</v>
      </c>
      <c r="F91" s="3">
        <v>33.407601999999997</v>
      </c>
      <c r="G91" s="3">
        <v>6.5</v>
      </c>
      <c r="I91" s="3">
        <f t="shared" si="3"/>
        <v>1.136765967219078</v>
      </c>
      <c r="L91" s="3">
        <f t="shared" si="4"/>
        <v>3985.7636484802852</v>
      </c>
      <c r="M91" s="3">
        <f t="shared" si="5"/>
        <v>3296.200004593451</v>
      </c>
      <c r="N91" s="15">
        <f t="shared" si="6"/>
        <v>0.7974334070557092</v>
      </c>
      <c r="Q91" s="3">
        <f t="shared" si="7"/>
        <v>0.65947211922669058</v>
      </c>
      <c r="R91" s="18">
        <f t="shared" si="42"/>
        <v>3021.5166708773299</v>
      </c>
      <c r="S91" s="3">
        <f t="shared" si="43"/>
        <v>6</v>
      </c>
      <c r="T91" s="3">
        <f t="shared" si="44"/>
        <v>6</v>
      </c>
      <c r="U91" s="3">
        <f t="shared" si="45"/>
        <v>6</v>
      </c>
      <c r="W91" s="3">
        <f t="shared" si="38"/>
        <v>-0.5</v>
      </c>
      <c r="X91" s="3">
        <f t="shared" si="39"/>
        <v>-0.5</v>
      </c>
      <c r="Y91" s="3">
        <f t="shared" si="40"/>
        <v>-0.5</v>
      </c>
      <c r="AD91" s="3">
        <f t="shared" si="41"/>
        <v>0.25</v>
      </c>
      <c r="AE91" s="3">
        <f t="shared" si="41"/>
        <v>0.25</v>
      </c>
      <c r="AF91" s="3">
        <f t="shared" si="41"/>
        <v>0.25</v>
      </c>
    </row>
    <row r="92" spans="1:32" x14ac:dyDescent="0.3">
      <c r="A92" s="25"/>
      <c r="B92" s="24"/>
      <c r="C92" s="3">
        <v>5</v>
      </c>
      <c r="D92" s="3">
        <v>3027</v>
      </c>
      <c r="E92" s="3">
        <v>44.343152000000003</v>
      </c>
      <c r="F92" s="3">
        <v>31.505879</v>
      </c>
      <c r="G92" s="3">
        <v>7</v>
      </c>
      <c r="I92" s="3">
        <f t="shared" si="3"/>
        <v>1.4074564305918906</v>
      </c>
      <c r="L92" s="3">
        <f t="shared" si="4"/>
        <v>4389.0247900875629</v>
      </c>
      <c r="M92" s="3">
        <f t="shared" si="5"/>
        <v>3321.7312738047167</v>
      </c>
      <c r="N92" s="15">
        <f t="shared" si="6"/>
        <v>0.91127178886233895</v>
      </c>
      <c r="Q92" s="3">
        <f t="shared" si="7"/>
        <v>0.68967484686720348</v>
      </c>
      <c r="R92" s="18">
        <f t="shared" si="42"/>
        <v>3044.9203343209902</v>
      </c>
      <c r="S92" s="3">
        <f t="shared" si="43"/>
        <v>6.2981579527850444</v>
      </c>
      <c r="T92" s="3">
        <f t="shared" si="44"/>
        <v>6.29923692834591</v>
      </c>
      <c r="U92" s="3">
        <f t="shared" si="45"/>
        <v>6.2814912861183778</v>
      </c>
      <c r="W92" s="3">
        <f t="shared" si="38"/>
        <v>-0.70184204721495558</v>
      </c>
      <c r="X92" s="3">
        <f t="shared" si="39"/>
        <v>-0.70076307165409002</v>
      </c>
      <c r="Y92" s="3">
        <f t="shared" si="40"/>
        <v>-0.71850871388162219</v>
      </c>
      <c r="AD92" s="3">
        <f t="shared" si="41"/>
        <v>0.49258225923887994</v>
      </c>
      <c r="AE92" s="3">
        <f t="shared" si="41"/>
        <v>0.49106888259407533</v>
      </c>
      <c r="AF92" s="3">
        <f t="shared" si="41"/>
        <v>0.51625477192382285</v>
      </c>
    </row>
    <row r="93" spans="1:32" x14ac:dyDescent="0.3">
      <c r="A93" s="25"/>
      <c r="B93" s="24"/>
      <c r="C93" s="3">
        <v>6</v>
      </c>
      <c r="D93" s="3">
        <v>1804.5</v>
      </c>
      <c r="E93" s="3">
        <v>29.333002</v>
      </c>
      <c r="F93" s="3">
        <v>24.601562999999999</v>
      </c>
      <c r="G93" s="3">
        <v>6</v>
      </c>
      <c r="I93" s="3">
        <f t="shared" si="3"/>
        <v>1.1923226991715934</v>
      </c>
      <c r="L93" s="3">
        <f t="shared" si="4"/>
        <v>2267.0916864500264</v>
      </c>
      <c r="M93" s="3">
        <f t="shared" si="5"/>
        <v>1874.8697329656311</v>
      </c>
      <c r="N93" s="15">
        <f t="shared" si="6"/>
        <v>0.96246686810911297</v>
      </c>
      <c r="Q93" s="3">
        <f t="shared" si="7"/>
        <v>0.79595369291200335</v>
      </c>
      <c r="R93" s="18">
        <f t="shared" si="42"/>
        <v>1718.6305885518284</v>
      </c>
      <c r="S93" s="3">
        <f t="shared" si="43"/>
        <v>6</v>
      </c>
      <c r="T93" s="3">
        <f t="shared" si="44"/>
        <v>6</v>
      </c>
      <c r="U93" s="3">
        <f t="shared" si="45"/>
        <v>6</v>
      </c>
      <c r="W93" s="3">
        <f t="shared" si="38"/>
        <v>0</v>
      </c>
      <c r="X93" s="3">
        <f t="shared" si="39"/>
        <v>0</v>
      </c>
      <c r="Y93" s="3">
        <f t="shared" si="40"/>
        <v>0</v>
      </c>
      <c r="AD93" s="3">
        <f t="shared" si="41"/>
        <v>0</v>
      </c>
      <c r="AE93" s="3">
        <f t="shared" si="41"/>
        <v>0</v>
      </c>
      <c r="AF93" s="3">
        <f t="shared" si="41"/>
        <v>0</v>
      </c>
    </row>
    <row r="94" spans="1:32" x14ac:dyDescent="0.3">
      <c r="A94" s="25"/>
      <c r="B94" s="24"/>
      <c r="C94" s="3">
        <v>5</v>
      </c>
      <c r="D94" s="3">
        <v>1392.5</v>
      </c>
      <c r="E94" s="3">
        <v>27.772608000000002</v>
      </c>
      <c r="F94" s="3">
        <v>23.374679</v>
      </c>
      <c r="G94" s="3">
        <v>6.4</v>
      </c>
      <c r="I94" s="3">
        <f t="shared" si="3"/>
        <v>1.1881492789697776</v>
      </c>
      <c r="L94" s="3">
        <f t="shared" si="4"/>
        <v>2039.44591472098</v>
      </c>
      <c r="M94" s="3">
        <f t="shared" si="5"/>
        <v>1543.5071798778317</v>
      </c>
      <c r="N94" s="15">
        <f t="shared" si="6"/>
        <v>0.9021661953721628</v>
      </c>
      <c r="Q94" s="3">
        <f t="shared" si="7"/>
        <v>0.68278349033370189</v>
      </c>
      <c r="R94" s="18">
        <f t="shared" si="42"/>
        <v>1414.8815815546791</v>
      </c>
      <c r="S94" s="3">
        <f t="shared" si="43"/>
        <v>6.2542965224606224</v>
      </c>
      <c r="T94" s="3">
        <f t="shared" si="44"/>
        <v>6.257196616719523</v>
      </c>
      <c r="U94" s="3">
        <f t="shared" si="45"/>
        <v>6.2376298557939558</v>
      </c>
      <c r="W94" s="3">
        <f t="shared" si="38"/>
        <v>-0.14570347753937796</v>
      </c>
      <c r="X94" s="3">
        <f t="shared" si="39"/>
        <v>-0.14280338328047737</v>
      </c>
      <c r="Y94" s="3">
        <f t="shared" si="40"/>
        <v>-0.16237014420604456</v>
      </c>
      <c r="AD94" s="3">
        <f t="shared" si="41"/>
        <v>2.1229503367068015E-2</v>
      </c>
      <c r="AE94" s="3">
        <f t="shared" si="41"/>
        <v>2.0392806276350924E-2</v>
      </c>
      <c r="AF94" s="3">
        <f t="shared" si="41"/>
        <v>2.6364063729491707E-2</v>
      </c>
    </row>
    <row r="95" spans="1:32" x14ac:dyDescent="0.3">
      <c r="A95" s="25"/>
      <c r="B95" s="24"/>
      <c r="C95" s="3">
        <v>7</v>
      </c>
      <c r="D95" s="3">
        <v>2580</v>
      </c>
      <c r="E95" s="3">
        <v>40.345072000000002</v>
      </c>
      <c r="F95" s="3">
        <v>25.680643799999999</v>
      </c>
      <c r="G95" s="3">
        <v>5.5714285714285712</v>
      </c>
      <c r="I95" s="3">
        <f t="shared" si="3"/>
        <v>1.57103039605261</v>
      </c>
      <c r="L95" s="3">
        <f t="shared" si="4"/>
        <v>3254.9646369422576</v>
      </c>
      <c r="M95" s="3">
        <f t="shared" si="5"/>
        <v>2835.1601809381245</v>
      </c>
      <c r="N95" s="15">
        <f t="shared" si="6"/>
        <v>0.91000149386490936</v>
      </c>
      <c r="Q95" s="3">
        <f t="shared" si="7"/>
        <v>0.79263533948057718</v>
      </c>
      <c r="R95" s="18">
        <f t="shared" si="42"/>
        <v>2598.8968325266142</v>
      </c>
      <c r="S95" s="3">
        <f t="shared" si="43"/>
        <v>5.7636623243734366</v>
      </c>
      <c r="T95" s="3">
        <f t="shared" si="44"/>
        <v>5.7627101568303285</v>
      </c>
      <c r="U95" s="3">
        <f t="shared" si="45"/>
        <v>5.7755670862781985</v>
      </c>
      <c r="W95" s="3">
        <f t="shared" si="38"/>
        <v>0.19223375294486544</v>
      </c>
      <c r="X95" s="3">
        <f t="shared" si="39"/>
        <v>0.19128158540175733</v>
      </c>
      <c r="Y95" s="3">
        <f t="shared" si="40"/>
        <v>0.20413851484962731</v>
      </c>
      <c r="AD95" s="3">
        <f t="shared" si="41"/>
        <v>3.6953815771267565E-2</v>
      </c>
      <c r="AE95" s="3">
        <f t="shared" si="41"/>
        <v>3.6588644913809781E-2</v>
      </c>
      <c r="AF95" s="3">
        <f t="shared" si="41"/>
        <v>4.1672533245011509E-2</v>
      </c>
    </row>
    <row r="96" spans="1:32" x14ac:dyDescent="0.3">
      <c r="A96" s="25"/>
      <c r="B96" s="24"/>
      <c r="C96" s="3">
        <v>6</v>
      </c>
      <c r="D96" s="3">
        <v>3909</v>
      </c>
      <c r="E96" s="3">
        <v>56.070646400000001</v>
      </c>
      <c r="F96" s="3">
        <v>35.894394499999997</v>
      </c>
      <c r="G96" s="3">
        <v>6</v>
      </c>
      <c r="I96" s="3">
        <f t="shared" si="3"/>
        <v>1.5621003552518486</v>
      </c>
      <c r="L96" s="3">
        <f t="shared" si="4"/>
        <v>6322.8381809967595</v>
      </c>
      <c r="M96" s="3">
        <f t="shared" si="5"/>
        <v>5228.9450853895141</v>
      </c>
      <c r="N96" s="15">
        <f t="shared" si="6"/>
        <v>0.7475695261980001</v>
      </c>
      <c r="Q96" s="3">
        <f t="shared" si="7"/>
        <v>0.61823502169460365</v>
      </c>
      <c r="R96" s="18">
        <f t="shared" si="42"/>
        <v>4793.1996616070546</v>
      </c>
      <c r="S96" s="3">
        <f t="shared" si="43"/>
        <v>6</v>
      </c>
      <c r="T96" s="3">
        <f t="shared" si="44"/>
        <v>6</v>
      </c>
      <c r="U96" s="3">
        <f t="shared" si="45"/>
        <v>6</v>
      </c>
      <c r="W96" s="3">
        <f t="shared" si="38"/>
        <v>0</v>
      </c>
      <c r="X96" s="3">
        <f t="shared" si="39"/>
        <v>0</v>
      </c>
      <c r="Y96" s="3">
        <f t="shared" si="40"/>
        <v>0</v>
      </c>
      <c r="AD96" s="3">
        <f t="shared" si="41"/>
        <v>0</v>
      </c>
      <c r="AE96" s="3">
        <f t="shared" si="41"/>
        <v>0</v>
      </c>
      <c r="AF96" s="3">
        <f t="shared" si="41"/>
        <v>0</v>
      </c>
    </row>
    <row r="97" spans="1:32" x14ac:dyDescent="0.3">
      <c r="A97" s="25"/>
      <c r="B97" s="24" t="s">
        <v>1</v>
      </c>
      <c r="C97" s="3">
        <v>5</v>
      </c>
      <c r="D97" s="3">
        <v>5399.5</v>
      </c>
      <c r="E97" s="3">
        <v>63.226295999999998</v>
      </c>
      <c r="F97" s="3">
        <v>38.054163000000003</v>
      </c>
      <c r="G97" s="3">
        <v>6.8</v>
      </c>
      <c r="I97" s="3">
        <f t="shared" si="3"/>
        <v>1.6614817148914822</v>
      </c>
      <c r="L97" s="3">
        <f t="shared" si="4"/>
        <v>7558.7466123531613</v>
      </c>
      <c r="M97" s="3">
        <f t="shared" si="5"/>
        <v>5720.6614712508917</v>
      </c>
      <c r="N97" s="15">
        <f t="shared" si="6"/>
        <v>0.94385938184510931</v>
      </c>
      <c r="Q97" s="3">
        <f t="shared" si="7"/>
        <v>0.71433800825862681</v>
      </c>
      <c r="R97" s="18">
        <f t="shared" si="42"/>
        <v>5243.939681979984</v>
      </c>
      <c r="S97" s="3">
        <f t="shared" si="43"/>
        <v>6.3489630096449634</v>
      </c>
      <c r="T97" s="3">
        <f t="shared" si="44"/>
        <v>6.3435244666092743</v>
      </c>
      <c r="U97" s="3">
        <f t="shared" si="45"/>
        <v>6.3322963429782959</v>
      </c>
      <c r="W97" s="3">
        <f t="shared" si="38"/>
        <v>-0.45103699035503642</v>
      </c>
      <c r="X97" s="3">
        <f t="shared" si="39"/>
        <v>-0.45647553339072555</v>
      </c>
      <c r="Y97" s="3">
        <f t="shared" si="40"/>
        <v>-0.46770365702170391</v>
      </c>
      <c r="AD97" s="3">
        <f t="shared" si="41"/>
        <v>0.20343436666852921</v>
      </c>
      <c r="AE97" s="3">
        <f t="shared" si="41"/>
        <v>0.20836991258434739</v>
      </c>
      <c r="AF97" s="3">
        <f t="shared" si="41"/>
        <v>0.21874671079147565</v>
      </c>
    </row>
    <row r="98" spans="1:32" x14ac:dyDescent="0.3">
      <c r="A98" s="25"/>
      <c r="B98" s="24"/>
      <c r="C98" s="3">
        <v>5</v>
      </c>
      <c r="D98" s="3">
        <v>4508.5</v>
      </c>
      <c r="E98" s="3">
        <v>55.122884999999997</v>
      </c>
      <c r="F98" s="3">
        <v>46.426768000000003</v>
      </c>
      <c r="G98" s="3">
        <v>5.6</v>
      </c>
      <c r="I98" s="3">
        <f t="shared" si="3"/>
        <v>1.1873082571675029</v>
      </c>
      <c r="L98" s="3">
        <f t="shared" si="4"/>
        <v>8039.8928982935277</v>
      </c>
      <c r="M98" s="3">
        <f t="shared" si="5"/>
        <v>6084.8058408367415</v>
      </c>
      <c r="N98" s="15">
        <f t="shared" si="6"/>
        <v>0.740943937724728</v>
      </c>
      <c r="Q98" s="3">
        <f t="shared" si="7"/>
        <v>0.56076617649433269</v>
      </c>
      <c r="R98" s="18">
        <f t="shared" si="42"/>
        <v>5577.7386874336798</v>
      </c>
      <c r="S98" s="3">
        <f t="shared" si="43"/>
        <v>6.2541283181001672</v>
      </c>
      <c r="T98" s="3">
        <f t="shared" si="44"/>
        <v>6.2892728638885549</v>
      </c>
      <c r="U98" s="3">
        <f t="shared" si="45"/>
        <v>6.2374616514335006</v>
      </c>
      <c r="W98" s="3">
        <f t="shared" si="38"/>
        <v>0.65412831810016758</v>
      </c>
      <c r="X98" s="3">
        <f t="shared" si="39"/>
        <v>0.68927286388855524</v>
      </c>
      <c r="Y98" s="3">
        <f t="shared" si="40"/>
        <v>0.63746165143350098</v>
      </c>
      <c r="AD98" s="3">
        <f t="shared" si="41"/>
        <v>0.42788385654055405</v>
      </c>
      <c r="AE98" s="3">
        <f t="shared" si="41"/>
        <v>0.4750970808931308</v>
      </c>
      <c r="AF98" s="3">
        <f t="shared" si="41"/>
        <v>0.40635735704832632</v>
      </c>
    </row>
    <row r="99" spans="1:32" x14ac:dyDescent="0.3">
      <c r="A99" s="25"/>
      <c r="B99" s="24"/>
      <c r="C99" s="3">
        <v>5</v>
      </c>
      <c r="D99" s="3">
        <v>3117.5</v>
      </c>
      <c r="E99" s="3">
        <v>43.668961600000003</v>
      </c>
      <c r="F99" s="3">
        <v>33.980809200000003</v>
      </c>
      <c r="G99" s="3">
        <v>7.8</v>
      </c>
      <c r="I99" s="3">
        <f t="shared" si="3"/>
        <v>1.2851065830415833</v>
      </c>
      <c r="L99" s="3">
        <f t="shared" si="4"/>
        <v>4661.8302368243949</v>
      </c>
      <c r="M99" s="3">
        <f t="shared" si="5"/>
        <v>3528.1977276139055</v>
      </c>
      <c r="N99" s="15">
        <f t="shared" si="6"/>
        <v>0.88359560338709886</v>
      </c>
      <c r="Q99" s="3">
        <f t="shared" si="7"/>
        <v>0.66872876995272534</v>
      </c>
      <c r="R99" s="18">
        <f t="shared" si="42"/>
        <v>3234.1812503127467</v>
      </c>
      <c r="S99" s="3">
        <f t="shared" si="43"/>
        <v>6.273687983274983</v>
      </c>
      <c r="T99" s="3">
        <f t="shared" si="44"/>
        <v>6.2803021959308971</v>
      </c>
      <c r="U99" s="3">
        <f t="shared" si="45"/>
        <v>6.2570213166083164</v>
      </c>
      <c r="W99" s="3">
        <f t="shared" si="38"/>
        <v>-1.5263120167250168</v>
      </c>
      <c r="X99" s="3">
        <f t="shared" si="39"/>
        <v>-1.5196978040691027</v>
      </c>
      <c r="Y99" s="3">
        <f t="shared" si="40"/>
        <v>-1.5429786833916834</v>
      </c>
      <c r="AD99" s="3">
        <f t="shared" ref="AD99:AF116" si="46">W99^2</f>
        <v>2.329628372399188</v>
      </c>
      <c r="AE99" s="3">
        <f t="shared" si="46"/>
        <v>2.3094814156924528</v>
      </c>
      <c r="AF99" s="3">
        <f t="shared" si="46"/>
        <v>2.3807832174011327</v>
      </c>
    </row>
    <row r="100" spans="1:32" x14ac:dyDescent="0.3">
      <c r="A100" s="25"/>
      <c r="B100" s="24"/>
      <c r="C100" s="3">
        <v>7</v>
      </c>
      <c r="D100" s="3">
        <v>2450.5</v>
      </c>
      <c r="E100" s="3">
        <v>40.356146000000003</v>
      </c>
      <c r="F100" s="3">
        <v>27.635152000000001</v>
      </c>
      <c r="G100" s="3">
        <v>6.1428571428571432</v>
      </c>
      <c r="I100" s="3">
        <f t="shared" si="3"/>
        <v>1.4603193063674844</v>
      </c>
      <c r="L100" s="3">
        <f t="shared" si="4"/>
        <v>3503.6556426659427</v>
      </c>
      <c r="M100" s="3">
        <f t="shared" si="5"/>
        <v>3051.7766162698472</v>
      </c>
      <c r="N100" s="15">
        <f t="shared" si="6"/>
        <v>0.80297489237440289</v>
      </c>
      <c r="Q100" s="3">
        <f t="shared" si="7"/>
        <v>0.69941234240001016</v>
      </c>
      <c r="R100" s="18">
        <f t="shared" si="42"/>
        <v>2797.4618982473598</v>
      </c>
      <c r="S100" s="3">
        <f t="shared" si="43"/>
        <v>5.7794781943284548</v>
      </c>
      <c r="T100" s="3">
        <f t="shared" si="44"/>
        <v>5.7632365122867029</v>
      </c>
      <c r="U100" s="3">
        <f t="shared" si="45"/>
        <v>5.7913829562332166</v>
      </c>
      <c r="W100" s="3">
        <f t="shared" si="38"/>
        <v>-0.36337894852868846</v>
      </c>
      <c r="X100" s="3">
        <f t="shared" si="39"/>
        <v>-0.37962063057044038</v>
      </c>
      <c r="Y100" s="3">
        <f t="shared" si="40"/>
        <v>-0.3514741866239266</v>
      </c>
      <c r="AD100" s="3">
        <f t="shared" si="46"/>
        <v>0.13204426023381521</v>
      </c>
      <c r="AE100" s="3">
        <f t="shared" si="46"/>
        <v>0.14411182315469878</v>
      </c>
      <c r="AF100" s="3">
        <f t="shared" si="46"/>
        <v>0.12353410386295079</v>
      </c>
    </row>
    <row r="101" spans="1:32" x14ac:dyDescent="0.3">
      <c r="A101" s="25"/>
      <c r="B101" s="24"/>
      <c r="C101" s="3">
        <v>5</v>
      </c>
      <c r="D101" s="3">
        <v>2239</v>
      </c>
      <c r="E101" s="3">
        <v>43.986528</v>
      </c>
      <c r="F101" s="3">
        <v>27.86347</v>
      </c>
      <c r="G101" s="3">
        <v>6.6</v>
      </c>
      <c r="I101" s="3">
        <f t="shared" si="3"/>
        <v>1.5786450144221089</v>
      </c>
      <c r="L101" s="3">
        <f t="shared" si="4"/>
        <v>3850.3903162608462</v>
      </c>
      <c r="M101" s="3">
        <f t="shared" si="5"/>
        <v>2914.0783070453613</v>
      </c>
      <c r="N101" s="15">
        <f t="shared" si="6"/>
        <v>0.76833899575957665</v>
      </c>
      <c r="Q101" s="3">
        <f t="shared" si="7"/>
        <v>0.58149948864776801</v>
      </c>
      <c r="R101" s="18">
        <f t="shared" si="42"/>
        <v>2671.2384481249146</v>
      </c>
      <c r="S101" s="3">
        <f t="shared" si="43"/>
        <v>6.3323956695510883</v>
      </c>
      <c r="T101" s="3">
        <f t="shared" si="44"/>
        <v>6.3620612037325062</v>
      </c>
      <c r="U101" s="3">
        <f t="shared" si="45"/>
        <v>6.3157290028844217</v>
      </c>
      <c r="W101" s="3">
        <f t="shared" si="38"/>
        <v>-0.2676043304489113</v>
      </c>
      <c r="X101" s="3">
        <f t="shared" si="39"/>
        <v>-0.23793879626749348</v>
      </c>
      <c r="Y101" s="3">
        <f t="shared" si="40"/>
        <v>-0.28427099711557791</v>
      </c>
      <c r="AD101" s="3">
        <f t="shared" si="46"/>
        <v>7.1612077675010113E-2</v>
      </c>
      <c r="AE101" s="3">
        <f t="shared" si="46"/>
        <v>5.6614870769223766E-2</v>
      </c>
      <c r="AF101" s="3">
        <f t="shared" si="46"/>
        <v>8.08099998010849E-2</v>
      </c>
    </row>
    <row r="102" spans="1:32" x14ac:dyDescent="0.3">
      <c r="A102" s="25"/>
      <c r="B102" s="24"/>
      <c r="C102" s="3">
        <v>5</v>
      </c>
      <c r="D102" s="3">
        <v>1639</v>
      </c>
      <c r="E102" s="3">
        <v>34.148330999999999</v>
      </c>
      <c r="F102" s="3">
        <v>21.011710000000001</v>
      </c>
      <c r="G102" s="3">
        <v>6.2</v>
      </c>
      <c r="I102" s="3">
        <f t="shared" si="3"/>
        <v>1.625204754872402</v>
      </c>
      <c r="L102" s="3">
        <f t="shared" si="4"/>
        <v>2254.1393123483454</v>
      </c>
      <c r="M102" s="3">
        <f t="shared" si="5"/>
        <v>1705.9928816648983</v>
      </c>
      <c r="N102" s="15">
        <f t="shared" si="6"/>
        <v>0.96073085510209211</v>
      </c>
      <c r="Q102" s="3">
        <f t="shared" si="7"/>
        <v>0.72710679017105739</v>
      </c>
      <c r="R102" s="18">
        <f t="shared" si="42"/>
        <v>1563.8268081928234</v>
      </c>
      <c r="S102" s="3">
        <f t="shared" si="43"/>
        <v>6.3417076176411467</v>
      </c>
      <c r="T102" s="3">
        <f t="shared" si="44"/>
        <v>6.3328947799540618</v>
      </c>
      <c r="U102" s="3">
        <f t="shared" si="45"/>
        <v>6.32504095097448</v>
      </c>
      <c r="W102" s="3">
        <f t="shared" si="38"/>
        <v>0.14170761764114648</v>
      </c>
      <c r="X102" s="3">
        <f t="shared" si="39"/>
        <v>0.13289477995406163</v>
      </c>
      <c r="Y102" s="3">
        <f t="shared" si="40"/>
        <v>0.12504095097447987</v>
      </c>
      <c r="AD102" s="3">
        <f t="shared" si="46"/>
        <v>2.0081048897529367E-2</v>
      </c>
      <c r="AE102" s="3">
        <f t="shared" si="46"/>
        <v>1.7661022539038458E-2</v>
      </c>
      <c r="AF102" s="3">
        <f t="shared" si="46"/>
        <v>1.5635239420602277E-2</v>
      </c>
    </row>
    <row r="103" spans="1:32" x14ac:dyDescent="0.3">
      <c r="A103" s="25"/>
      <c r="B103" s="24"/>
      <c r="C103" s="3">
        <v>7</v>
      </c>
      <c r="D103" s="3">
        <v>1950.5</v>
      </c>
      <c r="E103" s="3">
        <v>28.410603999999999</v>
      </c>
      <c r="F103" s="3">
        <v>27.195373</v>
      </c>
      <c r="G103" s="3">
        <v>6.1428571428571432</v>
      </c>
      <c r="I103" s="3">
        <f t="shared" si="3"/>
        <v>1.0446852117086241</v>
      </c>
      <c r="L103" s="3">
        <f t="shared" si="4"/>
        <v>2427.3106380653694</v>
      </c>
      <c r="M103" s="3">
        <f t="shared" si="5"/>
        <v>2114.2516848586361</v>
      </c>
      <c r="N103" s="15">
        <f t="shared" si="6"/>
        <v>0.92254863220336758</v>
      </c>
      <c r="Q103" s="3">
        <f t="shared" si="7"/>
        <v>0.80356422841478581</v>
      </c>
      <c r="R103" s="18">
        <f t="shared" si="42"/>
        <v>1938.0640444537496</v>
      </c>
      <c r="S103" s="3">
        <f t="shared" si="43"/>
        <v>5.8388544935654343</v>
      </c>
      <c r="T103" s="3">
        <f t="shared" si="44"/>
        <v>5.8396947743563921</v>
      </c>
      <c r="U103" s="3">
        <f t="shared" si="45"/>
        <v>5.8507592554701962</v>
      </c>
      <c r="W103" s="3">
        <f t="shared" si="38"/>
        <v>-0.30400264929170895</v>
      </c>
      <c r="X103" s="3">
        <f t="shared" si="39"/>
        <v>-0.30316236850075118</v>
      </c>
      <c r="Y103" s="3">
        <f t="shared" si="40"/>
        <v>-0.29209788738694709</v>
      </c>
      <c r="AD103" s="3">
        <f t="shared" si="46"/>
        <v>9.2417610776377793E-2</v>
      </c>
      <c r="AE103" s="3">
        <f t="shared" si="46"/>
        <v>9.1907421674985251E-2</v>
      </c>
      <c r="AF103" s="3">
        <f t="shared" si="46"/>
        <v>8.5321175815917624E-2</v>
      </c>
    </row>
    <row r="104" spans="1:32" x14ac:dyDescent="0.3">
      <c r="A104" s="25"/>
      <c r="B104" s="24"/>
      <c r="C104" s="3">
        <v>5</v>
      </c>
      <c r="D104" s="3">
        <v>4064.5</v>
      </c>
      <c r="E104" s="3">
        <v>58.747346</v>
      </c>
      <c r="F104" s="3">
        <v>37.115636000000002</v>
      </c>
      <c r="G104" s="3">
        <v>7</v>
      </c>
      <c r="I104" s="3">
        <f t="shared" si="3"/>
        <v>1.5828193271428785</v>
      </c>
      <c r="L104" s="3">
        <f t="shared" si="4"/>
        <v>6850.0703394524071</v>
      </c>
      <c r="M104" s="3">
        <f t="shared" si="5"/>
        <v>5184.3163259661605</v>
      </c>
      <c r="N104" s="15">
        <f t="shared" si="6"/>
        <v>0.78399922852750137</v>
      </c>
      <c r="Q104" s="3">
        <f t="shared" si="7"/>
        <v>0.59335157138326777</v>
      </c>
      <c r="R104" s="18">
        <f t="shared" si="42"/>
        <v>4752.28996546898</v>
      </c>
      <c r="S104" s="3">
        <f t="shared" si="43"/>
        <v>6.333230532095242</v>
      </c>
      <c r="T104" s="3">
        <f t="shared" si="44"/>
        <v>6.3597640197230749</v>
      </c>
      <c r="U104" s="3">
        <f t="shared" si="45"/>
        <v>6.3165638654285754</v>
      </c>
      <c r="W104" s="3">
        <f t="shared" si="38"/>
        <v>-0.666769467904758</v>
      </c>
      <c r="X104" s="3">
        <f t="shared" si="39"/>
        <v>-0.64023598027692508</v>
      </c>
      <c r="Y104" s="3">
        <f t="shared" si="40"/>
        <v>-0.6834361345714246</v>
      </c>
      <c r="AD104" s="3">
        <f t="shared" si="46"/>
        <v>0.44458152332999412</v>
      </c>
      <c r="AE104" s="3">
        <f t="shared" si="46"/>
        <v>0.40990211044115521</v>
      </c>
      <c r="AF104" s="3">
        <f t="shared" si="46"/>
        <v>0.46708495003793038</v>
      </c>
    </row>
    <row r="105" spans="1:32" x14ac:dyDescent="0.3">
      <c r="A105" s="25"/>
      <c r="B105" s="24"/>
      <c r="C105" s="3">
        <v>6</v>
      </c>
      <c r="D105" s="3">
        <v>2254.5</v>
      </c>
      <c r="E105" s="3">
        <v>35.641730199999998</v>
      </c>
      <c r="F105" s="3">
        <v>25.1153643</v>
      </c>
      <c r="G105" s="3">
        <v>6.166666666666667</v>
      </c>
      <c r="I105" s="3">
        <f t="shared" si="3"/>
        <v>1.419120573934896</v>
      </c>
      <c r="L105" s="3">
        <f t="shared" si="4"/>
        <v>2812.2124920067777</v>
      </c>
      <c r="M105" s="3">
        <f t="shared" si="5"/>
        <v>2325.6810103641928</v>
      </c>
      <c r="N105" s="15">
        <f t="shared" si="6"/>
        <v>0.96939347655719721</v>
      </c>
      <c r="Q105" s="3">
        <f t="shared" si="7"/>
        <v>0.80168195198905567</v>
      </c>
      <c r="R105" s="18">
        <f t="shared" si="42"/>
        <v>2131.8742595005101</v>
      </c>
      <c r="S105" s="3">
        <f t="shared" si="43"/>
        <v>6</v>
      </c>
      <c r="T105" s="3">
        <f t="shared" si="44"/>
        <v>6</v>
      </c>
      <c r="U105" s="3">
        <f t="shared" si="45"/>
        <v>6</v>
      </c>
      <c r="W105" s="3">
        <f t="shared" si="38"/>
        <v>-0.16666666666666696</v>
      </c>
      <c r="X105" s="3">
        <f t="shared" si="39"/>
        <v>-0.16666666666666696</v>
      </c>
      <c r="Y105" s="3">
        <f t="shared" si="40"/>
        <v>-0.16666666666666696</v>
      </c>
      <c r="AD105" s="3">
        <f t="shared" si="46"/>
        <v>2.7777777777777877E-2</v>
      </c>
      <c r="AE105" s="3">
        <f t="shared" si="46"/>
        <v>2.7777777777777877E-2</v>
      </c>
      <c r="AF105" s="3">
        <f t="shared" si="46"/>
        <v>2.7777777777777877E-2</v>
      </c>
    </row>
    <row r="106" spans="1:32" x14ac:dyDescent="0.3">
      <c r="A106" s="25"/>
      <c r="B106" s="24"/>
      <c r="C106" s="3">
        <v>5</v>
      </c>
      <c r="D106" s="3">
        <v>2153</v>
      </c>
      <c r="E106" s="3">
        <v>35.76878</v>
      </c>
      <c r="F106" s="3">
        <v>28.933868</v>
      </c>
      <c r="G106" s="3">
        <v>5.8</v>
      </c>
      <c r="I106" s="3">
        <f t="shared" si="3"/>
        <v>1.2362253121497617</v>
      </c>
      <c r="L106" s="3">
        <f t="shared" si="4"/>
        <v>3251.3258430291935</v>
      </c>
      <c r="M106" s="3">
        <f t="shared" si="5"/>
        <v>2460.6903015246107</v>
      </c>
      <c r="N106" s="15">
        <f t="shared" si="6"/>
        <v>0.87495772981509701</v>
      </c>
      <c r="Q106" s="3">
        <f t="shared" si="7"/>
        <v>0.66219139635481572</v>
      </c>
      <c r="R106" s="18">
        <f t="shared" si="42"/>
        <v>2255.6327763975596</v>
      </c>
      <c r="S106" s="3">
        <f t="shared" si="43"/>
        <v>6.2639117290966189</v>
      </c>
      <c r="T106" s="3">
        <f t="shared" si="44"/>
        <v>6.2722535164669333</v>
      </c>
      <c r="U106" s="3">
        <f t="shared" si="45"/>
        <v>6.2472450624299523</v>
      </c>
      <c r="W106" s="3">
        <f t="shared" si="38"/>
        <v>0.46391172909661904</v>
      </c>
      <c r="X106" s="3">
        <f t="shared" si="39"/>
        <v>0.47225351646693348</v>
      </c>
      <c r="Y106" s="3">
        <f t="shared" si="40"/>
        <v>0.44724506242995243</v>
      </c>
      <c r="AD106" s="3">
        <f t="shared" si="46"/>
        <v>0.21521409239341485</v>
      </c>
      <c r="AE106" s="3">
        <f t="shared" si="46"/>
        <v>0.2230233838153842</v>
      </c>
      <c r="AF106" s="3">
        <f t="shared" si="46"/>
        <v>0.20002814586797205</v>
      </c>
    </row>
    <row r="107" spans="1:32" x14ac:dyDescent="0.3">
      <c r="A107" s="25"/>
      <c r="B107" s="24"/>
      <c r="C107" s="3">
        <v>5</v>
      </c>
      <c r="D107" s="3">
        <v>3270</v>
      </c>
      <c r="E107" s="3">
        <v>56.709489920000003</v>
      </c>
      <c r="F107" s="3">
        <v>34.623456699999998</v>
      </c>
      <c r="G107" s="3">
        <v>6</v>
      </c>
      <c r="I107" s="3">
        <f t="shared" si="3"/>
        <v>1.637892207336999</v>
      </c>
      <c r="L107" s="3">
        <f t="shared" si="4"/>
        <v>6168.4498469849686</v>
      </c>
      <c r="M107" s="3">
        <f t="shared" si="5"/>
        <v>4668.4477184775951</v>
      </c>
      <c r="N107" s="15">
        <f t="shared" si="6"/>
        <v>0.70044695735960039</v>
      </c>
      <c r="Q107" s="3">
        <f t="shared" si="7"/>
        <v>0.5301169793247682</v>
      </c>
      <c r="R107" s="18">
        <f t="shared" si="42"/>
        <v>4279.4104086044617</v>
      </c>
      <c r="S107" s="3">
        <f t="shared" si="43"/>
        <v>6.3442451081340661</v>
      </c>
      <c r="T107" s="3">
        <f t="shared" si="44"/>
        <v>6.3874890499954793</v>
      </c>
      <c r="U107" s="3">
        <f t="shared" si="45"/>
        <v>6.3275784414673995</v>
      </c>
      <c r="W107" s="3">
        <f t="shared" si="38"/>
        <v>0.34424510813406606</v>
      </c>
      <c r="X107" s="3">
        <f t="shared" si="39"/>
        <v>0.38748904999547928</v>
      </c>
      <c r="Y107" s="3">
        <f t="shared" si="40"/>
        <v>0.32757844146739945</v>
      </c>
      <c r="AD107" s="3">
        <f t="shared" si="46"/>
        <v>0.11850469447423484</v>
      </c>
      <c r="AE107" s="3">
        <f t="shared" si="46"/>
        <v>0.15014776386639905</v>
      </c>
      <c r="AF107" s="3">
        <f t="shared" si="46"/>
        <v>0.10730763531421045</v>
      </c>
    </row>
    <row r="108" spans="1:32" x14ac:dyDescent="0.3">
      <c r="A108" s="25"/>
      <c r="B108" s="24"/>
      <c r="C108" s="3">
        <v>7</v>
      </c>
      <c r="D108" s="3">
        <v>4309.5</v>
      </c>
      <c r="E108" s="3">
        <v>57.144261999999998</v>
      </c>
      <c r="F108" s="3">
        <v>30.382314999999998</v>
      </c>
      <c r="G108" s="3">
        <v>6.2857142857142856</v>
      </c>
      <c r="I108" s="3">
        <f t="shared" si="3"/>
        <v>1.8808396266051484</v>
      </c>
      <c r="L108" s="3">
        <f t="shared" si="4"/>
        <v>5454.3545264694358</v>
      </c>
      <c r="M108" s="3">
        <f t="shared" si="5"/>
        <v>4750.8868731344364</v>
      </c>
      <c r="N108" s="15">
        <f t="shared" si="6"/>
        <v>0.90709379429124826</v>
      </c>
      <c r="Q108" s="3">
        <f t="shared" si="7"/>
        <v>0.79010265634300603</v>
      </c>
      <c r="R108" s="18">
        <f t="shared" si="42"/>
        <v>4354.9796337065663</v>
      </c>
      <c r="S108" s="3">
        <f t="shared" si="43"/>
        <v>5.7194038628659314</v>
      </c>
      <c r="T108" s="3">
        <f t="shared" si="44"/>
        <v>5.7180363096694427</v>
      </c>
      <c r="U108" s="3">
        <f t="shared" si="45"/>
        <v>5.7313086247706932</v>
      </c>
      <c r="W108" s="3">
        <f t="shared" si="38"/>
        <v>-0.5663104228483542</v>
      </c>
      <c r="X108" s="3">
        <f t="shared" si="39"/>
        <v>-0.56767797604484294</v>
      </c>
      <c r="Y108" s="3">
        <f t="shared" si="40"/>
        <v>-0.55440566094359234</v>
      </c>
      <c r="AD108" s="3">
        <f t="shared" si="46"/>
        <v>0.32070749502668172</v>
      </c>
      <c r="AE108" s="3">
        <f t="shared" si="46"/>
        <v>0.32225828448636928</v>
      </c>
      <c r="AF108" s="3">
        <f t="shared" si="46"/>
        <v>0.30736563688630147</v>
      </c>
    </row>
    <row r="109" spans="1:32" x14ac:dyDescent="0.3">
      <c r="A109" s="25"/>
      <c r="B109" s="24"/>
      <c r="C109" s="3">
        <v>6</v>
      </c>
      <c r="D109" s="3">
        <v>3242</v>
      </c>
      <c r="E109" s="3">
        <v>42.507121400000003</v>
      </c>
      <c r="F109" s="3">
        <v>33.163855699999999</v>
      </c>
      <c r="G109" s="3">
        <v>6</v>
      </c>
      <c r="I109" s="3">
        <f t="shared" si="3"/>
        <v>1.281730380946025</v>
      </c>
      <c r="L109" s="3">
        <f t="shared" si="4"/>
        <v>4428.70329047219</v>
      </c>
      <c r="M109" s="3">
        <f t="shared" si="5"/>
        <v>3662.5081399303322</v>
      </c>
      <c r="N109" s="15">
        <f t="shared" si="6"/>
        <v>0.88518574597943933</v>
      </c>
      <c r="Q109" s="3">
        <f t="shared" si="7"/>
        <v>0.7320427193609389</v>
      </c>
      <c r="R109" s="18">
        <f t="shared" si="42"/>
        <v>3357.2991282694711</v>
      </c>
      <c r="S109" s="3">
        <f t="shared" si="43"/>
        <v>6</v>
      </c>
      <c r="T109" s="3">
        <f t="shared" si="44"/>
        <v>6</v>
      </c>
      <c r="U109" s="3">
        <f t="shared" si="45"/>
        <v>6</v>
      </c>
      <c r="W109" s="3">
        <f t="shared" si="38"/>
        <v>0</v>
      </c>
      <c r="X109" s="3">
        <f t="shared" si="39"/>
        <v>0</v>
      </c>
      <c r="Y109" s="3">
        <f t="shared" si="40"/>
        <v>0</v>
      </c>
      <c r="AD109" s="3">
        <f t="shared" si="46"/>
        <v>0</v>
      </c>
      <c r="AE109" s="3">
        <f t="shared" si="46"/>
        <v>0</v>
      </c>
      <c r="AF109" s="3">
        <f t="shared" si="46"/>
        <v>0</v>
      </c>
    </row>
    <row r="110" spans="1:32" x14ac:dyDescent="0.3">
      <c r="A110" s="25"/>
      <c r="B110" s="24"/>
      <c r="C110" s="3">
        <v>6</v>
      </c>
      <c r="D110" s="3">
        <v>3588</v>
      </c>
      <c r="E110" s="3">
        <v>46.487180000000002</v>
      </c>
      <c r="F110" s="3">
        <v>32.632147000000003</v>
      </c>
      <c r="G110" s="3">
        <v>6.333333333333333</v>
      </c>
      <c r="I110" s="3">
        <f t="shared" si="3"/>
        <v>1.4245823298111522</v>
      </c>
      <c r="L110" s="3">
        <f t="shared" si="4"/>
        <v>4765.7222009735651</v>
      </c>
      <c r="M110" s="3">
        <f t="shared" si="5"/>
        <v>3941.2205354248022</v>
      </c>
      <c r="N110" s="15">
        <f t="shared" si="6"/>
        <v>0.9103778811030856</v>
      </c>
      <c r="Q110" s="3">
        <f t="shared" si="7"/>
        <v>0.75287644740749382</v>
      </c>
      <c r="R110" s="18">
        <f t="shared" si="42"/>
        <v>3612.7854908060685</v>
      </c>
      <c r="S110" s="3">
        <f t="shared" si="43"/>
        <v>6</v>
      </c>
      <c r="T110" s="3">
        <f t="shared" si="44"/>
        <v>6</v>
      </c>
      <c r="U110" s="3">
        <f t="shared" si="45"/>
        <v>6</v>
      </c>
      <c r="W110" s="3">
        <f t="shared" si="38"/>
        <v>-0.33333333333333304</v>
      </c>
      <c r="X110" s="3">
        <f t="shared" si="39"/>
        <v>-0.33333333333333304</v>
      </c>
      <c r="Y110" s="3">
        <f t="shared" si="40"/>
        <v>-0.33333333333333304</v>
      </c>
      <c r="AD110" s="3">
        <f t="shared" si="46"/>
        <v>0.11111111111111091</v>
      </c>
      <c r="AE110" s="3">
        <f t="shared" si="46"/>
        <v>0.11111111111111091</v>
      </c>
      <c r="AF110" s="3">
        <f t="shared" si="46"/>
        <v>0.11111111111111091</v>
      </c>
    </row>
    <row r="111" spans="1:32" x14ac:dyDescent="0.3">
      <c r="A111" s="25"/>
      <c r="B111" s="24"/>
      <c r="C111" s="3">
        <v>5</v>
      </c>
      <c r="D111" s="3">
        <v>2335</v>
      </c>
      <c r="E111" s="3">
        <v>35.328068999999999</v>
      </c>
      <c r="F111" s="3">
        <v>32.870977000000003</v>
      </c>
      <c r="G111" s="3">
        <v>5.6</v>
      </c>
      <c r="I111" s="3">
        <f t="shared" si="3"/>
        <v>1.0747495883678784</v>
      </c>
      <c r="L111" s="3">
        <f t="shared" si="4"/>
        <v>3648.2314686352597</v>
      </c>
      <c r="M111" s="3">
        <f t="shared" si="5"/>
        <v>2761.0790877311233</v>
      </c>
      <c r="N111" s="15">
        <f t="shared" si="6"/>
        <v>0.84568385251099498</v>
      </c>
      <c r="Q111" s="3">
        <f t="shared" si="7"/>
        <v>0.64003614356012428</v>
      </c>
      <c r="R111" s="18">
        <f t="shared" si="42"/>
        <v>2530.9891637535297</v>
      </c>
      <c r="S111" s="3">
        <f t="shared" si="43"/>
        <v>6.2316165843402427</v>
      </c>
      <c r="T111" s="3">
        <f t="shared" si="44"/>
        <v>6.2458131471713765</v>
      </c>
      <c r="U111" s="3">
        <f t="shared" si="45"/>
        <v>6.2149499176735752</v>
      </c>
      <c r="W111" s="3">
        <f t="shared" si="38"/>
        <v>0.63161658434024304</v>
      </c>
      <c r="X111" s="3">
        <f t="shared" si="39"/>
        <v>0.64581314717137683</v>
      </c>
      <c r="Y111" s="3">
        <f t="shared" si="40"/>
        <v>0.61494991767357554</v>
      </c>
      <c r="AD111" s="3">
        <f t="shared" si="46"/>
        <v>0.39893950961363533</v>
      </c>
      <c r="AE111" s="3">
        <f t="shared" si="46"/>
        <v>0.41707462105939841</v>
      </c>
      <c r="AF111" s="3">
        <f t="shared" si="46"/>
        <v>0.37816340124673736</v>
      </c>
    </row>
    <row r="112" spans="1:32" x14ac:dyDescent="0.3">
      <c r="A112" s="25"/>
      <c r="B112" s="24"/>
      <c r="C112" s="3">
        <v>6</v>
      </c>
      <c r="D112" s="3">
        <v>4866.5</v>
      </c>
      <c r="E112" s="3">
        <v>56.117938000000002</v>
      </c>
      <c r="F112" s="3">
        <v>37.670399000000003</v>
      </c>
      <c r="G112" s="3">
        <v>6.666666666666667</v>
      </c>
      <c r="I112" s="3">
        <f t="shared" si="3"/>
        <v>1.4897091480236244</v>
      </c>
      <c r="L112" s="3">
        <f t="shared" si="4"/>
        <v>6641.2801087072012</v>
      </c>
      <c r="M112" s="3">
        <f t="shared" si="5"/>
        <v>5492.2944397803903</v>
      </c>
      <c r="N112" s="15">
        <f t="shared" si="6"/>
        <v>0.88605956096457694</v>
      </c>
      <c r="Q112" s="3">
        <f t="shared" si="7"/>
        <v>0.73276535853677738</v>
      </c>
      <c r="R112" s="18">
        <f t="shared" si="42"/>
        <v>5034.6032364653574</v>
      </c>
      <c r="S112" s="3">
        <f t="shared" si="43"/>
        <v>6</v>
      </c>
      <c r="T112" s="3">
        <f t="shared" si="44"/>
        <v>6</v>
      </c>
      <c r="U112" s="3">
        <f t="shared" si="45"/>
        <v>6</v>
      </c>
      <c r="W112" s="3">
        <f t="shared" si="38"/>
        <v>-0.66666666666666696</v>
      </c>
      <c r="X112" s="3">
        <f t="shared" si="39"/>
        <v>-0.66666666666666696</v>
      </c>
      <c r="Y112" s="3">
        <f t="shared" si="40"/>
        <v>-0.66666666666666696</v>
      </c>
      <c r="AD112" s="3">
        <f t="shared" si="46"/>
        <v>0.44444444444444486</v>
      </c>
      <c r="AE112" s="3">
        <f t="shared" si="46"/>
        <v>0.44444444444444486</v>
      </c>
      <c r="AF112" s="3">
        <f t="shared" si="46"/>
        <v>0.44444444444444486</v>
      </c>
    </row>
    <row r="113" spans="1:32" x14ac:dyDescent="0.3">
      <c r="A113" s="25"/>
      <c r="B113" s="24"/>
      <c r="C113" s="3">
        <v>6</v>
      </c>
      <c r="D113" s="3">
        <v>4855</v>
      </c>
      <c r="E113" s="3">
        <v>64.726429999999993</v>
      </c>
      <c r="F113" s="3">
        <v>42.766089999999998</v>
      </c>
      <c r="G113" s="3">
        <v>6.333333333333333</v>
      </c>
      <c r="I113" s="3">
        <f t="shared" si="3"/>
        <v>1.5134988959710836</v>
      </c>
      <c r="L113" s="3">
        <f t="shared" si="4"/>
        <v>8696.2310971403931</v>
      </c>
      <c r="M113" s="3">
        <f t="shared" si="5"/>
        <v>7191.7252276785775</v>
      </c>
      <c r="N113" s="15">
        <f t="shared" si="6"/>
        <v>0.67508140902195579</v>
      </c>
      <c r="Q113" s="3">
        <f t="shared" si="7"/>
        <v>0.55828783133379278</v>
      </c>
      <c r="R113" s="18">
        <f t="shared" si="42"/>
        <v>6592.4147920386959</v>
      </c>
      <c r="S113" s="3">
        <f t="shared" si="43"/>
        <v>6</v>
      </c>
      <c r="T113" s="3">
        <f t="shared" si="44"/>
        <v>6</v>
      </c>
      <c r="U113" s="3">
        <f t="shared" si="45"/>
        <v>6</v>
      </c>
      <c r="W113" s="3">
        <f t="shared" si="38"/>
        <v>-0.33333333333333304</v>
      </c>
      <c r="X113" s="3">
        <f t="shared" si="39"/>
        <v>-0.33333333333333304</v>
      </c>
      <c r="Y113" s="3">
        <f t="shared" si="40"/>
        <v>-0.33333333333333304</v>
      </c>
      <c r="AD113" s="3">
        <f t="shared" si="46"/>
        <v>0.11111111111111091</v>
      </c>
      <c r="AE113" s="3">
        <f t="shared" si="46"/>
        <v>0.11111111111111091</v>
      </c>
      <c r="AF113" s="3">
        <f t="shared" si="46"/>
        <v>0.11111111111111091</v>
      </c>
    </row>
    <row r="114" spans="1:32" x14ac:dyDescent="0.3">
      <c r="A114" s="25"/>
      <c r="B114" s="24"/>
      <c r="C114" s="3">
        <v>5</v>
      </c>
      <c r="D114" s="3">
        <v>1753</v>
      </c>
      <c r="E114" s="3">
        <v>38.413285000000002</v>
      </c>
      <c r="F114" s="3">
        <v>20.151797599999998</v>
      </c>
      <c r="G114" s="3">
        <v>6.6</v>
      </c>
      <c r="I114" s="3">
        <f t="shared" si="3"/>
        <v>1.9061964477054893</v>
      </c>
      <c r="L114" s="3">
        <f t="shared" si="4"/>
        <v>2431.8966455982331</v>
      </c>
      <c r="M114" s="3">
        <f t="shared" si="5"/>
        <v>1840.5243826802982</v>
      </c>
      <c r="N114" s="15">
        <f t="shared" si="6"/>
        <v>0.95244595317295433</v>
      </c>
      <c r="Q114" s="3">
        <f t="shared" si="7"/>
        <v>0.72083655494691945</v>
      </c>
      <c r="R114" s="18">
        <f t="shared" si="42"/>
        <v>1687.1473507902733</v>
      </c>
      <c r="S114" s="3">
        <f t="shared" si="43"/>
        <v>6.3979059562077643</v>
      </c>
      <c r="T114" s="3">
        <f t="shared" si="44"/>
        <v>6.3907500989065067</v>
      </c>
      <c r="U114" s="3">
        <f t="shared" si="45"/>
        <v>6.3812392895410976</v>
      </c>
      <c r="W114" s="3">
        <f t="shared" si="38"/>
        <v>-0.20209404379223539</v>
      </c>
      <c r="X114" s="3">
        <f t="shared" si="39"/>
        <v>-0.20924990109349295</v>
      </c>
      <c r="Y114" s="3">
        <f t="shared" si="40"/>
        <v>-0.218760710458902</v>
      </c>
      <c r="AD114" s="3">
        <f t="shared" si="46"/>
        <v>4.0842002536297953E-2</v>
      </c>
      <c r="AE114" s="3">
        <f t="shared" si="46"/>
        <v>4.3785521107636581E-2</v>
      </c>
      <c r="AF114" s="3">
        <f t="shared" si="46"/>
        <v>4.7856248440483556E-2</v>
      </c>
    </row>
    <row r="115" spans="1:32" x14ac:dyDescent="0.3">
      <c r="A115" s="25"/>
      <c r="B115" s="24"/>
      <c r="C115" s="3">
        <v>8</v>
      </c>
      <c r="D115" s="3">
        <v>3996.5</v>
      </c>
      <c r="E115" s="3">
        <v>44.241286000000002</v>
      </c>
      <c r="F115" s="3">
        <v>34.084744999999998</v>
      </c>
      <c r="G115" s="3">
        <v>6.625</v>
      </c>
      <c r="I115" s="3">
        <f t="shared" si="3"/>
        <v>1.2979790812576126</v>
      </c>
      <c r="L115" s="3">
        <f t="shared" si="4"/>
        <v>4737.3739152775943</v>
      </c>
      <c r="M115" s="3">
        <f t="shared" si="5"/>
        <v>4265.1350316614898</v>
      </c>
      <c r="N115" s="15">
        <f t="shared" si="6"/>
        <v>0.93701605466947135</v>
      </c>
      <c r="Q115" s="3">
        <f t="shared" si="7"/>
        <v>0.84361084252008389</v>
      </c>
      <c r="R115" s="18">
        <f t="shared" si="42"/>
        <v>3909.7071123563655</v>
      </c>
      <c r="S115" s="3">
        <f t="shared" si="43"/>
        <v>5.654671896352264</v>
      </c>
      <c r="T115" s="3">
        <f t="shared" si="44"/>
        <v>5.6597592433529647</v>
      </c>
      <c r="U115" s="3">
        <f t="shared" si="45"/>
        <v>5.675505229685597</v>
      </c>
      <c r="W115" s="3">
        <f t="shared" si="38"/>
        <v>-0.97032810364773603</v>
      </c>
      <c r="X115" s="3">
        <f t="shared" si="39"/>
        <v>-0.96524075664703535</v>
      </c>
      <c r="Y115" s="3">
        <f t="shared" si="40"/>
        <v>-0.94949477031440299</v>
      </c>
      <c r="AD115" s="3">
        <f t="shared" si="46"/>
        <v>0.94153662872861155</v>
      </c>
      <c r="AE115" s="3">
        <f t="shared" si="46"/>
        <v>0.93168971829254132</v>
      </c>
      <c r="AF115" s="3">
        <f t="shared" si="46"/>
        <v>0.90154031885440089</v>
      </c>
    </row>
    <row r="116" spans="1:32" x14ac:dyDescent="0.3">
      <c r="A116" s="25"/>
      <c r="B116" s="24"/>
      <c r="C116" s="3">
        <v>7</v>
      </c>
      <c r="D116" s="3">
        <v>4687</v>
      </c>
      <c r="E116" s="3">
        <v>50.692740299999997</v>
      </c>
      <c r="F116" s="3">
        <v>34.9568406</v>
      </c>
      <c r="G116" s="3">
        <v>6.2857142857142856</v>
      </c>
      <c r="I116" s="3">
        <f t="shared" si="3"/>
        <v>1.450152228574112</v>
      </c>
      <c r="J116" s="3">
        <f>AVERAGE(I67:I116)</f>
        <v>1.4322841987841446</v>
      </c>
      <c r="K116" s="3">
        <f>STDEV(I67:I116)</f>
        <v>0.24638119445776857</v>
      </c>
      <c r="L116" s="3">
        <f t="shared" si="4"/>
        <v>5567.0845272493916</v>
      </c>
      <c r="M116" s="3">
        <f t="shared" si="5"/>
        <v>4849.0776816553844</v>
      </c>
      <c r="N116" s="15">
        <f t="shared" si="6"/>
        <v>0.96657556502578978</v>
      </c>
      <c r="O116" s="3">
        <f>AVERAGE(N97:N116)</f>
        <v>0.86586547536976455</v>
      </c>
      <c r="P116" s="3">
        <f>STDEV(N97:N116)</f>
        <v>9.0762010613316665E-2</v>
      </c>
      <c r="Q116" s="3">
        <f t="shared" si="7"/>
        <v>0.84191284990525783</v>
      </c>
      <c r="R116" s="18">
        <f t="shared" si="42"/>
        <v>4444.987874850769</v>
      </c>
      <c r="S116" s="3">
        <f t="shared" si="43"/>
        <v>5.780930634013222</v>
      </c>
      <c r="T116" s="3">
        <f t="shared" si="44"/>
        <v>5.7880604766359536</v>
      </c>
      <c r="U116" s="3">
        <f t="shared" si="45"/>
        <v>5.7928353959179839</v>
      </c>
      <c r="W116" s="3">
        <f t="shared" si="38"/>
        <v>-0.50478365170106354</v>
      </c>
      <c r="X116" s="3">
        <f t="shared" si="39"/>
        <v>-0.49765380907833201</v>
      </c>
      <c r="Y116" s="3">
        <f t="shared" si="40"/>
        <v>-0.49287888979630168</v>
      </c>
      <c r="AD116" s="3">
        <f t="shared" si="46"/>
        <v>0.25480653502466061</v>
      </c>
      <c r="AE116" s="3">
        <f t="shared" si="46"/>
        <v>0.24765931369017294</v>
      </c>
      <c r="AF116" s="3">
        <f t="shared" si="46"/>
        <v>0.24292960000683489</v>
      </c>
    </row>
    <row r="117" spans="1:32" x14ac:dyDescent="0.3">
      <c r="A117" s="25"/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0"/>
      <c r="S117" s="14"/>
      <c r="T117" s="14"/>
      <c r="U117" s="14"/>
      <c r="V117" s="14"/>
      <c r="W117" s="14"/>
      <c r="X117" s="14"/>
      <c r="Y117" s="14"/>
    </row>
    <row r="118" spans="1:32" x14ac:dyDescent="0.3">
      <c r="A118" s="25"/>
      <c r="B118" s="24" t="s">
        <v>34</v>
      </c>
      <c r="C118" s="3">
        <v>5</v>
      </c>
      <c r="D118" s="3">
        <v>3625</v>
      </c>
      <c r="E118" s="3">
        <v>71.344549200000003</v>
      </c>
      <c r="F118" s="3">
        <v>21.8504194</v>
      </c>
      <c r="G118" s="3">
        <v>6.2</v>
      </c>
      <c r="I118" s="3">
        <f t="shared" ref="I118:I137" si="47">E118/F118</f>
        <v>3.2651340870830152</v>
      </c>
      <c r="L118" s="3">
        <f t="shared" ref="L118:L137" si="48">PI()*E118*F118</f>
        <v>4897.4549317762248</v>
      </c>
      <c r="M118" s="3">
        <f t="shared" ref="M118:M137" si="49">0.5*C118*E118*F118*SIN(2*PI()/C118)</f>
        <v>3706.5247946812524</v>
      </c>
      <c r="N118" s="15">
        <f t="shared" ref="N118:N137" si="50">D118/M118</f>
        <v>0.97800505886315992</v>
      </c>
      <c r="Q118" s="3">
        <f t="shared" ref="Q118:Q137" si="51">D118/L118</f>
        <v>0.74018036929341857</v>
      </c>
      <c r="R118" s="18">
        <f t="shared" si="42"/>
        <v>3397.6477284578145</v>
      </c>
      <c r="S118" s="3">
        <f t="shared" ref="S118" si="52">6+(6-C118)/C118*(I118+1/12)</f>
        <v>6.66969348408327</v>
      </c>
      <c r="T118" s="3">
        <f t="shared" ref="T118" si="53">6+(6/C118-1)*(I118+(1-N118))</f>
        <v>6.657425805643971</v>
      </c>
      <c r="U118" s="3">
        <f t="shared" ref="U118" si="54">6+(6/C118-1)*I118</f>
        <v>6.6530268174166025</v>
      </c>
      <c r="W118" s="3">
        <f t="shared" ref="W118:W147" si="55">S118-G118</f>
        <v>0.46969348408326983</v>
      </c>
      <c r="X118" s="3">
        <f t="shared" ref="X118:X147" si="56">T118-G118</f>
        <v>0.45742580564397084</v>
      </c>
      <c r="Y118" s="3">
        <f t="shared" ref="Y118:Y147" si="57">U118-G118</f>
        <v>0.45302681741660233</v>
      </c>
      <c r="AD118" s="3">
        <f t="shared" ref="AD118:AF147" si="58">W118^2</f>
        <v>0.22061196899028085</v>
      </c>
      <c r="AE118" s="3">
        <f t="shared" si="58"/>
        <v>0.20923836766903578</v>
      </c>
      <c r="AF118" s="3">
        <f t="shared" si="58"/>
        <v>0.20523329729861556</v>
      </c>
    </row>
    <row r="119" spans="1:32" x14ac:dyDescent="0.3">
      <c r="A119" s="25"/>
      <c r="B119" s="24"/>
      <c r="C119" s="3">
        <v>6</v>
      </c>
      <c r="D119" s="3">
        <v>3592</v>
      </c>
      <c r="E119" s="3">
        <v>80.755485500000006</v>
      </c>
      <c r="F119" s="3">
        <v>17.6795179</v>
      </c>
      <c r="G119" s="3">
        <v>5.833333333333333</v>
      </c>
      <c r="I119" s="3">
        <f t="shared" si="47"/>
        <v>4.5677425118023161</v>
      </c>
      <c r="L119" s="3">
        <f t="shared" si="48"/>
        <v>4485.3085417399907</v>
      </c>
      <c r="M119" s="3">
        <f t="shared" si="49"/>
        <v>3709.3203059151565</v>
      </c>
      <c r="N119" s="15">
        <f t="shared" si="50"/>
        <v>0.96837148150078367</v>
      </c>
      <c r="Q119" s="3">
        <f t="shared" si="51"/>
        <v>0.800836768880687</v>
      </c>
      <c r="R119" s="18">
        <f t="shared" si="42"/>
        <v>3400.2102804222268</v>
      </c>
      <c r="S119" s="3">
        <f t="shared" ref="S119:S147" si="59">6+(6-C119)/C119*(I119+1/12)</f>
        <v>6</v>
      </c>
      <c r="T119" s="3">
        <f t="shared" ref="T119:T147" si="60">6+(6/C119-1)*(I119+(1-N119))</f>
        <v>6</v>
      </c>
      <c r="U119" s="3">
        <f t="shared" ref="U119:U147" si="61">6+(6/C119-1)*I119</f>
        <v>6</v>
      </c>
      <c r="W119" s="3">
        <f t="shared" si="55"/>
        <v>0.16666666666666696</v>
      </c>
      <c r="X119" s="3">
        <f t="shared" si="56"/>
        <v>0.16666666666666696</v>
      </c>
      <c r="Y119" s="3">
        <f t="shared" si="57"/>
        <v>0.16666666666666696</v>
      </c>
      <c r="AD119" s="3">
        <f t="shared" si="58"/>
        <v>2.7777777777777877E-2</v>
      </c>
      <c r="AE119" s="3">
        <f t="shared" si="58"/>
        <v>2.7777777777777877E-2</v>
      </c>
      <c r="AF119" s="3">
        <f t="shared" si="58"/>
        <v>2.7777777777777877E-2</v>
      </c>
    </row>
    <row r="120" spans="1:32" x14ac:dyDescent="0.3">
      <c r="A120" s="25"/>
      <c r="B120" s="24"/>
      <c r="C120" s="3">
        <v>6</v>
      </c>
      <c r="D120" s="3">
        <v>2635.5</v>
      </c>
      <c r="E120" s="3">
        <v>55.6831478</v>
      </c>
      <c r="F120" s="3">
        <v>19.166813399999999</v>
      </c>
      <c r="G120" s="3">
        <v>5.833333333333333</v>
      </c>
      <c r="I120" s="3">
        <f t="shared" si="47"/>
        <v>2.9051854702148874</v>
      </c>
      <c r="L120" s="3">
        <f t="shared" si="48"/>
        <v>3352.9228897118969</v>
      </c>
      <c r="M120" s="3">
        <f t="shared" si="49"/>
        <v>2772.8449098289548</v>
      </c>
      <c r="N120" s="15">
        <f t="shared" si="50"/>
        <v>0.9504678717002506</v>
      </c>
      <c r="Q120" s="3">
        <f t="shared" si="51"/>
        <v>0.78603060275760106</v>
      </c>
      <c r="R120" s="18">
        <f t="shared" si="42"/>
        <v>2541.7745006765417</v>
      </c>
      <c r="S120" s="3">
        <f t="shared" si="59"/>
        <v>6</v>
      </c>
      <c r="T120" s="3">
        <f t="shared" si="60"/>
        <v>6</v>
      </c>
      <c r="U120" s="3">
        <f t="shared" si="61"/>
        <v>6</v>
      </c>
      <c r="W120" s="3">
        <f t="shared" si="55"/>
        <v>0.16666666666666696</v>
      </c>
      <c r="X120" s="3">
        <f t="shared" si="56"/>
        <v>0.16666666666666696</v>
      </c>
      <c r="Y120" s="3">
        <f t="shared" si="57"/>
        <v>0.16666666666666696</v>
      </c>
      <c r="AD120" s="3">
        <f t="shared" si="58"/>
        <v>2.7777777777777877E-2</v>
      </c>
      <c r="AE120" s="3">
        <f t="shared" si="58"/>
        <v>2.7777777777777877E-2</v>
      </c>
      <c r="AF120" s="3">
        <f t="shared" si="58"/>
        <v>2.7777777777777877E-2</v>
      </c>
    </row>
    <row r="121" spans="1:32" x14ac:dyDescent="0.3">
      <c r="A121" s="25"/>
      <c r="B121" s="24"/>
      <c r="C121" s="3">
        <v>5</v>
      </c>
      <c r="D121" s="3">
        <v>3863.5</v>
      </c>
      <c r="E121" s="3">
        <v>78.540253899999996</v>
      </c>
      <c r="F121" s="3">
        <v>23.028059200000001</v>
      </c>
      <c r="G121" s="3">
        <v>5.8</v>
      </c>
      <c r="I121" s="3">
        <f t="shared" si="47"/>
        <v>3.4106327944475665</v>
      </c>
      <c r="L121" s="3">
        <f t="shared" si="48"/>
        <v>5681.9775159227584</v>
      </c>
      <c r="M121" s="3">
        <f t="shared" si="49"/>
        <v>4300.2724555855866</v>
      </c>
      <c r="N121" s="15">
        <f t="shared" si="50"/>
        <v>0.89843144589169766</v>
      </c>
      <c r="Q121" s="3">
        <f t="shared" si="51"/>
        <v>0.67995693210210884</v>
      </c>
      <c r="R121" s="18">
        <f t="shared" si="42"/>
        <v>3941.9164176201207</v>
      </c>
      <c r="S121" s="3">
        <f t="shared" si="59"/>
        <v>6.6987932255561802</v>
      </c>
      <c r="T121" s="3">
        <f t="shared" si="60"/>
        <v>6.7024402697111736</v>
      </c>
      <c r="U121" s="3">
        <f t="shared" si="61"/>
        <v>6.6821265588895127</v>
      </c>
      <c r="W121" s="3">
        <f t="shared" si="55"/>
        <v>0.89879322555618035</v>
      </c>
      <c r="X121" s="3">
        <f t="shared" si="56"/>
        <v>0.90244026971117375</v>
      </c>
      <c r="Y121" s="3">
        <f t="shared" si="57"/>
        <v>0.88212655888951286</v>
      </c>
      <c r="AD121" s="3">
        <f t="shared" si="58"/>
        <v>0.80782926230568286</v>
      </c>
      <c r="AE121" s="3">
        <f t="shared" si="58"/>
        <v>0.81439844039637599</v>
      </c>
      <c r="AF121" s="3">
        <f t="shared" si="58"/>
        <v>0.77814726589825323</v>
      </c>
    </row>
    <row r="122" spans="1:32" x14ac:dyDescent="0.3">
      <c r="A122" s="25"/>
      <c r="B122" s="24"/>
      <c r="C122" s="3">
        <v>6</v>
      </c>
      <c r="D122" s="3">
        <v>3389</v>
      </c>
      <c r="E122" s="3">
        <v>59.396848900000002</v>
      </c>
      <c r="F122" s="3">
        <v>24.0517422</v>
      </c>
      <c r="G122" s="3">
        <v>6</v>
      </c>
      <c r="I122" s="3">
        <f t="shared" si="47"/>
        <v>2.4695445513298409</v>
      </c>
      <c r="L122" s="3">
        <f t="shared" si="48"/>
        <v>4488.0720305692539</v>
      </c>
      <c r="M122" s="3">
        <f t="shared" si="49"/>
        <v>3711.6056927807795</v>
      </c>
      <c r="N122" s="15">
        <f t="shared" si="50"/>
        <v>0.91308190592328808</v>
      </c>
      <c r="Q122" s="3">
        <f t="shared" si="51"/>
        <v>0.7551126579334666</v>
      </c>
      <c r="R122" s="18">
        <f t="shared" si="42"/>
        <v>3402.3052183823811</v>
      </c>
      <c r="S122" s="3">
        <f t="shared" si="59"/>
        <v>6</v>
      </c>
      <c r="T122" s="3">
        <f t="shared" si="60"/>
        <v>6</v>
      </c>
      <c r="U122" s="3">
        <f t="shared" si="61"/>
        <v>6</v>
      </c>
      <c r="W122" s="3">
        <f t="shared" si="55"/>
        <v>0</v>
      </c>
      <c r="X122" s="3">
        <f t="shared" si="56"/>
        <v>0</v>
      </c>
      <c r="Y122" s="3">
        <f t="shared" si="57"/>
        <v>0</v>
      </c>
      <c r="AD122" s="3">
        <f t="shared" si="58"/>
        <v>0</v>
      </c>
      <c r="AE122" s="3">
        <f t="shared" si="58"/>
        <v>0</v>
      </c>
      <c r="AF122" s="3">
        <f t="shared" si="58"/>
        <v>0</v>
      </c>
    </row>
    <row r="123" spans="1:32" x14ac:dyDescent="0.3">
      <c r="A123" s="25"/>
      <c r="B123" s="24"/>
      <c r="C123" s="3">
        <v>6</v>
      </c>
      <c r="D123" s="3">
        <v>4403.5</v>
      </c>
      <c r="E123" s="3">
        <v>87.610597400000003</v>
      </c>
      <c r="F123" s="3">
        <v>19.875256499999999</v>
      </c>
      <c r="G123" s="3">
        <v>6.333333333333333</v>
      </c>
      <c r="I123" s="3">
        <f t="shared" si="47"/>
        <v>4.4080234838730261</v>
      </c>
      <c r="L123" s="3">
        <f t="shared" si="48"/>
        <v>5470.4021804645554</v>
      </c>
      <c r="M123" s="3">
        <f t="shared" si="49"/>
        <v>4523.9861875027291</v>
      </c>
      <c r="N123" s="15">
        <f t="shared" si="50"/>
        <v>0.97336725124502688</v>
      </c>
      <c r="Q123" s="3">
        <f t="shared" si="51"/>
        <v>0.80496823720299993</v>
      </c>
      <c r="R123" s="18">
        <f t="shared" si="42"/>
        <v>4146.9873385441679</v>
      </c>
      <c r="S123" s="3">
        <f t="shared" si="59"/>
        <v>6</v>
      </c>
      <c r="T123" s="3">
        <f t="shared" si="60"/>
        <v>6</v>
      </c>
      <c r="U123" s="3">
        <f t="shared" si="61"/>
        <v>6</v>
      </c>
      <c r="W123" s="3">
        <f t="shared" si="55"/>
        <v>-0.33333333333333304</v>
      </c>
      <c r="X123" s="3">
        <f t="shared" si="56"/>
        <v>-0.33333333333333304</v>
      </c>
      <c r="Y123" s="3">
        <f t="shared" si="57"/>
        <v>-0.33333333333333304</v>
      </c>
      <c r="AD123" s="3">
        <f t="shared" si="58"/>
        <v>0.11111111111111091</v>
      </c>
      <c r="AE123" s="3">
        <f t="shared" si="58"/>
        <v>0.11111111111111091</v>
      </c>
      <c r="AF123" s="3">
        <f t="shared" si="58"/>
        <v>0.11111111111111091</v>
      </c>
    </row>
    <row r="124" spans="1:32" x14ac:dyDescent="0.3">
      <c r="A124" s="25"/>
      <c r="B124" s="24"/>
      <c r="C124" s="3">
        <v>5</v>
      </c>
      <c r="D124" s="3">
        <v>3468</v>
      </c>
      <c r="E124" s="3">
        <v>60.616176799999998</v>
      </c>
      <c r="F124" s="3">
        <v>24.5835118</v>
      </c>
      <c r="G124" s="3">
        <v>6.2</v>
      </c>
      <c r="I124" s="3">
        <f t="shared" si="47"/>
        <v>2.4657248847579214</v>
      </c>
      <c r="L124" s="3">
        <f t="shared" si="48"/>
        <v>4681.4709888503912</v>
      </c>
      <c r="M124" s="3">
        <f t="shared" si="49"/>
        <v>3543.062373717783</v>
      </c>
      <c r="N124" s="15">
        <f t="shared" si="50"/>
        <v>0.97881426692496554</v>
      </c>
      <c r="Q124" s="3">
        <f t="shared" si="51"/>
        <v>0.74079279958362443</v>
      </c>
      <c r="R124" s="18">
        <f t="shared" si="42"/>
        <v>3247.8071759079676</v>
      </c>
      <c r="S124" s="3">
        <f t="shared" si="59"/>
        <v>6.5098116436182512</v>
      </c>
      <c r="T124" s="3">
        <f t="shared" si="60"/>
        <v>6.4973821235665907</v>
      </c>
      <c r="U124" s="3">
        <f t="shared" si="61"/>
        <v>6.4931449769515845</v>
      </c>
      <c r="W124" s="3">
        <f t="shared" si="55"/>
        <v>0.30981164361825098</v>
      </c>
      <c r="X124" s="3">
        <f t="shared" si="56"/>
        <v>0.29738212356659055</v>
      </c>
      <c r="Y124" s="3">
        <f t="shared" si="57"/>
        <v>0.29314497695158437</v>
      </c>
      <c r="AD124" s="3">
        <f t="shared" si="58"/>
        <v>9.5983254521442157E-2</v>
      </c>
      <c r="AE124" s="3">
        <f t="shared" si="58"/>
        <v>8.843612741697493E-2</v>
      </c>
      <c r="AF124" s="3">
        <f t="shared" si="58"/>
        <v>8.5933977511944926E-2</v>
      </c>
    </row>
    <row r="125" spans="1:32" x14ac:dyDescent="0.3">
      <c r="A125" s="25"/>
      <c r="B125" s="24"/>
      <c r="C125" s="3">
        <v>6</v>
      </c>
      <c r="D125" s="3">
        <v>3766.5</v>
      </c>
      <c r="E125" s="3">
        <v>64.088440700000007</v>
      </c>
      <c r="F125" s="3">
        <v>23.571185100000001</v>
      </c>
      <c r="G125" s="3">
        <v>5.833333333333333</v>
      </c>
      <c r="I125" s="3">
        <f t="shared" si="47"/>
        <v>2.7189316289404561</v>
      </c>
      <c r="L125" s="3">
        <f t="shared" si="48"/>
        <v>4745.8170923344705</v>
      </c>
      <c r="M125" s="3">
        <f t="shared" si="49"/>
        <v>3924.759143085937</v>
      </c>
      <c r="N125" s="15">
        <f t="shared" si="50"/>
        <v>0.95967672478329413</v>
      </c>
      <c r="Q125" s="3">
        <f t="shared" si="51"/>
        <v>0.79364626295516505</v>
      </c>
      <c r="R125" s="18">
        <f t="shared" si="42"/>
        <v>3597.6958811621089</v>
      </c>
      <c r="S125" s="3">
        <f t="shared" si="59"/>
        <v>6</v>
      </c>
      <c r="T125" s="3">
        <f t="shared" si="60"/>
        <v>6</v>
      </c>
      <c r="U125" s="3">
        <f t="shared" si="61"/>
        <v>6</v>
      </c>
      <c r="W125" s="3">
        <f t="shared" si="55"/>
        <v>0.16666666666666696</v>
      </c>
      <c r="X125" s="3">
        <f t="shared" si="56"/>
        <v>0.16666666666666696</v>
      </c>
      <c r="Y125" s="3">
        <f t="shared" si="57"/>
        <v>0.16666666666666696</v>
      </c>
      <c r="AD125" s="3">
        <f t="shared" si="58"/>
        <v>2.7777777777777877E-2</v>
      </c>
      <c r="AE125" s="3">
        <f t="shared" si="58"/>
        <v>2.7777777777777877E-2</v>
      </c>
      <c r="AF125" s="3">
        <f t="shared" si="58"/>
        <v>2.7777777777777877E-2</v>
      </c>
    </row>
    <row r="126" spans="1:32" x14ac:dyDescent="0.3">
      <c r="A126" s="25"/>
      <c r="B126" s="24"/>
      <c r="C126" s="3">
        <v>6</v>
      </c>
      <c r="D126" s="3">
        <v>3356</v>
      </c>
      <c r="E126" s="3">
        <v>72.048460399999996</v>
      </c>
      <c r="F126" s="3">
        <v>19.549977500000001</v>
      </c>
      <c r="G126" s="3">
        <v>5.833333333333333</v>
      </c>
      <c r="I126" s="3">
        <f t="shared" si="47"/>
        <v>3.6853474844152632</v>
      </c>
      <c r="L126" s="3">
        <f t="shared" si="48"/>
        <v>4425.0770738435476</v>
      </c>
      <c r="M126" s="3">
        <f t="shared" si="49"/>
        <v>3659.5092829176874</v>
      </c>
      <c r="N126" s="15">
        <f t="shared" si="50"/>
        <v>0.9170628465585684</v>
      </c>
      <c r="Q126" s="3">
        <f t="shared" si="51"/>
        <v>0.75840486933824969</v>
      </c>
      <c r="R126" s="18">
        <f t="shared" si="42"/>
        <v>3354.5501760078801</v>
      </c>
      <c r="S126" s="3">
        <f t="shared" si="59"/>
        <v>6</v>
      </c>
      <c r="T126" s="3">
        <f t="shared" si="60"/>
        <v>6</v>
      </c>
      <c r="U126" s="3">
        <f t="shared" si="61"/>
        <v>6</v>
      </c>
      <c r="W126" s="3">
        <f t="shared" si="55"/>
        <v>0.16666666666666696</v>
      </c>
      <c r="X126" s="3">
        <f t="shared" si="56"/>
        <v>0.16666666666666696</v>
      </c>
      <c r="Y126" s="3">
        <f t="shared" si="57"/>
        <v>0.16666666666666696</v>
      </c>
      <c r="AD126" s="3">
        <f t="shared" si="58"/>
        <v>2.7777777777777877E-2</v>
      </c>
      <c r="AE126" s="3">
        <f t="shared" si="58"/>
        <v>2.7777777777777877E-2</v>
      </c>
      <c r="AF126" s="3">
        <f t="shared" si="58"/>
        <v>2.7777777777777877E-2</v>
      </c>
    </row>
    <row r="127" spans="1:32" x14ac:dyDescent="0.3">
      <c r="A127" s="25"/>
      <c r="B127" s="24"/>
      <c r="C127" s="3">
        <v>5</v>
      </c>
      <c r="D127" s="3">
        <v>2739</v>
      </c>
      <c r="E127" s="3">
        <v>54.411166999999999</v>
      </c>
      <c r="F127" s="3">
        <v>21.813521999999999</v>
      </c>
      <c r="G127" s="3">
        <v>6.4</v>
      </c>
      <c r="I127" s="3">
        <f t="shared" si="47"/>
        <v>2.4943778909247212</v>
      </c>
      <c r="J127" s="3">
        <f>AVERAGE(I118:I127)</f>
        <v>3.2390644787789014</v>
      </c>
      <c r="K127" s="3">
        <f>STDEV(I118:I127)</f>
        <v>0.78087705946300889</v>
      </c>
      <c r="L127" s="3">
        <f t="shared" si="48"/>
        <v>3728.7537708296741</v>
      </c>
      <c r="M127" s="3">
        <f t="shared" si="49"/>
        <v>2822.0205182835366</v>
      </c>
      <c r="N127" s="15">
        <f t="shared" si="50"/>
        <v>0.97058117836292945</v>
      </c>
      <c r="O127" s="3">
        <f>AVERAGE(N118:N127)</f>
        <v>0.95078600317539641</v>
      </c>
      <c r="P127" s="3">
        <f>STDEV(N118:N127)</f>
        <v>3.0030479669986451E-2</v>
      </c>
      <c r="Q127" s="3">
        <f t="shared" si="51"/>
        <v>0.73456177810061007</v>
      </c>
      <c r="R127" s="18">
        <f t="shared" si="42"/>
        <v>2586.8521417599086</v>
      </c>
      <c r="S127" s="3">
        <f t="shared" si="59"/>
        <v>6.5155422448516109</v>
      </c>
      <c r="T127" s="3">
        <f t="shared" si="60"/>
        <v>6.504759342512358</v>
      </c>
      <c r="U127" s="3">
        <f t="shared" si="61"/>
        <v>6.4988755781849443</v>
      </c>
      <c r="W127" s="3">
        <f t="shared" si="55"/>
        <v>0.11554224485161058</v>
      </c>
      <c r="X127" s="3">
        <f t="shared" si="56"/>
        <v>0.10475934251235763</v>
      </c>
      <c r="Y127" s="3">
        <f t="shared" si="57"/>
        <v>9.8875578184943969E-2</v>
      </c>
      <c r="Z127" s="14"/>
      <c r="AA127" s="14"/>
      <c r="AB127" s="14"/>
      <c r="AC127" s="14"/>
      <c r="AD127" s="3">
        <f t="shared" si="58"/>
        <v>1.3350010345349531E-2</v>
      </c>
      <c r="AE127" s="3">
        <f t="shared" si="58"/>
        <v>1.0974519843621461E-2</v>
      </c>
      <c r="AF127" s="3">
        <f t="shared" si="58"/>
        <v>9.7763799614069679E-3</v>
      </c>
    </row>
    <row r="128" spans="1:32" x14ac:dyDescent="0.3">
      <c r="A128" s="25"/>
      <c r="B128" s="24" t="s">
        <v>35</v>
      </c>
      <c r="C128" s="3">
        <v>6</v>
      </c>
      <c r="D128" s="3">
        <v>1906.5</v>
      </c>
      <c r="E128" s="3">
        <v>71.287715000000006</v>
      </c>
      <c r="F128" s="3">
        <v>12.08578</v>
      </c>
      <c r="G128" s="3">
        <v>6.5</v>
      </c>
      <c r="I128" s="3">
        <f t="shared" si="47"/>
        <v>5.8984786252935271</v>
      </c>
      <c r="L128" s="3">
        <f t="shared" si="48"/>
        <v>2706.6945690000807</v>
      </c>
      <c r="M128" s="3">
        <f t="shared" si="49"/>
        <v>2238.418390456467</v>
      </c>
      <c r="N128" s="15">
        <f t="shared" si="50"/>
        <v>0.85171744841285868</v>
      </c>
      <c r="Q128" s="3">
        <f t="shared" si="51"/>
        <v>0.70436466006739273</v>
      </c>
      <c r="R128" s="18">
        <f t="shared" si="42"/>
        <v>2051.8835245850946</v>
      </c>
      <c r="S128" s="3">
        <f t="shared" si="59"/>
        <v>6</v>
      </c>
      <c r="T128" s="3">
        <f t="shared" si="60"/>
        <v>6</v>
      </c>
      <c r="U128" s="3">
        <f t="shared" si="61"/>
        <v>6</v>
      </c>
      <c r="W128" s="3">
        <f t="shared" si="55"/>
        <v>-0.5</v>
      </c>
      <c r="X128" s="3">
        <f t="shared" si="56"/>
        <v>-0.5</v>
      </c>
      <c r="Y128" s="3">
        <f t="shared" si="57"/>
        <v>-0.5</v>
      </c>
      <c r="AD128" s="3">
        <f t="shared" si="58"/>
        <v>0.25</v>
      </c>
      <c r="AE128" s="3">
        <f t="shared" si="58"/>
        <v>0.25</v>
      </c>
      <c r="AF128" s="3">
        <f t="shared" si="58"/>
        <v>0.25</v>
      </c>
    </row>
    <row r="129" spans="1:32" x14ac:dyDescent="0.3">
      <c r="A129" s="25"/>
      <c r="B129" s="24"/>
      <c r="C129" s="3">
        <v>6</v>
      </c>
      <c r="D129" s="3">
        <v>1714</v>
      </c>
      <c r="E129" s="3">
        <v>45.511316100000002</v>
      </c>
      <c r="F129" s="3">
        <v>15.6451875</v>
      </c>
      <c r="G129" s="3">
        <v>6.333333333333333</v>
      </c>
      <c r="I129" s="3">
        <f t="shared" si="47"/>
        <v>2.908965846526288</v>
      </c>
      <c r="L129" s="3">
        <f t="shared" si="48"/>
        <v>2236.9178736256531</v>
      </c>
      <c r="M129" s="3">
        <f t="shared" si="49"/>
        <v>1849.9161906229431</v>
      </c>
      <c r="N129" s="15">
        <f t="shared" si="50"/>
        <v>0.92652846041788817</v>
      </c>
      <c r="Q129" s="3">
        <f t="shared" si="51"/>
        <v>0.7662328689885719</v>
      </c>
      <c r="R129" s="18">
        <f t="shared" si="42"/>
        <v>1695.756508071031</v>
      </c>
      <c r="S129" s="3">
        <f t="shared" si="59"/>
        <v>6</v>
      </c>
      <c r="T129" s="3">
        <f t="shared" si="60"/>
        <v>6</v>
      </c>
      <c r="U129" s="3">
        <f t="shared" si="61"/>
        <v>6</v>
      </c>
      <c r="W129" s="3">
        <f t="shared" si="55"/>
        <v>-0.33333333333333304</v>
      </c>
      <c r="X129" s="3">
        <f t="shared" si="56"/>
        <v>-0.33333333333333304</v>
      </c>
      <c r="Y129" s="3">
        <f t="shared" si="57"/>
        <v>-0.33333333333333304</v>
      </c>
      <c r="AD129" s="3">
        <f t="shared" si="58"/>
        <v>0.11111111111111091</v>
      </c>
      <c r="AE129" s="3">
        <f t="shared" si="58"/>
        <v>0.11111111111111091</v>
      </c>
      <c r="AF129" s="3">
        <f t="shared" si="58"/>
        <v>0.11111111111111091</v>
      </c>
    </row>
    <row r="130" spans="1:32" x14ac:dyDescent="0.3">
      <c r="A130" s="25"/>
      <c r="B130" s="24"/>
      <c r="C130" s="3">
        <v>5</v>
      </c>
      <c r="D130" s="3">
        <v>1099.5</v>
      </c>
      <c r="E130" s="3">
        <v>32.792912299999998</v>
      </c>
      <c r="F130" s="3">
        <v>14.878425399999999</v>
      </c>
      <c r="G130" s="3">
        <v>6.4</v>
      </c>
      <c r="I130" s="3">
        <f t="shared" si="47"/>
        <v>2.2040579845230126</v>
      </c>
      <c r="L130" s="3">
        <f t="shared" si="48"/>
        <v>1532.8047304901397</v>
      </c>
      <c r="M130" s="3">
        <f t="shared" si="49"/>
        <v>1160.0675898217767</v>
      </c>
      <c r="N130" s="15">
        <f t="shared" si="50"/>
        <v>0.94778960264627188</v>
      </c>
      <c r="Q130" s="3">
        <f t="shared" si="51"/>
        <v>0.71731250441040628</v>
      </c>
      <c r="R130" s="18">
        <f t="shared" si="42"/>
        <v>1063.3952906699619</v>
      </c>
      <c r="S130" s="3">
        <f t="shared" si="59"/>
        <v>6.4574782635712689</v>
      </c>
      <c r="T130" s="3">
        <f t="shared" si="60"/>
        <v>6.4512536763753481</v>
      </c>
      <c r="U130" s="3">
        <f t="shared" si="61"/>
        <v>6.4408115969046023</v>
      </c>
      <c r="W130" s="3">
        <f t="shared" si="55"/>
        <v>5.7478263571268506E-2</v>
      </c>
      <c r="X130" s="3">
        <f t="shared" si="56"/>
        <v>5.1253676375347723E-2</v>
      </c>
      <c r="Y130" s="3">
        <f t="shared" si="57"/>
        <v>4.0811596904601899E-2</v>
      </c>
      <c r="AD130" s="3">
        <f t="shared" si="58"/>
        <v>3.3037507831682124E-3</v>
      </c>
      <c r="AE130" s="3">
        <f t="shared" si="58"/>
        <v>2.6269393419888773E-3</v>
      </c>
      <c r="AF130" s="3">
        <f t="shared" si="58"/>
        <v>1.6655864419037113E-3</v>
      </c>
    </row>
    <row r="131" spans="1:32" x14ac:dyDescent="0.3">
      <c r="A131" s="25"/>
      <c r="B131" s="24"/>
      <c r="C131" s="3">
        <v>6</v>
      </c>
      <c r="D131" s="3">
        <v>1603</v>
      </c>
      <c r="E131" s="3">
        <v>46.623539999999998</v>
      </c>
      <c r="F131" s="3">
        <v>14.523160000000001</v>
      </c>
      <c r="G131" s="3">
        <v>5.833333333333333</v>
      </c>
      <c r="I131" s="3">
        <f t="shared" si="47"/>
        <v>3.2102889453810324</v>
      </c>
      <c r="L131" s="3">
        <f t="shared" si="48"/>
        <v>2127.2387713256048</v>
      </c>
      <c r="M131" s="3">
        <f t="shared" si="49"/>
        <v>1759.2123031400338</v>
      </c>
      <c r="N131" s="15">
        <f t="shared" si="50"/>
        <v>0.91120326815518005</v>
      </c>
      <c r="Q131" s="3">
        <f t="shared" si="51"/>
        <v>0.75355903700508364</v>
      </c>
      <c r="R131" s="18">
        <f t="shared" si="42"/>
        <v>1612.6112778783643</v>
      </c>
      <c r="S131" s="3">
        <f t="shared" si="59"/>
        <v>6</v>
      </c>
      <c r="T131" s="3">
        <f t="shared" si="60"/>
        <v>6</v>
      </c>
      <c r="U131" s="3">
        <f t="shared" si="61"/>
        <v>6</v>
      </c>
      <c r="W131" s="3">
        <f t="shared" si="55"/>
        <v>0.16666666666666696</v>
      </c>
      <c r="X131" s="3">
        <f t="shared" si="56"/>
        <v>0.16666666666666696</v>
      </c>
      <c r="Y131" s="3">
        <f t="shared" si="57"/>
        <v>0.16666666666666696</v>
      </c>
      <c r="AD131" s="3">
        <f t="shared" si="58"/>
        <v>2.7777777777777877E-2</v>
      </c>
      <c r="AE131" s="3">
        <f t="shared" si="58"/>
        <v>2.7777777777777877E-2</v>
      </c>
      <c r="AF131" s="3">
        <f t="shared" si="58"/>
        <v>2.7777777777777877E-2</v>
      </c>
    </row>
    <row r="132" spans="1:32" x14ac:dyDescent="0.3">
      <c r="A132" s="25"/>
      <c r="B132" s="24"/>
      <c r="C132" s="3">
        <v>6</v>
      </c>
      <c r="D132" s="3">
        <v>1730</v>
      </c>
      <c r="E132" s="3">
        <v>54.222949540000002</v>
      </c>
      <c r="F132" s="3">
        <v>13.2077928</v>
      </c>
      <c r="G132" s="3">
        <v>6</v>
      </c>
      <c r="I132" s="3">
        <f t="shared" si="47"/>
        <v>4.10537554314147</v>
      </c>
      <c r="L132" s="3">
        <f t="shared" si="48"/>
        <v>2249.9002186682465</v>
      </c>
      <c r="M132" s="3">
        <f t="shared" si="49"/>
        <v>1860.6525035514189</v>
      </c>
      <c r="N132" s="15">
        <f t="shared" si="50"/>
        <v>0.92978135180962429</v>
      </c>
      <c r="Q132" s="3">
        <f t="shared" si="51"/>
        <v>0.76892298851547114</v>
      </c>
      <c r="R132" s="18">
        <f t="shared" ref="R132:R195" si="62">M132*(1-1/12)</f>
        <v>1705.5981282554674</v>
      </c>
      <c r="S132" s="3">
        <f t="shared" si="59"/>
        <v>6</v>
      </c>
      <c r="T132" s="3">
        <f t="shared" si="60"/>
        <v>6</v>
      </c>
      <c r="U132" s="3">
        <f t="shared" si="61"/>
        <v>6</v>
      </c>
      <c r="W132" s="3">
        <f t="shared" si="55"/>
        <v>0</v>
      </c>
      <c r="X132" s="3">
        <f t="shared" si="56"/>
        <v>0</v>
      </c>
      <c r="Y132" s="3">
        <f t="shared" si="57"/>
        <v>0</v>
      </c>
      <c r="AD132" s="3">
        <f t="shared" si="58"/>
        <v>0</v>
      </c>
      <c r="AE132" s="3">
        <f t="shared" si="58"/>
        <v>0</v>
      </c>
      <c r="AF132" s="3">
        <f t="shared" si="58"/>
        <v>0</v>
      </c>
    </row>
    <row r="133" spans="1:32" x14ac:dyDescent="0.3">
      <c r="A133" s="25"/>
      <c r="B133" s="24"/>
      <c r="C133" s="3">
        <v>6</v>
      </c>
      <c r="D133" s="3">
        <v>1986</v>
      </c>
      <c r="E133" s="3">
        <v>52.745489999999997</v>
      </c>
      <c r="F133" s="3">
        <v>16.205369999999998</v>
      </c>
      <c r="G133" s="3">
        <v>6</v>
      </c>
      <c r="I133" s="3">
        <f t="shared" si="47"/>
        <v>3.2548155333694941</v>
      </c>
      <c r="L133" s="3">
        <f t="shared" si="48"/>
        <v>2685.3083060944114</v>
      </c>
      <c r="M133" s="3">
        <f t="shared" si="49"/>
        <v>2220.7320933989927</v>
      </c>
      <c r="N133" s="15">
        <f t="shared" si="50"/>
        <v>0.89429967977824909</v>
      </c>
      <c r="Q133" s="3">
        <f t="shared" si="51"/>
        <v>0.73957988194230662</v>
      </c>
      <c r="R133" s="18">
        <f t="shared" si="62"/>
        <v>2035.6710856157431</v>
      </c>
      <c r="S133" s="3">
        <f t="shared" si="59"/>
        <v>6</v>
      </c>
      <c r="T133" s="3">
        <f t="shared" si="60"/>
        <v>6</v>
      </c>
      <c r="U133" s="3">
        <f t="shared" si="61"/>
        <v>6</v>
      </c>
      <c r="W133" s="3">
        <f t="shared" si="55"/>
        <v>0</v>
      </c>
      <c r="X133" s="3">
        <f t="shared" si="56"/>
        <v>0</v>
      </c>
      <c r="Y133" s="3">
        <f t="shared" si="57"/>
        <v>0</v>
      </c>
      <c r="AD133" s="3">
        <f t="shared" si="58"/>
        <v>0</v>
      </c>
      <c r="AE133" s="3">
        <f t="shared" si="58"/>
        <v>0</v>
      </c>
      <c r="AF133" s="3">
        <f t="shared" si="58"/>
        <v>0</v>
      </c>
    </row>
    <row r="134" spans="1:32" x14ac:dyDescent="0.3">
      <c r="A134" s="25"/>
      <c r="B134" s="24"/>
      <c r="C134" s="3">
        <v>5</v>
      </c>
      <c r="D134" s="3">
        <v>1268.5</v>
      </c>
      <c r="E134" s="3">
        <v>44.967913000000003</v>
      </c>
      <c r="F134" s="3">
        <v>12.657598999999999</v>
      </c>
      <c r="G134" s="3">
        <v>6.6</v>
      </c>
      <c r="I134" s="3">
        <f t="shared" si="47"/>
        <v>3.552641618682975</v>
      </c>
      <c r="L134" s="3">
        <f t="shared" si="48"/>
        <v>1788.1499611741299</v>
      </c>
      <c r="M134" s="3">
        <f t="shared" si="49"/>
        <v>1353.3196854343346</v>
      </c>
      <c r="N134" s="15">
        <f t="shared" si="50"/>
        <v>0.93732472353188856</v>
      </c>
      <c r="Q134" s="3">
        <f t="shared" si="51"/>
        <v>0.70939240418464744</v>
      </c>
      <c r="R134" s="18">
        <f t="shared" si="62"/>
        <v>1240.5430449814733</v>
      </c>
      <c r="S134" s="3">
        <f t="shared" si="59"/>
        <v>6.7271949904032615</v>
      </c>
      <c r="T134" s="3">
        <f t="shared" si="60"/>
        <v>6.7230633790302168</v>
      </c>
      <c r="U134" s="3">
        <f t="shared" si="61"/>
        <v>6.7105283237365949</v>
      </c>
      <c r="W134" s="3">
        <f t="shared" si="55"/>
        <v>0.12719499040326188</v>
      </c>
      <c r="X134" s="3">
        <f t="shared" si="56"/>
        <v>0.12306337903021713</v>
      </c>
      <c r="Y134" s="3">
        <f t="shared" si="57"/>
        <v>0.11052832373659527</v>
      </c>
      <c r="AD134" s="3">
        <f t="shared" si="58"/>
        <v>1.617856558368588E-2</v>
      </c>
      <c r="AE134" s="3">
        <f t="shared" si="58"/>
        <v>1.5144595258334887E-2</v>
      </c>
      <c r="AF134" s="3">
        <f t="shared" si="58"/>
        <v>1.221651034802161E-2</v>
      </c>
    </row>
    <row r="135" spans="1:32" x14ac:dyDescent="0.3">
      <c r="A135" s="25"/>
      <c r="B135" s="24"/>
      <c r="C135" s="3">
        <v>6</v>
      </c>
      <c r="D135" s="3">
        <v>1676</v>
      </c>
      <c r="E135" s="3">
        <v>50.278189099999999</v>
      </c>
      <c r="F135" s="3">
        <v>13.712727299999999</v>
      </c>
      <c r="G135" s="3">
        <v>6.333333333333333</v>
      </c>
      <c r="I135" s="3">
        <f t="shared" si="47"/>
        <v>3.6665345995759719</v>
      </c>
      <c r="L135" s="3">
        <f t="shared" si="48"/>
        <v>2165.9744990391105</v>
      </c>
      <c r="M135" s="3">
        <f t="shared" si="49"/>
        <v>1791.2464921005032</v>
      </c>
      <c r="N135" s="15">
        <f t="shared" si="50"/>
        <v>0.93566128804229531</v>
      </c>
      <c r="Q135" s="3">
        <f t="shared" si="51"/>
        <v>0.77378565663793486</v>
      </c>
      <c r="R135" s="18">
        <f t="shared" si="62"/>
        <v>1641.9759510921278</v>
      </c>
      <c r="S135" s="3">
        <f t="shared" si="59"/>
        <v>6</v>
      </c>
      <c r="T135" s="3">
        <f t="shared" si="60"/>
        <v>6</v>
      </c>
      <c r="U135" s="3">
        <f t="shared" si="61"/>
        <v>6</v>
      </c>
      <c r="W135" s="3">
        <f t="shared" si="55"/>
        <v>-0.33333333333333304</v>
      </c>
      <c r="X135" s="3">
        <f t="shared" si="56"/>
        <v>-0.33333333333333304</v>
      </c>
      <c r="Y135" s="3">
        <f t="shared" si="57"/>
        <v>-0.33333333333333304</v>
      </c>
      <c r="AD135" s="3">
        <f t="shared" si="58"/>
        <v>0.11111111111111091</v>
      </c>
      <c r="AE135" s="3">
        <f t="shared" si="58"/>
        <v>0.11111111111111091</v>
      </c>
      <c r="AF135" s="3">
        <f t="shared" si="58"/>
        <v>0.11111111111111091</v>
      </c>
    </row>
    <row r="136" spans="1:32" x14ac:dyDescent="0.3">
      <c r="A136" s="25"/>
      <c r="B136" s="24"/>
      <c r="C136" s="3">
        <v>6</v>
      </c>
      <c r="D136" s="3">
        <v>1478.5</v>
      </c>
      <c r="E136" s="3">
        <v>44.320597900000003</v>
      </c>
      <c r="F136" s="3">
        <v>14.6407828</v>
      </c>
      <c r="G136" s="3">
        <v>5.833333333333333</v>
      </c>
      <c r="I136" s="3">
        <f t="shared" si="47"/>
        <v>3.0272013802431386</v>
      </c>
      <c r="L136" s="3">
        <f t="shared" si="48"/>
        <v>2038.5425510955417</v>
      </c>
      <c r="M136" s="3">
        <f t="shared" si="49"/>
        <v>1685.8611194487407</v>
      </c>
      <c r="N136" s="15">
        <f t="shared" si="50"/>
        <v>0.87699988032433795</v>
      </c>
      <c r="Q136" s="3">
        <f t="shared" si="51"/>
        <v>0.7252730629563916</v>
      </c>
      <c r="R136" s="18">
        <f t="shared" si="62"/>
        <v>1545.3726928280123</v>
      </c>
      <c r="S136" s="3">
        <f t="shared" si="59"/>
        <v>6</v>
      </c>
      <c r="T136" s="3">
        <f t="shared" si="60"/>
        <v>6</v>
      </c>
      <c r="U136" s="3">
        <f t="shared" si="61"/>
        <v>6</v>
      </c>
      <c r="W136" s="3">
        <f t="shared" si="55"/>
        <v>0.16666666666666696</v>
      </c>
      <c r="X136" s="3">
        <f t="shared" si="56"/>
        <v>0.16666666666666696</v>
      </c>
      <c r="Y136" s="3">
        <f t="shared" si="57"/>
        <v>0.16666666666666696</v>
      </c>
      <c r="AD136" s="3">
        <f t="shared" si="58"/>
        <v>2.7777777777777877E-2</v>
      </c>
      <c r="AE136" s="3">
        <f t="shared" si="58"/>
        <v>2.7777777777777877E-2</v>
      </c>
      <c r="AF136" s="3">
        <f t="shared" si="58"/>
        <v>2.7777777777777877E-2</v>
      </c>
    </row>
    <row r="137" spans="1:32" x14ac:dyDescent="0.3">
      <c r="A137" s="25"/>
      <c r="B137" s="24"/>
      <c r="C137" s="3">
        <v>5</v>
      </c>
      <c r="D137" s="3">
        <v>1076.5</v>
      </c>
      <c r="E137" s="3">
        <v>34.461607999999998</v>
      </c>
      <c r="F137" s="3">
        <v>13.888297</v>
      </c>
      <c r="G137" s="3">
        <v>6.2</v>
      </c>
      <c r="I137" s="3">
        <f t="shared" si="47"/>
        <v>2.4813415208502523</v>
      </c>
      <c r="J137" s="3">
        <f>AVERAGE(I128:I137)</f>
        <v>3.4309701597587163</v>
      </c>
      <c r="K137" s="3">
        <f>STDEV(I128:I137)</f>
        <v>1.0293510154215173</v>
      </c>
      <c r="L137" s="3">
        <f t="shared" si="48"/>
        <v>1503.6072323723774</v>
      </c>
      <c r="M137" s="3">
        <f t="shared" si="49"/>
        <v>1137.9701428368185</v>
      </c>
      <c r="N137" s="15">
        <f t="shared" si="50"/>
        <v>0.94598264003343613</v>
      </c>
      <c r="O137" s="3">
        <f>AVERAGE(N128:N137)</f>
        <v>0.91572883431520302</v>
      </c>
      <c r="P137" s="3">
        <f>STDEV(N128:N137)</f>
        <v>3.196882988257415E-2</v>
      </c>
      <c r="Q137" s="3">
        <f t="shared" si="51"/>
        <v>0.71594494680735765</v>
      </c>
      <c r="R137" s="18">
        <f t="shared" si="62"/>
        <v>1043.139297600417</v>
      </c>
      <c r="S137" s="3">
        <f t="shared" si="59"/>
        <v>6.5129349708367172</v>
      </c>
      <c r="T137" s="3">
        <f t="shared" si="60"/>
        <v>6.5070717761633627</v>
      </c>
      <c r="U137" s="3">
        <f t="shared" si="61"/>
        <v>6.4962683041700506</v>
      </c>
      <c r="W137" s="3">
        <f t="shared" si="55"/>
        <v>0.31293497083671706</v>
      </c>
      <c r="X137" s="3">
        <f t="shared" si="56"/>
        <v>0.30707177616336256</v>
      </c>
      <c r="Y137" s="3">
        <f t="shared" si="57"/>
        <v>0.29626830417005046</v>
      </c>
      <c r="AD137" s="3">
        <f t="shared" si="58"/>
        <v>9.7928295972576962E-2</v>
      </c>
      <c r="AE137" s="3">
        <f t="shared" si="58"/>
        <v>9.4293075716122235E-2</v>
      </c>
      <c r="AF137" s="3">
        <f t="shared" si="58"/>
        <v>8.7774908055797532E-2</v>
      </c>
    </row>
    <row r="138" spans="1:32" x14ac:dyDescent="0.3">
      <c r="A138" s="25"/>
      <c r="B138" s="24" t="s">
        <v>2</v>
      </c>
      <c r="C138" s="3">
        <v>6</v>
      </c>
      <c r="D138" s="3">
        <v>8441</v>
      </c>
      <c r="E138" s="3">
        <v>59.396506299999999</v>
      </c>
      <c r="F138" s="3">
        <v>55.590575100000002</v>
      </c>
      <c r="G138" s="3">
        <v>5.833333333333333</v>
      </c>
      <c r="I138" s="3">
        <f t="shared" si="3"/>
        <v>1.0684636054430745</v>
      </c>
      <c r="L138" s="3">
        <f t="shared" si="4"/>
        <v>10373.180625126042</v>
      </c>
      <c r="M138" s="3">
        <f t="shared" si="5"/>
        <v>8578.5513240922119</v>
      </c>
      <c r="N138" s="15">
        <f t="shared" si="6"/>
        <v>0.98396566985547906</v>
      </c>
      <c r="Q138" s="3">
        <f t="shared" si="7"/>
        <v>0.81373305884157732</v>
      </c>
      <c r="R138" s="18">
        <f t="shared" si="62"/>
        <v>7863.6720470845275</v>
      </c>
      <c r="S138" s="3">
        <f t="shared" si="59"/>
        <v>6</v>
      </c>
      <c r="T138" s="3">
        <f t="shared" si="60"/>
        <v>6</v>
      </c>
      <c r="U138" s="3">
        <f t="shared" si="61"/>
        <v>6</v>
      </c>
      <c r="W138" s="3">
        <f t="shared" si="55"/>
        <v>0.16666666666666696</v>
      </c>
      <c r="X138" s="3">
        <f t="shared" si="56"/>
        <v>0.16666666666666696</v>
      </c>
      <c r="Y138" s="3">
        <f t="shared" si="57"/>
        <v>0.16666666666666696</v>
      </c>
      <c r="AD138" s="3">
        <f t="shared" si="58"/>
        <v>2.7777777777777877E-2</v>
      </c>
      <c r="AE138" s="3">
        <f t="shared" si="58"/>
        <v>2.7777777777777877E-2</v>
      </c>
      <c r="AF138" s="3">
        <f t="shared" si="58"/>
        <v>2.7777777777777877E-2</v>
      </c>
    </row>
    <row r="139" spans="1:32" x14ac:dyDescent="0.3">
      <c r="A139" s="25"/>
      <c r="B139" s="24"/>
      <c r="C139" s="3">
        <v>5</v>
      </c>
      <c r="D139" s="3">
        <v>5862.5</v>
      </c>
      <c r="E139" s="3">
        <v>54.012180999999998</v>
      </c>
      <c r="F139" s="3">
        <v>46.403351999999998</v>
      </c>
      <c r="G139" s="3">
        <v>6.2</v>
      </c>
      <c r="I139" s="3">
        <f t="shared" si="3"/>
        <v>1.1639715380906104</v>
      </c>
      <c r="L139" s="3">
        <f t="shared" si="4"/>
        <v>7873.9189576523522</v>
      </c>
      <c r="M139" s="3">
        <f t="shared" si="5"/>
        <v>5959.1923263016806</v>
      </c>
      <c r="N139" s="15">
        <f t="shared" si="6"/>
        <v>0.98377425647517425</v>
      </c>
      <c r="Q139" s="3">
        <f t="shared" si="7"/>
        <v>0.74454665224900074</v>
      </c>
      <c r="R139" s="18">
        <f t="shared" si="62"/>
        <v>5462.59296577654</v>
      </c>
      <c r="S139" s="3">
        <f t="shared" si="59"/>
        <v>6.2494609742847889</v>
      </c>
      <c r="T139" s="3">
        <f t="shared" si="60"/>
        <v>6.2360394563230868</v>
      </c>
      <c r="U139" s="3">
        <f t="shared" si="61"/>
        <v>6.2327943076181223</v>
      </c>
      <c r="W139" s="3">
        <f t="shared" si="55"/>
        <v>4.9460974284788684E-2</v>
      </c>
      <c r="X139" s="3">
        <f t="shared" si="56"/>
        <v>3.6039456323086583E-2</v>
      </c>
      <c r="Y139" s="3">
        <f t="shared" si="57"/>
        <v>3.2794307618122076E-2</v>
      </c>
      <c r="AD139" s="3">
        <f t="shared" si="58"/>
        <v>2.4463879772005275E-3</v>
      </c>
      <c r="AE139" s="3">
        <f t="shared" si="58"/>
        <v>1.2988424120636654E-3</v>
      </c>
      <c r="AF139" s="3">
        <f t="shared" si="58"/>
        <v>1.0754666121520196E-3</v>
      </c>
    </row>
    <row r="140" spans="1:32" x14ac:dyDescent="0.3">
      <c r="A140" s="25"/>
      <c r="B140" s="24"/>
      <c r="C140" s="3">
        <v>7</v>
      </c>
      <c r="D140" s="3">
        <v>9032.5</v>
      </c>
      <c r="E140" s="3">
        <v>65.234989999999996</v>
      </c>
      <c r="F140" s="3">
        <v>53.535969999999999</v>
      </c>
      <c r="G140" s="3">
        <v>5.8571428571428568</v>
      </c>
      <c r="I140" s="3">
        <f t="shared" si="3"/>
        <v>1.2185263477994328</v>
      </c>
      <c r="L140" s="3">
        <f t="shared" si="4"/>
        <v>10971.756201043008</v>
      </c>
      <c r="M140" s="3">
        <f t="shared" si="5"/>
        <v>9556.6894777019716</v>
      </c>
      <c r="N140" s="15">
        <f t="shared" si="6"/>
        <v>0.94514947054364062</v>
      </c>
      <c r="Q140" s="3">
        <f t="shared" si="7"/>
        <v>0.82325015562607406</v>
      </c>
      <c r="R140" s="18">
        <f t="shared" si="62"/>
        <v>8760.2986878934735</v>
      </c>
      <c r="S140" s="3">
        <f t="shared" si="59"/>
        <v>5.8140200455524624</v>
      </c>
      <c r="T140" s="3">
        <f t="shared" si="60"/>
        <v>5.8180890175348869</v>
      </c>
      <c r="U140" s="3">
        <f t="shared" si="61"/>
        <v>5.8259248074572234</v>
      </c>
      <c r="W140" s="3">
        <f t="shared" si="55"/>
        <v>-4.3122811590394328E-2</v>
      </c>
      <c r="X140" s="3">
        <f t="shared" si="56"/>
        <v>-3.905383960796982E-2</v>
      </c>
      <c r="Y140" s="3">
        <f t="shared" si="57"/>
        <v>-3.1218049685633353E-2</v>
      </c>
      <c r="AD140" s="3">
        <f t="shared" si="58"/>
        <v>1.8595768794606473E-3</v>
      </c>
      <c r="AE140" s="3">
        <f t="shared" si="58"/>
        <v>1.5252023881250324E-3</v>
      </c>
      <c r="AF140" s="3">
        <f t="shared" si="58"/>
        <v>9.7456662617467272E-4</v>
      </c>
    </row>
    <row r="141" spans="1:32" x14ac:dyDescent="0.3">
      <c r="A141" s="25"/>
      <c r="B141" s="24"/>
      <c r="C141" s="3">
        <v>6</v>
      </c>
      <c r="D141" s="3">
        <v>8288</v>
      </c>
      <c r="E141" s="3">
        <v>62.064672700000003</v>
      </c>
      <c r="F141" s="3">
        <v>52.96264</v>
      </c>
      <c r="G141" s="3">
        <v>6</v>
      </c>
      <c r="I141" s="3">
        <f t="shared" si="3"/>
        <v>1.1718576094394086</v>
      </c>
      <c r="L141" s="3">
        <f t="shared" si="4"/>
        <v>10326.757224970281</v>
      </c>
      <c r="M141" s="3">
        <f t="shared" si="5"/>
        <v>8540.1594811978121</v>
      </c>
      <c r="N141" s="15">
        <f t="shared" si="6"/>
        <v>0.97047368005796952</v>
      </c>
      <c r="Q141" s="3">
        <f t="shared" si="7"/>
        <v>0.8025752730934228</v>
      </c>
      <c r="R141" s="18">
        <f t="shared" si="62"/>
        <v>7828.4795244313273</v>
      </c>
      <c r="S141" s="3">
        <f t="shared" si="59"/>
        <v>6</v>
      </c>
      <c r="T141" s="3">
        <f t="shared" si="60"/>
        <v>6</v>
      </c>
      <c r="U141" s="3">
        <f t="shared" si="61"/>
        <v>6</v>
      </c>
      <c r="W141" s="3">
        <f t="shared" si="55"/>
        <v>0</v>
      </c>
      <c r="X141" s="3">
        <f t="shared" si="56"/>
        <v>0</v>
      </c>
      <c r="Y141" s="3">
        <f t="shared" si="57"/>
        <v>0</v>
      </c>
      <c r="AD141" s="3">
        <f t="shared" si="58"/>
        <v>0</v>
      </c>
      <c r="AE141" s="3">
        <f t="shared" si="58"/>
        <v>0</v>
      </c>
      <c r="AF141" s="3">
        <f t="shared" si="58"/>
        <v>0</v>
      </c>
    </row>
    <row r="142" spans="1:32" x14ac:dyDescent="0.3">
      <c r="A142" s="25"/>
      <c r="B142" s="24"/>
      <c r="C142" s="3">
        <v>6</v>
      </c>
      <c r="D142" s="3">
        <v>8204.5</v>
      </c>
      <c r="E142" s="3">
        <v>59.981973000000004</v>
      </c>
      <c r="F142" s="3">
        <v>54.194761999999997</v>
      </c>
      <c r="G142" s="3">
        <v>6</v>
      </c>
      <c r="I142" s="3">
        <f t="shared" si="3"/>
        <v>1.1067854306657903</v>
      </c>
      <c r="L142" s="3">
        <f t="shared" si="4"/>
        <v>10212.40273118153</v>
      </c>
      <c r="M142" s="3">
        <f t="shared" si="5"/>
        <v>8445.5890760772072</v>
      </c>
      <c r="N142" s="15">
        <f t="shared" si="6"/>
        <v>0.97145384722066208</v>
      </c>
      <c r="Q142" s="3">
        <f t="shared" si="7"/>
        <v>0.80338586481212693</v>
      </c>
      <c r="R142" s="18">
        <f t="shared" si="62"/>
        <v>7741.7899864041065</v>
      </c>
      <c r="S142" s="3">
        <f t="shared" si="59"/>
        <v>6</v>
      </c>
      <c r="T142" s="3">
        <f t="shared" si="60"/>
        <v>6</v>
      </c>
      <c r="U142" s="3">
        <f t="shared" si="61"/>
        <v>6</v>
      </c>
      <c r="W142" s="3">
        <f t="shared" si="55"/>
        <v>0</v>
      </c>
      <c r="X142" s="3">
        <f t="shared" si="56"/>
        <v>0</v>
      </c>
      <c r="Y142" s="3">
        <f t="shared" si="57"/>
        <v>0</v>
      </c>
      <c r="AD142" s="3">
        <f t="shared" si="58"/>
        <v>0</v>
      </c>
      <c r="AE142" s="3">
        <f t="shared" si="58"/>
        <v>0</v>
      </c>
      <c r="AF142" s="3">
        <f t="shared" si="58"/>
        <v>0</v>
      </c>
    </row>
    <row r="143" spans="1:32" x14ac:dyDescent="0.3">
      <c r="A143" s="25"/>
      <c r="B143" s="24"/>
      <c r="C143" s="3">
        <v>6</v>
      </c>
      <c r="D143" s="3">
        <v>8016.5</v>
      </c>
      <c r="E143" s="3">
        <v>58.230837700000002</v>
      </c>
      <c r="F143" s="3">
        <v>54.049755500000003</v>
      </c>
      <c r="G143" s="3">
        <v>6.333333333333333</v>
      </c>
      <c r="I143" s="3">
        <f t="shared" ref="I143:I147" si="63">E143/F143</f>
        <v>1.07735617231423</v>
      </c>
      <c r="L143" s="3">
        <f t="shared" ref="L143:L147" si="64">PI()*E143*F143</f>
        <v>9887.7310346179747</v>
      </c>
      <c r="M143" s="3">
        <f t="shared" ref="M143:M147" si="65">0.5*C143*E143*F143*SIN(2*PI()/C143)</f>
        <v>8177.0877443155523</v>
      </c>
      <c r="N143" s="15">
        <f t="shared" ref="N143:N147" si="66">D143/M143</f>
        <v>0.98036125460104206</v>
      </c>
      <c r="Q143" s="3">
        <f t="shared" ref="Q143:Q147" si="67">D143/L143</f>
        <v>0.8107522314202722</v>
      </c>
      <c r="R143" s="18">
        <f t="shared" si="62"/>
        <v>7495.6637656225894</v>
      </c>
      <c r="S143" s="3">
        <f t="shared" si="59"/>
        <v>6</v>
      </c>
      <c r="T143" s="3">
        <f t="shared" si="60"/>
        <v>6</v>
      </c>
      <c r="U143" s="3">
        <f t="shared" si="61"/>
        <v>6</v>
      </c>
      <c r="W143" s="3">
        <f t="shared" si="55"/>
        <v>-0.33333333333333304</v>
      </c>
      <c r="X143" s="3">
        <f t="shared" si="56"/>
        <v>-0.33333333333333304</v>
      </c>
      <c r="Y143" s="3">
        <f t="shared" si="57"/>
        <v>-0.33333333333333304</v>
      </c>
      <c r="AD143" s="3">
        <f t="shared" si="58"/>
        <v>0.11111111111111091</v>
      </c>
      <c r="AE143" s="3">
        <f t="shared" si="58"/>
        <v>0.11111111111111091</v>
      </c>
      <c r="AF143" s="3">
        <f t="shared" si="58"/>
        <v>0.11111111111111091</v>
      </c>
    </row>
    <row r="144" spans="1:32" x14ac:dyDescent="0.3">
      <c r="A144" s="25"/>
      <c r="B144" s="24"/>
      <c r="C144" s="3">
        <v>7</v>
      </c>
      <c r="D144" s="3">
        <v>10604</v>
      </c>
      <c r="E144" s="3">
        <v>65.600489999999994</v>
      </c>
      <c r="F144" s="3">
        <v>60.078330000000001</v>
      </c>
      <c r="G144" s="3">
        <v>6.1428571428571432</v>
      </c>
      <c r="I144" s="3">
        <f t="shared" si="63"/>
        <v>1.0919160036572253</v>
      </c>
      <c r="L144" s="3">
        <f t="shared" si="64"/>
        <v>12381.54407842076</v>
      </c>
      <c r="M144" s="3">
        <f t="shared" si="65"/>
        <v>10784.651959428185</v>
      </c>
      <c r="N144" s="15">
        <f t="shared" si="66"/>
        <v>0.98324916185447642</v>
      </c>
      <c r="Q144" s="3">
        <f t="shared" si="67"/>
        <v>0.85643599318773478</v>
      </c>
      <c r="R144" s="18">
        <f t="shared" si="62"/>
        <v>9885.9309628091687</v>
      </c>
      <c r="S144" s="3">
        <f t="shared" si="59"/>
        <v>5.8321072375727772</v>
      </c>
      <c r="T144" s="3">
        <f t="shared" si="60"/>
        <v>5.8416190225996072</v>
      </c>
      <c r="U144" s="3">
        <f t="shared" si="61"/>
        <v>5.844011999477539</v>
      </c>
      <c r="W144" s="3">
        <f t="shared" si="55"/>
        <v>-0.31074990528436608</v>
      </c>
      <c r="X144" s="3">
        <f t="shared" si="56"/>
        <v>-0.30123812025753605</v>
      </c>
      <c r="Y144" s="3">
        <f t="shared" si="57"/>
        <v>-0.29884514337960422</v>
      </c>
      <c r="AD144" s="3">
        <f t="shared" si="58"/>
        <v>9.6565503634242489E-2</v>
      </c>
      <c r="AE144" s="3">
        <f t="shared" si="58"/>
        <v>9.0744405096293751E-2</v>
      </c>
      <c r="AF144" s="3">
        <f t="shared" si="58"/>
        <v>8.9308419721576202E-2</v>
      </c>
    </row>
    <row r="145" spans="1:32" x14ac:dyDescent="0.3">
      <c r="A145" s="25"/>
      <c r="B145" s="24"/>
      <c r="C145" s="3">
        <v>6</v>
      </c>
      <c r="D145" s="3">
        <v>8256</v>
      </c>
      <c r="E145" s="3">
        <v>57.351863000000002</v>
      </c>
      <c r="F145" s="3">
        <v>55.739531999999997</v>
      </c>
      <c r="G145" s="3">
        <v>6.166666666666667</v>
      </c>
      <c r="I145" s="3">
        <f t="shared" si="63"/>
        <v>1.0289261668002523</v>
      </c>
      <c r="L145" s="3">
        <f t="shared" si="64"/>
        <v>10042.936590107407</v>
      </c>
      <c r="M145" s="3">
        <f t="shared" si="65"/>
        <v>8305.441705522524</v>
      </c>
      <c r="N145" s="15">
        <f t="shared" si="66"/>
        <v>0.99404707091139433</v>
      </c>
      <c r="Q145" s="3">
        <f t="shared" si="67"/>
        <v>0.82207031040427025</v>
      </c>
      <c r="R145" s="18">
        <f t="shared" si="62"/>
        <v>7613.321563395647</v>
      </c>
      <c r="S145" s="3">
        <f t="shared" si="59"/>
        <v>6</v>
      </c>
      <c r="T145" s="3">
        <f t="shared" si="60"/>
        <v>6</v>
      </c>
      <c r="U145" s="3">
        <f t="shared" si="61"/>
        <v>6</v>
      </c>
      <c r="W145" s="3">
        <f t="shared" si="55"/>
        <v>-0.16666666666666696</v>
      </c>
      <c r="X145" s="3">
        <f t="shared" si="56"/>
        <v>-0.16666666666666696</v>
      </c>
      <c r="Y145" s="3">
        <f t="shared" si="57"/>
        <v>-0.16666666666666696</v>
      </c>
      <c r="AD145" s="3">
        <f t="shared" si="58"/>
        <v>2.7777777777777877E-2</v>
      </c>
      <c r="AE145" s="3">
        <f t="shared" si="58"/>
        <v>2.7777777777777877E-2</v>
      </c>
      <c r="AF145" s="3">
        <f t="shared" si="58"/>
        <v>2.7777777777777877E-2</v>
      </c>
    </row>
    <row r="146" spans="1:32" x14ac:dyDescent="0.3">
      <c r="A146" s="25"/>
      <c r="B146" s="24"/>
      <c r="C146" s="3">
        <v>5</v>
      </c>
      <c r="D146" s="3">
        <v>4986.5</v>
      </c>
      <c r="E146" s="3">
        <v>50.049100000000003</v>
      </c>
      <c r="F146" s="3">
        <v>43.221760000000003</v>
      </c>
      <c r="G146" s="3">
        <v>6.4</v>
      </c>
      <c r="I146" s="3">
        <f t="shared" si="63"/>
        <v>1.1579607123819113</v>
      </c>
      <c r="L146" s="3">
        <f t="shared" si="64"/>
        <v>6795.9252360982982</v>
      </c>
      <c r="M146" s="3">
        <f t="shared" si="65"/>
        <v>5143.3378645227604</v>
      </c>
      <c r="N146" s="15">
        <f t="shared" si="66"/>
        <v>0.96950659889474067</v>
      </c>
      <c r="Q146" s="3">
        <f t="shared" si="67"/>
        <v>0.73374850763703636</v>
      </c>
      <c r="R146" s="18">
        <f t="shared" si="62"/>
        <v>4714.72637581253</v>
      </c>
      <c r="S146" s="3">
        <f t="shared" si="59"/>
        <v>6.2482588091430493</v>
      </c>
      <c r="T146" s="3">
        <f t="shared" si="60"/>
        <v>6.2376908226974344</v>
      </c>
      <c r="U146" s="3">
        <f t="shared" si="61"/>
        <v>6.2315921424763818</v>
      </c>
      <c r="W146" s="3">
        <f t="shared" si="55"/>
        <v>-0.15174119085695104</v>
      </c>
      <c r="X146" s="3">
        <f t="shared" si="56"/>
        <v>-0.162309177302566</v>
      </c>
      <c r="Y146" s="3">
        <f t="shared" si="57"/>
        <v>-0.16840785752361853</v>
      </c>
      <c r="AD146" s="3">
        <f t="shared" si="58"/>
        <v>2.302538900268564E-2</v>
      </c>
      <c r="AE146" s="3">
        <f t="shared" si="58"/>
        <v>2.6344269036635806E-2</v>
      </c>
      <c r="AF146" s="3">
        <f t="shared" si="58"/>
        <v>2.83612064756954E-2</v>
      </c>
    </row>
    <row r="147" spans="1:32" x14ac:dyDescent="0.3">
      <c r="A147" s="25"/>
      <c r="B147" s="24"/>
      <c r="C147" s="3">
        <v>6</v>
      </c>
      <c r="D147" s="3">
        <v>7421.5</v>
      </c>
      <c r="E147" s="3">
        <v>58.85924</v>
      </c>
      <c r="F147" s="3">
        <v>49.311700000000002</v>
      </c>
      <c r="G147" s="3">
        <v>6</v>
      </c>
      <c r="I147" s="3">
        <f t="shared" si="63"/>
        <v>1.1936161195010515</v>
      </c>
      <c r="J147" s="3">
        <f>AVERAGE(I138:I147)</f>
        <v>1.1279379706092985</v>
      </c>
      <c r="K147" s="3">
        <f>STDEV(I138:I147)</f>
        <v>6.1727590428609327E-2</v>
      </c>
      <c r="L147" s="3">
        <f t="shared" si="64"/>
        <v>9118.3130373529748</v>
      </c>
      <c r="M147" s="3">
        <f t="shared" si="65"/>
        <v>7540.7841824909119</v>
      </c>
      <c r="N147" s="15">
        <f t="shared" si="66"/>
        <v>0.98418146182092303</v>
      </c>
      <c r="O147" s="3">
        <f>AVERAGE(N138:N147)</f>
        <v>0.97661624722355023</v>
      </c>
      <c r="P147" s="3">
        <f>STDEV(N138:N147)</f>
        <v>1.3455376751506407E-2</v>
      </c>
      <c r="Q147" s="3">
        <f t="shared" si="67"/>
        <v>0.81391151736050116</v>
      </c>
      <c r="R147" s="18">
        <f t="shared" si="62"/>
        <v>6912.3855006166687</v>
      </c>
      <c r="S147" s="3">
        <f t="shared" si="59"/>
        <v>6</v>
      </c>
      <c r="T147" s="3">
        <f t="shared" si="60"/>
        <v>6</v>
      </c>
      <c r="U147" s="3">
        <f t="shared" si="61"/>
        <v>6</v>
      </c>
      <c r="W147" s="3">
        <f t="shared" si="55"/>
        <v>0</v>
      </c>
      <c r="X147" s="3">
        <f t="shared" si="56"/>
        <v>0</v>
      </c>
      <c r="Y147" s="3">
        <f t="shared" si="57"/>
        <v>0</v>
      </c>
      <c r="AD147" s="3">
        <f t="shared" si="58"/>
        <v>0</v>
      </c>
      <c r="AE147" s="3">
        <f t="shared" si="58"/>
        <v>0</v>
      </c>
      <c r="AF147" s="3">
        <f t="shared" si="58"/>
        <v>0</v>
      </c>
    </row>
    <row r="148" spans="1:32" x14ac:dyDescent="0.3">
      <c r="A148" s="25"/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20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:32" x14ac:dyDescent="0.3">
      <c r="A149" s="25"/>
      <c r="B149" s="24" t="s">
        <v>40</v>
      </c>
      <c r="C149" s="3">
        <v>6</v>
      </c>
      <c r="D149" s="3">
        <v>4559</v>
      </c>
      <c r="E149" s="3">
        <v>52.930726</v>
      </c>
      <c r="F149" s="3">
        <v>34.429645999999998</v>
      </c>
      <c r="G149" s="3">
        <v>6.166666666666667</v>
      </c>
      <c r="I149" s="3">
        <f t="shared" ref="I149:I212" si="68">E149/F149</f>
        <v>1.5373589957910112</v>
      </c>
      <c r="L149" s="3">
        <f t="shared" ref="L149:L212" si="69">PI()*E149*F149</f>
        <v>5725.1949681850547</v>
      </c>
      <c r="M149" s="3">
        <f t="shared" ref="M149:M212" si="70">0.5*C149*E149*F149*SIN(2*PI()/C149)</f>
        <v>4734.6981268258023</v>
      </c>
      <c r="N149" s="15">
        <f t="shared" ref="N149:N212" si="71">D149/M149</f>
        <v>0.96289137720727458</v>
      </c>
      <c r="Q149" s="3">
        <f t="shared" ref="Q149:Q212" si="72">D149/L149</f>
        <v>0.7963047591102822</v>
      </c>
      <c r="R149" s="18">
        <f t="shared" si="62"/>
        <v>4340.1399495903188</v>
      </c>
      <c r="S149" s="3">
        <f t="shared" ref="S149" si="73">6+(6-C149)/C149*(I149+1/12)</f>
        <v>6</v>
      </c>
      <c r="T149" s="3">
        <f t="shared" ref="T149" si="74">6+(6/C149-1)*(I149+(1-N149))</f>
        <v>6</v>
      </c>
      <c r="U149" s="3">
        <f t="shared" ref="U149" si="75">6+(6/C149-1)*I149</f>
        <v>6</v>
      </c>
      <c r="W149" s="3">
        <f t="shared" ref="W149:W212" si="76">S149-G149</f>
        <v>-0.16666666666666696</v>
      </c>
      <c r="X149" s="3">
        <f t="shared" ref="X149:X212" si="77">T149-G149</f>
        <v>-0.16666666666666696</v>
      </c>
      <c r="Y149" s="3">
        <f t="shared" ref="Y149:Y212" si="78">U149-G149</f>
        <v>-0.16666666666666696</v>
      </c>
      <c r="AD149" s="3">
        <f t="shared" ref="AD149:AF212" si="79">W149^2</f>
        <v>2.7777777777777877E-2</v>
      </c>
      <c r="AE149" s="3">
        <f t="shared" si="79"/>
        <v>2.7777777777777877E-2</v>
      </c>
      <c r="AF149" s="3">
        <f t="shared" si="79"/>
        <v>2.7777777777777877E-2</v>
      </c>
    </row>
    <row r="150" spans="1:32" x14ac:dyDescent="0.3">
      <c r="A150" s="25"/>
      <c r="B150" s="24"/>
      <c r="C150" s="3">
        <v>6</v>
      </c>
      <c r="D150" s="3">
        <v>5386</v>
      </c>
      <c r="E150" s="3">
        <v>61.122883000000002</v>
      </c>
      <c r="F150" s="3">
        <v>35.895153999999998</v>
      </c>
      <c r="G150" s="3">
        <v>5.833333333333333</v>
      </c>
      <c r="I150" s="3">
        <f t="shared" si="68"/>
        <v>1.7028171267909871</v>
      </c>
      <c r="L150" s="3">
        <f t="shared" si="69"/>
        <v>6892.702342716957</v>
      </c>
      <c r="M150" s="3">
        <f t="shared" si="70"/>
        <v>5700.2189536220067</v>
      </c>
      <c r="N150" s="15">
        <f t="shared" si="71"/>
        <v>0.94487598525976846</v>
      </c>
      <c r="Q150" s="3">
        <f t="shared" si="72"/>
        <v>0.78140614989576829</v>
      </c>
      <c r="R150" s="18">
        <f t="shared" si="62"/>
        <v>5225.2007074868388</v>
      </c>
      <c r="S150" s="3">
        <f t="shared" ref="S150:S213" si="80">6+(6-C150)/C150*(I150+1/12)</f>
        <v>6</v>
      </c>
      <c r="T150" s="3">
        <f t="shared" ref="T150:T213" si="81">6+(6/C150-1)*(I150+(1-N150))</f>
        <v>6</v>
      </c>
      <c r="U150" s="3">
        <f t="shared" ref="U150:U213" si="82">6+(6/C150-1)*I150</f>
        <v>6</v>
      </c>
      <c r="W150" s="3">
        <f t="shared" si="76"/>
        <v>0.16666666666666696</v>
      </c>
      <c r="X150" s="3">
        <f t="shared" si="77"/>
        <v>0.16666666666666696</v>
      </c>
      <c r="Y150" s="3">
        <f t="shared" si="78"/>
        <v>0.16666666666666696</v>
      </c>
      <c r="AD150" s="3">
        <f t="shared" si="79"/>
        <v>2.7777777777777877E-2</v>
      </c>
      <c r="AE150" s="3">
        <f t="shared" si="79"/>
        <v>2.7777777777777877E-2</v>
      </c>
      <c r="AF150" s="3">
        <f t="shared" si="79"/>
        <v>2.7777777777777877E-2</v>
      </c>
    </row>
    <row r="151" spans="1:32" x14ac:dyDescent="0.3">
      <c r="A151" s="25"/>
      <c r="B151" s="24"/>
      <c r="C151" s="3">
        <v>6</v>
      </c>
      <c r="D151" s="3">
        <v>3325.5</v>
      </c>
      <c r="E151" s="3">
        <v>39.214661999999997</v>
      </c>
      <c r="F151" s="3">
        <v>32.759694000000003</v>
      </c>
      <c r="G151" s="3">
        <v>6.166666666666667</v>
      </c>
      <c r="I151" s="3">
        <f t="shared" si="68"/>
        <v>1.1970399357210111</v>
      </c>
      <c r="L151" s="3">
        <f t="shared" si="69"/>
        <v>4035.8794470231155</v>
      </c>
      <c r="M151" s="3">
        <f t="shared" si="70"/>
        <v>3337.6454363741504</v>
      </c>
      <c r="N151" s="15">
        <f t="shared" si="71"/>
        <v>0.99636107651166672</v>
      </c>
      <c r="Q151" s="3">
        <f t="shared" si="72"/>
        <v>0.8239839776316672</v>
      </c>
      <c r="R151" s="18">
        <f t="shared" si="62"/>
        <v>3059.5083166763043</v>
      </c>
      <c r="S151" s="3">
        <f t="shared" si="80"/>
        <v>6</v>
      </c>
      <c r="T151" s="3">
        <f t="shared" si="81"/>
        <v>6</v>
      </c>
      <c r="U151" s="3">
        <f t="shared" si="82"/>
        <v>6</v>
      </c>
      <c r="W151" s="3">
        <f t="shared" si="76"/>
        <v>-0.16666666666666696</v>
      </c>
      <c r="X151" s="3">
        <f t="shared" si="77"/>
        <v>-0.16666666666666696</v>
      </c>
      <c r="Y151" s="3">
        <f t="shared" si="78"/>
        <v>-0.16666666666666696</v>
      </c>
      <c r="AD151" s="3">
        <f t="shared" si="79"/>
        <v>2.7777777777777877E-2</v>
      </c>
      <c r="AE151" s="3">
        <f t="shared" si="79"/>
        <v>2.7777777777777877E-2</v>
      </c>
      <c r="AF151" s="3">
        <f t="shared" si="79"/>
        <v>2.7777777777777877E-2</v>
      </c>
    </row>
    <row r="152" spans="1:32" x14ac:dyDescent="0.3">
      <c r="A152" s="25"/>
      <c r="B152" s="24"/>
      <c r="C152" s="3">
        <v>5</v>
      </c>
      <c r="D152" s="3">
        <v>4117</v>
      </c>
      <c r="E152" s="3">
        <v>54.444271999999998</v>
      </c>
      <c r="F152" s="3">
        <v>36.460557000000001</v>
      </c>
      <c r="G152" s="3">
        <v>6.6</v>
      </c>
      <c r="I152" s="3">
        <f t="shared" si="68"/>
        <v>1.4932375278852705</v>
      </c>
      <c r="L152" s="3">
        <f t="shared" si="69"/>
        <v>6236.2765617444074</v>
      </c>
      <c r="M152" s="3">
        <f t="shared" si="70"/>
        <v>4719.7807891234243</v>
      </c>
      <c r="N152" s="15">
        <f t="shared" si="71"/>
        <v>0.87228627428788386</v>
      </c>
      <c r="Q152" s="3">
        <f t="shared" si="72"/>
        <v>0.66016956740744592</v>
      </c>
      <c r="R152" s="18">
        <f t="shared" si="62"/>
        <v>4326.4657233631387</v>
      </c>
      <c r="S152" s="3">
        <f t="shared" si="80"/>
        <v>6.3153141722437205</v>
      </c>
      <c r="T152" s="3">
        <f t="shared" si="81"/>
        <v>6.3241902507194769</v>
      </c>
      <c r="U152" s="3">
        <f t="shared" si="82"/>
        <v>6.2986475055770539</v>
      </c>
      <c r="W152" s="3">
        <f t="shared" si="76"/>
        <v>-0.28468582775627915</v>
      </c>
      <c r="X152" s="3">
        <f t="shared" si="77"/>
        <v>-0.27580974928052271</v>
      </c>
      <c r="Y152" s="3">
        <f t="shared" si="78"/>
        <v>-0.30135249442294576</v>
      </c>
      <c r="AD152" s="3">
        <f t="shared" si="79"/>
        <v>8.1046020525277845E-2</v>
      </c>
      <c r="AE152" s="3">
        <f t="shared" si="79"/>
        <v>7.6071017798184801E-2</v>
      </c>
      <c r="AF152" s="3">
        <f t="shared" si="79"/>
        <v>9.081332589493156E-2</v>
      </c>
    </row>
    <row r="153" spans="1:32" x14ac:dyDescent="0.3">
      <c r="A153" s="25"/>
      <c r="B153" s="24"/>
      <c r="C153" s="3">
        <v>5</v>
      </c>
      <c r="D153" s="3">
        <v>3853</v>
      </c>
      <c r="E153" s="3">
        <v>59.058591</v>
      </c>
      <c r="F153" s="3">
        <v>29.703475000000001</v>
      </c>
      <c r="G153" s="3">
        <v>6.4</v>
      </c>
      <c r="I153" s="3">
        <f t="shared" si="68"/>
        <v>1.9882721129430141</v>
      </c>
      <c r="L153" s="3">
        <f t="shared" si="69"/>
        <v>5511.1244024976077</v>
      </c>
      <c r="M153" s="3">
        <f t="shared" si="70"/>
        <v>4170.9662526739594</v>
      </c>
      <c r="N153" s="15">
        <f t="shared" si="71"/>
        <v>0.92376676448290251</v>
      </c>
      <c r="Q153" s="3">
        <f t="shared" si="72"/>
        <v>0.69913137839055928</v>
      </c>
      <c r="R153" s="18">
        <f t="shared" si="62"/>
        <v>3823.385731617796</v>
      </c>
      <c r="S153" s="3">
        <f t="shared" si="80"/>
        <v>6.4143210892552691</v>
      </c>
      <c r="T153" s="3">
        <f t="shared" si="81"/>
        <v>6.4129010696920226</v>
      </c>
      <c r="U153" s="3">
        <f t="shared" si="82"/>
        <v>6.3976544225886025</v>
      </c>
      <c r="W153" s="3">
        <f t="shared" si="76"/>
        <v>1.432108925526876E-2</v>
      </c>
      <c r="X153" s="3">
        <f t="shared" si="77"/>
        <v>1.2901069692022205E-2</v>
      </c>
      <c r="Y153" s="3">
        <f t="shared" si="78"/>
        <v>-2.3455774113978478E-3</v>
      </c>
      <c r="AD153" s="3">
        <f t="shared" si="79"/>
        <v>2.0509359745737431E-4</v>
      </c>
      <c r="AE153" s="3">
        <f t="shared" si="79"/>
        <v>1.6643759919841389E-4</v>
      </c>
      <c r="AF153" s="3">
        <f t="shared" si="79"/>
        <v>5.5017333928598284E-6</v>
      </c>
    </row>
    <row r="154" spans="1:32" x14ac:dyDescent="0.3">
      <c r="A154" s="25"/>
      <c r="B154" s="24"/>
      <c r="C154" s="3">
        <v>6</v>
      </c>
      <c r="D154" s="3">
        <v>4765.5</v>
      </c>
      <c r="E154" s="3">
        <v>63.185873999999998</v>
      </c>
      <c r="F154" s="3">
        <v>30.355378999999999</v>
      </c>
      <c r="G154" s="3">
        <v>6</v>
      </c>
      <c r="I154" s="3">
        <f t="shared" si="68"/>
        <v>2.0815379705850487</v>
      </c>
      <c r="L154" s="3">
        <f t="shared" si="69"/>
        <v>6025.672578729721</v>
      </c>
      <c r="M154" s="3">
        <f t="shared" si="70"/>
        <v>4983.1911105066565</v>
      </c>
      <c r="N154" s="15">
        <f t="shared" si="71"/>
        <v>0.95631491835669868</v>
      </c>
      <c r="Q154" s="3">
        <f t="shared" si="72"/>
        <v>0.79086607141946974</v>
      </c>
      <c r="R154" s="18">
        <f t="shared" si="62"/>
        <v>4567.9251846311017</v>
      </c>
      <c r="S154" s="3">
        <f t="shared" si="80"/>
        <v>6</v>
      </c>
      <c r="T154" s="3">
        <f t="shared" si="81"/>
        <v>6</v>
      </c>
      <c r="U154" s="3">
        <f t="shared" si="82"/>
        <v>6</v>
      </c>
      <c r="W154" s="3">
        <f t="shared" si="76"/>
        <v>0</v>
      </c>
      <c r="X154" s="3">
        <f t="shared" si="77"/>
        <v>0</v>
      </c>
      <c r="Y154" s="3">
        <f t="shared" si="78"/>
        <v>0</v>
      </c>
      <c r="AD154" s="3">
        <f t="shared" si="79"/>
        <v>0</v>
      </c>
      <c r="AE154" s="3">
        <f t="shared" si="79"/>
        <v>0</v>
      </c>
      <c r="AF154" s="3">
        <f t="shared" si="79"/>
        <v>0</v>
      </c>
    </row>
    <row r="155" spans="1:32" x14ac:dyDescent="0.3">
      <c r="A155" s="25"/>
      <c r="B155" s="24"/>
      <c r="C155" s="3">
        <v>6</v>
      </c>
      <c r="D155" s="3">
        <v>5791.5</v>
      </c>
      <c r="E155" s="3">
        <v>65.723371999999998</v>
      </c>
      <c r="F155" s="3">
        <v>35.083652999999998</v>
      </c>
      <c r="G155" s="3">
        <v>5.833333333333333</v>
      </c>
      <c r="I155" s="3">
        <f t="shared" si="68"/>
        <v>1.8733332016480724</v>
      </c>
      <c r="L155" s="3">
        <f t="shared" si="69"/>
        <v>7243.9345346206055</v>
      </c>
      <c r="M155" s="3">
        <f t="shared" si="70"/>
        <v>5990.6856382202277</v>
      </c>
      <c r="N155" s="15">
        <f t="shared" si="71"/>
        <v>0.96675077774913865</v>
      </c>
      <c r="Q155" s="3">
        <f t="shared" si="72"/>
        <v>0.79949645766688648</v>
      </c>
      <c r="R155" s="18">
        <f t="shared" si="62"/>
        <v>5491.4618350352084</v>
      </c>
      <c r="S155" s="3">
        <f t="shared" si="80"/>
        <v>6</v>
      </c>
      <c r="T155" s="3">
        <f t="shared" si="81"/>
        <v>6</v>
      </c>
      <c r="U155" s="3">
        <f t="shared" si="82"/>
        <v>6</v>
      </c>
      <c r="W155" s="3">
        <f t="shared" si="76"/>
        <v>0.16666666666666696</v>
      </c>
      <c r="X155" s="3">
        <f t="shared" si="77"/>
        <v>0.16666666666666696</v>
      </c>
      <c r="Y155" s="3">
        <f t="shared" si="78"/>
        <v>0.16666666666666696</v>
      </c>
      <c r="AD155" s="3">
        <f t="shared" si="79"/>
        <v>2.7777777777777877E-2</v>
      </c>
      <c r="AE155" s="3">
        <f t="shared" si="79"/>
        <v>2.7777777777777877E-2</v>
      </c>
      <c r="AF155" s="3">
        <f t="shared" si="79"/>
        <v>2.7777777777777877E-2</v>
      </c>
    </row>
    <row r="156" spans="1:32" x14ac:dyDescent="0.3">
      <c r="A156" s="25"/>
      <c r="B156" s="24"/>
      <c r="C156" s="3">
        <v>6</v>
      </c>
      <c r="D156" s="3">
        <v>6966.5</v>
      </c>
      <c r="E156" s="3">
        <v>76.065082000000004</v>
      </c>
      <c r="F156" s="3">
        <v>36.362022000000003</v>
      </c>
      <c r="G156" s="3">
        <v>6.333333333333333</v>
      </c>
      <c r="I156" s="3">
        <f t="shared" si="68"/>
        <v>2.0918826241290982</v>
      </c>
      <c r="L156" s="3">
        <f t="shared" si="69"/>
        <v>8689.2688702693886</v>
      </c>
      <c r="M156" s="3">
        <f t="shared" si="70"/>
        <v>7185.9675124028763</v>
      </c>
      <c r="N156" s="15">
        <f t="shared" si="71"/>
        <v>0.96945887773301531</v>
      </c>
      <c r="Q156" s="3">
        <f t="shared" si="72"/>
        <v>0.80173603832609008</v>
      </c>
      <c r="R156" s="18">
        <f t="shared" si="62"/>
        <v>6587.1368863693033</v>
      </c>
      <c r="S156" s="3">
        <f t="shared" si="80"/>
        <v>6</v>
      </c>
      <c r="T156" s="3">
        <f t="shared" si="81"/>
        <v>6</v>
      </c>
      <c r="U156" s="3">
        <f t="shared" si="82"/>
        <v>6</v>
      </c>
      <c r="W156" s="3">
        <f t="shared" si="76"/>
        <v>-0.33333333333333304</v>
      </c>
      <c r="X156" s="3">
        <f t="shared" si="77"/>
        <v>-0.33333333333333304</v>
      </c>
      <c r="Y156" s="3">
        <f t="shared" si="78"/>
        <v>-0.33333333333333304</v>
      </c>
      <c r="AD156" s="3">
        <f t="shared" si="79"/>
        <v>0.11111111111111091</v>
      </c>
      <c r="AE156" s="3">
        <f t="shared" si="79"/>
        <v>0.11111111111111091</v>
      </c>
      <c r="AF156" s="3">
        <f t="shared" si="79"/>
        <v>0.11111111111111091</v>
      </c>
    </row>
    <row r="157" spans="1:32" x14ac:dyDescent="0.3">
      <c r="A157" s="25"/>
      <c r="B157" s="24"/>
      <c r="C157" s="3">
        <v>5</v>
      </c>
      <c r="D157" s="3">
        <v>4514.5</v>
      </c>
      <c r="E157" s="3">
        <v>64.517840000000007</v>
      </c>
      <c r="F157" s="3">
        <v>33.868234000000001</v>
      </c>
      <c r="G157" s="3">
        <v>6.2</v>
      </c>
      <c r="I157" s="3">
        <f t="shared" si="68"/>
        <v>1.9049661697743083</v>
      </c>
      <c r="L157" s="3">
        <f t="shared" si="69"/>
        <v>6864.7107650086946</v>
      </c>
      <c r="M157" s="3">
        <f t="shared" si="70"/>
        <v>5195.3965913458314</v>
      </c>
      <c r="N157" s="15">
        <f t="shared" si="71"/>
        <v>0.86894232627398904</v>
      </c>
      <c r="Q157" s="3">
        <f t="shared" si="72"/>
        <v>0.65763877817134542</v>
      </c>
      <c r="R157" s="18">
        <f t="shared" si="62"/>
        <v>4762.4468754003456</v>
      </c>
      <c r="S157" s="3">
        <f t="shared" si="80"/>
        <v>6.3976599006215285</v>
      </c>
      <c r="T157" s="3">
        <f t="shared" si="81"/>
        <v>6.4072047687000637</v>
      </c>
      <c r="U157" s="3">
        <f t="shared" si="82"/>
        <v>6.3809932339548618</v>
      </c>
      <c r="W157" s="3">
        <f t="shared" si="76"/>
        <v>0.19765990062152827</v>
      </c>
      <c r="X157" s="3">
        <f t="shared" si="77"/>
        <v>0.20720476870006355</v>
      </c>
      <c r="Y157" s="3">
        <f t="shared" si="78"/>
        <v>0.18099323395486167</v>
      </c>
      <c r="AD157" s="3">
        <f t="shared" si="79"/>
        <v>3.906943631371243E-2</v>
      </c>
      <c r="AE157" s="3">
        <f t="shared" si="79"/>
        <v>4.2933816172046835E-2</v>
      </c>
      <c r="AF157" s="3">
        <f t="shared" si="79"/>
        <v>3.2758550737439288E-2</v>
      </c>
    </row>
    <row r="158" spans="1:32" x14ac:dyDescent="0.3">
      <c r="A158" s="25"/>
      <c r="B158" s="24"/>
      <c r="C158" s="3">
        <v>5</v>
      </c>
      <c r="D158" s="3">
        <v>4154.5</v>
      </c>
      <c r="E158" s="3">
        <v>54.615321999999999</v>
      </c>
      <c r="F158" s="3">
        <v>32.796298</v>
      </c>
      <c r="G158" s="3">
        <v>6.8</v>
      </c>
      <c r="I158" s="3">
        <f t="shared" si="68"/>
        <v>1.6652892347788766</v>
      </c>
      <c r="L158" s="3">
        <f t="shared" si="69"/>
        <v>5627.1591094840724</v>
      </c>
      <c r="M158" s="3">
        <f t="shared" si="70"/>
        <v>4258.784420371303</v>
      </c>
      <c r="N158" s="15">
        <f t="shared" si="71"/>
        <v>0.97551310184369211</v>
      </c>
      <c r="Q158" s="3">
        <f t="shared" si="72"/>
        <v>0.73829438961446148</v>
      </c>
      <c r="R158" s="18">
        <f t="shared" si="62"/>
        <v>3903.8857186736941</v>
      </c>
      <c r="S158" s="3">
        <f t="shared" si="80"/>
        <v>6.3497245136224416</v>
      </c>
      <c r="T158" s="3">
        <f t="shared" si="81"/>
        <v>6.3379552265870371</v>
      </c>
      <c r="U158" s="3">
        <f t="shared" si="82"/>
        <v>6.333057846955775</v>
      </c>
      <c r="W158" s="3">
        <f t="shared" si="76"/>
        <v>-0.45027548637755821</v>
      </c>
      <c r="X158" s="3">
        <f t="shared" si="77"/>
        <v>-0.46204477341296268</v>
      </c>
      <c r="Y158" s="3">
        <f t="shared" si="78"/>
        <v>-0.46694215304422482</v>
      </c>
      <c r="AD158" s="3">
        <f t="shared" si="79"/>
        <v>0.2027480136325466</v>
      </c>
      <c r="AE158" s="3">
        <f t="shared" si="79"/>
        <v>0.21348537263823603</v>
      </c>
      <c r="AF158" s="3">
        <f t="shared" si="79"/>
        <v>0.21803497428957627</v>
      </c>
    </row>
    <row r="159" spans="1:32" x14ac:dyDescent="0.3">
      <c r="A159" s="25"/>
      <c r="B159" s="24"/>
      <c r="C159" s="3">
        <v>6</v>
      </c>
      <c r="D159" s="3">
        <v>7972.5</v>
      </c>
      <c r="E159" s="3">
        <v>80.795722999999995</v>
      </c>
      <c r="F159" s="3">
        <v>38.884231999999997</v>
      </c>
      <c r="G159" s="3">
        <v>5.833333333333333</v>
      </c>
      <c r="I159" s="3">
        <f t="shared" si="68"/>
        <v>2.0778531256577217</v>
      </c>
      <c r="L159" s="3">
        <f t="shared" si="69"/>
        <v>9869.8776698557958</v>
      </c>
      <c r="M159" s="3">
        <f t="shared" si="70"/>
        <v>8162.3231305047102</v>
      </c>
      <c r="N159" s="15">
        <f t="shared" si="71"/>
        <v>0.97674398238470961</v>
      </c>
      <c r="Q159" s="3">
        <f t="shared" si="72"/>
        <v>0.80776077137706637</v>
      </c>
      <c r="R159" s="18">
        <f t="shared" si="62"/>
        <v>7482.1295362959845</v>
      </c>
      <c r="S159" s="3">
        <f t="shared" si="80"/>
        <v>6</v>
      </c>
      <c r="T159" s="3">
        <f t="shared" si="81"/>
        <v>6</v>
      </c>
      <c r="U159" s="3">
        <f t="shared" si="82"/>
        <v>6</v>
      </c>
      <c r="W159" s="3">
        <f t="shared" si="76"/>
        <v>0.16666666666666696</v>
      </c>
      <c r="X159" s="3">
        <f t="shared" si="77"/>
        <v>0.16666666666666696</v>
      </c>
      <c r="Y159" s="3">
        <f t="shared" si="78"/>
        <v>0.16666666666666696</v>
      </c>
      <c r="AD159" s="3">
        <f t="shared" si="79"/>
        <v>2.7777777777777877E-2</v>
      </c>
      <c r="AE159" s="3">
        <f t="shared" si="79"/>
        <v>2.7777777777777877E-2</v>
      </c>
      <c r="AF159" s="3">
        <f t="shared" si="79"/>
        <v>2.7777777777777877E-2</v>
      </c>
    </row>
    <row r="160" spans="1:32" x14ac:dyDescent="0.3">
      <c r="A160" s="25"/>
      <c r="B160" s="24"/>
      <c r="C160" s="3">
        <v>6</v>
      </c>
      <c r="D160" s="3">
        <v>4647</v>
      </c>
      <c r="E160" s="3">
        <v>58.989319000000002</v>
      </c>
      <c r="F160" s="3">
        <v>30.911902999999999</v>
      </c>
      <c r="G160" s="3">
        <v>5.833333333333333</v>
      </c>
      <c r="I160" s="3">
        <f t="shared" si="68"/>
        <v>1.9083043512397151</v>
      </c>
      <c r="L160" s="3">
        <f t="shared" si="69"/>
        <v>5728.6065752641834</v>
      </c>
      <c r="M160" s="3">
        <f t="shared" si="70"/>
        <v>4737.5195031696258</v>
      </c>
      <c r="N160" s="15">
        <f t="shared" si="71"/>
        <v>0.98089305952005812</v>
      </c>
      <c r="Q160" s="3">
        <f t="shared" si="72"/>
        <v>0.81119203054814359</v>
      </c>
      <c r="R160" s="18">
        <f t="shared" si="62"/>
        <v>4342.7262112388235</v>
      </c>
      <c r="S160" s="3">
        <f t="shared" si="80"/>
        <v>6</v>
      </c>
      <c r="T160" s="3">
        <f t="shared" si="81"/>
        <v>6</v>
      </c>
      <c r="U160" s="3">
        <f t="shared" si="82"/>
        <v>6</v>
      </c>
      <c r="W160" s="3">
        <f t="shared" si="76"/>
        <v>0.16666666666666696</v>
      </c>
      <c r="X160" s="3">
        <f t="shared" si="77"/>
        <v>0.16666666666666696</v>
      </c>
      <c r="Y160" s="3">
        <f t="shared" si="78"/>
        <v>0.16666666666666696</v>
      </c>
      <c r="AD160" s="3">
        <f t="shared" si="79"/>
        <v>2.7777777777777877E-2</v>
      </c>
      <c r="AE160" s="3">
        <f t="shared" si="79"/>
        <v>2.7777777777777877E-2</v>
      </c>
      <c r="AF160" s="3">
        <f t="shared" si="79"/>
        <v>2.7777777777777877E-2</v>
      </c>
    </row>
    <row r="161" spans="1:32" x14ac:dyDescent="0.3">
      <c r="A161" s="25"/>
      <c r="B161" s="24"/>
      <c r="C161" s="3">
        <v>6</v>
      </c>
      <c r="D161" s="3">
        <v>5628</v>
      </c>
      <c r="E161" s="3">
        <v>64.187839999999994</v>
      </c>
      <c r="F161" s="3">
        <v>34.75806</v>
      </c>
      <c r="G161" s="3">
        <v>6.166666666666667</v>
      </c>
      <c r="I161" s="3">
        <f t="shared" si="68"/>
        <v>1.8467037573443394</v>
      </c>
      <c r="L161" s="3">
        <f t="shared" si="69"/>
        <v>7009.0339346299934</v>
      </c>
      <c r="M161" s="3">
        <f t="shared" si="70"/>
        <v>5796.4244057301166</v>
      </c>
      <c r="N161" s="15">
        <f t="shared" si="71"/>
        <v>0.97094339649049521</v>
      </c>
      <c r="Q161" s="3">
        <f t="shared" si="72"/>
        <v>0.8029637254562817</v>
      </c>
      <c r="R161" s="18">
        <f t="shared" si="62"/>
        <v>5313.3890385859404</v>
      </c>
      <c r="S161" s="3">
        <f t="shared" si="80"/>
        <v>6</v>
      </c>
      <c r="T161" s="3">
        <f t="shared" si="81"/>
        <v>6</v>
      </c>
      <c r="U161" s="3">
        <f t="shared" si="82"/>
        <v>6</v>
      </c>
      <c r="W161" s="3">
        <f t="shared" si="76"/>
        <v>-0.16666666666666696</v>
      </c>
      <c r="X161" s="3">
        <f t="shared" si="77"/>
        <v>-0.16666666666666696</v>
      </c>
      <c r="Y161" s="3">
        <f t="shared" si="78"/>
        <v>-0.16666666666666696</v>
      </c>
      <c r="AD161" s="3">
        <f t="shared" si="79"/>
        <v>2.7777777777777877E-2</v>
      </c>
      <c r="AE161" s="3">
        <f t="shared" si="79"/>
        <v>2.7777777777777877E-2</v>
      </c>
      <c r="AF161" s="3">
        <f t="shared" si="79"/>
        <v>2.7777777777777877E-2</v>
      </c>
    </row>
    <row r="162" spans="1:32" x14ac:dyDescent="0.3">
      <c r="A162" s="25"/>
      <c r="B162" s="24"/>
      <c r="C162" s="3">
        <v>6</v>
      </c>
      <c r="D162" s="3">
        <v>7336.5</v>
      </c>
      <c r="E162" s="3">
        <v>96.798873999999998</v>
      </c>
      <c r="F162" s="3">
        <v>31.142592</v>
      </c>
      <c r="G162" s="3">
        <v>6</v>
      </c>
      <c r="I162" s="3">
        <f t="shared" si="68"/>
        <v>3.1082471876457811</v>
      </c>
      <c r="L162" s="3">
        <f t="shared" si="69"/>
        <v>9470.5441768805449</v>
      </c>
      <c r="M162" s="3">
        <f t="shared" si="70"/>
        <v>7832.0769901242538</v>
      </c>
      <c r="N162" s="15">
        <f t="shared" si="71"/>
        <v>0.93672470396433227</v>
      </c>
      <c r="Q162" s="3">
        <f t="shared" si="72"/>
        <v>0.77466509452644072</v>
      </c>
      <c r="R162" s="18">
        <f t="shared" si="62"/>
        <v>7179.4039076138988</v>
      </c>
      <c r="S162" s="3">
        <f t="shared" si="80"/>
        <v>6</v>
      </c>
      <c r="T162" s="3">
        <f t="shared" si="81"/>
        <v>6</v>
      </c>
      <c r="U162" s="3">
        <f t="shared" si="82"/>
        <v>6</v>
      </c>
      <c r="W162" s="3">
        <f t="shared" si="76"/>
        <v>0</v>
      </c>
      <c r="X162" s="3">
        <f t="shared" si="77"/>
        <v>0</v>
      </c>
      <c r="Y162" s="3">
        <f t="shared" si="78"/>
        <v>0</v>
      </c>
      <c r="AD162" s="3">
        <f t="shared" si="79"/>
        <v>0</v>
      </c>
      <c r="AE162" s="3">
        <f t="shared" si="79"/>
        <v>0</v>
      </c>
      <c r="AF162" s="3">
        <f t="shared" si="79"/>
        <v>0</v>
      </c>
    </row>
    <row r="163" spans="1:32" x14ac:dyDescent="0.3">
      <c r="A163" s="25"/>
      <c r="B163" s="24"/>
      <c r="C163" s="3">
        <v>5</v>
      </c>
      <c r="D163" s="3">
        <v>3317.5</v>
      </c>
      <c r="E163" s="3">
        <v>59.445698</v>
      </c>
      <c r="F163" s="3">
        <v>25.918545000000002</v>
      </c>
      <c r="G163" s="3">
        <v>6.4</v>
      </c>
      <c r="I163" s="3">
        <f t="shared" si="68"/>
        <v>2.293558453995006</v>
      </c>
      <c r="L163" s="3">
        <f t="shared" si="69"/>
        <v>4840.3963104676877</v>
      </c>
      <c r="M163" s="3">
        <f t="shared" si="70"/>
        <v>3663.3413049755663</v>
      </c>
      <c r="N163" s="15">
        <f t="shared" si="71"/>
        <v>0.90559402573114245</v>
      </c>
      <c r="Q163" s="3">
        <f t="shared" si="72"/>
        <v>0.68537776397062355</v>
      </c>
      <c r="R163" s="18">
        <f t="shared" si="62"/>
        <v>3358.0628628942691</v>
      </c>
      <c r="S163" s="3">
        <f t="shared" si="80"/>
        <v>6.4753783574656678</v>
      </c>
      <c r="T163" s="3">
        <f t="shared" si="81"/>
        <v>6.4775928856527729</v>
      </c>
      <c r="U163" s="3">
        <f t="shared" si="82"/>
        <v>6.4587116907990012</v>
      </c>
      <c r="W163" s="3">
        <f t="shared" si="76"/>
        <v>7.5378357465667456E-2</v>
      </c>
      <c r="X163" s="3">
        <f t="shared" si="77"/>
        <v>7.7592885652772559E-2</v>
      </c>
      <c r="Y163" s="3">
        <f t="shared" si="78"/>
        <v>5.8711690799000849E-2</v>
      </c>
      <c r="AD163" s="3">
        <f t="shared" si="79"/>
        <v>5.6818967742219449E-3</v>
      </c>
      <c r="AE163" s="3">
        <f t="shared" si="79"/>
        <v>6.0206559039242373E-3</v>
      </c>
      <c r="AF163" s="3">
        <f t="shared" si="79"/>
        <v>3.4470626364774808E-3</v>
      </c>
    </row>
    <row r="164" spans="1:32" x14ac:dyDescent="0.3">
      <c r="A164" s="25"/>
      <c r="B164" s="24"/>
      <c r="C164" s="3">
        <v>5</v>
      </c>
      <c r="D164" s="3">
        <v>3183.5</v>
      </c>
      <c r="E164" s="3">
        <v>50.838355</v>
      </c>
      <c r="F164" s="3">
        <v>28.937664999999999</v>
      </c>
      <c r="G164" s="3">
        <v>6.4</v>
      </c>
      <c r="I164" s="3">
        <f t="shared" si="68"/>
        <v>1.7568229848538228</v>
      </c>
      <c r="L164" s="3">
        <f t="shared" si="69"/>
        <v>4621.732940118748</v>
      </c>
      <c r="M164" s="3">
        <f t="shared" si="70"/>
        <v>3497.8510217208377</v>
      </c>
      <c r="N164" s="15">
        <f t="shared" si="71"/>
        <v>0.91013024289233835</v>
      </c>
      <c r="Q164" s="3">
        <f t="shared" si="72"/>
        <v>0.6888108943651351</v>
      </c>
      <c r="R164" s="18">
        <f t="shared" si="62"/>
        <v>3206.3634365774346</v>
      </c>
      <c r="S164" s="3">
        <f t="shared" si="80"/>
        <v>6.3680312636374312</v>
      </c>
      <c r="T164" s="3">
        <f t="shared" si="81"/>
        <v>6.3693385483922969</v>
      </c>
      <c r="U164" s="3">
        <f t="shared" si="82"/>
        <v>6.3513645969707646</v>
      </c>
      <c r="W164" s="3">
        <f t="shared" si="76"/>
        <v>-3.1968736362569139E-2</v>
      </c>
      <c r="X164" s="3">
        <f t="shared" si="77"/>
        <v>-3.0661451607703505E-2</v>
      </c>
      <c r="Y164" s="3">
        <f t="shared" si="78"/>
        <v>-4.8635403029235746E-2</v>
      </c>
      <c r="AD164" s="3">
        <f t="shared" si="79"/>
        <v>1.0220001046194504E-3</v>
      </c>
      <c r="AE164" s="3">
        <f t="shared" si="79"/>
        <v>9.4012461469154384E-4</v>
      </c>
      <c r="AF164" s="3">
        <f t="shared" si="79"/>
        <v>2.3654024278161935E-3</v>
      </c>
    </row>
    <row r="165" spans="1:32" x14ac:dyDescent="0.3">
      <c r="A165" s="25"/>
      <c r="B165" s="24"/>
      <c r="C165" s="3">
        <v>6</v>
      </c>
      <c r="D165" s="3">
        <v>4292</v>
      </c>
      <c r="E165" s="3">
        <v>59.357889999999998</v>
      </c>
      <c r="F165" s="3">
        <v>28.257528000000001</v>
      </c>
      <c r="G165" s="3">
        <v>5.833333333333333</v>
      </c>
      <c r="I165" s="3">
        <f t="shared" si="68"/>
        <v>2.1006044831663973</v>
      </c>
      <c r="L165" s="3">
        <f t="shared" si="69"/>
        <v>5269.4160989000839</v>
      </c>
      <c r="M165" s="3">
        <f t="shared" si="70"/>
        <v>4357.7720359865871</v>
      </c>
      <c r="N165" s="15">
        <f t="shared" si="71"/>
        <v>0.98490695808696738</v>
      </c>
      <c r="Q165" s="3">
        <f t="shared" si="72"/>
        <v>0.81451149794298738</v>
      </c>
      <c r="R165" s="18">
        <f t="shared" si="62"/>
        <v>3994.624366321038</v>
      </c>
      <c r="S165" s="3">
        <f t="shared" si="80"/>
        <v>6</v>
      </c>
      <c r="T165" s="3">
        <f t="shared" si="81"/>
        <v>6</v>
      </c>
      <c r="U165" s="3">
        <f t="shared" si="82"/>
        <v>6</v>
      </c>
      <c r="W165" s="3">
        <f t="shared" si="76"/>
        <v>0.16666666666666696</v>
      </c>
      <c r="X165" s="3">
        <f t="shared" si="77"/>
        <v>0.16666666666666696</v>
      </c>
      <c r="Y165" s="3">
        <f t="shared" si="78"/>
        <v>0.16666666666666696</v>
      </c>
      <c r="AD165" s="3">
        <f t="shared" si="79"/>
        <v>2.7777777777777877E-2</v>
      </c>
      <c r="AE165" s="3">
        <f t="shared" si="79"/>
        <v>2.7777777777777877E-2</v>
      </c>
      <c r="AF165" s="3">
        <f t="shared" si="79"/>
        <v>2.7777777777777877E-2</v>
      </c>
    </row>
    <row r="166" spans="1:32" x14ac:dyDescent="0.3">
      <c r="A166" s="25"/>
      <c r="B166" s="24"/>
      <c r="C166" s="3">
        <v>6</v>
      </c>
      <c r="D166" s="3">
        <v>5771.5</v>
      </c>
      <c r="E166" s="3">
        <v>69.585441000000003</v>
      </c>
      <c r="F166" s="3">
        <v>33.100316999999997</v>
      </c>
      <c r="G166" s="3">
        <v>6.5</v>
      </c>
      <c r="I166" s="3">
        <f t="shared" si="68"/>
        <v>2.1022590508725343</v>
      </c>
      <c r="L166" s="3">
        <f t="shared" si="69"/>
        <v>7236.0308481115844</v>
      </c>
      <c r="M166" s="3">
        <f t="shared" si="70"/>
        <v>5984.1493420910601</v>
      </c>
      <c r="N166" s="15">
        <f t="shared" si="71"/>
        <v>0.96446456631766586</v>
      </c>
      <c r="Q166" s="3">
        <f t="shared" si="72"/>
        <v>0.79760577603206473</v>
      </c>
      <c r="R166" s="18">
        <f t="shared" si="62"/>
        <v>5485.4702302501382</v>
      </c>
      <c r="S166" s="3">
        <f t="shared" si="80"/>
        <v>6</v>
      </c>
      <c r="T166" s="3">
        <f t="shared" si="81"/>
        <v>6</v>
      </c>
      <c r="U166" s="3">
        <f t="shared" si="82"/>
        <v>6</v>
      </c>
      <c r="W166" s="3">
        <f t="shared" si="76"/>
        <v>-0.5</v>
      </c>
      <c r="X166" s="3">
        <f t="shared" si="77"/>
        <v>-0.5</v>
      </c>
      <c r="Y166" s="3">
        <f t="shared" si="78"/>
        <v>-0.5</v>
      </c>
      <c r="AD166" s="3">
        <f t="shared" si="79"/>
        <v>0.25</v>
      </c>
      <c r="AE166" s="3">
        <f t="shared" si="79"/>
        <v>0.25</v>
      </c>
      <c r="AF166" s="3">
        <f t="shared" si="79"/>
        <v>0.25</v>
      </c>
    </row>
    <row r="167" spans="1:32" x14ac:dyDescent="0.3">
      <c r="A167" s="25"/>
      <c r="B167" s="24"/>
      <c r="C167" s="3">
        <v>5</v>
      </c>
      <c r="D167" s="3">
        <v>3711</v>
      </c>
      <c r="E167" s="3">
        <v>61.201915</v>
      </c>
      <c r="F167" s="3">
        <v>28.202584000000002</v>
      </c>
      <c r="G167" s="3">
        <v>6.4</v>
      </c>
      <c r="I167" s="3">
        <f t="shared" si="68"/>
        <v>2.170081826544688</v>
      </c>
      <c r="L167" s="3">
        <f t="shared" si="69"/>
        <v>5422.5527502207251</v>
      </c>
      <c r="M167" s="3">
        <f t="shared" si="70"/>
        <v>4103.9328588309481</v>
      </c>
      <c r="N167" s="15">
        <f t="shared" si="71"/>
        <v>0.90425455962676748</v>
      </c>
      <c r="Q167" s="3">
        <f t="shared" si="72"/>
        <v>0.68436402022072418</v>
      </c>
      <c r="R167" s="18">
        <f t="shared" si="62"/>
        <v>3761.9384539283687</v>
      </c>
      <c r="S167" s="3">
        <f t="shared" si="80"/>
        <v>6.4506830319756041</v>
      </c>
      <c r="T167" s="3">
        <f t="shared" si="81"/>
        <v>6.4531654533835843</v>
      </c>
      <c r="U167" s="3">
        <f t="shared" si="82"/>
        <v>6.4340163653089375</v>
      </c>
      <c r="W167" s="3">
        <f t="shared" si="76"/>
        <v>5.0683031975603754E-2</v>
      </c>
      <c r="X167" s="3">
        <f t="shared" si="77"/>
        <v>5.3165453383583916E-2</v>
      </c>
      <c r="Y167" s="3">
        <f t="shared" si="78"/>
        <v>3.4016365308937146E-2</v>
      </c>
      <c r="AD167" s="3">
        <f t="shared" si="79"/>
        <v>2.5687697302400727E-3</v>
      </c>
      <c r="AE167" s="3">
        <f t="shared" si="79"/>
        <v>2.8265654334820346E-3</v>
      </c>
      <c r="AF167" s="3">
        <f t="shared" si="79"/>
        <v>1.1571131088310626E-3</v>
      </c>
    </row>
    <row r="168" spans="1:32" x14ac:dyDescent="0.3">
      <c r="A168" s="25"/>
      <c r="B168" s="24"/>
      <c r="C168" s="3">
        <v>6</v>
      </c>
      <c r="D168" s="3">
        <v>5434.5</v>
      </c>
      <c r="E168" s="3">
        <v>63.160330999999999</v>
      </c>
      <c r="F168" s="3">
        <v>34.017529000000003</v>
      </c>
      <c r="G168" s="3">
        <v>6</v>
      </c>
      <c r="I168" s="3">
        <f t="shared" si="68"/>
        <v>1.8566995562787643</v>
      </c>
      <c r="J168" s="3">
        <f>AVERAGE(I149:I168)</f>
        <v>1.9378434838822731</v>
      </c>
      <c r="K168" s="3">
        <f>STDEV(I149:I168)</f>
        <v>0.38116910156252837</v>
      </c>
      <c r="L168" s="3">
        <f t="shared" si="69"/>
        <v>6749.8952583632017</v>
      </c>
      <c r="M168" s="3">
        <f t="shared" si="70"/>
        <v>5582.1184455092643</v>
      </c>
      <c r="N168" s="15">
        <f t="shared" si="71"/>
        <v>0.97355512124110855</v>
      </c>
      <c r="O168" s="3">
        <f>AVERAGE(N149:N168)</f>
        <v>0.94726860479808084</v>
      </c>
      <c r="P168" s="3">
        <f>STDEV(N149:N168)</f>
        <v>3.753015984949605E-2</v>
      </c>
      <c r="Q168" s="3">
        <f t="shared" si="72"/>
        <v>0.80512360443913389</v>
      </c>
      <c r="R168" s="18">
        <f t="shared" si="62"/>
        <v>5116.9419083834919</v>
      </c>
      <c r="S168" s="3">
        <f t="shared" si="80"/>
        <v>6</v>
      </c>
      <c r="T168" s="3">
        <f t="shared" si="81"/>
        <v>6</v>
      </c>
      <c r="U168" s="3">
        <f t="shared" si="82"/>
        <v>6</v>
      </c>
      <c r="W168" s="3">
        <f t="shared" si="76"/>
        <v>0</v>
      </c>
      <c r="X168" s="3">
        <f t="shared" si="77"/>
        <v>0</v>
      </c>
      <c r="Y168" s="3">
        <f t="shared" si="78"/>
        <v>0</v>
      </c>
      <c r="AD168" s="3">
        <f t="shared" si="79"/>
        <v>0</v>
      </c>
      <c r="AE168" s="3">
        <f t="shared" si="79"/>
        <v>0</v>
      </c>
      <c r="AF168" s="3">
        <f t="shared" si="79"/>
        <v>0</v>
      </c>
    </row>
    <row r="169" spans="1:32" x14ac:dyDescent="0.3">
      <c r="A169" s="21"/>
      <c r="B169" s="24" t="s">
        <v>29</v>
      </c>
      <c r="C169" s="3">
        <v>7</v>
      </c>
      <c r="D169" s="3">
        <v>9391</v>
      </c>
      <c r="E169" s="3">
        <v>68.729337000000001</v>
      </c>
      <c r="F169" s="3">
        <v>60.125644999999999</v>
      </c>
      <c r="G169" s="3">
        <v>5.8571428571428568</v>
      </c>
      <c r="I169" s="3">
        <f t="shared" si="68"/>
        <v>1.1430952133652788</v>
      </c>
      <c r="L169" s="3">
        <f t="shared" si="69"/>
        <v>12982.304027972725</v>
      </c>
      <c r="M169" s="3">
        <f t="shared" si="70"/>
        <v>11307.92974498108</v>
      </c>
      <c r="N169" s="3">
        <f t="shared" si="71"/>
        <v>0.83047916035807601</v>
      </c>
      <c r="Q169" s="3">
        <f t="shared" si="72"/>
        <v>0.72336928635821418</v>
      </c>
      <c r="R169" s="18">
        <f t="shared" si="62"/>
        <v>10365.602266232656</v>
      </c>
      <c r="S169" s="3">
        <f t="shared" si="80"/>
        <v>5.8247959219001979</v>
      </c>
      <c r="T169" s="3">
        <f t="shared" si="81"/>
        <v>5.8124834209989711</v>
      </c>
      <c r="U169" s="3">
        <f t="shared" si="82"/>
        <v>5.8367006838049598</v>
      </c>
      <c r="W169" s="3">
        <f t="shared" si="76"/>
        <v>-3.2346935242658859E-2</v>
      </c>
      <c r="X169" s="3">
        <f t="shared" si="77"/>
        <v>-4.4659436143885678E-2</v>
      </c>
      <c r="Y169" s="3">
        <f t="shared" si="78"/>
        <v>-2.0442173337896996E-2</v>
      </c>
      <c r="AD169" s="3">
        <f t="shared" si="79"/>
        <v>1.0463242195927658E-3</v>
      </c>
      <c r="AE169" s="3">
        <f t="shared" si="79"/>
        <v>1.9944652366898023E-3</v>
      </c>
      <c r="AF169" s="3">
        <f t="shared" si="79"/>
        <v>4.1788245077662681E-4</v>
      </c>
    </row>
    <row r="170" spans="1:32" x14ac:dyDescent="0.3">
      <c r="B170" s="24"/>
      <c r="C170" s="3">
        <v>6</v>
      </c>
      <c r="D170" s="3">
        <v>8397.5</v>
      </c>
      <c r="E170" s="3">
        <v>73.428961000000001</v>
      </c>
      <c r="F170" s="3">
        <v>53.458725000000001</v>
      </c>
      <c r="G170" s="3">
        <v>6.166666666666667</v>
      </c>
      <c r="I170" s="3">
        <f t="shared" si="68"/>
        <v>1.3735636418564041</v>
      </c>
      <c r="L170" s="3">
        <f t="shared" si="69"/>
        <v>12332.06634012054</v>
      </c>
      <c r="M170" s="3">
        <f t="shared" si="70"/>
        <v>10198.536770350376</v>
      </c>
      <c r="N170" s="3">
        <f t="shared" si="71"/>
        <v>0.82340243400539304</v>
      </c>
      <c r="Q170" s="3">
        <f t="shared" si="72"/>
        <v>0.68094833164171242</v>
      </c>
      <c r="R170" s="18">
        <f t="shared" si="62"/>
        <v>9348.6587061545106</v>
      </c>
      <c r="S170" s="3">
        <f t="shared" si="80"/>
        <v>6</v>
      </c>
      <c r="T170" s="3">
        <f t="shared" si="81"/>
        <v>6</v>
      </c>
      <c r="U170" s="3">
        <f t="shared" si="82"/>
        <v>6</v>
      </c>
      <c r="W170" s="3">
        <f t="shared" si="76"/>
        <v>-0.16666666666666696</v>
      </c>
      <c r="X170" s="3">
        <f t="shared" si="77"/>
        <v>-0.16666666666666696</v>
      </c>
      <c r="Y170" s="3">
        <f t="shared" si="78"/>
        <v>-0.16666666666666696</v>
      </c>
      <c r="AD170" s="3">
        <f t="shared" si="79"/>
        <v>2.7777777777777877E-2</v>
      </c>
      <c r="AE170" s="3">
        <f t="shared" si="79"/>
        <v>2.7777777777777877E-2</v>
      </c>
      <c r="AF170" s="3">
        <f t="shared" si="79"/>
        <v>2.7777777777777877E-2</v>
      </c>
    </row>
    <row r="171" spans="1:32" x14ac:dyDescent="0.3">
      <c r="B171" s="24"/>
      <c r="C171" s="3">
        <v>6</v>
      </c>
      <c r="D171" s="3">
        <v>9534.5</v>
      </c>
      <c r="E171" s="3">
        <v>75.946290000000005</v>
      </c>
      <c r="F171" s="3">
        <v>61.056449999999998</v>
      </c>
      <c r="G171" s="3">
        <v>6.166666666666667</v>
      </c>
      <c r="I171" s="3">
        <f t="shared" si="68"/>
        <v>1.2438700579545652</v>
      </c>
      <c r="L171" s="3">
        <f t="shared" si="69"/>
        <v>14567.599246330386</v>
      </c>
      <c r="M171" s="3">
        <f t="shared" si="70"/>
        <v>12047.307602139992</v>
      </c>
      <c r="N171" s="3">
        <f t="shared" si="71"/>
        <v>0.79142164497454714</v>
      </c>
      <c r="Q171" s="3">
        <f t="shared" si="72"/>
        <v>0.65450043200507202</v>
      </c>
      <c r="R171" s="18">
        <f t="shared" si="62"/>
        <v>11043.365301961659</v>
      </c>
      <c r="S171" s="3">
        <f t="shared" si="80"/>
        <v>6</v>
      </c>
      <c r="T171" s="3">
        <f t="shared" si="81"/>
        <v>6</v>
      </c>
      <c r="U171" s="3">
        <f t="shared" si="82"/>
        <v>6</v>
      </c>
      <c r="W171" s="3">
        <f t="shared" si="76"/>
        <v>-0.16666666666666696</v>
      </c>
      <c r="X171" s="3">
        <f t="shared" si="77"/>
        <v>-0.16666666666666696</v>
      </c>
      <c r="Y171" s="3">
        <f t="shared" si="78"/>
        <v>-0.16666666666666696</v>
      </c>
      <c r="AD171" s="3">
        <f t="shared" si="79"/>
        <v>2.7777777777777877E-2</v>
      </c>
      <c r="AE171" s="3">
        <f t="shared" si="79"/>
        <v>2.7777777777777877E-2</v>
      </c>
      <c r="AF171" s="3">
        <f t="shared" si="79"/>
        <v>2.7777777777777877E-2</v>
      </c>
    </row>
    <row r="172" spans="1:32" x14ac:dyDescent="0.3">
      <c r="B172" s="24"/>
      <c r="C172" s="3">
        <v>6</v>
      </c>
      <c r="D172" s="3">
        <v>11432</v>
      </c>
      <c r="E172" s="3">
        <v>95.921391999999997</v>
      </c>
      <c r="F172" s="3">
        <v>57.452500000000001</v>
      </c>
      <c r="G172" s="3">
        <v>6</v>
      </c>
      <c r="I172" s="3">
        <f t="shared" si="68"/>
        <v>1.6695773378007919</v>
      </c>
      <c r="L172" s="3">
        <f t="shared" si="69"/>
        <v>17313.077642514745</v>
      </c>
      <c r="M172" s="3">
        <f t="shared" si="70"/>
        <v>14317.799959499069</v>
      </c>
      <c r="N172" s="3">
        <f t="shared" si="71"/>
        <v>0.79844669099567211</v>
      </c>
      <c r="Q172" s="3">
        <f t="shared" si="72"/>
        <v>0.6603100982997433</v>
      </c>
      <c r="R172" s="18">
        <f t="shared" si="62"/>
        <v>13124.649962874146</v>
      </c>
      <c r="S172" s="3">
        <f t="shared" si="80"/>
        <v>6</v>
      </c>
      <c r="T172" s="3">
        <f t="shared" si="81"/>
        <v>6</v>
      </c>
      <c r="U172" s="3">
        <f t="shared" si="82"/>
        <v>6</v>
      </c>
      <c r="W172" s="3">
        <f t="shared" si="76"/>
        <v>0</v>
      </c>
      <c r="X172" s="3">
        <f t="shared" si="77"/>
        <v>0</v>
      </c>
      <c r="Y172" s="3">
        <f t="shared" si="78"/>
        <v>0</v>
      </c>
      <c r="AD172" s="3">
        <f t="shared" si="79"/>
        <v>0</v>
      </c>
      <c r="AE172" s="3">
        <f t="shared" si="79"/>
        <v>0</v>
      </c>
      <c r="AF172" s="3">
        <f t="shared" si="79"/>
        <v>0</v>
      </c>
    </row>
    <row r="173" spans="1:32" x14ac:dyDescent="0.3">
      <c r="B173" s="24"/>
      <c r="C173" s="3">
        <v>4</v>
      </c>
      <c r="D173" s="3">
        <v>5460.5</v>
      </c>
      <c r="E173" s="3">
        <v>54.46951</v>
      </c>
      <c r="F173" s="3">
        <v>50.221530000000001</v>
      </c>
      <c r="G173" s="3">
        <v>6.5</v>
      </c>
      <c r="I173" s="3">
        <f t="shared" si="68"/>
        <v>1.0845848384149188</v>
      </c>
      <c r="L173" s="3">
        <f t="shared" si="69"/>
        <v>8593.9590609221941</v>
      </c>
      <c r="M173" s="3">
        <f t="shared" si="70"/>
        <v>5471.0842611006001</v>
      </c>
      <c r="N173" s="3">
        <f t="shared" si="71"/>
        <v>0.99806541800574078</v>
      </c>
      <c r="Q173" s="3">
        <f t="shared" si="72"/>
        <v>0.63538817921876956</v>
      </c>
      <c r="R173" s="18">
        <f t="shared" si="62"/>
        <v>5015.1605726755497</v>
      </c>
      <c r="S173" s="3">
        <f t="shared" si="80"/>
        <v>6.5839590858741257</v>
      </c>
      <c r="T173" s="3">
        <f t="shared" si="81"/>
        <v>6.5432597102045893</v>
      </c>
      <c r="U173" s="3">
        <f t="shared" si="82"/>
        <v>6.5422924192074596</v>
      </c>
      <c r="W173" s="3">
        <f t="shared" si="76"/>
        <v>8.3959085874125705E-2</v>
      </c>
      <c r="X173" s="3">
        <f t="shared" si="77"/>
        <v>4.3259710204589297E-2</v>
      </c>
      <c r="Y173" s="3">
        <f t="shared" si="78"/>
        <v>4.2292419207459631E-2</v>
      </c>
      <c r="AD173" s="3">
        <f t="shared" si="79"/>
        <v>7.0491281008188142E-3</v>
      </c>
      <c r="AE173" s="3">
        <f t="shared" si="79"/>
        <v>1.8714025269850473E-3</v>
      </c>
      <c r="AF173" s="3">
        <f t="shared" si="79"/>
        <v>1.7886487224195002E-3</v>
      </c>
    </row>
    <row r="174" spans="1:32" x14ac:dyDescent="0.3">
      <c r="B174" s="24"/>
      <c r="C174" s="3">
        <v>7</v>
      </c>
      <c r="D174" s="3">
        <v>14133.5</v>
      </c>
      <c r="E174" s="3">
        <v>82.718779999999995</v>
      </c>
      <c r="F174" s="3">
        <v>65.469970000000004</v>
      </c>
      <c r="G174" s="3">
        <v>6.2857142857142856</v>
      </c>
      <c r="I174" s="3">
        <f t="shared" si="68"/>
        <v>1.2634614007001987</v>
      </c>
      <c r="L174" s="3">
        <f t="shared" si="69"/>
        <v>17013.596749896922</v>
      </c>
      <c r="M174" s="3">
        <f t="shared" si="70"/>
        <v>14819.292195186374</v>
      </c>
      <c r="N174" s="3">
        <f t="shared" si="71"/>
        <v>0.9537230128029236</v>
      </c>
      <c r="Q174" s="3">
        <f t="shared" si="72"/>
        <v>0.83071793741000877</v>
      </c>
      <c r="R174" s="18">
        <f t="shared" si="62"/>
        <v>13584.351178920842</v>
      </c>
      <c r="S174" s="3">
        <f t="shared" si="80"/>
        <v>5.8076007522809237</v>
      </c>
      <c r="T174" s="3">
        <f t="shared" si="81"/>
        <v>5.8128945160146746</v>
      </c>
      <c r="U174" s="3">
        <f t="shared" si="82"/>
        <v>5.8195055141856855</v>
      </c>
      <c r="W174" s="3">
        <f t="shared" si="76"/>
        <v>-0.47811353343336194</v>
      </c>
      <c r="X174" s="3">
        <f t="shared" si="77"/>
        <v>-0.47281976969961104</v>
      </c>
      <c r="Y174" s="3">
        <f t="shared" si="78"/>
        <v>-0.46620877152860007</v>
      </c>
      <c r="AD174" s="3">
        <f t="shared" si="79"/>
        <v>0.22859255085213451</v>
      </c>
      <c r="AE174" s="3">
        <f t="shared" si="79"/>
        <v>0.22355853461879321</v>
      </c>
      <c r="AF174" s="3">
        <f t="shared" si="79"/>
        <v>0.21735061865020641</v>
      </c>
    </row>
    <row r="175" spans="1:32" x14ac:dyDescent="0.3">
      <c r="B175" s="24"/>
      <c r="C175" s="3">
        <v>8</v>
      </c>
      <c r="D175" s="3">
        <v>9825</v>
      </c>
      <c r="E175" s="3">
        <v>68.525675000000007</v>
      </c>
      <c r="F175" s="3">
        <v>55.705122000000003</v>
      </c>
      <c r="G175" s="3">
        <v>5.875</v>
      </c>
      <c r="I175" s="3">
        <f t="shared" si="68"/>
        <v>1.2301503441640429</v>
      </c>
      <c r="L175" s="3">
        <f t="shared" si="69"/>
        <v>11992.18513685528</v>
      </c>
      <c r="M175" s="3">
        <f t="shared" si="70"/>
        <v>10796.759945087548</v>
      </c>
      <c r="N175" s="3">
        <f t="shared" si="71"/>
        <v>0.90999522541670552</v>
      </c>
      <c r="Q175" s="3">
        <f t="shared" si="72"/>
        <v>0.81928354906772372</v>
      </c>
      <c r="R175" s="18">
        <f t="shared" si="62"/>
        <v>9897.0299496635853</v>
      </c>
      <c r="S175" s="3">
        <f t="shared" si="80"/>
        <v>5.6716290806256557</v>
      </c>
      <c r="T175" s="3">
        <f t="shared" si="81"/>
        <v>5.6699612203131657</v>
      </c>
      <c r="U175" s="3">
        <f t="shared" si="82"/>
        <v>5.6924624139589897</v>
      </c>
      <c r="W175" s="3">
        <f t="shared" si="76"/>
        <v>-0.20337091937434426</v>
      </c>
      <c r="X175" s="3">
        <f t="shared" si="77"/>
        <v>-0.20503877968683426</v>
      </c>
      <c r="Y175" s="3">
        <f t="shared" si="78"/>
        <v>-0.18253758604101034</v>
      </c>
      <c r="AD175" s="3">
        <f t="shared" si="79"/>
        <v>4.1359730847166036E-2</v>
      </c>
      <c r="AE175" s="3">
        <f t="shared" si="79"/>
        <v>4.2040901175466161E-2</v>
      </c>
      <c r="AF175" s="3">
        <f t="shared" si="79"/>
        <v>3.3319970317679248E-2</v>
      </c>
    </row>
    <row r="176" spans="1:32" x14ac:dyDescent="0.3">
      <c r="B176" s="24"/>
      <c r="C176" s="3">
        <v>6</v>
      </c>
      <c r="D176" s="3">
        <v>9976</v>
      </c>
      <c r="E176" s="3">
        <v>67.176316</v>
      </c>
      <c r="F176" s="3">
        <v>61.394120999999998</v>
      </c>
      <c r="G176" s="3">
        <v>5.833333333333333</v>
      </c>
      <c r="I176" s="3">
        <f t="shared" si="68"/>
        <v>1.0941815748123505</v>
      </c>
      <c r="L176" s="3">
        <f t="shared" si="69"/>
        <v>12956.653411816822</v>
      </c>
      <c r="M176" s="3">
        <f t="shared" si="70"/>
        <v>10715.066120849942</v>
      </c>
      <c r="N176" s="3">
        <f t="shared" si="71"/>
        <v>0.93102551934683553</v>
      </c>
      <c r="Q176" s="3">
        <f t="shared" si="72"/>
        <v>0.76995190678648662</v>
      </c>
      <c r="R176" s="18">
        <f t="shared" si="62"/>
        <v>9822.1439441124476</v>
      </c>
      <c r="S176" s="3">
        <f t="shared" si="80"/>
        <v>6</v>
      </c>
      <c r="T176" s="3">
        <f t="shared" si="81"/>
        <v>6</v>
      </c>
      <c r="U176" s="3">
        <f t="shared" si="82"/>
        <v>6</v>
      </c>
      <c r="W176" s="3">
        <f t="shared" si="76"/>
        <v>0.16666666666666696</v>
      </c>
      <c r="X176" s="3">
        <f t="shared" si="77"/>
        <v>0.16666666666666696</v>
      </c>
      <c r="Y176" s="3">
        <f t="shared" si="78"/>
        <v>0.16666666666666696</v>
      </c>
      <c r="AD176" s="3">
        <f t="shared" si="79"/>
        <v>2.7777777777777877E-2</v>
      </c>
      <c r="AE176" s="3">
        <f t="shared" si="79"/>
        <v>2.7777777777777877E-2</v>
      </c>
      <c r="AF176" s="3">
        <f t="shared" si="79"/>
        <v>2.7777777777777877E-2</v>
      </c>
    </row>
    <row r="177" spans="2:32" x14ac:dyDescent="0.3">
      <c r="B177" s="24"/>
      <c r="C177" s="3">
        <v>7</v>
      </c>
      <c r="D177" s="3">
        <v>9499.5</v>
      </c>
      <c r="E177" s="3">
        <v>72.860629000000003</v>
      </c>
      <c r="F177" s="3">
        <v>53.388919999999999</v>
      </c>
      <c r="G177" s="3">
        <v>6.1428571428571432</v>
      </c>
      <c r="I177" s="3">
        <f t="shared" si="68"/>
        <v>1.3647144201456034</v>
      </c>
      <c r="L177" s="3">
        <f t="shared" si="69"/>
        <v>12220.639262786328</v>
      </c>
      <c r="M177" s="3">
        <f t="shared" si="70"/>
        <v>10644.499614597649</v>
      </c>
      <c r="N177" s="3">
        <f t="shared" si="71"/>
        <v>0.89243274404111772</v>
      </c>
      <c r="Q177" s="3">
        <f t="shared" si="72"/>
        <v>0.77733249429327289</v>
      </c>
      <c r="R177" s="18">
        <f t="shared" si="62"/>
        <v>9757.4579800478441</v>
      </c>
      <c r="S177" s="3">
        <f t="shared" si="80"/>
        <v>5.7931360352172945</v>
      </c>
      <c r="T177" s="3">
        <f t="shared" si="81"/>
        <v>5.7896740462707879</v>
      </c>
      <c r="U177" s="3">
        <f t="shared" si="82"/>
        <v>5.8050407971220563</v>
      </c>
      <c r="W177" s="3">
        <f t="shared" si="76"/>
        <v>-0.34972110763984876</v>
      </c>
      <c r="X177" s="3">
        <f t="shared" si="77"/>
        <v>-0.35318309658635538</v>
      </c>
      <c r="Y177" s="3">
        <f t="shared" si="78"/>
        <v>-0.3378163457350869</v>
      </c>
      <c r="AD177" s="3">
        <f t="shared" si="79"/>
        <v>0.12230485312884268</v>
      </c>
      <c r="AE177" s="3">
        <f t="shared" si="79"/>
        <v>0.12473829971432683</v>
      </c>
      <c r="AF177" s="3">
        <f t="shared" si="79"/>
        <v>0.11411988344580776</v>
      </c>
    </row>
    <row r="178" spans="2:32" x14ac:dyDescent="0.3">
      <c r="B178" s="24"/>
      <c r="C178" s="3">
        <v>5</v>
      </c>
      <c r="D178" s="3">
        <v>7130.5</v>
      </c>
      <c r="E178" s="3">
        <v>68.466537500000001</v>
      </c>
      <c r="F178" s="3">
        <v>51.701391000000001</v>
      </c>
      <c r="G178" s="3">
        <v>6</v>
      </c>
      <c r="I178" s="3">
        <f t="shared" si="68"/>
        <v>1.3242687706410066</v>
      </c>
      <c r="L178" s="3">
        <f t="shared" si="69"/>
        <v>11120.657508135922</v>
      </c>
      <c r="M178" s="3">
        <f t="shared" si="70"/>
        <v>8416.4108422156714</v>
      </c>
      <c r="N178" s="3">
        <f t="shared" si="71"/>
        <v>0.84721386986413472</v>
      </c>
      <c r="Q178" s="3">
        <f t="shared" si="72"/>
        <v>0.6411941015882644</v>
      </c>
      <c r="R178" s="18">
        <f t="shared" si="62"/>
        <v>7715.0432720310318</v>
      </c>
      <c r="S178" s="3">
        <f t="shared" si="80"/>
        <v>6.2815204207948678</v>
      </c>
      <c r="T178" s="3">
        <f t="shared" si="81"/>
        <v>6.2954109801553741</v>
      </c>
      <c r="U178" s="3">
        <f t="shared" si="82"/>
        <v>6.2648537541282012</v>
      </c>
      <c r="W178" s="3">
        <f t="shared" si="76"/>
        <v>0.28152042079486783</v>
      </c>
      <c r="X178" s="3">
        <f t="shared" si="77"/>
        <v>0.29541098015537415</v>
      </c>
      <c r="Y178" s="3">
        <f t="shared" si="78"/>
        <v>0.26485375412820122</v>
      </c>
      <c r="AD178" s="3">
        <f t="shared" si="79"/>
        <v>7.9253747324519452E-2</v>
      </c>
      <c r="AE178" s="3">
        <f t="shared" si="79"/>
        <v>8.7267647196358863E-2</v>
      </c>
      <c r="AF178" s="3">
        <f t="shared" si="79"/>
        <v>7.0147511075801666E-2</v>
      </c>
    </row>
    <row r="179" spans="2:32" x14ac:dyDescent="0.3">
      <c r="B179" s="24"/>
      <c r="C179" s="3">
        <v>5</v>
      </c>
      <c r="D179" s="3">
        <v>7368</v>
      </c>
      <c r="E179" s="3">
        <v>76.837182999999996</v>
      </c>
      <c r="F179" s="3">
        <v>48.264240999999998</v>
      </c>
      <c r="G179" s="3">
        <v>6.4</v>
      </c>
      <c r="I179" s="3">
        <f t="shared" si="68"/>
        <v>1.592010594344579</v>
      </c>
      <c r="L179" s="3">
        <f t="shared" si="69"/>
        <v>11650.559655982028</v>
      </c>
      <c r="M179" s="3">
        <f t="shared" si="70"/>
        <v>8817.4549512696958</v>
      </c>
      <c r="N179" s="3">
        <f t="shared" si="71"/>
        <v>0.83561527002063363</v>
      </c>
      <c r="Q179" s="3">
        <f t="shared" si="72"/>
        <v>0.63241597121189541</v>
      </c>
      <c r="R179" s="18">
        <f t="shared" si="62"/>
        <v>8082.6670386638871</v>
      </c>
      <c r="S179" s="3">
        <f t="shared" si="80"/>
        <v>6.3350687855355829</v>
      </c>
      <c r="T179" s="3">
        <f t="shared" si="81"/>
        <v>6.351279064864789</v>
      </c>
      <c r="U179" s="3">
        <f t="shared" si="82"/>
        <v>6.3184021188689155</v>
      </c>
      <c r="W179" s="3">
        <f t="shared" si="76"/>
        <v>-6.4931214464417408E-2</v>
      </c>
      <c r="X179" s="3">
        <f t="shared" si="77"/>
        <v>-4.8720935135211363E-2</v>
      </c>
      <c r="Y179" s="3">
        <f t="shared" si="78"/>
        <v>-8.1597881131084904E-2</v>
      </c>
      <c r="AD179" s="3">
        <f t="shared" si="79"/>
        <v>4.2160626118241682E-3</v>
      </c>
      <c r="AE179" s="3">
        <f t="shared" si="79"/>
        <v>2.3737295204494732E-3</v>
      </c>
      <c r="AF179" s="3">
        <f t="shared" si="79"/>
        <v>6.6582142050826618E-3</v>
      </c>
    </row>
    <row r="180" spans="2:32" x14ac:dyDescent="0.3">
      <c r="B180" s="24"/>
      <c r="C180" s="3">
        <v>5</v>
      </c>
      <c r="D180" s="3">
        <v>8417</v>
      </c>
      <c r="E180" s="3">
        <v>67.176884400000006</v>
      </c>
      <c r="F180" s="3">
        <v>54.747497699999997</v>
      </c>
      <c r="G180" s="3">
        <v>6.2</v>
      </c>
      <c r="I180" s="3">
        <f t="shared" si="68"/>
        <v>1.2270311378998424</v>
      </c>
      <c r="L180" s="3">
        <f t="shared" si="69"/>
        <v>11554.04366567063</v>
      </c>
      <c r="M180" s="3">
        <f t="shared" si="70"/>
        <v>8744.4090700608085</v>
      </c>
      <c r="N180" s="3">
        <f t="shared" si="71"/>
        <v>0.96255789642986911</v>
      </c>
      <c r="Q180" s="3">
        <f t="shared" si="72"/>
        <v>0.72848954388225029</v>
      </c>
      <c r="R180" s="18">
        <f t="shared" si="62"/>
        <v>8015.7083142224074</v>
      </c>
      <c r="S180" s="3">
        <f t="shared" si="80"/>
        <v>6.2620728942466348</v>
      </c>
      <c r="T180" s="3">
        <f t="shared" si="81"/>
        <v>6.2528946482939949</v>
      </c>
      <c r="U180" s="3">
        <f t="shared" si="82"/>
        <v>6.2454062275799682</v>
      </c>
      <c r="W180" s="3">
        <f t="shared" si="76"/>
        <v>6.2072894246634647E-2</v>
      </c>
      <c r="X180" s="3">
        <f t="shared" si="77"/>
        <v>5.2894648293994706E-2</v>
      </c>
      <c r="Y180" s="3">
        <f t="shared" si="78"/>
        <v>4.5406227579968039E-2</v>
      </c>
      <c r="AD180" s="3">
        <f t="shared" si="79"/>
        <v>3.8530442001538886E-3</v>
      </c>
      <c r="AE180" s="3">
        <f t="shared" si="79"/>
        <v>2.7978438181453969E-3</v>
      </c>
      <c r="AF180" s="3">
        <f t="shared" si="79"/>
        <v>2.0617255030438504E-3</v>
      </c>
    </row>
    <row r="181" spans="2:32" x14ac:dyDescent="0.3">
      <c r="B181" s="24"/>
      <c r="C181" s="3">
        <v>7</v>
      </c>
      <c r="D181" s="3">
        <v>10990.5</v>
      </c>
      <c r="E181" s="3">
        <v>73.437369000000004</v>
      </c>
      <c r="F181" s="3">
        <v>63.939836999999997</v>
      </c>
      <c r="G181" s="3">
        <v>6.1428571428571432</v>
      </c>
      <c r="I181" s="3">
        <f t="shared" si="68"/>
        <v>1.1485385707192217</v>
      </c>
      <c r="L181" s="3">
        <f t="shared" si="69"/>
        <v>14751.57890904353</v>
      </c>
      <c r="M181" s="3">
        <f t="shared" si="70"/>
        <v>12849.014903023912</v>
      </c>
      <c r="N181" s="3">
        <f t="shared" si="71"/>
        <v>0.85535740155562234</v>
      </c>
      <c r="Q181" s="3">
        <f t="shared" si="72"/>
        <v>0.74503889161737247</v>
      </c>
      <c r="R181" s="18">
        <f t="shared" si="62"/>
        <v>11778.263661105251</v>
      </c>
      <c r="S181" s="3">
        <f t="shared" si="80"/>
        <v>5.8240182994210636</v>
      </c>
      <c r="T181" s="3">
        <f t="shared" si="81"/>
        <v>5.8152598329766283</v>
      </c>
      <c r="U181" s="3">
        <f t="shared" si="82"/>
        <v>5.8359230613258255</v>
      </c>
      <c r="W181" s="3">
        <f t="shared" si="76"/>
        <v>-0.3188388434360796</v>
      </c>
      <c r="X181" s="3">
        <f t="shared" si="77"/>
        <v>-0.32759730988051494</v>
      </c>
      <c r="Y181" s="3">
        <f t="shared" si="78"/>
        <v>-0.30693408153131774</v>
      </c>
      <c r="AD181" s="3">
        <f t="shared" si="79"/>
        <v>0.10165820808365687</v>
      </c>
      <c r="AE181" s="3">
        <f t="shared" si="79"/>
        <v>0.10731999744095014</v>
      </c>
      <c r="AF181" s="3">
        <f t="shared" si="79"/>
        <v>9.4208530405473598E-2</v>
      </c>
    </row>
    <row r="182" spans="2:32" x14ac:dyDescent="0.3">
      <c r="B182" s="24"/>
      <c r="C182" s="3">
        <v>5</v>
      </c>
      <c r="D182" s="3">
        <v>10066.5</v>
      </c>
      <c r="E182" s="3">
        <v>73.625365599999995</v>
      </c>
      <c r="F182" s="3">
        <v>59.232623699999998</v>
      </c>
      <c r="G182" s="3">
        <v>6.2</v>
      </c>
      <c r="I182" s="3">
        <f t="shared" si="68"/>
        <v>1.2429867360408686</v>
      </c>
      <c r="L182" s="3">
        <f t="shared" si="69"/>
        <v>13700.559626482003</v>
      </c>
      <c r="M182" s="3">
        <f t="shared" si="70"/>
        <v>10368.949722656636</v>
      </c>
      <c r="N182" s="3">
        <f t="shared" si="71"/>
        <v>0.97083120945260548</v>
      </c>
      <c r="Q182" s="3">
        <f t="shared" si="72"/>
        <v>0.73475100831226792</v>
      </c>
      <c r="R182" s="18">
        <f t="shared" si="62"/>
        <v>9504.8705791019165</v>
      </c>
      <c r="S182" s="3">
        <f t="shared" si="80"/>
        <v>6.2652640138748401</v>
      </c>
      <c r="T182" s="3">
        <f t="shared" si="81"/>
        <v>6.2544311053176527</v>
      </c>
      <c r="U182" s="3">
        <f t="shared" si="82"/>
        <v>6.2485973472081735</v>
      </c>
      <c r="W182" s="3">
        <f t="shared" si="76"/>
        <v>6.5264013874839932E-2</v>
      </c>
      <c r="X182" s="3">
        <f t="shared" si="77"/>
        <v>5.4431105317652495E-2</v>
      </c>
      <c r="Y182" s="3">
        <f t="shared" si="78"/>
        <v>4.8597347208173325E-2</v>
      </c>
      <c r="AD182" s="3">
        <f t="shared" si="79"/>
        <v>4.2593915070552992E-3</v>
      </c>
      <c r="AE182" s="3">
        <f t="shared" si="79"/>
        <v>2.9627452261013778E-3</v>
      </c>
      <c r="AF182" s="3">
        <f t="shared" si="79"/>
        <v>2.3617021556717518E-3</v>
      </c>
    </row>
    <row r="183" spans="2:32" x14ac:dyDescent="0.3">
      <c r="B183" s="24"/>
      <c r="C183" s="3">
        <v>8</v>
      </c>
      <c r="D183" s="3">
        <v>12626</v>
      </c>
      <c r="E183" s="3">
        <v>80.068039999999996</v>
      </c>
      <c r="F183" s="3">
        <v>63.357460000000003</v>
      </c>
      <c r="G183" s="3">
        <v>5.875</v>
      </c>
      <c r="I183" s="3">
        <f t="shared" si="68"/>
        <v>1.2637507879892911</v>
      </c>
      <c r="L183" s="3">
        <f t="shared" si="69"/>
        <v>15937.009379122224</v>
      </c>
      <c r="M183" s="3">
        <f t="shared" si="70"/>
        <v>14348.34957477257</v>
      </c>
      <c r="N183" s="3">
        <f t="shared" si="71"/>
        <v>0.87996183353374491</v>
      </c>
      <c r="Q183" s="3">
        <f t="shared" si="72"/>
        <v>0.79224399632595388</v>
      </c>
      <c r="R183" s="18">
        <f t="shared" si="62"/>
        <v>13152.653776874855</v>
      </c>
      <c r="S183" s="3">
        <f t="shared" si="80"/>
        <v>5.6632289696693441</v>
      </c>
      <c r="T183" s="3">
        <f t="shared" si="81"/>
        <v>5.6540527613861133</v>
      </c>
      <c r="U183" s="3">
        <f t="shared" si="82"/>
        <v>5.6840623030026771</v>
      </c>
      <c r="W183" s="3">
        <f t="shared" si="76"/>
        <v>-0.21177103033065592</v>
      </c>
      <c r="X183" s="3">
        <f t="shared" si="77"/>
        <v>-0.22094723861388665</v>
      </c>
      <c r="Y183" s="3">
        <f t="shared" si="78"/>
        <v>-0.19093769699732288</v>
      </c>
      <c r="AD183" s="3">
        <f t="shared" si="79"/>
        <v>4.4846969287307588E-2</v>
      </c>
      <c r="AE183" s="3">
        <f t="shared" si="79"/>
        <v>4.8817682251101766E-2</v>
      </c>
      <c r="AF183" s="3">
        <f t="shared" si="79"/>
        <v>3.6457204134641485E-2</v>
      </c>
    </row>
    <row r="184" spans="2:32" x14ac:dyDescent="0.3">
      <c r="B184" s="24"/>
      <c r="C184" s="3">
        <v>5</v>
      </c>
      <c r="D184" s="3">
        <v>6413</v>
      </c>
      <c r="E184" s="3">
        <v>58.364697999999997</v>
      </c>
      <c r="F184" s="3">
        <v>48.967986000000003</v>
      </c>
      <c r="G184" s="3">
        <v>6</v>
      </c>
      <c r="I184" s="3">
        <f t="shared" si="68"/>
        <v>1.1918950066682341</v>
      </c>
      <c r="L184" s="3">
        <f t="shared" si="69"/>
        <v>8978.6771904031611</v>
      </c>
      <c r="M184" s="3">
        <f t="shared" si="70"/>
        <v>6795.3028855333105</v>
      </c>
      <c r="N184" s="3">
        <f t="shared" si="71"/>
        <v>0.94374012579377375</v>
      </c>
      <c r="Q184" s="3">
        <f t="shared" si="72"/>
        <v>0.71424775209142399</v>
      </c>
      <c r="R184" s="18">
        <f t="shared" si="62"/>
        <v>6229.0276450722013</v>
      </c>
      <c r="S184" s="3">
        <f t="shared" si="80"/>
        <v>6.2550456680003137</v>
      </c>
      <c r="T184" s="3">
        <f t="shared" si="81"/>
        <v>6.2496309761748918</v>
      </c>
      <c r="U184" s="3">
        <f t="shared" si="82"/>
        <v>6.2383790013336471</v>
      </c>
      <c r="W184" s="3">
        <f t="shared" si="76"/>
        <v>0.2550456680003137</v>
      </c>
      <c r="X184" s="3">
        <f t="shared" si="77"/>
        <v>0.24963097617489183</v>
      </c>
      <c r="Y184" s="3">
        <f t="shared" si="78"/>
        <v>0.23837900133364709</v>
      </c>
      <c r="AD184" s="3">
        <f t="shared" si="79"/>
        <v>6.504829276572624E-2</v>
      </c>
      <c r="AE184" s="3">
        <f t="shared" si="79"/>
        <v>6.2315624266029414E-2</v>
      </c>
      <c r="AF184" s="3">
        <f t="shared" si="79"/>
        <v>5.6824548276826918E-2</v>
      </c>
    </row>
    <row r="185" spans="2:32" x14ac:dyDescent="0.3">
      <c r="B185" s="24"/>
      <c r="C185" s="3">
        <v>6</v>
      </c>
      <c r="D185" s="3">
        <v>13399.5</v>
      </c>
      <c r="E185" s="3">
        <v>79.906844000000007</v>
      </c>
      <c r="F185" s="3">
        <v>66.652941999999996</v>
      </c>
      <c r="G185" s="3">
        <v>6</v>
      </c>
      <c r="I185" s="3">
        <f t="shared" si="68"/>
        <v>1.1988494671398002</v>
      </c>
      <c r="L185" s="3">
        <f t="shared" si="69"/>
        <v>16732.204903808186</v>
      </c>
      <c r="M185" s="3">
        <f t="shared" si="70"/>
        <v>13837.42207138149</v>
      </c>
      <c r="N185" s="3">
        <f t="shared" si="71"/>
        <v>0.96835233693657441</v>
      </c>
      <c r="Q185" s="3">
        <f t="shared" si="72"/>
        <v>0.80082093645352892</v>
      </c>
      <c r="R185" s="18">
        <f t="shared" si="62"/>
        <v>12684.303565433032</v>
      </c>
      <c r="S185" s="3">
        <f t="shared" si="80"/>
        <v>6</v>
      </c>
      <c r="T185" s="3">
        <f t="shared" si="81"/>
        <v>6</v>
      </c>
      <c r="U185" s="3">
        <f t="shared" si="82"/>
        <v>6</v>
      </c>
      <c r="W185" s="3">
        <f t="shared" si="76"/>
        <v>0</v>
      </c>
      <c r="X185" s="3">
        <f t="shared" si="77"/>
        <v>0</v>
      </c>
      <c r="Y185" s="3">
        <f t="shared" si="78"/>
        <v>0</v>
      </c>
      <c r="AD185" s="3">
        <f t="shared" si="79"/>
        <v>0</v>
      </c>
      <c r="AE185" s="3">
        <f t="shared" si="79"/>
        <v>0</v>
      </c>
      <c r="AF185" s="3">
        <f t="shared" si="79"/>
        <v>0</v>
      </c>
    </row>
    <row r="186" spans="2:32" x14ac:dyDescent="0.3">
      <c r="B186" s="24"/>
      <c r="C186" s="3">
        <v>6</v>
      </c>
      <c r="D186" s="3">
        <v>14062</v>
      </c>
      <c r="E186" s="3">
        <v>85.341907000000006</v>
      </c>
      <c r="F186" s="3">
        <v>73.788205000000005</v>
      </c>
      <c r="G186" s="3">
        <v>6.166666666666667</v>
      </c>
      <c r="I186" s="3">
        <f t="shared" si="68"/>
        <v>1.1565792527410037</v>
      </c>
      <c r="L186" s="3">
        <f t="shared" si="69"/>
        <v>19783.319344253563</v>
      </c>
      <c r="M186" s="3">
        <f t="shared" si="70"/>
        <v>16360.673402765831</v>
      </c>
      <c r="N186" s="3">
        <f t="shared" si="71"/>
        <v>0.85950007397756423</v>
      </c>
      <c r="Q186" s="3">
        <f t="shared" si="72"/>
        <v>0.71080083960149854</v>
      </c>
      <c r="R186" s="18">
        <f t="shared" si="62"/>
        <v>14997.283952535345</v>
      </c>
      <c r="S186" s="3">
        <f t="shared" si="80"/>
        <v>6</v>
      </c>
      <c r="T186" s="3">
        <f t="shared" si="81"/>
        <v>6</v>
      </c>
      <c r="U186" s="3">
        <f t="shared" si="82"/>
        <v>6</v>
      </c>
      <c r="W186" s="3">
        <f t="shared" si="76"/>
        <v>-0.16666666666666696</v>
      </c>
      <c r="X186" s="3">
        <f t="shared" si="77"/>
        <v>-0.16666666666666696</v>
      </c>
      <c r="Y186" s="3">
        <f t="shared" si="78"/>
        <v>-0.16666666666666696</v>
      </c>
      <c r="AD186" s="3">
        <f t="shared" si="79"/>
        <v>2.7777777777777877E-2</v>
      </c>
      <c r="AE186" s="3">
        <f t="shared" si="79"/>
        <v>2.7777777777777877E-2</v>
      </c>
      <c r="AF186" s="3">
        <f t="shared" si="79"/>
        <v>2.7777777777777877E-2</v>
      </c>
    </row>
    <row r="187" spans="2:32" x14ac:dyDescent="0.3">
      <c r="B187" s="24"/>
      <c r="C187" s="3">
        <v>5</v>
      </c>
      <c r="D187" s="3">
        <v>12148.5</v>
      </c>
      <c r="E187" s="3">
        <v>105.06906720000001</v>
      </c>
      <c r="F187" s="3">
        <v>55.649358499999998</v>
      </c>
      <c r="G187" s="3">
        <v>6</v>
      </c>
      <c r="I187" s="3">
        <f t="shared" si="68"/>
        <v>1.8880553169359537</v>
      </c>
      <c r="L187" s="3">
        <f t="shared" si="69"/>
        <v>18368.97451717018</v>
      </c>
      <c r="M187" s="3">
        <f t="shared" si="70"/>
        <v>13902.1308923135</v>
      </c>
      <c r="N187" s="3">
        <f t="shared" si="71"/>
        <v>0.87385884179215401</v>
      </c>
      <c r="Q187" s="3">
        <f t="shared" si="72"/>
        <v>0.66135972852726943</v>
      </c>
      <c r="R187" s="18">
        <f t="shared" si="62"/>
        <v>12743.619984620707</v>
      </c>
      <c r="S187" s="3">
        <f t="shared" si="80"/>
        <v>6.3942777300538571</v>
      </c>
      <c r="T187" s="3">
        <f t="shared" si="81"/>
        <v>6.4028392950287598</v>
      </c>
      <c r="U187" s="3">
        <f t="shared" si="82"/>
        <v>6.3776110633871905</v>
      </c>
      <c r="W187" s="3">
        <f t="shared" si="76"/>
        <v>0.39427773005385713</v>
      </c>
      <c r="X187" s="3">
        <f t="shared" si="77"/>
        <v>0.40283929502875981</v>
      </c>
      <c r="Y187" s="3">
        <f t="shared" si="78"/>
        <v>0.37761106338719053</v>
      </c>
      <c r="AD187" s="3">
        <f t="shared" si="79"/>
        <v>0.15545492841642225</v>
      </c>
      <c r="AE187" s="3">
        <f t="shared" si="79"/>
        <v>0.16227949761926819</v>
      </c>
      <c r="AF187" s="3">
        <f t="shared" si="79"/>
        <v>0.14259011519240483</v>
      </c>
    </row>
    <row r="188" spans="2:32" x14ac:dyDescent="0.3">
      <c r="B188" s="24"/>
      <c r="C188" s="3">
        <v>8</v>
      </c>
      <c r="D188" s="3">
        <v>12155.5</v>
      </c>
      <c r="E188" s="3">
        <v>77.599811000000003</v>
      </c>
      <c r="F188" s="3">
        <v>70.128709000000001</v>
      </c>
      <c r="G188" s="3">
        <v>5.875</v>
      </c>
      <c r="I188" s="3">
        <f t="shared" si="68"/>
        <v>1.1065341442404137</v>
      </c>
      <c r="L188" s="3">
        <f t="shared" si="69"/>
        <v>17096.467311517394</v>
      </c>
      <c r="M188" s="3">
        <f t="shared" si="70"/>
        <v>15392.228469205722</v>
      </c>
      <c r="N188" s="3">
        <f t="shared" si="71"/>
        <v>0.78971670829332841</v>
      </c>
      <c r="Q188" s="3">
        <f t="shared" si="72"/>
        <v>0.71099483761836535</v>
      </c>
      <c r="R188" s="18">
        <f t="shared" si="62"/>
        <v>14109.542763438578</v>
      </c>
      <c r="S188" s="3">
        <f t="shared" si="80"/>
        <v>5.7025331306065636</v>
      </c>
      <c r="T188" s="3">
        <f t="shared" si="81"/>
        <v>5.6707956410132283</v>
      </c>
      <c r="U188" s="3">
        <f t="shared" si="82"/>
        <v>5.7233664639398967</v>
      </c>
      <c r="W188" s="3">
        <f t="shared" si="76"/>
        <v>-0.17246686939343636</v>
      </c>
      <c r="X188" s="3">
        <f t="shared" si="77"/>
        <v>-0.20420435898677169</v>
      </c>
      <c r="Y188" s="3">
        <f t="shared" si="78"/>
        <v>-0.15163353606010332</v>
      </c>
      <c r="AD188" s="3">
        <f t="shared" si="79"/>
        <v>2.9744821038372636E-2</v>
      </c>
      <c r="AE188" s="3">
        <f t="shared" si="79"/>
        <v>4.1699420229198328E-2</v>
      </c>
      <c r="AF188" s="3">
        <f t="shared" si="79"/>
        <v>2.2992729258090656E-2</v>
      </c>
    </row>
    <row r="189" spans="2:32" x14ac:dyDescent="0.3">
      <c r="B189" s="24"/>
      <c r="C189" s="3">
        <v>4</v>
      </c>
      <c r="D189" s="3">
        <v>9317.5</v>
      </c>
      <c r="E189" s="3">
        <v>89.156086999999999</v>
      </c>
      <c r="F189" s="3">
        <v>59.75938</v>
      </c>
      <c r="G189" s="3">
        <v>7</v>
      </c>
      <c r="I189" s="3">
        <f t="shared" si="68"/>
        <v>1.4919178713032164</v>
      </c>
      <c r="L189" s="3">
        <f t="shared" si="69"/>
        <v>16738.13071350774</v>
      </c>
      <c r="M189" s="3">
        <f t="shared" si="70"/>
        <v>10655.824964692119</v>
      </c>
      <c r="N189" s="3">
        <f t="shared" si="71"/>
        <v>0.87440437796917325</v>
      </c>
      <c r="Q189" s="3">
        <f t="shared" si="72"/>
        <v>0.55666311605995156</v>
      </c>
      <c r="R189" s="18">
        <f t="shared" si="62"/>
        <v>9767.8395509677757</v>
      </c>
      <c r="S189" s="3">
        <f t="shared" si="80"/>
        <v>6.7876256023182746</v>
      </c>
      <c r="T189" s="3">
        <f t="shared" si="81"/>
        <v>6.8087567466670214</v>
      </c>
      <c r="U189" s="3">
        <f t="shared" si="82"/>
        <v>6.7459589356516085</v>
      </c>
      <c r="W189" s="3">
        <f t="shared" si="76"/>
        <v>-0.21237439768172539</v>
      </c>
      <c r="X189" s="3">
        <f t="shared" si="77"/>
        <v>-0.19124325333297865</v>
      </c>
      <c r="Y189" s="3">
        <f t="shared" si="78"/>
        <v>-0.25404106434839147</v>
      </c>
      <c r="AD189" s="3">
        <f t="shared" si="79"/>
        <v>4.5102884790675646E-2</v>
      </c>
      <c r="AE189" s="3">
        <f t="shared" si="79"/>
        <v>3.6573981945381848E-2</v>
      </c>
      <c r="AF189" s="3">
        <f t="shared" si="79"/>
        <v>6.4536862375263571E-2</v>
      </c>
    </row>
    <row r="190" spans="2:32" x14ac:dyDescent="0.3">
      <c r="B190" s="24"/>
      <c r="C190" s="3">
        <v>4</v>
      </c>
      <c r="D190" s="3">
        <v>10170</v>
      </c>
      <c r="E190" s="3">
        <v>98.636254800000003</v>
      </c>
      <c r="F190" s="3">
        <v>53.663884899999999</v>
      </c>
      <c r="G190" s="3">
        <v>7</v>
      </c>
      <c r="I190" s="3">
        <f t="shared" si="68"/>
        <v>1.8380379091786552</v>
      </c>
      <c r="L190" s="3">
        <f t="shared" si="69"/>
        <v>16629.092762447221</v>
      </c>
      <c r="M190" s="3">
        <f t="shared" si="70"/>
        <v>10586.409249108545</v>
      </c>
      <c r="N190" s="3">
        <f t="shared" si="71"/>
        <v>0.96066567621655008</v>
      </c>
      <c r="Q190" s="3">
        <f t="shared" si="72"/>
        <v>0.61157876411432877</v>
      </c>
      <c r="R190" s="18">
        <f t="shared" si="62"/>
        <v>9704.2084783494993</v>
      </c>
      <c r="S190" s="3">
        <f t="shared" si="80"/>
        <v>6.960685621255994</v>
      </c>
      <c r="T190" s="3">
        <f t="shared" si="81"/>
        <v>6.9386861164810529</v>
      </c>
      <c r="U190" s="3">
        <f t="shared" si="82"/>
        <v>6.9190189545893279</v>
      </c>
      <c r="W190" s="3">
        <f t="shared" si="76"/>
        <v>-3.9314378744006007E-2</v>
      </c>
      <c r="X190" s="3">
        <f t="shared" si="77"/>
        <v>-6.1313883518947065E-2</v>
      </c>
      <c r="Y190" s="3">
        <f t="shared" si="78"/>
        <v>-8.0981045410672081E-2</v>
      </c>
      <c r="AD190" s="3">
        <f t="shared" si="79"/>
        <v>1.5456203760271514E-3</v>
      </c>
      <c r="AE190" s="3">
        <f t="shared" si="79"/>
        <v>3.7593923121750088E-3</v>
      </c>
      <c r="AF190" s="3">
        <f t="shared" si="79"/>
        <v>6.5579297158053339E-3</v>
      </c>
    </row>
    <row r="191" spans="2:32" x14ac:dyDescent="0.3">
      <c r="B191" s="24"/>
      <c r="C191" s="3">
        <v>5</v>
      </c>
      <c r="D191" s="3">
        <v>10727</v>
      </c>
      <c r="E191" s="3">
        <v>84.013024299999998</v>
      </c>
      <c r="F191" s="3">
        <v>61.842360100000001</v>
      </c>
      <c r="G191" s="3">
        <v>6.4</v>
      </c>
      <c r="I191" s="3">
        <f t="shared" si="68"/>
        <v>1.3585028799701322</v>
      </c>
      <c r="L191" s="3">
        <f t="shared" si="69"/>
        <v>16322.344756991792</v>
      </c>
      <c r="M191" s="3">
        <f t="shared" si="70"/>
        <v>12353.186786179078</v>
      </c>
      <c r="N191" s="3">
        <f t="shared" si="71"/>
        <v>0.86835892516427593</v>
      </c>
      <c r="Q191" s="3">
        <f t="shared" si="72"/>
        <v>0.65719724461799611</v>
      </c>
      <c r="R191" s="18">
        <f t="shared" si="62"/>
        <v>11323.754553997487</v>
      </c>
      <c r="S191" s="3">
        <f t="shared" si="80"/>
        <v>6.2883672426606934</v>
      </c>
      <c r="T191" s="3">
        <f t="shared" si="81"/>
        <v>6.2980287909611707</v>
      </c>
      <c r="U191" s="3">
        <f t="shared" si="82"/>
        <v>6.2717005759940267</v>
      </c>
      <c r="W191" s="3">
        <f t="shared" si="76"/>
        <v>-0.111632757339307</v>
      </c>
      <c r="X191" s="3">
        <f t="shared" si="77"/>
        <v>-0.10197120903882961</v>
      </c>
      <c r="Y191" s="3">
        <f t="shared" si="78"/>
        <v>-0.12829942400597361</v>
      </c>
      <c r="AD191" s="3">
        <f t="shared" si="79"/>
        <v>1.24618725111766E-2</v>
      </c>
      <c r="AE191" s="3">
        <f t="shared" si="79"/>
        <v>1.0398127472840687E-2</v>
      </c>
      <c r="AF191" s="3">
        <f t="shared" si="79"/>
        <v>1.6460742200264597E-2</v>
      </c>
    </row>
    <row r="192" spans="2:32" x14ac:dyDescent="0.3">
      <c r="B192" s="24"/>
      <c r="C192" s="3">
        <v>7</v>
      </c>
      <c r="D192" s="3">
        <v>13423.5</v>
      </c>
      <c r="E192" s="3">
        <v>75.626335999999995</v>
      </c>
      <c r="F192" s="3">
        <v>71.374269799999993</v>
      </c>
      <c r="G192" s="3">
        <v>5.5714285714285712</v>
      </c>
      <c r="I192" s="3">
        <f t="shared" si="68"/>
        <v>1.0595742164776585</v>
      </c>
      <c r="L192" s="3">
        <f t="shared" si="69"/>
        <v>16957.608745248966</v>
      </c>
      <c r="M192" s="3">
        <f t="shared" si="70"/>
        <v>14770.525164175806</v>
      </c>
      <c r="N192" s="3">
        <f t="shared" si="71"/>
        <v>0.90880316378710357</v>
      </c>
      <c r="Q192" s="3">
        <f t="shared" si="72"/>
        <v>0.79159156232808348</v>
      </c>
      <c r="R192" s="18">
        <f t="shared" si="62"/>
        <v>13539.648067161155</v>
      </c>
      <c r="S192" s="3">
        <f t="shared" si="80"/>
        <v>5.8367274928841439</v>
      </c>
      <c r="T192" s="3">
        <f t="shared" si="81"/>
        <v>5.8356041353299206</v>
      </c>
      <c r="U192" s="3">
        <f t="shared" si="82"/>
        <v>5.8486322547889058</v>
      </c>
      <c r="W192" s="3">
        <f t="shared" si="76"/>
        <v>0.26529892145557277</v>
      </c>
      <c r="X192" s="3">
        <f t="shared" si="77"/>
        <v>0.26417556390134944</v>
      </c>
      <c r="Y192" s="3">
        <f t="shared" si="78"/>
        <v>0.27720368336033463</v>
      </c>
      <c r="AD192" s="3">
        <f t="shared" si="79"/>
        <v>7.0383517725490174E-2</v>
      </c>
      <c r="AE192" s="3">
        <f t="shared" si="79"/>
        <v>6.9788728562595964E-2</v>
      </c>
      <c r="AF192" s="3">
        <f t="shared" si="79"/>
        <v>7.6841882068536663E-2</v>
      </c>
    </row>
    <row r="193" spans="2:32" x14ac:dyDescent="0.3">
      <c r="B193" s="24"/>
      <c r="C193" s="3">
        <v>6</v>
      </c>
      <c r="D193" s="3">
        <v>12807.5</v>
      </c>
      <c r="E193" s="3">
        <v>86.588970799999998</v>
      </c>
      <c r="F193" s="3">
        <v>65.750057999999996</v>
      </c>
      <c r="G193" s="3">
        <v>6.5</v>
      </c>
      <c r="I193" s="3">
        <f t="shared" si="68"/>
        <v>1.3169413599604733</v>
      </c>
      <c r="L193" s="3">
        <f t="shared" si="69"/>
        <v>17885.80907905908</v>
      </c>
      <c r="M193" s="3">
        <f t="shared" si="70"/>
        <v>14791.445044924054</v>
      </c>
      <c r="N193" s="3">
        <f t="shared" si="71"/>
        <v>0.86587212818636139</v>
      </c>
      <c r="Q193" s="3">
        <f t="shared" si="72"/>
        <v>0.71607048601425449</v>
      </c>
      <c r="R193" s="18">
        <f t="shared" si="62"/>
        <v>13558.824624513716</v>
      </c>
      <c r="S193" s="3">
        <f t="shared" si="80"/>
        <v>6</v>
      </c>
      <c r="T193" s="3">
        <f t="shared" si="81"/>
        <v>6</v>
      </c>
      <c r="U193" s="3">
        <f t="shared" si="82"/>
        <v>6</v>
      </c>
      <c r="W193" s="3">
        <f t="shared" si="76"/>
        <v>-0.5</v>
      </c>
      <c r="X193" s="3">
        <f t="shared" si="77"/>
        <v>-0.5</v>
      </c>
      <c r="Y193" s="3">
        <f t="shared" si="78"/>
        <v>-0.5</v>
      </c>
      <c r="AD193" s="3">
        <f t="shared" si="79"/>
        <v>0.25</v>
      </c>
      <c r="AE193" s="3">
        <f t="shared" si="79"/>
        <v>0.25</v>
      </c>
      <c r="AF193" s="3">
        <f t="shared" si="79"/>
        <v>0.25</v>
      </c>
    </row>
    <row r="194" spans="2:32" x14ac:dyDescent="0.3">
      <c r="B194" s="24"/>
      <c r="C194" s="3">
        <v>7</v>
      </c>
      <c r="D194" s="3">
        <v>14539.5</v>
      </c>
      <c r="E194" s="3">
        <v>113.61489</v>
      </c>
      <c r="F194" s="3">
        <v>49.379359999999998</v>
      </c>
      <c r="G194" s="3">
        <v>6.2857142857142856</v>
      </c>
      <c r="I194" s="3">
        <f t="shared" si="68"/>
        <v>2.3008578888021232</v>
      </c>
      <c r="L194" s="3">
        <f t="shared" si="69"/>
        <v>17625.059095497516</v>
      </c>
      <c r="M194" s="3">
        <f t="shared" si="70"/>
        <v>15351.892050408886</v>
      </c>
      <c r="N194" s="3">
        <f t="shared" si="71"/>
        <v>0.9470819591655969</v>
      </c>
      <c r="Q194" s="3">
        <f t="shared" si="72"/>
        <v>0.8249334042638331</v>
      </c>
      <c r="R194" s="18">
        <f t="shared" si="62"/>
        <v>14072.567712874812</v>
      </c>
      <c r="S194" s="3">
        <f t="shared" si="80"/>
        <v>5.6594012539806489</v>
      </c>
      <c r="T194" s="3">
        <f t="shared" si="81"/>
        <v>5.6637462957662104</v>
      </c>
      <c r="U194" s="3">
        <f t="shared" si="82"/>
        <v>5.6713060158854107</v>
      </c>
      <c r="W194" s="3">
        <f t="shared" si="76"/>
        <v>-0.62631303173363673</v>
      </c>
      <c r="X194" s="3">
        <f t="shared" si="77"/>
        <v>-0.62196798994807523</v>
      </c>
      <c r="Y194" s="3">
        <f t="shared" si="78"/>
        <v>-0.61440826982887486</v>
      </c>
      <c r="AD194" s="3">
        <f t="shared" si="79"/>
        <v>0.39226801371937947</v>
      </c>
      <c r="AE194" s="3">
        <f t="shared" si="79"/>
        <v>0.38684418052004899</v>
      </c>
      <c r="AF194" s="3">
        <f t="shared" si="79"/>
        <v>0.37749752203411152</v>
      </c>
    </row>
    <row r="195" spans="2:32" x14ac:dyDescent="0.3">
      <c r="B195" s="24"/>
      <c r="C195" s="3">
        <v>6</v>
      </c>
      <c r="D195" s="3">
        <v>12002.5</v>
      </c>
      <c r="E195" s="3">
        <v>82.745080000000002</v>
      </c>
      <c r="F195" s="3">
        <v>63.942667</v>
      </c>
      <c r="G195" s="3">
        <v>6.166666666666667</v>
      </c>
      <c r="I195" s="3">
        <f t="shared" si="68"/>
        <v>1.2940511223906253</v>
      </c>
      <c r="L195" s="3">
        <f t="shared" si="69"/>
        <v>16621.981678801505</v>
      </c>
      <c r="M195" s="3">
        <f t="shared" si="70"/>
        <v>13746.268198042346</v>
      </c>
      <c r="N195" s="3">
        <f t="shared" si="71"/>
        <v>0.87314606605080769</v>
      </c>
      <c r="Q195" s="3">
        <f t="shared" si="72"/>
        <v>0.72208598420651227</v>
      </c>
      <c r="R195" s="18">
        <f t="shared" si="62"/>
        <v>12600.745848205483</v>
      </c>
      <c r="S195" s="3">
        <f t="shared" si="80"/>
        <v>6</v>
      </c>
      <c r="T195" s="3">
        <f t="shared" si="81"/>
        <v>6</v>
      </c>
      <c r="U195" s="3">
        <f t="shared" si="82"/>
        <v>6</v>
      </c>
      <c r="W195" s="3">
        <f t="shared" si="76"/>
        <v>-0.16666666666666696</v>
      </c>
      <c r="X195" s="3">
        <f t="shared" si="77"/>
        <v>-0.16666666666666696</v>
      </c>
      <c r="Y195" s="3">
        <f t="shared" si="78"/>
        <v>-0.16666666666666696</v>
      </c>
      <c r="AD195" s="3">
        <f t="shared" si="79"/>
        <v>2.7777777777777877E-2</v>
      </c>
      <c r="AE195" s="3">
        <f t="shared" si="79"/>
        <v>2.7777777777777877E-2</v>
      </c>
      <c r="AF195" s="3">
        <f t="shared" si="79"/>
        <v>2.7777777777777877E-2</v>
      </c>
    </row>
    <row r="196" spans="2:32" x14ac:dyDescent="0.3">
      <c r="B196" s="24"/>
      <c r="C196" s="3">
        <v>4</v>
      </c>
      <c r="D196" s="3">
        <v>9410.5</v>
      </c>
      <c r="E196" s="3">
        <v>88.213603800000001</v>
      </c>
      <c r="F196" s="3">
        <v>59.556949500000002</v>
      </c>
      <c r="G196" s="3">
        <v>6.5</v>
      </c>
      <c r="I196" s="3">
        <f t="shared" si="68"/>
        <v>1.4811639034668826</v>
      </c>
      <c r="L196" s="3">
        <f t="shared" si="69"/>
        <v>16505.089457686921</v>
      </c>
      <c r="M196" s="3">
        <f t="shared" si="70"/>
        <v>10507.466293459216</v>
      </c>
      <c r="N196" s="3">
        <f t="shared" si="71"/>
        <v>0.89560125506735477</v>
      </c>
      <c r="Q196" s="3">
        <f t="shared" si="72"/>
        <v>0.57015746713309967</v>
      </c>
      <c r="R196" s="18">
        <f t="shared" ref="R196:R259" si="83">M196*(1-1/12)</f>
        <v>9631.8441023376145</v>
      </c>
      <c r="S196" s="3">
        <f t="shared" si="80"/>
        <v>6.7822486184001081</v>
      </c>
      <c r="T196" s="3">
        <f t="shared" si="81"/>
        <v>6.7927813241997637</v>
      </c>
      <c r="U196" s="3">
        <f t="shared" si="82"/>
        <v>6.7405819517334411</v>
      </c>
      <c r="W196" s="3">
        <f t="shared" si="76"/>
        <v>0.28224861840010806</v>
      </c>
      <c r="X196" s="3">
        <f t="shared" si="77"/>
        <v>0.29278132419976366</v>
      </c>
      <c r="Y196" s="3">
        <f t="shared" si="78"/>
        <v>0.2405819517334411</v>
      </c>
      <c r="AD196" s="3">
        <f t="shared" si="79"/>
        <v>7.9664282588769827E-2</v>
      </c>
      <c r="AE196" s="3">
        <f t="shared" si="79"/>
        <v>8.5720903800167114E-2</v>
      </c>
      <c r="AF196" s="3">
        <f t="shared" si="79"/>
        <v>5.7879675499871781E-2</v>
      </c>
    </row>
    <row r="197" spans="2:32" x14ac:dyDescent="0.3">
      <c r="B197" s="24"/>
      <c r="C197" s="3">
        <v>7</v>
      </c>
      <c r="D197" s="3">
        <v>14408.5</v>
      </c>
      <c r="E197" s="3">
        <v>83.721311499999999</v>
      </c>
      <c r="F197" s="3">
        <v>67.299682099999998</v>
      </c>
      <c r="G197" s="3">
        <v>5.8571428571428568</v>
      </c>
      <c r="I197" s="3">
        <f t="shared" si="68"/>
        <v>1.2440075329865488</v>
      </c>
      <c r="L197" s="3">
        <f t="shared" si="69"/>
        <v>17701.045093182522</v>
      </c>
      <c r="M197" s="3">
        <f t="shared" si="70"/>
        <v>15418.077861615655</v>
      </c>
      <c r="N197" s="3">
        <f t="shared" si="71"/>
        <v>0.93451986228912054</v>
      </c>
      <c r="Q197" s="3">
        <f t="shared" si="72"/>
        <v>0.81399148604787008</v>
      </c>
      <c r="R197" s="18">
        <f t="shared" si="83"/>
        <v>14133.23803981435</v>
      </c>
      <c r="S197" s="3">
        <f t="shared" si="80"/>
        <v>5.8103798762400167</v>
      </c>
      <c r="T197" s="3">
        <f t="shared" si="81"/>
        <v>5.8129303327575101</v>
      </c>
      <c r="U197" s="3">
        <f t="shared" si="82"/>
        <v>5.8222846381447786</v>
      </c>
      <c r="W197" s="3">
        <f t="shared" si="76"/>
        <v>-4.6762980902840035E-2</v>
      </c>
      <c r="X197" s="3">
        <f t="shared" si="77"/>
        <v>-4.4212524385346619E-2</v>
      </c>
      <c r="Y197" s="3">
        <f t="shared" si="78"/>
        <v>-3.4858218998078172E-2</v>
      </c>
      <c r="AD197" s="3">
        <f t="shared" si="79"/>
        <v>2.1867763829193816E-3</v>
      </c>
      <c r="AE197" s="3">
        <f t="shared" si="79"/>
        <v>1.9547473125248694E-3</v>
      </c>
      <c r="AF197" s="3">
        <f t="shared" si="79"/>
        <v>1.215095431717978E-3</v>
      </c>
    </row>
    <row r="198" spans="2:32" x14ac:dyDescent="0.3">
      <c r="B198" s="24"/>
      <c r="C198" s="3">
        <v>4</v>
      </c>
      <c r="D198" s="3">
        <v>7200</v>
      </c>
      <c r="E198" s="3">
        <v>71.370406000000003</v>
      </c>
      <c r="F198" s="3">
        <v>54.129829000000001</v>
      </c>
      <c r="G198" s="3">
        <v>6.75</v>
      </c>
      <c r="I198" s="3">
        <f t="shared" si="68"/>
        <v>1.3185041837098728</v>
      </c>
      <c r="L198" s="3">
        <f t="shared" si="69"/>
        <v>12136.813966908778</v>
      </c>
      <c r="M198" s="3">
        <f t="shared" si="70"/>
        <v>7726.5357448811483</v>
      </c>
      <c r="N198" s="3">
        <f t="shared" si="71"/>
        <v>0.93185358066453261</v>
      </c>
      <c r="Q198" s="3">
        <f t="shared" si="72"/>
        <v>0.59323641440257036</v>
      </c>
      <c r="R198" s="18">
        <f t="shared" si="83"/>
        <v>7082.657766141052</v>
      </c>
      <c r="S198" s="3">
        <f t="shared" si="80"/>
        <v>6.7009187585216026</v>
      </c>
      <c r="T198" s="3">
        <f t="shared" si="81"/>
        <v>6.6933253015226697</v>
      </c>
      <c r="U198" s="3">
        <f t="shared" si="82"/>
        <v>6.6592520918549365</v>
      </c>
      <c r="W198" s="3">
        <f t="shared" si="76"/>
        <v>-4.908124147839743E-2</v>
      </c>
      <c r="X198" s="3">
        <f t="shared" si="77"/>
        <v>-5.667469847733031E-2</v>
      </c>
      <c r="Y198" s="3">
        <f t="shared" si="78"/>
        <v>-9.0747908145063505E-2</v>
      </c>
      <c r="AD198" s="3">
        <f t="shared" si="79"/>
        <v>2.4089682650607603E-3</v>
      </c>
      <c r="AE198" s="3">
        <f t="shared" si="79"/>
        <v>3.2120214474963067E-3</v>
      </c>
      <c r="AF198" s="3">
        <f t="shared" si="79"/>
        <v>8.2351828327048831E-3</v>
      </c>
    </row>
    <row r="199" spans="2:32" x14ac:dyDescent="0.3">
      <c r="B199" s="24"/>
      <c r="C199" s="3">
        <v>8</v>
      </c>
      <c r="D199" s="3">
        <v>9962.5</v>
      </c>
      <c r="E199" s="3">
        <v>77.427514000000002</v>
      </c>
      <c r="F199" s="3">
        <v>50.070869999999999</v>
      </c>
      <c r="G199" s="3">
        <v>5.625</v>
      </c>
      <c r="I199" s="3">
        <f t="shared" si="68"/>
        <v>1.5463584715024925</v>
      </c>
      <c r="L199" s="3">
        <f t="shared" si="69"/>
        <v>12179.524281814787</v>
      </c>
      <c r="M199" s="3">
        <f t="shared" si="70"/>
        <v>10965.424433949513</v>
      </c>
      <c r="N199" s="3">
        <f t="shared" si="71"/>
        <v>0.90853756368568761</v>
      </c>
      <c r="Q199" s="3">
        <f t="shared" si="72"/>
        <v>0.81797119242785044</v>
      </c>
      <c r="R199" s="18">
        <f t="shared" si="83"/>
        <v>10051.639064453719</v>
      </c>
      <c r="S199" s="3">
        <f t="shared" si="80"/>
        <v>5.5925770487910436</v>
      </c>
      <c r="T199" s="3">
        <f t="shared" si="81"/>
        <v>5.5905447730457984</v>
      </c>
      <c r="U199" s="3">
        <f t="shared" si="82"/>
        <v>5.6134103821243766</v>
      </c>
      <c r="W199" s="3">
        <f t="shared" si="76"/>
        <v>-3.2422951208956441E-2</v>
      </c>
      <c r="X199" s="3">
        <f t="shared" si="77"/>
        <v>-3.4455226954201557E-2</v>
      </c>
      <c r="Y199" s="3">
        <f t="shared" si="78"/>
        <v>-1.1589617875623404E-2</v>
      </c>
      <c r="AD199" s="3">
        <f t="shared" si="79"/>
        <v>1.05124776509837E-3</v>
      </c>
      <c r="AE199" s="3">
        <f t="shared" si="79"/>
        <v>1.1871626644655376E-3</v>
      </c>
      <c r="AF199" s="3">
        <f t="shared" si="79"/>
        <v>1.3431924250296954E-4</v>
      </c>
    </row>
    <row r="200" spans="2:32" x14ac:dyDescent="0.3">
      <c r="B200" s="24"/>
      <c r="C200" s="3">
        <v>8</v>
      </c>
      <c r="D200" s="3">
        <v>13380.5</v>
      </c>
      <c r="E200" s="3">
        <v>86.055329999999998</v>
      </c>
      <c r="F200" s="3">
        <v>60.762160999999999</v>
      </c>
      <c r="G200" s="3">
        <v>5.875</v>
      </c>
      <c r="I200" s="3">
        <f t="shared" si="68"/>
        <v>1.4162651325057383</v>
      </c>
      <c r="L200" s="3">
        <f t="shared" si="69"/>
        <v>16427.098382200362</v>
      </c>
      <c r="M200" s="3">
        <f t="shared" si="70"/>
        <v>14789.584700612988</v>
      </c>
      <c r="N200" s="3">
        <f t="shared" si="71"/>
        <v>0.90472452545915061</v>
      </c>
      <c r="Q200" s="3">
        <f t="shared" si="72"/>
        <v>0.81453825189836848</v>
      </c>
      <c r="R200" s="18">
        <f t="shared" si="83"/>
        <v>13557.119308895239</v>
      </c>
      <c r="S200" s="3">
        <f t="shared" si="80"/>
        <v>5.6251003835402322</v>
      </c>
      <c r="T200" s="3">
        <f t="shared" si="81"/>
        <v>5.6221148482383532</v>
      </c>
      <c r="U200" s="3">
        <f t="shared" si="82"/>
        <v>5.6459337168735653</v>
      </c>
      <c r="W200" s="3">
        <f t="shared" si="76"/>
        <v>-0.24989961645976777</v>
      </c>
      <c r="X200" s="3">
        <f t="shared" si="77"/>
        <v>-0.25288515176164683</v>
      </c>
      <c r="Y200" s="3">
        <f t="shared" si="78"/>
        <v>-0.22906628312643473</v>
      </c>
      <c r="AD200" s="3">
        <f t="shared" si="79"/>
        <v>6.2449818306739034E-2</v>
      </c>
      <c r="AE200" s="3">
        <f t="shared" si="79"/>
        <v>6.3950899981511156E-2</v>
      </c>
      <c r="AF200" s="3">
        <f t="shared" si="79"/>
        <v>5.2471362065359961E-2</v>
      </c>
    </row>
    <row r="201" spans="2:32" x14ac:dyDescent="0.3">
      <c r="B201" s="24"/>
      <c r="C201" s="3">
        <v>4</v>
      </c>
      <c r="D201" s="3">
        <v>5836</v>
      </c>
      <c r="E201" s="3">
        <v>70.672932000000003</v>
      </c>
      <c r="F201" s="3">
        <v>46.005819199999998</v>
      </c>
      <c r="G201" s="3">
        <v>6.5</v>
      </c>
      <c r="I201" s="3">
        <f t="shared" si="68"/>
        <v>1.5361737542975868</v>
      </c>
      <c r="L201" s="3">
        <f t="shared" si="69"/>
        <v>10214.467954189051</v>
      </c>
      <c r="M201" s="3">
        <f t="shared" si="70"/>
        <v>6502.732263851789</v>
      </c>
      <c r="N201" s="3">
        <f t="shared" si="71"/>
        <v>0.89746890433147541</v>
      </c>
      <c r="Q201" s="3">
        <f t="shared" si="72"/>
        <v>0.57134644958248659</v>
      </c>
      <c r="R201" s="18">
        <f t="shared" si="83"/>
        <v>5960.8379085308061</v>
      </c>
      <c r="S201" s="3">
        <f t="shared" si="80"/>
        <v>6.8097535438154599</v>
      </c>
      <c r="T201" s="3">
        <f t="shared" si="81"/>
        <v>6.8193524249830553</v>
      </c>
      <c r="U201" s="3">
        <f t="shared" si="82"/>
        <v>6.768086877148793</v>
      </c>
      <c r="W201" s="3">
        <f t="shared" si="76"/>
        <v>0.30975354381545994</v>
      </c>
      <c r="X201" s="3">
        <f t="shared" si="77"/>
        <v>0.31935242498305527</v>
      </c>
      <c r="Y201" s="3">
        <f t="shared" si="78"/>
        <v>0.26808687714879298</v>
      </c>
      <c r="AD201" s="3">
        <f t="shared" si="79"/>
        <v>9.5947257906236066E-2</v>
      </c>
      <c r="AE201" s="3">
        <f t="shared" si="79"/>
        <v>0.10198597134255795</v>
      </c>
      <c r="AF201" s="3">
        <f t="shared" si="79"/>
        <v>7.1870573699392024E-2</v>
      </c>
    </row>
    <row r="202" spans="2:32" x14ac:dyDescent="0.3">
      <c r="B202" s="24"/>
      <c r="C202" s="3">
        <v>5</v>
      </c>
      <c r="D202" s="3">
        <v>6404</v>
      </c>
      <c r="E202" s="3">
        <v>59.954393400000001</v>
      </c>
      <c r="F202" s="3">
        <v>51.962104500000002</v>
      </c>
      <c r="G202" s="3">
        <v>6.4</v>
      </c>
      <c r="I202" s="3">
        <f t="shared" si="68"/>
        <v>1.1538099539444173</v>
      </c>
      <c r="L202" s="3">
        <f t="shared" si="69"/>
        <v>9787.1809526082943</v>
      </c>
      <c r="M202" s="3">
        <f t="shared" si="70"/>
        <v>7407.2001429766851</v>
      </c>
      <c r="N202" s="3">
        <f t="shared" si="71"/>
        <v>0.86456419110966054</v>
      </c>
      <c r="Q202" s="3">
        <f t="shared" si="72"/>
        <v>0.65432528845738025</v>
      </c>
      <c r="R202" s="18">
        <f t="shared" si="83"/>
        <v>6789.9334643952943</v>
      </c>
      <c r="S202" s="3">
        <f t="shared" si="80"/>
        <v>6.2474286574555498</v>
      </c>
      <c r="T202" s="3">
        <f t="shared" si="81"/>
        <v>6.2578491525669513</v>
      </c>
      <c r="U202" s="3">
        <f t="shared" si="82"/>
        <v>6.2307619907888832</v>
      </c>
      <c r="W202" s="3">
        <f t="shared" si="76"/>
        <v>-0.15257134254445059</v>
      </c>
      <c r="X202" s="3">
        <f t="shared" si="77"/>
        <v>-0.14215084743304907</v>
      </c>
      <c r="Y202" s="3">
        <f t="shared" si="78"/>
        <v>-0.1692380092111172</v>
      </c>
      <c r="AD202" s="3">
        <f t="shared" si="79"/>
        <v>2.3278014565816081E-2</v>
      </c>
      <c r="AE202" s="3">
        <f t="shared" si="79"/>
        <v>2.0206863425933991E-2</v>
      </c>
      <c r="AF202" s="3">
        <f t="shared" si="79"/>
        <v>2.8641503761742192E-2</v>
      </c>
    </row>
    <row r="203" spans="2:32" x14ac:dyDescent="0.3">
      <c r="B203" s="24"/>
      <c r="C203" s="3">
        <v>5</v>
      </c>
      <c r="D203" s="3">
        <v>12830</v>
      </c>
      <c r="E203" s="3">
        <v>104.6212484</v>
      </c>
      <c r="F203" s="3">
        <v>62.225548000000003</v>
      </c>
      <c r="G203" s="3">
        <v>7</v>
      </c>
      <c r="I203" s="3">
        <f t="shared" si="68"/>
        <v>1.6813230539970494</v>
      </c>
      <c r="L203" s="3">
        <f t="shared" si="69"/>
        <v>20452.127931632047</v>
      </c>
      <c r="M203" s="3">
        <f t="shared" si="70"/>
        <v>15478.717076237288</v>
      </c>
      <c r="N203" s="3">
        <f t="shared" si="71"/>
        <v>0.82888006394899727</v>
      </c>
      <c r="Q203" s="3">
        <f t="shared" si="72"/>
        <v>0.62731858723397815</v>
      </c>
      <c r="R203" s="18">
        <f t="shared" si="83"/>
        <v>14188.823986550848</v>
      </c>
      <c r="S203" s="3">
        <f t="shared" si="80"/>
        <v>6.3529312774660767</v>
      </c>
      <c r="T203" s="3">
        <f t="shared" si="81"/>
        <v>6.3704885980096106</v>
      </c>
      <c r="U203" s="3">
        <f t="shared" si="82"/>
        <v>6.3362646107994101</v>
      </c>
      <c r="W203" s="3">
        <f t="shared" si="76"/>
        <v>-0.64706872253392334</v>
      </c>
      <c r="X203" s="3">
        <f t="shared" si="77"/>
        <v>-0.62951140199038935</v>
      </c>
      <c r="Y203" s="3">
        <f t="shared" si="78"/>
        <v>-0.66373538920058994</v>
      </c>
      <c r="AD203" s="3">
        <f t="shared" si="79"/>
        <v>0.41869793168168346</v>
      </c>
      <c r="AE203" s="3">
        <f t="shared" si="79"/>
        <v>0.39628460523590558</v>
      </c>
      <c r="AF203" s="3">
        <f t="shared" si="79"/>
        <v>0.44054466687725863</v>
      </c>
    </row>
    <row r="204" spans="2:32" x14ac:dyDescent="0.3">
      <c r="B204" s="24"/>
      <c r="C204" s="3">
        <v>7</v>
      </c>
      <c r="D204" s="3">
        <v>15306</v>
      </c>
      <c r="E204" s="3">
        <v>85.834691000000007</v>
      </c>
      <c r="F204" s="3">
        <v>68.771846999999994</v>
      </c>
      <c r="G204" s="3">
        <v>6.2857142857142856</v>
      </c>
      <c r="I204" s="3">
        <f t="shared" si="68"/>
        <v>1.2481079794177989</v>
      </c>
      <c r="L204" s="3">
        <f t="shared" si="69"/>
        <v>18544.853593821164</v>
      </c>
      <c r="M204" s="3">
        <f t="shared" si="70"/>
        <v>16153.057355462068</v>
      </c>
      <c r="N204" s="3">
        <f t="shared" si="71"/>
        <v>0.94756055545264062</v>
      </c>
      <c r="Q204" s="3">
        <f t="shared" si="72"/>
        <v>0.8253502742723029</v>
      </c>
      <c r="R204" s="18">
        <f t="shared" si="83"/>
        <v>14806.969242506895</v>
      </c>
      <c r="S204" s="3">
        <f t="shared" si="80"/>
        <v>5.8097940981784095</v>
      </c>
      <c r="T204" s="3">
        <f t="shared" si="81"/>
        <v>5.8142075108621203</v>
      </c>
      <c r="U204" s="3">
        <f t="shared" si="82"/>
        <v>5.8216988600831714</v>
      </c>
      <c r="W204" s="3">
        <f t="shared" si="76"/>
        <v>-0.47592018753587606</v>
      </c>
      <c r="X204" s="3">
        <f t="shared" si="77"/>
        <v>-0.4715067748521653</v>
      </c>
      <c r="Y204" s="3">
        <f t="shared" si="78"/>
        <v>-0.4640154256311142</v>
      </c>
      <c r="AD204" s="3">
        <f t="shared" si="79"/>
        <v>0.22650002490418344</v>
      </c>
      <c r="AE204" s="3">
        <f t="shared" si="79"/>
        <v>0.22231863873149049</v>
      </c>
      <c r="AF204" s="3">
        <f t="shared" si="79"/>
        <v>0.21531031522362407</v>
      </c>
    </row>
    <row r="205" spans="2:32" x14ac:dyDescent="0.3">
      <c r="B205" s="24"/>
      <c r="C205" s="3">
        <v>5</v>
      </c>
      <c r="D205" s="3">
        <v>12049</v>
      </c>
      <c r="E205" s="3">
        <v>80.244954000000007</v>
      </c>
      <c r="F205" s="3">
        <v>64.320087000000001</v>
      </c>
      <c r="G205" s="3">
        <v>6.2</v>
      </c>
      <c r="I205" s="3">
        <f t="shared" si="68"/>
        <v>1.2475877714531078</v>
      </c>
      <c r="L205" s="3">
        <f t="shared" si="69"/>
        <v>16214.898269326297</v>
      </c>
      <c r="M205" s="3">
        <f t="shared" si="70"/>
        <v>12271.868412415271</v>
      </c>
      <c r="N205" s="3">
        <f t="shared" si="71"/>
        <v>0.98183908065785652</v>
      </c>
      <c r="Q205" s="3">
        <f t="shared" si="72"/>
        <v>0.74308205946583572</v>
      </c>
      <c r="R205" s="18">
        <f t="shared" si="83"/>
        <v>11249.212711380665</v>
      </c>
      <c r="S205" s="3">
        <f t="shared" si="80"/>
        <v>6.266184220957288</v>
      </c>
      <c r="T205" s="3">
        <f t="shared" si="81"/>
        <v>6.25314973815905</v>
      </c>
      <c r="U205" s="3">
        <f t="shared" si="82"/>
        <v>6.2495175542906214</v>
      </c>
      <c r="W205" s="3">
        <f t="shared" si="76"/>
        <v>6.618422095728782E-2</v>
      </c>
      <c r="X205" s="3">
        <f t="shared" si="77"/>
        <v>5.3149738159049775E-2</v>
      </c>
      <c r="Y205" s="3">
        <f t="shared" si="78"/>
        <v>4.9517554290621213E-2</v>
      </c>
      <c r="AD205" s="3">
        <f t="shared" si="79"/>
        <v>4.3803511037230963E-3</v>
      </c>
      <c r="AE205" s="3">
        <f t="shared" si="79"/>
        <v>2.8248946663755516E-3</v>
      </c>
      <c r="AF205" s="3">
        <f t="shared" si="79"/>
        <v>2.4519881829246195E-3</v>
      </c>
    </row>
    <row r="206" spans="2:32" x14ac:dyDescent="0.3">
      <c r="B206" s="24"/>
      <c r="C206" s="3">
        <v>6</v>
      </c>
      <c r="D206" s="3">
        <v>8505.5</v>
      </c>
      <c r="E206" s="3">
        <v>84.398379000000006</v>
      </c>
      <c r="F206" s="3">
        <v>44.205931</v>
      </c>
      <c r="G206" s="3">
        <v>5.833333333333333</v>
      </c>
      <c r="I206" s="3">
        <f t="shared" si="68"/>
        <v>1.9092093999784781</v>
      </c>
      <c r="L206" s="3">
        <f t="shared" si="69"/>
        <v>11720.996049841942</v>
      </c>
      <c r="M206" s="3">
        <f t="shared" si="70"/>
        <v>9693.1857081038197</v>
      </c>
      <c r="N206" s="3">
        <f t="shared" si="71"/>
        <v>0.87747209804193937</v>
      </c>
      <c r="Q206" s="3">
        <f t="shared" si="72"/>
        <v>0.72566358386535734</v>
      </c>
      <c r="R206" s="18">
        <f t="shared" si="83"/>
        <v>8885.4202324285015</v>
      </c>
      <c r="S206" s="3">
        <f t="shared" si="80"/>
        <v>6</v>
      </c>
      <c r="T206" s="3">
        <f t="shared" si="81"/>
        <v>6</v>
      </c>
      <c r="U206" s="3">
        <f t="shared" si="82"/>
        <v>6</v>
      </c>
      <c r="W206" s="3">
        <f t="shared" si="76"/>
        <v>0.16666666666666696</v>
      </c>
      <c r="X206" s="3">
        <f t="shared" si="77"/>
        <v>0.16666666666666696</v>
      </c>
      <c r="Y206" s="3">
        <f t="shared" si="78"/>
        <v>0.16666666666666696</v>
      </c>
      <c r="AD206" s="3">
        <f t="shared" si="79"/>
        <v>2.7777777777777877E-2</v>
      </c>
      <c r="AE206" s="3">
        <f t="shared" si="79"/>
        <v>2.7777777777777877E-2</v>
      </c>
      <c r="AF206" s="3">
        <f t="shared" si="79"/>
        <v>2.7777777777777877E-2</v>
      </c>
    </row>
    <row r="207" spans="2:32" x14ac:dyDescent="0.3">
      <c r="B207" s="24"/>
      <c r="C207" s="3">
        <v>4</v>
      </c>
      <c r="D207" s="3">
        <v>6394.5</v>
      </c>
      <c r="E207" s="3">
        <v>72.722825999999998</v>
      </c>
      <c r="F207" s="3">
        <v>48.473663000000002</v>
      </c>
      <c r="G207" s="3">
        <v>6.75</v>
      </c>
      <c r="I207" s="3">
        <f t="shared" si="68"/>
        <v>1.5002543958767878</v>
      </c>
      <c r="L207" s="3">
        <f t="shared" si="69"/>
        <v>11074.559455863828</v>
      </c>
      <c r="M207" s="3">
        <f t="shared" si="70"/>
        <v>7050.2835198632756</v>
      </c>
      <c r="N207" s="3">
        <f t="shared" si="71"/>
        <v>0.90698480167277118</v>
      </c>
      <c r="Q207" s="3">
        <f t="shared" si="72"/>
        <v>0.57740445798177553</v>
      </c>
      <c r="R207" s="18">
        <f t="shared" si="83"/>
        <v>6462.7598932080027</v>
      </c>
      <c r="S207" s="3">
        <f t="shared" si="80"/>
        <v>6.7917938646050606</v>
      </c>
      <c r="T207" s="3">
        <f t="shared" si="81"/>
        <v>6.7966347971020085</v>
      </c>
      <c r="U207" s="3">
        <f t="shared" si="82"/>
        <v>6.7501271979383937</v>
      </c>
      <c r="W207" s="3">
        <f t="shared" si="76"/>
        <v>4.1793864605060627E-2</v>
      </c>
      <c r="X207" s="3">
        <f t="shared" si="77"/>
        <v>4.6634797102008463E-2</v>
      </c>
      <c r="Y207" s="3">
        <f t="shared" si="78"/>
        <v>1.2719793839366389E-4</v>
      </c>
      <c r="AD207" s="3">
        <f t="shared" si="79"/>
        <v>1.7467271186261395E-3</v>
      </c>
      <c r="AE207" s="3">
        <f t="shared" si="79"/>
        <v>2.1748043007454969E-3</v>
      </c>
      <c r="AF207" s="3">
        <f t="shared" si="79"/>
        <v>1.6179315531598314E-8</v>
      </c>
    </row>
    <row r="208" spans="2:32" x14ac:dyDescent="0.3">
      <c r="B208" s="24"/>
      <c r="C208" s="3">
        <v>4</v>
      </c>
      <c r="D208" s="3">
        <v>7464</v>
      </c>
      <c r="E208" s="3">
        <v>68.788773000000006</v>
      </c>
      <c r="F208" s="3">
        <v>57.922412000000001</v>
      </c>
      <c r="G208" s="3">
        <v>7</v>
      </c>
      <c r="I208" s="3">
        <f t="shared" si="68"/>
        <v>1.1876020114631967</v>
      </c>
      <c r="L208" s="3">
        <f t="shared" si="69"/>
        <v>12517.398370655366</v>
      </c>
      <c r="M208" s="3">
        <f t="shared" si="70"/>
        <v>7968.8233013609533</v>
      </c>
      <c r="N208" s="3">
        <f t="shared" si="71"/>
        <v>0.93665020765678952</v>
      </c>
      <c r="Q208" s="3">
        <f t="shared" si="72"/>
        <v>0.59629004198651314</v>
      </c>
      <c r="R208" s="18">
        <f t="shared" si="83"/>
        <v>7304.7546929142072</v>
      </c>
      <c r="S208" s="3">
        <f t="shared" si="80"/>
        <v>6.6354676723982653</v>
      </c>
      <c r="T208" s="3">
        <f t="shared" si="81"/>
        <v>6.6254759019032035</v>
      </c>
      <c r="U208" s="3">
        <f t="shared" si="82"/>
        <v>6.5938010057315983</v>
      </c>
      <c r="W208" s="3">
        <f t="shared" si="76"/>
        <v>-0.36453232760173471</v>
      </c>
      <c r="X208" s="3">
        <f t="shared" si="77"/>
        <v>-0.37452409809679654</v>
      </c>
      <c r="Y208" s="3">
        <f t="shared" si="78"/>
        <v>-0.40619899426840167</v>
      </c>
      <c r="AD208" s="3">
        <f t="shared" si="79"/>
        <v>0.13288381786673845</v>
      </c>
      <c r="AE208" s="3">
        <f t="shared" si="79"/>
        <v>0.14026830005521887</v>
      </c>
      <c r="AF208" s="3">
        <f t="shared" si="79"/>
        <v>0.164997622944661</v>
      </c>
    </row>
    <row r="209" spans="2:32" x14ac:dyDescent="0.3">
      <c r="B209" s="24"/>
      <c r="C209" s="3">
        <v>5</v>
      </c>
      <c r="D209" s="3">
        <v>11238</v>
      </c>
      <c r="E209" s="3">
        <v>74.044044</v>
      </c>
      <c r="F209" s="3">
        <v>67.263700999999998</v>
      </c>
      <c r="G209" s="3">
        <v>6.6</v>
      </c>
      <c r="I209" s="3">
        <f t="shared" si="68"/>
        <v>1.1008024075273528</v>
      </c>
      <c r="L209" s="3">
        <f t="shared" si="69"/>
        <v>15646.628184118477</v>
      </c>
      <c r="M209" s="3">
        <f t="shared" si="70"/>
        <v>11841.78642284309</v>
      </c>
      <c r="N209" s="3">
        <f t="shared" si="71"/>
        <v>0.94901221814992609</v>
      </c>
      <c r="Q209" s="3">
        <f t="shared" si="72"/>
        <v>0.71823781250242213</v>
      </c>
      <c r="R209" s="18">
        <f t="shared" si="83"/>
        <v>10854.970887606165</v>
      </c>
      <c r="S209" s="3">
        <f t="shared" si="80"/>
        <v>6.2368271481721376</v>
      </c>
      <c r="T209" s="3">
        <f t="shared" si="81"/>
        <v>6.2303580378754857</v>
      </c>
      <c r="U209" s="3">
        <f t="shared" si="82"/>
        <v>6.2201604815054701</v>
      </c>
      <c r="W209" s="3">
        <f t="shared" si="76"/>
        <v>-0.36317285182786208</v>
      </c>
      <c r="X209" s="3">
        <f t="shared" si="77"/>
        <v>-0.36964196212451395</v>
      </c>
      <c r="Y209" s="3">
        <f t="shared" si="78"/>
        <v>-0.37983951849452957</v>
      </c>
      <c r="AD209" s="3">
        <f t="shared" si="79"/>
        <v>0.13189452030478227</v>
      </c>
      <c r="AE209" s="3">
        <f t="shared" si="79"/>
        <v>0.13663518016326059</v>
      </c>
      <c r="AF209" s="3">
        <f t="shared" si="79"/>
        <v>0.14427805981015607</v>
      </c>
    </row>
    <row r="210" spans="2:32" x14ac:dyDescent="0.3">
      <c r="B210" s="24"/>
      <c r="C210" s="3">
        <v>6</v>
      </c>
      <c r="D210" s="3">
        <v>7523</v>
      </c>
      <c r="E210" s="3">
        <v>63.205177999999997</v>
      </c>
      <c r="F210" s="3">
        <v>50.425593999999997</v>
      </c>
      <c r="G210" s="3">
        <v>6</v>
      </c>
      <c r="I210" s="3">
        <f t="shared" si="68"/>
        <v>1.2534344761511387</v>
      </c>
      <c r="L210" s="3">
        <f t="shared" si="69"/>
        <v>10012.754183467241</v>
      </c>
      <c r="M210" s="3">
        <f t="shared" si="70"/>
        <v>8280.4810561513823</v>
      </c>
      <c r="N210" s="3">
        <f t="shared" si="71"/>
        <v>0.90852209539339912</v>
      </c>
      <c r="Q210" s="3">
        <f t="shared" si="72"/>
        <v>0.75134172497930207</v>
      </c>
      <c r="R210" s="18">
        <f t="shared" si="83"/>
        <v>7590.4409681387669</v>
      </c>
      <c r="S210" s="3">
        <f t="shared" si="80"/>
        <v>6</v>
      </c>
      <c r="T210" s="3">
        <f t="shared" si="81"/>
        <v>6</v>
      </c>
      <c r="U210" s="3">
        <f t="shared" si="82"/>
        <v>6</v>
      </c>
      <c r="W210" s="3">
        <f t="shared" si="76"/>
        <v>0</v>
      </c>
      <c r="X210" s="3">
        <f t="shared" si="77"/>
        <v>0</v>
      </c>
      <c r="Y210" s="3">
        <f t="shared" si="78"/>
        <v>0</v>
      </c>
      <c r="AD210" s="3">
        <f t="shared" si="79"/>
        <v>0</v>
      </c>
      <c r="AE210" s="3">
        <f t="shared" si="79"/>
        <v>0</v>
      </c>
      <c r="AF210" s="3">
        <f t="shared" si="79"/>
        <v>0</v>
      </c>
    </row>
    <row r="211" spans="2:32" x14ac:dyDescent="0.3">
      <c r="B211" s="24"/>
      <c r="C211" s="3">
        <v>6</v>
      </c>
      <c r="D211" s="3">
        <v>7668</v>
      </c>
      <c r="E211" s="3">
        <v>65.580600000000004</v>
      </c>
      <c r="F211" s="3">
        <v>52.586438999999999</v>
      </c>
      <c r="G211" s="3">
        <v>6.166666666666667</v>
      </c>
      <c r="I211" s="3">
        <f t="shared" si="68"/>
        <v>1.2471009873857404</v>
      </c>
      <c r="L211" s="3">
        <f t="shared" si="69"/>
        <v>10834.254200613062</v>
      </c>
      <c r="M211" s="3">
        <f t="shared" si="70"/>
        <v>8959.8561017143656</v>
      </c>
      <c r="N211" s="3">
        <f t="shared" si="71"/>
        <v>0.85581731592015364</v>
      </c>
      <c r="Q211" s="3">
        <f t="shared" si="72"/>
        <v>0.70775522320365181</v>
      </c>
      <c r="R211" s="18">
        <f t="shared" si="83"/>
        <v>8213.2014265715006</v>
      </c>
      <c r="S211" s="3">
        <f t="shared" si="80"/>
        <v>6</v>
      </c>
      <c r="T211" s="3">
        <f t="shared" si="81"/>
        <v>6</v>
      </c>
      <c r="U211" s="3">
        <f t="shared" si="82"/>
        <v>6</v>
      </c>
      <c r="W211" s="3">
        <f t="shared" si="76"/>
        <v>-0.16666666666666696</v>
      </c>
      <c r="X211" s="3">
        <f t="shared" si="77"/>
        <v>-0.16666666666666696</v>
      </c>
      <c r="Y211" s="3">
        <f t="shared" si="78"/>
        <v>-0.16666666666666696</v>
      </c>
      <c r="AD211" s="3">
        <f t="shared" si="79"/>
        <v>2.7777777777777877E-2</v>
      </c>
      <c r="AE211" s="3">
        <f t="shared" si="79"/>
        <v>2.7777777777777877E-2</v>
      </c>
      <c r="AF211" s="3">
        <f t="shared" si="79"/>
        <v>2.7777777777777877E-2</v>
      </c>
    </row>
    <row r="212" spans="2:32" x14ac:dyDescent="0.3">
      <c r="B212" s="24"/>
      <c r="C212" s="3">
        <v>6</v>
      </c>
      <c r="D212" s="3">
        <v>9369.5</v>
      </c>
      <c r="E212" s="3">
        <v>71.196008000000006</v>
      </c>
      <c r="F212" s="3">
        <v>55.160865999999999</v>
      </c>
      <c r="G212" s="3">
        <v>5.833333333333333</v>
      </c>
      <c r="I212" s="3">
        <f t="shared" si="68"/>
        <v>1.2906977928881684</v>
      </c>
      <c r="L212" s="3">
        <f t="shared" si="69"/>
        <v>12337.767777515277</v>
      </c>
      <c r="M212" s="3">
        <f t="shared" si="70"/>
        <v>10203.251821122114</v>
      </c>
      <c r="N212" s="3">
        <f t="shared" si="71"/>
        <v>0.91828567639621173</v>
      </c>
      <c r="Q212" s="3">
        <f t="shared" si="72"/>
        <v>0.75941614147376491</v>
      </c>
      <c r="R212" s="18">
        <f t="shared" si="83"/>
        <v>9352.9808360286042</v>
      </c>
      <c r="S212" s="3">
        <f t="shared" si="80"/>
        <v>6</v>
      </c>
      <c r="T212" s="3">
        <f t="shared" si="81"/>
        <v>6</v>
      </c>
      <c r="U212" s="3">
        <f t="shared" si="82"/>
        <v>6</v>
      </c>
      <c r="W212" s="3">
        <f t="shared" si="76"/>
        <v>0.16666666666666696</v>
      </c>
      <c r="X212" s="3">
        <f t="shared" si="77"/>
        <v>0.16666666666666696</v>
      </c>
      <c r="Y212" s="3">
        <f t="shared" si="78"/>
        <v>0.16666666666666696</v>
      </c>
      <c r="AD212" s="3">
        <f t="shared" si="79"/>
        <v>2.7777777777777877E-2</v>
      </c>
      <c r="AE212" s="3">
        <f t="shared" si="79"/>
        <v>2.7777777777777877E-2</v>
      </c>
      <c r="AF212" s="3">
        <f t="shared" si="79"/>
        <v>2.7777777777777877E-2</v>
      </c>
    </row>
    <row r="213" spans="2:32" x14ac:dyDescent="0.3">
      <c r="B213" s="24"/>
      <c r="C213" s="3">
        <v>6</v>
      </c>
      <c r="D213" s="3">
        <v>9042</v>
      </c>
      <c r="E213" s="3">
        <v>76.369831000000005</v>
      </c>
      <c r="F213" s="3">
        <v>63.344805000000001</v>
      </c>
      <c r="G213" s="3">
        <v>5.833333333333333</v>
      </c>
      <c r="I213" s="3">
        <f t="shared" ref="I213:I276" si="84">E213/F213</f>
        <v>1.2056210607957512</v>
      </c>
      <c r="L213" s="3">
        <f t="shared" ref="L213:L276" si="85">PI()*E213*F213</f>
        <v>15197.869317149418</v>
      </c>
      <c r="M213" s="3">
        <f t="shared" ref="M213:M276" si="86">0.5*C213*E213*F213*SIN(2*PI()/C213)</f>
        <v>12568.5367550831</v>
      </c>
      <c r="N213" s="3">
        <f t="shared" ref="N213:N276" si="87">D213/M213</f>
        <v>0.71941548775303055</v>
      </c>
      <c r="Q213" s="3">
        <f t="shared" ref="Q213:Q276" si="88">D213/L213</f>
        <v>0.59495181931831209</v>
      </c>
      <c r="R213" s="18">
        <f t="shared" si="83"/>
        <v>11521.158692159508</v>
      </c>
      <c r="S213" s="3">
        <f t="shared" si="80"/>
        <v>6</v>
      </c>
      <c r="T213" s="3">
        <f t="shared" si="81"/>
        <v>6</v>
      </c>
      <c r="U213" s="3">
        <f t="shared" si="82"/>
        <v>6</v>
      </c>
      <c r="W213" s="3">
        <f t="shared" ref="W213:W276" si="89">S213-G213</f>
        <v>0.16666666666666696</v>
      </c>
      <c r="X213" s="3">
        <f t="shared" ref="X213:X276" si="90">T213-G213</f>
        <v>0.16666666666666696</v>
      </c>
      <c r="Y213" s="3">
        <f t="shared" ref="Y213:Y276" si="91">U213-G213</f>
        <v>0.16666666666666696</v>
      </c>
      <c r="AD213" s="3">
        <f t="shared" ref="AD213:AF276" si="92">W213^2</f>
        <v>2.7777777777777877E-2</v>
      </c>
      <c r="AE213" s="3">
        <f t="shared" si="92"/>
        <v>2.7777777777777877E-2</v>
      </c>
      <c r="AF213" s="3">
        <f t="shared" si="92"/>
        <v>2.7777777777777877E-2</v>
      </c>
    </row>
    <row r="214" spans="2:32" x14ac:dyDescent="0.3">
      <c r="B214" s="24"/>
      <c r="C214" s="3">
        <v>5</v>
      </c>
      <c r="D214" s="3">
        <v>8820.5</v>
      </c>
      <c r="E214" s="3">
        <v>78.175348999999997</v>
      </c>
      <c r="F214" s="3">
        <v>48.844513999999997</v>
      </c>
      <c r="G214" s="3">
        <v>6</v>
      </c>
      <c r="I214" s="3">
        <f t="shared" si="84"/>
        <v>1.6004939469763175</v>
      </c>
      <c r="L214" s="3">
        <f t="shared" si="85"/>
        <v>11995.973403353979</v>
      </c>
      <c r="M214" s="3">
        <f t="shared" si="86"/>
        <v>9078.8733077207216</v>
      </c>
      <c r="N214" s="3">
        <f t="shared" si="87"/>
        <v>0.9715412585941694</v>
      </c>
      <c r="Q214" s="3">
        <f t="shared" si="88"/>
        <v>0.73528839248125188</v>
      </c>
      <c r="R214" s="18">
        <f t="shared" si="83"/>
        <v>8322.3005320773282</v>
      </c>
      <c r="S214" s="3">
        <f t="shared" ref="S214:S277" si="93">6+(6-C214)/C214*(I214+1/12)</f>
        <v>6.3367654560619302</v>
      </c>
      <c r="T214" s="3">
        <f t="shared" ref="T214:T277" si="94">6+(6/C214-1)*(I214+(1-N214))</f>
        <v>6.3257905376764292</v>
      </c>
      <c r="U214" s="3">
        <f t="shared" ref="U214:U277" si="95">6+(6/C214-1)*I214</f>
        <v>6.3200987893952636</v>
      </c>
      <c r="W214" s="3">
        <f t="shared" si="89"/>
        <v>0.3367654560619302</v>
      </c>
      <c r="X214" s="3">
        <f t="shared" si="90"/>
        <v>0.32579053767642918</v>
      </c>
      <c r="Y214" s="3">
        <f t="shared" si="91"/>
        <v>0.32009878939526359</v>
      </c>
      <c r="AD214" s="3">
        <f t="shared" si="92"/>
        <v>0.11341097239659984</v>
      </c>
      <c r="AE214" s="3">
        <f t="shared" si="92"/>
        <v>0.10613947443949683</v>
      </c>
      <c r="AF214" s="3">
        <f t="shared" si="92"/>
        <v>0.10246323497231331</v>
      </c>
    </row>
    <row r="215" spans="2:32" x14ac:dyDescent="0.3">
      <c r="B215" s="24"/>
      <c r="C215" s="3">
        <v>6</v>
      </c>
      <c r="D215" s="3">
        <v>7170.5</v>
      </c>
      <c r="E215" s="3">
        <v>58.479910799999999</v>
      </c>
      <c r="F215" s="3">
        <v>50.904172299999999</v>
      </c>
      <c r="G215" s="3">
        <v>6.666666666666667</v>
      </c>
      <c r="I215" s="3">
        <f t="shared" si="84"/>
        <v>1.1488235277720054</v>
      </c>
      <c r="L215" s="3">
        <f t="shared" si="85"/>
        <v>9352.1174951286266</v>
      </c>
      <c r="M215" s="3">
        <f t="shared" si="86"/>
        <v>7734.1389126661234</v>
      </c>
      <c r="N215" s="3">
        <f t="shared" si="87"/>
        <v>0.92712324939715562</v>
      </c>
      <c r="Q215" s="3">
        <f t="shared" si="88"/>
        <v>0.76672475551499464</v>
      </c>
      <c r="R215" s="18">
        <f t="shared" si="83"/>
        <v>7089.6273366106125</v>
      </c>
      <c r="S215" s="3">
        <f t="shared" si="93"/>
        <v>6</v>
      </c>
      <c r="T215" s="3">
        <f t="shared" si="94"/>
        <v>6</v>
      </c>
      <c r="U215" s="3">
        <f t="shared" si="95"/>
        <v>6</v>
      </c>
      <c r="W215" s="3">
        <f t="shared" si="89"/>
        <v>-0.66666666666666696</v>
      </c>
      <c r="X215" s="3">
        <f t="shared" si="90"/>
        <v>-0.66666666666666696</v>
      </c>
      <c r="Y215" s="3">
        <f t="shared" si="91"/>
        <v>-0.66666666666666696</v>
      </c>
      <c r="AD215" s="3">
        <f t="shared" si="92"/>
        <v>0.44444444444444486</v>
      </c>
      <c r="AE215" s="3">
        <f t="shared" si="92"/>
        <v>0.44444444444444486</v>
      </c>
      <c r="AF215" s="3">
        <f t="shared" si="92"/>
        <v>0.44444444444444486</v>
      </c>
    </row>
    <row r="216" spans="2:32" x14ac:dyDescent="0.3">
      <c r="B216" s="24"/>
      <c r="C216" s="3">
        <v>6</v>
      </c>
      <c r="D216" s="3">
        <v>13989</v>
      </c>
      <c r="E216" s="3">
        <v>107.26786800000001</v>
      </c>
      <c r="F216" s="3">
        <v>53.741083000000003</v>
      </c>
      <c r="G216" s="3">
        <v>6</v>
      </c>
      <c r="I216" s="3">
        <f t="shared" si="84"/>
        <v>1.9960123989313725</v>
      </c>
      <c r="L216" s="3">
        <f t="shared" si="85"/>
        <v>18110.312144350231</v>
      </c>
      <c r="M216" s="3">
        <f t="shared" si="86"/>
        <v>14977.107585432721</v>
      </c>
      <c r="N216" s="3">
        <f t="shared" si="87"/>
        <v>0.9340254732232951</v>
      </c>
      <c r="Q216" s="3">
        <f t="shared" si="88"/>
        <v>0.772432848672024</v>
      </c>
      <c r="R216" s="18">
        <f t="shared" si="83"/>
        <v>13729.01528664666</v>
      </c>
      <c r="S216" s="3">
        <f t="shared" si="93"/>
        <v>6</v>
      </c>
      <c r="T216" s="3">
        <f t="shared" si="94"/>
        <v>6</v>
      </c>
      <c r="U216" s="3">
        <f t="shared" si="95"/>
        <v>6</v>
      </c>
      <c r="W216" s="3">
        <f t="shared" si="89"/>
        <v>0</v>
      </c>
      <c r="X216" s="3">
        <f t="shared" si="90"/>
        <v>0</v>
      </c>
      <c r="Y216" s="3">
        <f t="shared" si="91"/>
        <v>0</v>
      </c>
      <c r="AD216" s="3">
        <f t="shared" si="92"/>
        <v>0</v>
      </c>
      <c r="AE216" s="3">
        <f t="shared" si="92"/>
        <v>0</v>
      </c>
      <c r="AF216" s="3">
        <f t="shared" si="92"/>
        <v>0</v>
      </c>
    </row>
    <row r="217" spans="2:32" x14ac:dyDescent="0.3">
      <c r="B217" s="24"/>
      <c r="C217" s="3">
        <v>5</v>
      </c>
      <c r="D217" s="3">
        <v>7067</v>
      </c>
      <c r="E217" s="3">
        <v>67.117542999999998</v>
      </c>
      <c r="F217" s="3">
        <v>52.7053157</v>
      </c>
      <c r="G217" s="3">
        <v>6.6</v>
      </c>
      <c r="I217" s="3">
        <f t="shared" si="84"/>
        <v>1.2734492168121099</v>
      </c>
      <c r="L217" s="3">
        <f t="shared" si="85"/>
        <v>11113.230993965473</v>
      </c>
      <c r="M217" s="3">
        <f t="shared" si="86"/>
        <v>8410.7902577908462</v>
      </c>
      <c r="N217" s="3">
        <f t="shared" si="87"/>
        <v>0.84023020232300949</v>
      </c>
      <c r="Q217" s="3">
        <f t="shared" si="88"/>
        <v>0.6359086753292007</v>
      </c>
      <c r="R217" s="18">
        <f t="shared" si="83"/>
        <v>7709.8910696416087</v>
      </c>
      <c r="S217" s="3">
        <f t="shared" si="93"/>
        <v>6.2713565100290882</v>
      </c>
      <c r="T217" s="3">
        <f t="shared" si="94"/>
        <v>6.28664380289782</v>
      </c>
      <c r="U217" s="3">
        <f t="shared" si="95"/>
        <v>6.2546898433624216</v>
      </c>
      <c r="W217" s="3">
        <f t="shared" si="89"/>
        <v>-0.32864348997091142</v>
      </c>
      <c r="X217" s="3">
        <f t="shared" si="90"/>
        <v>-0.31335619710217966</v>
      </c>
      <c r="Y217" s="3">
        <f t="shared" si="91"/>
        <v>-0.34531015663757803</v>
      </c>
      <c r="AD217" s="3">
        <f t="shared" si="92"/>
        <v>0.10800654350026055</v>
      </c>
      <c r="AE217" s="3">
        <f t="shared" si="92"/>
        <v>9.8192106262340068E-2</v>
      </c>
      <c r="AF217" s="3">
        <f t="shared" si="92"/>
        <v>0.11923910427706867</v>
      </c>
    </row>
    <row r="218" spans="2:32" x14ac:dyDescent="0.3">
      <c r="B218" s="24"/>
      <c r="C218" s="3">
        <v>6</v>
      </c>
      <c r="D218" s="3">
        <v>6570</v>
      </c>
      <c r="E218" s="3">
        <v>57.289889000000002</v>
      </c>
      <c r="F218" s="3">
        <v>50.012465499999998</v>
      </c>
      <c r="G218" s="3">
        <v>6</v>
      </c>
      <c r="I218" s="3">
        <f t="shared" si="84"/>
        <v>1.145512192355324</v>
      </c>
      <c r="L218" s="3">
        <f t="shared" si="85"/>
        <v>9001.3182796872698</v>
      </c>
      <c r="M218" s="3">
        <f t="shared" si="86"/>
        <v>7444.0302967199505</v>
      </c>
      <c r="N218" s="3">
        <f t="shared" si="87"/>
        <v>0.88258641328944176</v>
      </c>
      <c r="Q218" s="3">
        <f t="shared" si="88"/>
        <v>0.72989308852972368</v>
      </c>
      <c r="R218" s="18">
        <f t="shared" si="83"/>
        <v>6823.6944386599544</v>
      </c>
      <c r="S218" s="3">
        <f t="shared" si="93"/>
        <v>6</v>
      </c>
      <c r="T218" s="3">
        <f t="shared" si="94"/>
        <v>6</v>
      </c>
      <c r="U218" s="3">
        <f t="shared" si="95"/>
        <v>6</v>
      </c>
      <c r="W218" s="3">
        <f t="shared" si="89"/>
        <v>0</v>
      </c>
      <c r="X218" s="3">
        <f t="shared" si="90"/>
        <v>0</v>
      </c>
      <c r="Y218" s="3">
        <f t="shared" si="91"/>
        <v>0</v>
      </c>
      <c r="AD218" s="3">
        <f t="shared" si="92"/>
        <v>0</v>
      </c>
      <c r="AE218" s="3">
        <f t="shared" si="92"/>
        <v>0</v>
      </c>
      <c r="AF218" s="3">
        <f t="shared" si="92"/>
        <v>0</v>
      </c>
    </row>
    <row r="219" spans="2:32" x14ac:dyDescent="0.3">
      <c r="B219" s="24"/>
      <c r="C219" s="3">
        <v>5</v>
      </c>
      <c r="D219" s="3">
        <v>8438</v>
      </c>
      <c r="E219" s="3">
        <v>74.352798000000007</v>
      </c>
      <c r="F219" s="3">
        <v>48.441656000000002</v>
      </c>
      <c r="G219" s="3">
        <v>6.4</v>
      </c>
      <c r="I219" s="3">
        <f t="shared" si="84"/>
        <v>1.5348938112272628</v>
      </c>
      <c r="L219" s="3">
        <f t="shared" si="85"/>
        <v>11315.302539091863</v>
      </c>
      <c r="M219" s="3">
        <f t="shared" si="86"/>
        <v>8563.7234042402142</v>
      </c>
      <c r="N219" s="3">
        <f t="shared" si="87"/>
        <v>0.98531907228835014</v>
      </c>
      <c r="Q219" s="3">
        <f t="shared" si="88"/>
        <v>0.74571581014723909</v>
      </c>
      <c r="R219" s="18">
        <f t="shared" si="83"/>
        <v>7850.0797872201956</v>
      </c>
      <c r="S219" s="3">
        <f t="shared" si="93"/>
        <v>6.3236454289121191</v>
      </c>
      <c r="T219" s="3">
        <f t="shared" si="94"/>
        <v>6.3099149477877825</v>
      </c>
      <c r="U219" s="3">
        <f t="shared" si="95"/>
        <v>6.3069787622454525</v>
      </c>
      <c r="W219" s="3">
        <f t="shared" si="89"/>
        <v>-7.635457108788124E-2</v>
      </c>
      <c r="X219" s="3">
        <f t="shared" si="90"/>
        <v>-9.0085052212217853E-2</v>
      </c>
      <c r="Y219" s="3">
        <f t="shared" si="91"/>
        <v>-9.3021237754547847E-2</v>
      </c>
      <c r="AD219" s="3">
        <f t="shared" si="92"/>
        <v>5.8300205260143094E-3</v>
      </c>
      <c r="AE219" s="3">
        <f t="shared" si="92"/>
        <v>8.1153166320780176E-3</v>
      </c>
      <c r="AF219" s="3">
        <f t="shared" si="92"/>
        <v>8.6529506733881174E-3</v>
      </c>
    </row>
    <row r="220" spans="2:32" x14ac:dyDescent="0.3">
      <c r="B220" s="24"/>
      <c r="C220" s="3">
        <v>7</v>
      </c>
      <c r="D220" s="3">
        <v>11714</v>
      </c>
      <c r="E220" s="3">
        <v>77.047179</v>
      </c>
      <c r="F220" s="3">
        <v>65.329177999999999</v>
      </c>
      <c r="G220" s="3">
        <v>6.1428571428571432</v>
      </c>
      <c r="I220" s="3">
        <f t="shared" si="84"/>
        <v>1.1793685663701448</v>
      </c>
      <c r="L220" s="3">
        <f t="shared" si="85"/>
        <v>15812.983164407851</v>
      </c>
      <c r="M220" s="3">
        <f t="shared" si="86"/>
        <v>13773.526047180034</v>
      </c>
      <c r="N220" s="3">
        <f t="shared" si="87"/>
        <v>0.85047212746211076</v>
      </c>
      <c r="Q220" s="3">
        <f t="shared" si="88"/>
        <v>0.74078368883400081</v>
      </c>
      <c r="R220" s="18">
        <f t="shared" si="83"/>
        <v>12625.73220991503</v>
      </c>
      <c r="S220" s="3">
        <f t="shared" si="93"/>
        <v>5.8196140143280743</v>
      </c>
      <c r="T220" s="3">
        <f t="shared" si="94"/>
        <v>5.8101576515845661</v>
      </c>
      <c r="U220" s="3">
        <f t="shared" si="95"/>
        <v>5.8315187762328362</v>
      </c>
      <c r="W220" s="3">
        <f t="shared" si="89"/>
        <v>-0.32324312852906889</v>
      </c>
      <c r="X220" s="3">
        <f t="shared" si="90"/>
        <v>-0.33269949127257714</v>
      </c>
      <c r="Y220" s="3">
        <f t="shared" si="91"/>
        <v>-0.31133836662430703</v>
      </c>
      <c r="AD220" s="3">
        <f t="shared" si="92"/>
        <v>0.10448612014126014</v>
      </c>
      <c r="AE220" s="3">
        <f t="shared" si="92"/>
        <v>0.11068895149303164</v>
      </c>
      <c r="AF220" s="3">
        <f t="shared" si="92"/>
        <v>9.693157853229141E-2</v>
      </c>
    </row>
    <row r="221" spans="2:32" x14ac:dyDescent="0.3">
      <c r="B221" s="24"/>
      <c r="C221" s="3">
        <v>4</v>
      </c>
      <c r="D221" s="3">
        <v>6465</v>
      </c>
      <c r="E221" s="3">
        <v>71.666707000000002</v>
      </c>
      <c r="F221" s="3">
        <v>47.561154000000002</v>
      </c>
      <c r="G221" s="3">
        <v>6.5</v>
      </c>
      <c r="I221" s="3">
        <f t="shared" si="84"/>
        <v>1.5068328030896811</v>
      </c>
      <c r="L221" s="3">
        <f t="shared" si="85"/>
        <v>10708.279686706923</v>
      </c>
      <c r="M221" s="3">
        <f t="shared" si="86"/>
        <v>6817.1025765997565</v>
      </c>
      <c r="N221" s="3">
        <f t="shared" si="87"/>
        <v>0.948350113168551</v>
      </c>
      <c r="Q221" s="3">
        <f t="shared" si="88"/>
        <v>0.60373843317013298</v>
      </c>
      <c r="R221" s="18">
        <f t="shared" si="83"/>
        <v>6249.0106952164433</v>
      </c>
      <c r="S221" s="3">
        <f t="shared" si="93"/>
        <v>6.7950830682115075</v>
      </c>
      <c r="T221" s="3">
        <f t="shared" si="94"/>
        <v>6.7792413449605649</v>
      </c>
      <c r="U221" s="3">
        <f t="shared" si="95"/>
        <v>6.7534164015448406</v>
      </c>
      <c r="W221" s="3">
        <f t="shared" si="89"/>
        <v>0.29508306821150754</v>
      </c>
      <c r="X221" s="3">
        <f t="shared" si="90"/>
        <v>0.27924134496056485</v>
      </c>
      <c r="Y221" s="3">
        <f t="shared" si="91"/>
        <v>0.25341640154484057</v>
      </c>
      <c r="AD221" s="3">
        <f t="shared" si="92"/>
        <v>8.7074017145117213E-2</v>
      </c>
      <c r="AE221" s="3">
        <f t="shared" si="92"/>
        <v>7.7975728735385177E-2</v>
      </c>
      <c r="AF221" s="3">
        <f t="shared" si="92"/>
        <v>6.4219872571935871E-2</v>
      </c>
    </row>
    <row r="222" spans="2:32" x14ac:dyDescent="0.3">
      <c r="B222" s="24"/>
      <c r="C222" s="3">
        <v>8</v>
      </c>
      <c r="D222" s="3">
        <v>12556.5</v>
      </c>
      <c r="E222" s="3">
        <v>76.417625000000001</v>
      </c>
      <c r="F222" s="3">
        <v>65.550833999999995</v>
      </c>
      <c r="G222" s="3">
        <v>5.875</v>
      </c>
      <c r="I222" s="3">
        <f t="shared" si="84"/>
        <v>1.1657765483197362</v>
      </c>
      <c r="L222" s="3">
        <f t="shared" si="85"/>
        <v>15736.988602851428</v>
      </c>
      <c r="M222" s="3">
        <f t="shared" si="86"/>
        <v>14168.267606325562</v>
      </c>
      <c r="N222" s="3">
        <f t="shared" si="87"/>
        <v>0.88624102458327558</v>
      </c>
      <c r="Q222" s="3">
        <f t="shared" si="88"/>
        <v>0.79789725448011406</v>
      </c>
      <c r="R222" s="18">
        <f t="shared" si="83"/>
        <v>12987.578639131765</v>
      </c>
      <c r="S222" s="3">
        <f t="shared" si="93"/>
        <v>5.6877225295867326</v>
      </c>
      <c r="T222" s="3">
        <f t="shared" si="94"/>
        <v>5.6801161190658851</v>
      </c>
      <c r="U222" s="3">
        <f t="shared" si="95"/>
        <v>5.7085558629200657</v>
      </c>
      <c r="W222" s="3">
        <f t="shared" si="89"/>
        <v>-0.18727747041326737</v>
      </c>
      <c r="X222" s="3">
        <f t="shared" si="90"/>
        <v>-0.19488388093411491</v>
      </c>
      <c r="Y222" s="3">
        <f t="shared" si="91"/>
        <v>-0.16644413707993433</v>
      </c>
      <c r="AD222" s="3">
        <f t="shared" si="92"/>
        <v>3.5072850924392232E-2</v>
      </c>
      <c r="AE222" s="3">
        <f t="shared" si="92"/>
        <v>3.7979727047942273E-2</v>
      </c>
      <c r="AF222" s="3">
        <f t="shared" si="92"/>
        <v>2.7703650768283971E-2</v>
      </c>
    </row>
    <row r="223" spans="2:32" x14ac:dyDescent="0.3">
      <c r="B223" s="24"/>
      <c r="C223" s="3">
        <v>4</v>
      </c>
      <c r="D223" s="3">
        <v>6689</v>
      </c>
      <c r="E223" s="3">
        <v>71.598032700000005</v>
      </c>
      <c r="F223" s="3">
        <v>50.970016700000002</v>
      </c>
      <c r="G223" s="3">
        <v>6.75</v>
      </c>
      <c r="I223" s="3">
        <f t="shared" si="84"/>
        <v>1.4047088334581612</v>
      </c>
      <c r="L223" s="3">
        <f t="shared" si="85"/>
        <v>11464.780331387592</v>
      </c>
      <c r="M223" s="3">
        <f t="shared" si="86"/>
        <v>7298.7058448122925</v>
      </c>
      <c r="N223" s="3">
        <f t="shared" si="87"/>
        <v>0.91646384197745778</v>
      </c>
      <c r="Q223" s="3">
        <f t="shared" si="88"/>
        <v>0.58343900246280822</v>
      </c>
      <c r="R223" s="18">
        <f t="shared" si="83"/>
        <v>6690.480357744601</v>
      </c>
      <c r="S223" s="3">
        <f t="shared" si="93"/>
        <v>6.7440210833957472</v>
      </c>
      <c r="T223" s="3">
        <f t="shared" si="94"/>
        <v>6.7441224957403518</v>
      </c>
      <c r="U223" s="3">
        <f t="shared" si="95"/>
        <v>6.7023544167290803</v>
      </c>
      <c r="W223" s="3">
        <f t="shared" si="89"/>
        <v>-5.9789166042527597E-3</v>
      </c>
      <c r="X223" s="3">
        <f t="shared" si="90"/>
        <v>-5.8775042596481697E-3</v>
      </c>
      <c r="Y223" s="3">
        <f t="shared" si="91"/>
        <v>-4.7645583270919722E-2</v>
      </c>
      <c r="AD223" s="3">
        <f t="shared" si="92"/>
        <v>3.5747443760609349E-5</v>
      </c>
      <c r="AE223" s="3">
        <f t="shared" si="92"/>
        <v>3.454505632218238E-5</v>
      </c>
      <c r="AF223" s="3">
        <f t="shared" si="92"/>
        <v>2.2701016052261453E-3</v>
      </c>
    </row>
    <row r="224" spans="2:32" x14ac:dyDescent="0.3">
      <c r="B224" s="24"/>
      <c r="C224" s="3">
        <v>9</v>
      </c>
      <c r="D224" s="3">
        <v>17904</v>
      </c>
      <c r="E224" s="3">
        <v>99.486922000000007</v>
      </c>
      <c r="F224" s="3">
        <v>68.483383000000003</v>
      </c>
      <c r="G224" s="3">
        <v>5.666666666666667</v>
      </c>
      <c r="I224" s="3">
        <f t="shared" si="84"/>
        <v>1.4527162304467349</v>
      </c>
      <c r="L224" s="3">
        <f t="shared" si="85"/>
        <v>21404.302155049045</v>
      </c>
      <c r="M224" s="3">
        <f t="shared" si="86"/>
        <v>19707.485283265505</v>
      </c>
      <c r="N224" s="3">
        <f t="shared" si="87"/>
        <v>0.90848729519047644</v>
      </c>
      <c r="Q224" s="3">
        <f t="shared" si="88"/>
        <v>0.83646735456762555</v>
      </c>
      <c r="R224" s="18">
        <f t="shared" si="83"/>
        <v>18065.19484299338</v>
      </c>
      <c r="S224" s="3">
        <f t="shared" si="93"/>
        <v>5.4879834787399773</v>
      </c>
      <c r="T224" s="3">
        <f t="shared" si="94"/>
        <v>5.4852570215812468</v>
      </c>
      <c r="U224" s="3">
        <f t="shared" si="95"/>
        <v>5.515761256517755</v>
      </c>
      <c r="W224" s="3">
        <f t="shared" si="89"/>
        <v>-0.17868318792668969</v>
      </c>
      <c r="X224" s="3">
        <f t="shared" si="90"/>
        <v>-0.18140964508542012</v>
      </c>
      <c r="Y224" s="3">
        <f t="shared" si="91"/>
        <v>-0.15090541014891201</v>
      </c>
      <c r="AD224" s="3">
        <f t="shared" si="92"/>
        <v>3.1927681647644701E-2</v>
      </c>
      <c r="AE224" s="3">
        <f t="shared" si="92"/>
        <v>3.2909459330018091E-2</v>
      </c>
      <c r="AF224" s="3">
        <f t="shared" si="92"/>
        <v>2.2772442812211358E-2</v>
      </c>
    </row>
    <row r="225" spans="2:32" x14ac:dyDescent="0.3">
      <c r="B225" s="24"/>
      <c r="C225" s="3">
        <v>7</v>
      </c>
      <c r="D225" s="3">
        <v>13500.5</v>
      </c>
      <c r="E225" s="3">
        <v>80.777542499999996</v>
      </c>
      <c r="F225" s="3">
        <v>70.905712300000005</v>
      </c>
      <c r="G225" s="3">
        <v>6</v>
      </c>
      <c r="I225" s="3">
        <f t="shared" si="84"/>
        <v>1.1392247518540193</v>
      </c>
      <c r="L225" s="3">
        <f t="shared" si="85"/>
        <v>17993.752118333323</v>
      </c>
      <c r="M225" s="3">
        <f t="shared" si="86"/>
        <v>15673.033412582256</v>
      </c>
      <c r="N225" s="3">
        <f t="shared" si="87"/>
        <v>0.86138398640571046</v>
      </c>
      <c r="Q225" s="3">
        <f t="shared" si="88"/>
        <v>0.75028820621824199</v>
      </c>
      <c r="R225" s="18">
        <f t="shared" si="83"/>
        <v>14366.947294867066</v>
      </c>
      <c r="S225" s="3">
        <f t="shared" si="93"/>
        <v>5.8253488449732354</v>
      </c>
      <c r="T225" s="3">
        <f t="shared" si="94"/>
        <v>5.8174513192216697</v>
      </c>
      <c r="U225" s="3">
        <f t="shared" si="95"/>
        <v>5.8372536068779972</v>
      </c>
      <c r="W225" s="3">
        <f t="shared" si="89"/>
        <v>-0.17465115502676465</v>
      </c>
      <c r="X225" s="3">
        <f t="shared" si="90"/>
        <v>-0.18254868077833031</v>
      </c>
      <c r="Y225" s="3">
        <f t="shared" si="91"/>
        <v>-0.16274639312200279</v>
      </c>
      <c r="AD225" s="3">
        <f t="shared" si="92"/>
        <v>3.0503025952182978E-2</v>
      </c>
      <c r="AE225" s="3">
        <f t="shared" si="92"/>
        <v>3.3324020853908738E-2</v>
      </c>
      <c r="AF225" s="3">
        <f t="shared" si="92"/>
        <v>2.6486388474221474E-2</v>
      </c>
    </row>
    <row r="226" spans="2:32" x14ac:dyDescent="0.3">
      <c r="B226" s="24"/>
      <c r="C226" s="3">
        <v>4</v>
      </c>
      <c r="D226" s="3">
        <v>8765</v>
      </c>
      <c r="E226" s="3">
        <v>74.592808000000005</v>
      </c>
      <c r="F226" s="3">
        <v>62.768867999999998</v>
      </c>
      <c r="G226" s="3">
        <v>6.75</v>
      </c>
      <c r="I226" s="3">
        <f t="shared" si="84"/>
        <v>1.1883726818205484</v>
      </c>
      <c r="L226" s="3">
        <f t="shared" si="85"/>
        <v>14709.270187096599</v>
      </c>
      <c r="M226" s="3">
        <f t="shared" si="86"/>
        <v>9364.2122382026882</v>
      </c>
      <c r="N226" s="3">
        <f t="shared" si="87"/>
        <v>0.93601039543314568</v>
      </c>
      <c r="Q226" s="3">
        <f t="shared" si="88"/>
        <v>0.59588272487433902</v>
      </c>
      <c r="R226" s="18">
        <f t="shared" si="83"/>
        <v>8583.8612183524638</v>
      </c>
      <c r="S226" s="3">
        <f t="shared" si="93"/>
        <v>6.6358530075769409</v>
      </c>
      <c r="T226" s="3">
        <f t="shared" si="94"/>
        <v>6.6261811431937012</v>
      </c>
      <c r="U226" s="3">
        <f t="shared" si="95"/>
        <v>6.5941863409102739</v>
      </c>
      <c r="W226" s="3">
        <f t="shared" si="89"/>
        <v>-0.11414699242305915</v>
      </c>
      <c r="X226" s="3">
        <f t="shared" si="90"/>
        <v>-0.12381885680629878</v>
      </c>
      <c r="Y226" s="3">
        <f t="shared" si="91"/>
        <v>-0.15581365908972611</v>
      </c>
      <c r="AD226" s="3">
        <f t="shared" si="92"/>
        <v>1.3029535879229922E-2</v>
      </c>
      <c r="AE226" s="3">
        <f t="shared" si="92"/>
        <v>1.5331109300818723E-2</v>
      </c>
      <c r="AF226" s="3">
        <f t="shared" si="92"/>
        <v>2.4277896358929386E-2</v>
      </c>
    </row>
    <row r="227" spans="2:32" x14ac:dyDescent="0.3">
      <c r="B227" s="24"/>
      <c r="C227" s="3">
        <v>6</v>
      </c>
      <c r="D227" s="3">
        <v>10535.5</v>
      </c>
      <c r="E227" s="3">
        <v>82.580971000000005</v>
      </c>
      <c r="F227" s="3">
        <v>57.446615000000001</v>
      </c>
      <c r="G227" s="3">
        <v>6.333333333333333</v>
      </c>
      <c r="I227" s="3">
        <f t="shared" si="84"/>
        <v>1.437525448627391</v>
      </c>
      <c r="L227" s="3">
        <f t="shared" si="85"/>
        <v>14903.706900966323</v>
      </c>
      <c r="M227" s="3">
        <f t="shared" si="86"/>
        <v>12325.266395099852</v>
      </c>
      <c r="N227" s="3">
        <f t="shared" si="87"/>
        <v>0.85478882664869549</v>
      </c>
      <c r="Q227" s="3">
        <f t="shared" si="88"/>
        <v>0.70690466942267238</v>
      </c>
      <c r="R227" s="18">
        <f t="shared" si="83"/>
        <v>11298.160862174864</v>
      </c>
      <c r="S227" s="3">
        <f t="shared" si="93"/>
        <v>6</v>
      </c>
      <c r="T227" s="3">
        <f t="shared" si="94"/>
        <v>6</v>
      </c>
      <c r="U227" s="3">
        <f t="shared" si="95"/>
        <v>6</v>
      </c>
      <c r="W227" s="3">
        <f t="shared" si="89"/>
        <v>-0.33333333333333304</v>
      </c>
      <c r="X227" s="3">
        <f t="shared" si="90"/>
        <v>-0.33333333333333304</v>
      </c>
      <c r="Y227" s="3">
        <f t="shared" si="91"/>
        <v>-0.33333333333333304</v>
      </c>
      <c r="AD227" s="3">
        <f t="shared" si="92"/>
        <v>0.11111111111111091</v>
      </c>
      <c r="AE227" s="3">
        <f t="shared" si="92"/>
        <v>0.11111111111111091</v>
      </c>
      <c r="AF227" s="3">
        <f t="shared" si="92"/>
        <v>0.11111111111111091</v>
      </c>
    </row>
    <row r="228" spans="2:32" x14ac:dyDescent="0.3">
      <c r="B228" s="24"/>
      <c r="C228" s="3">
        <v>4</v>
      </c>
      <c r="D228" s="3">
        <v>5643</v>
      </c>
      <c r="E228" s="3">
        <v>72.186492999999999</v>
      </c>
      <c r="F228" s="3">
        <v>43.972526999999999</v>
      </c>
      <c r="G228" s="3">
        <v>7</v>
      </c>
      <c r="I228" s="3">
        <f t="shared" si="84"/>
        <v>1.6416271232262818</v>
      </c>
      <c r="L228" s="3">
        <f t="shared" si="85"/>
        <v>9972.1141260596269</v>
      </c>
      <c r="M228" s="3">
        <f t="shared" si="86"/>
        <v>6348.4450249556221</v>
      </c>
      <c r="N228" s="3">
        <f t="shared" si="87"/>
        <v>0.88887908421943795</v>
      </c>
      <c r="Q228" s="3">
        <f t="shared" si="88"/>
        <v>0.56587800025808277</v>
      </c>
      <c r="R228" s="18">
        <f t="shared" si="83"/>
        <v>5819.4079395426534</v>
      </c>
      <c r="S228" s="3">
        <f t="shared" si="93"/>
        <v>6.8624802282798072</v>
      </c>
      <c r="T228" s="3">
        <f t="shared" si="94"/>
        <v>6.8763740195034222</v>
      </c>
      <c r="U228" s="3">
        <f t="shared" si="95"/>
        <v>6.8208135616131411</v>
      </c>
      <c r="W228" s="3">
        <f t="shared" si="89"/>
        <v>-0.13751977172019281</v>
      </c>
      <c r="X228" s="3">
        <f t="shared" si="90"/>
        <v>-0.1236259804965778</v>
      </c>
      <c r="Y228" s="3">
        <f t="shared" si="91"/>
        <v>-0.17918643838685888</v>
      </c>
      <c r="AD228" s="3">
        <f t="shared" si="92"/>
        <v>1.8911687613973941E-2</v>
      </c>
      <c r="AE228" s="3">
        <f t="shared" si="92"/>
        <v>1.5283383053740236E-2</v>
      </c>
      <c r="AF228" s="3">
        <f t="shared" si="92"/>
        <v>3.2107779701767578E-2</v>
      </c>
    </row>
    <row r="229" spans="2:32" x14ac:dyDescent="0.3">
      <c r="B229" s="24"/>
      <c r="C229" s="3">
        <v>7</v>
      </c>
      <c r="D229" s="3">
        <v>12499</v>
      </c>
      <c r="E229" s="3">
        <v>81.251405899999995</v>
      </c>
      <c r="F229" s="3">
        <v>59.913407800000002</v>
      </c>
      <c r="G229" s="3">
        <v>5.8571428571428568</v>
      </c>
      <c r="I229" s="3">
        <f t="shared" si="84"/>
        <v>1.3561472946294333</v>
      </c>
      <c r="L229" s="3">
        <f t="shared" si="85"/>
        <v>15293.425769375057</v>
      </c>
      <c r="M229" s="3">
        <f t="shared" si="86"/>
        <v>13320.977831635455</v>
      </c>
      <c r="N229" s="3">
        <f t="shared" si="87"/>
        <v>0.93829448243030833</v>
      </c>
      <c r="Q229" s="3">
        <f t="shared" si="88"/>
        <v>0.81727927990006866</v>
      </c>
      <c r="R229" s="18">
        <f t="shared" si="83"/>
        <v>12210.896345665833</v>
      </c>
      <c r="S229" s="3">
        <f t="shared" si="93"/>
        <v>5.7943599102910337</v>
      </c>
      <c r="T229" s="3">
        <f t="shared" si="94"/>
        <v>5.797449598257268</v>
      </c>
      <c r="U229" s="3">
        <f t="shared" si="95"/>
        <v>5.8062646721957956</v>
      </c>
      <c r="W229" s="3">
        <f t="shared" si="89"/>
        <v>-6.2782946851823063E-2</v>
      </c>
      <c r="X229" s="3">
        <f t="shared" si="90"/>
        <v>-5.969325888558874E-2</v>
      </c>
      <c r="Y229" s="3">
        <f t="shared" si="91"/>
        <v>-5.08781849470612E-2</v>
      </c>
      <c r="AD229" s="3">
        <f t="shared" si="92"/>
        <v>3.941698415398839E-3</v>
      </c>
      <c r="AE229" s="3">
        <f t="shared" si="92"/>
        <v>3.5632851563819189E-3</v>
      </c>
      <c r="AF229" s="3">
        <f t="shared" si="92"/>
        <v>2.5885897035073649E-3</v>
      </c>
    </row>
    <row r="230" spans="2:32" x14ac:dyDescent="0.3">
      <c r="B230" s="24"/>
      <c r="C230" s="3">
        <v>5</v>
      </c>
      <c r="D230" s="3">
        <v>10416.5</v>
      </c>
      <c r="E230" s="3">
        <v>76.957763</v>
      </c>
      <c r="F230" s="3">
        <v>65.858529000000004</v>
      </c>
      <c r="G230" s="3">
        <v>6.4</v>
      </c>
      <c r="I230" s="3">
        <f t="shared" si="84"/>
        <v>1.1685314593042306</v>
      </c>
      <c r="L230" s="3">
        <f t="shared" si="85"/>
        <v>15922.612794326469</v>
      </c>
      <c r="M230" s="3">
        <f t="shared" si="86"/>
        <v>12050.658952541969</v>
      </c>
      <c r="N230" s="3">
        <f t="shared" si="87"/>
        <v>0.86439256484001159</v>
      </c>
      <c r="Q230" s="3">
        <f t="shared" si="88"/>
        <v>0.65419539710917285</v>
      </c>
      <c r="R230" s="18">
        <f t="shared" si="83"/>
        <v>11046.437373163471</v>
      </c>
      <c r="S230" s="3">
        <f t="shared" si="93"/>
        <v>6.250372958527513</v>
      </c>
      <c r="T230" s="3">
        <f t="shared" si="94"/>
        <v>6.2608277788928435</v>
      </c>
      <c r="U230" s="3">
        <f t="shared" si="95"/>
        <v>6.2337062918608463</v>
      </c>
      <c r="W230" s="3">
        <f t="shared" si="89"/>
        <v>-0.1496270414724874</v>
      </c>
      <c r="X230" s="3">
        <f t="shared" si="90"/>
        <v>-0.13917222110715688</v>
      </c>
      <c r="Y230" s="3">
        <f t="shared" si="91"/>
        <v>-0.16629370813915401</v>
      </c>
      <c r="AD230" s="3">
        <f t="shared" si="92"/>
        <v>2.2388251539809462E-2</v>
      </c>
      <c r="AE230" s="3">
        <f t="shared" si="92"/>
        <v>1.9368907127899362E-2</v>
      </c>
      <c r="AF230" s="3">
        <f t="shared" si="92"/>
        <v>2.7653597366670134E-2</v>
      </c>
    </row>
    <row r="231" spans="2:32" x14ac:dyDescent="0.3">
      <c r="B231" s="24"/>
      <c r="C231" s="3">
        <v>6</v>
      </c>
      <c r="D231" s="3">
        <v>10966.5</v>
      </c>
      <c r="E231" s="3">
        <v>82.207260000000005</v>
      </c>
      <c r="F231" s="3">
        <v>54.37677</v>
      </c>
      <c r="G231" s="3">
        <v>5.666666666666667</v>
      </c>
      <c r="I231" s="3">
        <f t="shared" si="84"/>
        <v>1.5118084432010215</v>
      </c>
      <c r="L231" s="3">
        <f t="shared" si="85"/>
        <v>14043.438370522828</v>
      </c>
      <c r="M231" s="3">
        <f t="shared" si="86"/>
        <v>11613.830047116542</v>
      </c>
      <c r="N231" s="3">
        <f t="shared" si="87"/>
        <v>0.94426213880430776</v>
      </c>
      <c r="Q231" s="3">
        <f t="shared" si="88"/>
        <v>0.78089850296339669</v>
      </c>
      <c r="R231" s="18">
        <f t="shared" si="83"/>
        <v>10646.010876523496</v>
      </c>
      <c r="S231" s="3">
        <f t="shared" si="93"/>
        <v>6</v>
      </c>
      <c r="T231" s="3">
        <f t="shared" si="94"/>
        <v>6</v>
      </c>
      <c r="U231" s="3">
        <f t="shared" si="95"/>
        <v>6</v>
      </c>
      <c r="W231" s="3">
        <f t="shared" si="89"/>
        <v>0.33333333333333304</v>
      </c>
      <c r="X231" s="3">
        <f t="shared" si="90"/>
        <v>0.33333333333333304</v>
      </c>
      <c r="Y231" s="3">
        <f t="shared" si="91"/>
        <v>0.33333333333333304</v>
      </c>
      <c r="AD231" s="3">
        <f t="shared" si="92"/>
        <v>0.11111111111111091</v>
      </c>
      <c r="AE231" s="3">
        <f t="shared" si="92"/>
        <v>0.11111111111111091</v>
      </c>
      <c r="AF231" s="3">
        <f t="shared" si="92"/>
        <v>0.11111111111111091</v>
      </c>
    </row>
    <row r="232" spans="2:32" x14ac:dyDescent="0.3">
      <c r="B232" s="24"/>
      <c r="C232" s="3">
        <v>6</v>
      </c>
      <c r="D232" s="3">
        <v>6788.5</v>
      </c>
      <c r="E232" s="3">
        <v>67.280081999999993</v>
      </c>
      <c r="F232" s="3">
        <v>43.685192999999998</v>
      </c>
      <c r="G232" s="3">
        <v>6.333333333333333</v>
      </c>
      <c r="I232" s="3">
        <f t="shared" si="84"/>
        <v>1.5401118177502384</v>
      </c>
      <c r="L232" s="3">
        <f t="shared" si="85"/>
        <v>9233.5912103238225</v>
      </c>
      <c r="M232" s="3">
        <f t="shared" si="86"/>
        <v>7636.1184641463005</v>
      </c>
      <c r="N232" s="3">
        <f t="shared" si="87"/>
        <v>0.88899878018837653</v>
      </c>
      <c r="Q232" s="3">
        <f t="shared" si="88"/>
        <v>0.73519607326886705</v>
      </c>
      <c r="R232" s="18">
        <f t="shared" si="83"/>
        <v>6999.7752588007752</v>
      </c>
      <c r="S232" s="3">
        <f t="shared" si="93"/>
        <v>6</v>
      </c>
      <c r="T232" s="3">
        <f t="shared" si="94"/>
        <v>6</v>
      </c>
      <c r="U232" s="3">
        <f t="shared" si="95"/>
        <v>6</v>
      </c>
      <c r="W232" s="3">
        <f t="shared" si="89"/>
        <v>-0.33333333333333304</v>
      </c>
      <c r="X232" s="3">
        <f t="shared" si="90"/>
        <v>-0.33333333333333304</v>
      </c>
      <c r="Y232" s="3">
        <f t="shared" si="91"/>
        <v>-0.33333333333333304</v>
      </c>
      <c r="AD232" s="3">
        <f t="shared" si="92"/>
        <v>0.11111111111111091</v>
      </c>
      <c r="AE232" s="3">
        <f t="shared" si="92"/>
        <v>0.11111111111111091</v>
      </c>
      <c r="AF232" s="3">
        <f t="shared" si="92"/>
        <v>0.11111111111111091</v>
      </c>
    </row>
    <row r="233" spans="2:32" x14ac:dyDescent="0.3">
      <c r="B233" s="24"/>
      <c r="C233" s="3">
        <v>5</v>
      </c>
      <c r="D233" s="3">
        <v>6375</v>
      </c>
      <c r="E233" s="3">
        <v>65.565828999999994</v>
      </c>
      <c r="F233" s="3">
        <v>47.700808000000002</v>
      </c>
      <c r="G233" s="3">
        <v>6.8</v>
      </c>
      <c r="I233" s="3">
        <f t="shared" si="84"/>
        <v>1.3745223980273036</v>
      </c>
      <c r="L233" s="3">
        <f t="shared" si="85"/>
        <v>9825.4661769568866</v>
      </c>
      <c r="M233" s="3">
        <f t="shared" si="86"/>
        <v>7436.1754240757036</v>
      </c>
      <c r="N233" s="3">
        <f t="shared" si="87"/>
        <v>0.85729553654154078</v>
      </c>
      <c r="Q233" s="3">
        <f t="shared" si="88"/>
        <v>0.64882417639897116</v>
      </c>
      <c r="R233" s="18">
        <f t="shared" si="83"/>
        <v>6816.4941387360614</v>
      </c>
      <c r="S233" s="3">
        <f t="shared" si="93"/>
        <v>6.2915711462721271</v>
      </c>
      <c r="T233" s="3">
        <f t="shared" si="94"/>
        <v>6.3034453722971522</v>
      </c>
      <c r="U233" s="3">
        <f t="shared" si="95"/>
        <v>6.2749044796054605</v>
      </c>
      <c r="W233" s="3">
        <f t="shared" si="89"/>
        <v>-0.50842885372787272</v>
      </c>
      <c r="X233" s="3">
        <f t="shared" si="90"/>
        <v>-0.49655462770284764</v>
      </c>
      <c r="Y233" s="3">
        <f t="shared" si="91"/>
        <v>-0.52509552039453933</v>
      </c>
      <c r="AD233" s="3">
        <f t="shared" si="92"/>
        <v>0.25849989930303857</v>
      </c>
      <c r="AE233" s="3">
        <f t="shared" si="92"/>
        <v>0.24656649829311361</v>
      </c>
      <c r="AF233" s="3">
        <f t="shared" si="92"/>
        <v>0.27572530553841207</v>
      </c>
    </row>
    <row r="234" spans="2:32" x14ac:dyDescent="0.3">
      <c r="B234" s="24"/>
      <c r="C234" s="3">
        <v>5</v>
      </c>
      <c r="D234" s="3">
        <v>10579</v>
      </c>
      <c r="E234" s="3">
        <v>79.225994600000007</v>
      </c>
      <c r="F234" s="3">
        <v>66.446139099999996</v>
      </c>
      <c r="G234" s="3">
        <v>6.4</v>
      </c>
      <c r="I234" s="3">
        <f t="shared" si="84"/>
        <v>1.1923340569234069</v>
      </c>
      <c r="L234" s="3">
        <f t="shared" si="85"/>
        <v>16538.165121544131</v>
      </c>
      <c r="M234" s="3">
        <f t="shared" si="86"/>
        <v>12516.525406657258</v>
      </c>
      <c r="N234" s="3">
        <f t="shared" si="87"/>
        <v>0.84520261464681468</v>
      </c>
      <c r="Q234" s="3">
        <f t="shared" si="88"/>
        <v>0.63967192988167865</v>
      </c>
      <c r="R234" s="18">
        <f t="shared" si="83"/>
        <v>11473.481622769152</v>
      </c>
      <c r="S234" s="3">
        <f t="shared" si="93"/>
        <v>6.2551334780513477</v>
      </c>
      <c r="T234" s="3">
        <f t="shared" si="94"/>
        <v>6.2694262884553185</v>
      </c>
      <c r="U234" s="3">
        <f t="shared" si="95"/>
        <v>6.2384668113846811</v>
      </c>
      <c r="W234" s="3">
        <f t="shared" si="89"/>
        <v>-0.14486652194865268</v>
      </c>
      <c r="X234" s="3">
        <f t="shared" si="90"/>
        <v>-0.13057371154468189</v>
      </c>
      <c r="Y234" s="3">
        <f t="shared" si="91"/>
        <v>-0.16153318861531929</v>
      </c>
      <c r="AD234" s="3">
        <f t="shared" si="92"/>
        <v>2.098630918149947E-2</v>
      </c>
      <c r="AE234" s="3">
        <f t="shared" si="92"/>
        <v>1.7049494146553792E-2</v>
      </c>
      <c r="AF234" s="3">
        <f t="shared" si="92"/>
        <v>2.6092971024232317E-2</v>
      </c>
    </row>
    <row r="235" spans="2:32" x14ac:dyDescent="0.3">
      <c r="B235" s="24"/>
      <c r="C235" s="3">
        <v>7</v>
      </c>
      <c r="D235" s="3">
        <v>8053.5</v>
      </c>
      <c r="E235" s="3">
        <v>59.400426000000003</v>
      </c>
      <c r="F235" s="3">
        <v>53.058709</v>
      </c>
      <c r="G235" s="3">
        <v>6</v>
      </c>
      <c r="I235" s="3">
        <f t="shared" si="84"/>
        <v>1.1195226404773626</v>
      </c>
      <c r="L235" s="3">
        <f t="shared" si="85"/>
        <v>9901.3887234097747</v>
      </c>
      <c r="M235" s="3">
        <f t="shared" si="86"/>
        <v>8624.3711301798576</v>
      </c>
      <c r="N235" s="3">
        <f t="shared" si="87"/>
        <v>0.93380721660015664</v>
      </c>
      <c r="Q235" s="3">
        <f t="shared" si="88"/>
        <v>0.81337075282774973</v>
      </c>
      <c r="R235" s="18">
        <f t="shared" si="83"/>
        <v>7905.6735359982022</v>
      </c>
      <c r="S235" s="3">
        <f t="shared" si="93"/>
        <v>5.828163432312758</v>
      </c>
      <c r="T235" s="3">
        <f t="shared" si="94"/>
        <v>5.8306120823032561</v>
      </c>
      <c r="U235" s="3">
        <f t="shared" si="95"/>
        <v>5.8400681942175199</v>
      </c>
      <c r="W235" s="3">
        <f t="shared" si="89"/>
        <v>-0.17183656768724198</v>
      </c>
      <c r="X235" s="3">
        <f t="shared" si="90"/>
        <v>-0.16938791769674388</v>
      </c>
      <c r="Y235" s="3">
        <f t="shared" si="91"/>
        <v>-0.15993180578248012</v>
      </c>
      <c r="AD235" s="3">
        <f t="shared" si="92"/>
        <v>2.9527805994532096E-2</v>
      </c>
      <c r="AE235" s="3">
        <f t="shared" si="92"/>
        <v>2.869226666163888E-2</v>
      </c>
      <c r="AF235" s="3">
        <f t="shared" si="92"/>
        <v>2.557818250084494E-2</v>
      </c>
    </row>
    <row r="236" spans="2:32" x14ac:dyDescent="0.3">
      <c r="B236" s="24"/>
      <c r="C236" s="3">
        <v>7</v>
      </c>
      <c r="D236" s="3">
        <v>11924.5</v>
      </c>
      <c r="E236" s="3">
        <v>75.330106000000001</v>
      </c>
      <c r="F236" s="3">
        <v>67.545637999999997</v>
      </c>
      <c r="G236" s="3">
        <v>6.1428571428571432</v>
      </c>
      <c r="I236" s="3">
        <f t="shared" si="84"/>
        <v>1.1152475308620227</v>
      </c>
      <c r="L236" s="3">
        <f t="shared" si="85"/>
        <v>15985.114792946497</v>
      </c>
      <c r="M236" s="3">
        <f t="shared" si="86"/>
        <v>13923.457242614231</v>
      </c>
      <c r="N236" s="3">
        <f t="shared" si="87"/>
        <v>0.85643240699614398</v>
      </c>
      <c r="Q236" s="3">
        <f t="shared" si="88"/>
        <v>0.74597524975308516</v>
      </c>
      <c r="R236" s="18">
        <f t="shared" si="83"/>
        <v>12763.169139063044</v>
      </c>
      <c r="S236" s="3">
        <f t="shared" si="93"/>
        <v>5.8287741622578064</v>
      </c>
      <c r="T236" s="3">
        <f t="shared" si="94"/>
        <v>5.8201692680191606</v>
      </c>
      <c r="U236" s="3">
        <f t="shared" si="95"/>
        <v>5.8406789241625683</v>
      </c>
      <c r="W236" s="3">
        <f t="shared" si="89"/>
        <v>-0.31408298059933681</v>
      </c>
      <c r="X236" s="3">
        <f t="shared" si="90"/>
        <v>-0.32268787483798267</v>
      </c>
      <c r="Y236" s="3">
        <f t="shared" si="91"/>
        <v>-0.30217821869457495</v>
      </c>
      <c r="AD236" s="3">
        <f t="shared" si="92"/>
        <v>9.864811870216339E-2</v>
      </c>
      <c r="AE236" s="3">
        <f t="shared" si="92"/>
        <v>0.10412746456745357</v>
      </c>
      <c r="AF236" s="3">
        <f t="shared" si="92"/>
        <v>9.1311675853426366E-2</v>
      </c>
    </row>
    <row r="237" spans="2:32" x14ac:dyDescent="0.3">
      <c r="B237" s="24"/>
      <c r="C237" s="3">
        <v>7</v>
      </c>
      <c r="D237" s="3">
        <v>8968.5</v>
      </c>
      <c r="E237" s="3">
        <v>88.182647000000003</v>
      </c>
      <c r="F237" s="3">
        <v>40.334884000000002</v>
      </c>
      <c r="G237" s="3">
        <v>5.8571428571428568</v>
      </c>
      <c r="I237" s="3">
        <f t="shared" si="84"/>
        <v>2.1862625661697699</v>
      </c>
      <c r="L237" s="3">
        <f t="shared" si="85"/>
        <v>11174.132478889602</v>
      </c>
      <c r="M237" s="3">
        <f t="shared" si="86"/>
        <v>9732.9645616169037</v>
      </c>
      <c r="N237" s="3">
        <f t="shared" si="87"/>
        <v>0.92145614455110003</v>
      </c>
      <c r="Q237" s="3">
        <f t="shared" si="88"/>
        <v>0.80261264281083766</v>
      </c>
      <c r="R237" s="18">
        <f t="shared" si="83"/>
        <v>8921.8841814821608</v>
      </c>
      <c r="S237" s="3">
        <f t="shared" si="93"/>
        <v>5.6757720143566992</v>
      </c>
      <c r="T237" s="3">
        <f t="shared" si="94"/>
        <v>5.6764562254830473</v>
      </c>
      <c r="U237" s="3">
        <f t="shared" si="95"/>
        <v>5.6876767762614611</v>
      </c>
      <c r="W237" s="3">
        <f t="shared" si="89"/>
        <v>-0.18137084278615756</v>
      </c>
      <c r="X237" s="3">
        <f t="shared" si="90"/>
        <v>-0.18068663165980947</v>
      </c>
      <c r="Y237" s="3">
        <f t="shared" si="91"/>
        <v>-0.1694660808813957</v>
      </c>
      <c r="AD237" s="3">
        <f t="shared" si="92"/>
        <v>3.2895382612961079E-2</v>
      </c>
      <c r="AE237" s="3">
        <f t="shared" si="92"/>
        <v>3.2647658860567662E-2</v>
      </c>
      <c r="AF237" s="3">
        <f t="shared" si="92"/>
        <v>2.871875256929975E-2</v>
      </c>
    </row>
    <row r="238" spans="2:32" x14ac:dyDescent="0.3">
      <c r="B238" s="24"/>
      <c r="C238" s="3">
        <v>5</v>
      </c>
      <c r="D238" s="3">
        <v>6813</v>
      </c>
      <c r="E238" s="3">
        <v>57.524464999999999</v>
      </c>
      <c r="F238" s="3">
        <v>53.105274000000001</v>
      </c>
      <c r="G238" s="3">
        <v>6.4</v>
      </c>
      <c r="I238" s="3">
        <f t="shared" si="84"/>
        <v>1.0832156708201901</v>
      </c>
      <c r="L238" s="3">
        <f t="shared" si="85"/>
        <v>9597.1020949206468</v>
      </c>
      <c r="M238" s="3">
        <f t="shared" si="86"/>
        <v>7263.343382929188</v>
      </c>
      <c r="N238" s="3">
        <f t="shared" si="87"/>
        <v>0.93799778432785974</v>
      </c>
      <c r="Q238" s="3">
        <f t="shared" si="88"/>
        <v>0.70990179458503855</v>
      </c>
      <c r="R238" s="18">
        <f t="shared" si="83"/>
        <v>6658.0647676850886</v>
      </c>
      <c r="S238" s="3">
        <f t="shared" si="93"/>
        <v>6.2333098008307051</v>
      </c>
      <c r="T238" s="3">
        <f t="shared" si="94"/>
        <v>6.2290435772984658</v>
      </c>
      <c r="U238" s="3">
        <f t="shared" si="95"/>
        <v>6.2166431341640376</v>
      </c>
      <c r="W238" s="3">
        <f t="shared" si="89"/>
        <v>-0.16669019916929528</v>
      </c>
      <c r="X238" s="3">
        <f t="shared" si="90"/>
        <v>-0.17095642270153455</v>
      </c>
      <c r="Y238" s="3">
        <f t="shared" si="91"/>
        <v>-0.18335686583596278</v>
      </c>
      <c r="AD238" s="3">
        <f t="shared" si="92"/>
        <v>2.7785622499099331E-2</v>
      </c>
      <c r="AE238" s="3">
        <f t="shared" si="92"/>
        <v>2.9226098462905758E-2</v>
      </c>
      <c r="AF238" s="3">
        <f t="shared" si="92"/>
        <v>3.3619740249187256E-2</v>
      </c>
    </row>
    <row r="239" spans="2:32" x14ac:dyDescent="0.3">
      <c r="B239" s="24"/>
      <c r="C239" s="3">
        <v>6</v>
      </c>
      <c r="D239" s="3">
        <v>10753</v>
      </c>
      <c r="E239" s="3">
        <v>82.652174000000002</v>
      </c>
      <c r="F239" s="3">
        <v>54.581060000000001</v>
      </c>
      <c r="G239" s="3">
        <v>6.166666666666667</v>
      </c>
      <c r="I239" s="3">
        <f t="shared" si="84"/>
        <v>1.5143013712082543</v>
      </c>
      <c r="L239" s="3">
        <f t="shared" si="85"/>
        <v>14172.488710010311</v>
      </c>
      <c r="M239" s="3">
        <f t="shared" si="86"/>
        <v>11720.553818801704</v>
      </c>
      <c r="N239" s="3">
        <f t="shared" si="87"/>
        <v>0.91744811433316509</v>
      </c>
      <c r="Q239" s="3">
        <f t="shared" si="88"/>
        <v>0.75872348322316474</v>
      </c>
      <c r="R239" s="18">
        <f t="shared" si="83"/>
        <v>10743.841000568227</v>
      </c>
      <c r="S239" s="3">
        <f t="shared" si="93"/>
        <v>6</v>
      </c>
      <c r="T239" s="3">
        <f t="shared" si="94"/>
        <v>6</v>
      </c>
      <c r="U239" s="3">
        <f t="shared" si="95"/>
        <v>6</v>
      </c>
      <c r="W239" s="3">
        <f t="shared" si="89"/>
        <v>-0.16666666666666696</v>
      </c>
      <c r="X239" s="3">
        <f t="shared" si="90"/>
        <v>-0.16666666666666696</v>
      </c>
      <c r="Y239" s="3">
        <f t="shared" si="91"/>
        <v>-0.16666666666666696</v>
      </c>
      <c r="AD239" s="3">
        <f t="shared" si="92"/>
        <v>2.7777777777777877E-2</v>
      </c>
      <c r="AE239" s="3">
        <f t="shared" si="92"/>
        <v>2.7777777777777877E-2</v>
      </c>
      <c r="AF239" s="3">
        <f t="shared" si="92"/>
        <v>2.7777777777777877E-2</v>
      </c>
    </row>
    <row r="240" spans="2:32" x14ac:dyDescent="0.3">
      <c r="B240" s="24"/>
      <c r="C240" s="3">
        <v>6</v>
      </c>
      <c r="D240" s="3">
        <v>11615</v>
      </c>
      <c r="E240" s="3">
        <v>73.850734000000003</v>
      </c>
      <c r="F240" s="3">
        <v>67.933085599999998</v>
      </c>
      <c r="G240" s="3">
        <v>6.666666666666667</v>
      </c>
      <c r="I240" s="3">
        <f t="shared" si="84"/>
        <v>1.0871099604520247</v>
      </c>
      <c r="L240" s="3">
        <f t="shared" si="85"/>
        <v>15761.082053066018</v>
      </c>
      <c r="M240" s="3">
        <f t="shared" si="86"/>
        <v>13034.309938453678</v>
      </c>
      <c r="N240" s="3">
        <f t="shared" si="87"/>
        <v>0.89110969854518762</v>
      </c>
      <c r="Q240" s="3">
        <f t="shared" si="88"/>
        <v>0.73694178869784654</v>
      </c>
      <c r="R240" s="18">
        <f t="shared" si="83"/>
        <v>11948.117443582538</v>
      </c>
      <c r="S240" s="3">
        <f t="shared" si="93"/>
        <v>6</v>
      </c>
      <c r="T240" s="3">
        <f t="shared" si="94"/>
        <v>6</v>
      </c>
      <c r="U240" s="3">
        <f t="shared" si="95"/>
        <v>6</v>
      </c>
      <c r="W240" s="3">
        <f t="shared" si="89"/>
        <v>-0.66666666666666696</v>
      </c>
      <c r="X240" s="3">
        <f t="shared" si="90"/>
        <v>-0.66666666666666696</v>
      </c>
      <c r="Y240" s="3">
        <f t="shared" si="91"/>
        <v>-0.66666666666666696</v>
      </c>
      <c r="AD240" s="3">
        <f t="shared" si="92"/>
        <v>0.44444444444444486</v>
      </c>
      <c r="AE240" s="3">
        <f t="shared" si="92"/>
        <v>0.44444444444444486</v>
      </c>
      <c r="AF240" s="3">
        <f t="shared" si="92"/>
        <v>0.44444444444444486</v>
      </c>
    </row>
    <row r="241" spans="2:32" x14ac:dyDescent="0.3">
      <c r="B241" s="24"/>
      <c r="C241" s="3">
        <v>6</v>
      </c>
      <c r="D241" s="3">
        <v>12009</v>
      </c>
      <c r="E241" s="3">
        <v>93.093281000000005</v>
      </c>
      <c r="F241" s="3">
        <v>53.534077000000003</v>
      </c>
      <c r="G241" s="3">
        <v>6.166666666666667</v>
      </c>
      <c r="I241" s="3">
        <f t="shared" si="84"/>
        <v>1.7389536948586972</v>
      </c>
      <c r="L241" s="3">
        <f t="shared" si="85"/>
        <v>15656.638670528422</v>
      </c>
      <c r="M241" s="3">
        <f t="shared" si="86"/>
        <v>12947.935956360823</v>
      </c>
      <c r="N241" s="3">
        <f t="shared" si="87"/>
        <v>0.92748373489601943</v>
      </c>
      <c r="Q241" s="3">
        <f t="shared" si="88"/>
        <v>0.76702287462285079</v>
      </c>
      <c r="R241" s="18">
        <f t="shared" si="83"/>
        <v>11868.941293330754</v>
      </c>
      <c r="S241" s="3">
        <f t="shared" si="93"/>
        <v>6</v>
      </c>
      <c r="T241" s="3">
        <f t="shared" si="94"/>
        <v>6</v>
      </c>
      <c r="U241" s="3">
        <f t="shared" si="95"/>
        <v>6</v>
      </c>
      <c r="W241" s="3">
        <f t="shared" si="89"/>
        <v>-0.16666666666666696</v>
      </c>
      <c r="X241" s="3">
        <f t="shared" si="90"/>
        <v>-0.16666666666666696</v>
      </c>
      <c r="Y241" s="3">
        <f t="shared" si="91"/>
        <v>-0.16666666666666696</v>
      </c>
      <c r="AD241" s="3">
        <f t="shared" si="92"/>
        <v>2.7777777777777877E-2</v>
      </c>
      <c r="AE241" s="3">
        <f t="shared" si="92"/>
        <v>2.7777777777777877E-2</v>
      </c>
      <c r="AF241" s="3">
        <f t="shared" si="92"/>
        <v>2.7777777777777877E-2</v>
      </c>
    </row>
    <row r="242" spans="2:32" x14ac:dyDescent="0.3">
      <c r="B242" s="24"/>
      <c r="C242" s="3">
        <v>5</v>
      </c>
      <c r="D242" s="3">
        <v>11771</v>
      </c>
      <c r="E242" s="3">
        <v>81.534730999999994</v>
      </c>
      <c r="F242" s="3">
        <v>73.075604999999996</v>
      </c>
      <c r="G242" s="3">
        <v>6.6</v>
      </c>
      <c r="I242" s="3">
        <f t="shared" si="84"/>
        <v>1.1157585489713018</v>
      </c>
      <c r="L242" s="3">
        <f t="shared" si="85"/>
        <v>18718.236708793316</v>
      </c>
      <c r="M242" s="3">
        <f t="shared" si="86"/>
        <v>14166.461854237505</v>
      </c>
      <c r="N242" s="3">
        <f t="shared" si="87"/>
        <v>0.8309061303460914</v>
      </c>
      <c r="Q242" s="3">
        <f t="shared" si="88"/>
        <v>0.62885196843729974</v>
      </c>
      <c r="R242" s="18">
        <f t="shared" si="83"/>
        <v>12985.923366384379</v>
      </c>
      <c r="S242" s="3">
        <f t="shared" si="93"/>
        <v>6.239818376460927</v>
      </c>
      <c r="T242" s="3">
        <f t="shared" si="94"/>
        <v>6.2569704837250422</v>
      </c>
      <c r="U242" s="3">
        <f t="shared" si="95"/>
        <v>6.2231517097942604</v>
      </c>
      <c r="W242" s="3">
        <f t="shared" si="89"/>
        <v>-0.36018162353907268</v>
      </c>
      <c r="X242" s="3">
        <f t="shared" si="90"/>
        <v>-0.34302951627495748</v>
      </c>
      <c r="Y242" s="3">
        <f t="shared" si="91"/>
        <v>-0.37684829020573929</v>
      </c>
      <c r="AD242" s="3">
        <f t="shared" si="92"/>
        <v>0.12973080193524228</v>
      </c>
      <c r="AE242" s="3">
        <f t="shared" si="92"/>
        <v>0.11766924903583131</v>
      </c>
      <c r="AF242" s="3">
        <f t="shared" si="92"/>
        <v>0.14201463383098911</v>
      </c>
    </row>
    <row r="243" spans="2:32" x14ac:dyDescent="0.3">
      <c r="B243" s="24"/>
      <c r="C243" s="3">
        <v>7</v>
      </c>
      <c r="D243" s="3">
        <v>11942.5</v>
      </c>
      <c r="E243" s="3">
        <v>82.614723999999995</v>
      </c>
      <c r="F243" s="3">
        <v>63.305242999999997</v>
      </c>
      <c r="G243" s="3">
        <v>6</v>
      </c>
      <c r="I243" s="3">
        <f t="shared" si="84"/>
        <v>1.3050218289186568</v>
      </c>
      <c r="L243" s="3">
        <f t="shared" si="85"/>
        <v>16430.357350503982</v>
      </c>
      <c r="M243" s="3">
        <f t="shared" si="86"/>
        <v>14311.275271639546</v>
      </c>
      <c r="N243" s="3">
        <f t="shared" si="87"/>
        <v>0.83448188741546225</v>
      </c>
      <c r="Q243" s="3">
        <f t="shared" si="88"/>
        <v>0.726855767360025</v>
      </c>
      <c r="R243" s="18">
        <f t="shared" si="83"/>
        <v>13118.668999002917</v>
      </c>
      <c r="S243" s="3">
        <f t="shared" si="93"/>
        <v>5.8016635482497154</v>
      </c>
      <c r="T243" s="3">
        <f t="shared" si="94"/>
        <v>5.7899228654995438</v>
      </c>
      <c r="U243" s="3">
        <f t="shared" si="95"/>
        <v>5.8135683101544773</v>
      </c>
      <c r="W243" s="3">
        <f t="shared" si="89"/>
        <v>-0.19833645175028458</v>
      </c>
      <c r="X243" s="3">
        <f t="shared" si="90"/>
        <v>-0.21007713450045618</v>
      </c>
      <c r="Y243" s="3">
        <f t="shared" si="91"/>
        <v>-0.18643168984552272</v>
      </c>
      <c r="AD243" s="3">
        <f t="shared" si="92"/>
        <v>3.9337348092892965E-2</v>
      </c>
      <c r="AE243" s="3">
        <f t="shared" si="92"/>
        <v>4.4132402439922752E-2</v>
      </c>
      <c r="AF243" s="3">
        <f t="shared" si="92"/>
        <v>3.475677497865718E-2</v>
      </c>
    </row>
    <row r="244" spans="2:32" x14ac:dyDescent="0.3">
      <c r="B244" s="24"/>
      <c r="C244" s="3">
        <v>4</v>
      </c>
      <c r="D244" s="3">
        <v>5608</v>
      </c>
      <c r="E244" s="3">
        <v>62.716990000000003</v>
      </c>
      <c r="F244" s="3">
        <v>47.846069</v>
      </c>
      <c r="G244" s="3">
        <v>6.75</v>
      </c>
      <c r="I244" s="3">
        <f t="shared" si="84"/>
        <v>1.3108075817054061</v>
      </c>
      <c r="L244" s="3">
        <f t="shared" si="85"/>
        <v>9427.170066843868</v>
      </c>
      <c r="M244" s="3">
        <f t="shared" si="86"/>
        <v>6001.5228620246198</v>
      </c>
      <c r="N244" s="3">
        <f t="shared" si="87"/>
        <v>0.93442949880026538</v>
      </c>
      <c r="Q244" s="3">
        <f t="shared" si="88"/>
        <v>0.59487629481977811</v>
      </c>
      <c r="R244" s="18">
        <f t="shared" si="83"/>
        <v>5501.3959568559012</v>
      </c>
      <c r="S244" s="3">
        <f t="shared" si="93"/>
        <v>6.69707045751937</v>
      </c>
      <c r="T244" s="3">
        <f t="shared" si="94"/>
        <v>6.6881890414525706</v>
      </c>
      <c r="U244" s="3">
        <f t="shared" si="95"/>
        <v>6.6554037908527031</v>
      </c>
      <c r="W244" s="3">
        <f t="shared" si="89"/>
        <v>-5.2929542480629976E-2</v>
      </c>
      <c r="X244" s="3">
        <f t="shared" si="90"/>
        <v>-6.1810958547429351E-2</v>
      </c>
      <c r="Y244" s="3">
        <f t="shared" si="91"/>
        <v>-9.4596209147296939E-2</v>
      </c>
      <c r="AD244" s="3">
        <f t="shared" si="92"/>
        <v>2.8015364672088132E-3</v>
      </c>
      <c r="AE244" s="3">
        <f t="shared" si="92"/>
        <v>3.8205945965520296E-3</v>
      </c>
      <c r="AF244" s="3">
        <f t="shared" si="92"/>
        <v>8.9484427850391457E-3</v>
      </c>
    </row>
    <row r="245" spans="2:32" x14ac:dyDescent="0.3">
      <c r="B245" s="24"/>
      <c r="C245" s="3">
        <v>6</v>
      </c>
      <c r="D245" s="3">
        <v>9719</v>
      </c>
      <c r="E245" s="3">
        <v>70.352339000000001</v>
      </c>
      <c r="F245" s="3">
        <v>58.123136000000002</v>
      </c>
      <c r="G245" s="3">
        <v>6</v>
      </c>
      <c r="I245" s="3">
        <f t="shared" si="84"/>
        <v>1.2104016376542379</v>
      </c>
      <c r="L245" s="3">
        <f t="shared" si="85"/>
        <v>12846.282019824159</v>
      </c>
      <c r="M245" s="3">
        <f t="shared" si="86"/>
        <v>10623.78971439972</v>
      </c>
      <c r="N245" s="3">
        <f t="shared" si="87"/>
        <v>0.91483361976062572</v>
      </c>
      <c r="Q245" s="3">
        <f t="shared" si="88"/>
        <v>0.75656131361601808</v>
      </c>
      <c r="R245" s="18">
        <f t="shared" si="83"/>
        <v>9738.4739048664087</v>
      </c>
      <c r="S245" s="3">
        <f t="shared" si="93"/>
        <v>6</v>
      </c>
      <c r="T245" s="3">
        <f t="shared" si="94"/>
        <v>6</v>
      </c>
      <c r="U245" s="3">
        <f t="shared" si="95"/>
        <v>6</v>
      </c>
      <c r="W245" s="3">
        <f t="shared" si="89"/>
        <v>0</v>
      </c>
      <c r="X245" s="3">
        <f t="shared" si="90"/>
        <v>0</v>
      </c>
      <c r="Y245" s="3">
        <f t="shared" si="91"/>
        <v>0</v>
      </c>
      <c r="AD245" s="3">
        <f t="shared" si="92"/>
        <v>0</v>
      </c>
      <c r="AE245" s="3">
        <f t="shared" si="92"/>
        <v>0</v>
      </c>
      <c r="AF245" s="3">
        <f t="shared" si="92"/>
        <v>0</v>
      </c>
    </row>
    <row r="246" spans="2:32" x14ac:dyDescent="0.3">
      <c r="B246" s="24"/>
      <c r="C246" s="3">
        <v>7</v>
      </c>
      <c r="D246" s="3">
        <v>11372</v>
      </c>
      <c r="E246" s="3">
        <v>90.184655000000006</v>
      </c>
      <c r="F246" s="3">
        <v>53.331798999999997</v>
      </c>
      <c r="G246" s="3">
        <v>6</v>
      </c>
      <c r="I246" s="3">
        <f t="shared" si="84"/>
        <v>1.6910109295206788</v>
      </c>
      <c r="L246" s="3">
        <f t="shared" si="85"/>
        <v>15110.149266828743</v>
      </c>
      <c r="M246" s="3">
        <f t="shared" si="86"/>
        <v>13161.339156540957</v>
      </c>
      <c r="N246" s="3">
        <f t="shared" si="87"/>
        <v>0.86404581363199007</v>
      </c>
      <c r="Q246" s="3">
        <f t="shared" si="88"/>
        <v>0.75260672804635431</v>
      </c>
      <c r="R246" s="18">
        <f t="shared" si="83"/>
        <v>12064.560893495876</v>
      </c>
      <c r="S246" s="3">
        <f t="shared" si="93"/>
        <v>5.7465222481637124</v>
      </c>
      <c r="T246" s="3">
        <f t="shared" si="94"/>
        <v>5.739004983444473</v>
      </c>
      <c r="U246" s="3">
        <f t="shared" si="95"/>
        <v>5.7584270100684742</v>
      </c>
      <c r="W246" s="3">
        <f t="shared" si="89"/>
        <v>-0.25347775183628762</v>
      </c>
      <c r="X246" s="3">
        <f t="shared" si="90"/>
        <v>-0.26099501655552704</v>
      </c>
      <c r="Y246" s="3">
        <f t="shared" si="91"/>
        <v>-0.24157298993152576</v>
      </c>
      <c r="AD246" s="3">
        <f t="shared" si="92"/>
        <v>6.4250970675978611E-2</v>
      </c>
      <c r="AE246" s="3">
        <f t="shared" si="92"/>
        <v>6.8118398666819832E-2</v>
      </c>
      <c r="AF246" s="3">
        <f t="shared" si="92"/>
        <v>5.8357509464457044E-2</v>
      </c>
    </row>
    <row r="247" spans="2:32" x14ac:dyDescent="0.3">
      <c r="B247" s="24"/>
      <c r="C247" s="3">
        <v>4</v>
      </c>
      <c r="D247" s="3">
        <v>9040</v>
      </c>
      <c r="E247" s="3">
        <v>85.466663999999994</v>
      </c>
      <c r="F247" s="3">
        <v>54.060783000000001</v>
      </c>
      <c r="G247" s="3">
        <v>6.5</v>
      </c>
      <c r="I247" s="3">
        <f t="shared" si="84"/>
        <v>1.5809364803317776</v>
      </c>
      <c r="L247" s="3">
        <f t="shared" si="85"/>
        <v>14515.39828571368</v>
      </c>
      <c r="M247" s="3">
        <f t="shared" si="86"/>
        <v>9240.7895524758242</v>
      </c>
      <c r="N247" s="3">
        <f t="shared" si="87"/>
        <v>0.97827138564993854</v>
      </c>
      <c r="Q247" s="3">
        <f t="shared" si="88"/>
        <v>0.62278690684618232</v>
      </c>
      <c r="R247" s="18">
        <f t="shared" si="83"/>
        <v>8470.7237564361712</v>
      </c>
      <c r="S247" s="3">
        <f t="shared" si="93"/>
        <v>6.8321349068325556</v>
      </c>
      <c r="T247" s="3">
        <f t="shared" si="94"/>
        <v>6.8013325473409196</v>
      </c>
      <c r="U247" s="3">
        <f t="shared" si="95"/>
        <v>6.7904682401658887</v>
      </c>
      <c r="W247" s="3">
        <f t="shared" si="89"/>
        <v>0.33213490683255564</v>
      </c>
      <c r="X247" s="3">
        <f t="shared" si="90"/>
        <v>0.30133254734091963</v>
      </c>
      <c r="Y247" s="3">
        <f t="shared" si="91"/>
        <v>0.29046824016588868</v>
      </c>
      <c r="AD247" s="3">
        <f t="shared" si="92"/>
        <v>0.11031359633667041</v>
      </c>
      <c r="AE247" s="3">
        <f t="shared" si="92"/>
        <v>9.0801304086967571E-2</v>
      </c>
      <c r="AF247" s="3">
        <f t="shared" si="92"/>
        <v>8.4371798545068391E-2</v>
      </c>
    </row>
    <row r="248" spans="2:32" x14ac:dyDescent="0.3">
      <c r="B248" s="24"/>
      <c r="C248" s="3">
        <v>4</v>
      </c>
      <c r="D248" s="3">
        <v>6661</v>
      </c>
      <c r="E248" s="3">
        <v>85.466663999999994</v>
      </c>
      <c r="F248" s="3">
        <v>54.060783000000001</v>
      </c>
      <c r="G248" s="3">
        <v>6.75</v>
      </c>
      <c r="I248" s="3">
        <f t="shared" si="84"/>
        <v>1.5809364803317776</v>
      </c>
      <c r="L248" s="3">
        <f t="shared" si="85"/>
        <v>14515.39828571368</v>
      </c>
      <c r="M248" s="3">
        <f t="shared" si="86"/>
        <v>9240.7895524758242</v>
      </c>
      <c r="N248" s="3">
        <f t="shared" si="87"/>
        <v>0.72082585174936287</v>
      </c>
      <c r="Q248" s="3">
        <f t="shared" si="88"/>
        <v>0.4588919896573474</v>
      </c>
      <c r="R248" s="18">
        <f t="shared" si="83"/>
        <v>8470.7237564361712</v>
      </c>
      <c r="S248" s="3">
        <f t="shared" si="93"/>
        <v>6.8321349068325556</v>
      </c>
      <c r="T248" s="3">
        <f t="shared" si="94"/>
        <v>6.9300553142912076</v>
      </c>
      <c r="U248" s="3">
        <f t="shared" si="95"/>
        <v>6.7904682401658887</v>
      </c>
      <c r="W248" s="3">
        <f t="shared" si="89"/>
        <v>8.2134906832555643E-2</v>
      </c>
      <c r="X248" s="3">
        <f t="shared" si="90"/>
        <v>0.18005531429120758</v>
      </c>
      <c r="Y248" s="3">
        <f t="shared" si="91"/>
        <v>4.046824016588868E-2</v>
      </c>
      <c r="AD248" s="3">
        <f t="shared" si="92"/>
        <v>6.7461429203925956E-3</v>
      </c>
      <c r="AE248" s="3">
        <f t="shared" si="92"/>
        <v>3.2419916204505538E-2</v>
      </c>
      <c r="AF248" s="3">
        <f t="shared" si="92"/>
        <v>1.6376784621240459E-3</v>
      </c>
    </row>
    <row r="249" spans="2:32" x14ac:dyDescent="0.3">
      <c r="B249" s="24"/>
      <c r="C249" s="3">
        <v>7</v>
      </c>
      <c r="D249" s="3">
        <v>12355.5</v>
      </c>
      <c r="E249" s="3">
        <v>87.944720000000004</v>
      </c>
      <c r="F249" s="3">
        <v>62.281970000000001</v>
      </c>
      <c r="G249" s="3">
        <v>5.5714285714285712</v>
      </c>
      <c r="I249" s="3">
        <f t="shared" si="84"/>
        <v>1.4120413981767115</v>
      </c>
      <c r="L249" s="3">
        <f t="shared" si="85"/>
        <v>17207.666649523388</v>
      </c>
      <c r="M249" s="3">
        <f t="shared" si="86"/>
        <v>14988.332204252803</v>
      </c>
      <c r="N249" s="3">
        <f t="shared" si="87"/>
        <v>0.82434121632920832</v>
      </c>
      <c r="Q249" s="3">
        <f t="shared" si="88"/>
        <v>0.71802297497099754</v>
      </c>
      <c r="R249" s="18">
        <f t="shared" si="83"/>
        <v>13739.304520565069</v>
      </c>
      <c r="S249" s="3">
        <f t="shared" si="93"/>
        <v>5.7863750383557075</v>
      </c>
      <c r="T249" s="3">
        <f t="shared" si="94"/>
        <v>5.7731856883074997</v>
      </c>
      <c r="U249" s="3">
        <f t="shared" si="95"/>
        <v>5.7982798002604694</v>
      </c>
      <c r="W249" s="3">
        <f t="shared" si="89"/>
        <v>0.21494646692713637</v>
      </c>
      <c r="X249" s="3">
        <f t="shared" si="90"/>
        <v>0.2017571168789285</v>
      </c>
      <c r="Y249" s="3">
        <f t="shared" si="91"/>
        <v>0.22685122883189823</v>
      </c>
      <c r="AD249" s="3">
        <f t="shared" si="92"/>
        <v>4.620198364445853E-2</v>
      </c>
      <c r="AE249" s="3">
        <f t="shared" si="92"/>
        <v>4.0705934211297617E-2</v>
      </c>
      <c r="AF249" s="3">
        <f t="shared" si="92"/>
        <v>5.1461480022542257E-2</v>
      </c>
    </row>
    <row r="250" spans="2:32" x14ac:dyDescent="0.3">
      <c r="B250" s="24"/>
      <c r="C250" s="3">
        <v>6</v>
      </c>
      <c r="D250" s="3">
        <v>9432.5</v>
      </c>
      <c r="E250" s="3">
        <v>97.491095999999999</v>
      </c>
      <c r="F250" s="3">
        <v>39.649911000000003</v>
      </c>
      <c r="G250" s="3">
        <v>6.166666666666667</v>
      </c>
      <c r="I250" s="3">
        <f t="shared" si="84"/>
        <v>2.4587973476157359</v>
      </c>
      <c r="L250" s="3">
        <f t="shared" si="85"/>
        <v>12143.868121835609</v>
      </c>
      <c r="M250" s="3">
        <f t="shared" si="86"/>
        <v>10042.898096639308</v>
      </c>
      <c r="N250" s="3">
        <f t="shared" si="87"/>
        <v>0.9392209210164576</v>
      </c>
      <c r="Q250" s="3">
        <f t="shared" si="88"/>
        <v>0.77672944941156263</v>
      </c>
      <c r="R250" s="18">
        <f t="shared" si="83"/>
        <v>9205.9899219193649</v>
      </c>
      <c r="S250" s="3">
        <f t="shared" si="93"/>
        <v>6</v>
      </c>
      <c r="T250" s="3">
        <f t="shared" si="94"/>
        <v>6</v>
      </c>
      <c r="U250" s="3">
        <f t="shared" si="95"/>
        <v>6</v>
      </c>
      <c r="W250" s="3">
        <f t="shared" si="89"/>
        <v>-0.16666666666666696</v>
      </c>
      <c r="X250" s="3">
        <f t="shared" si="90"/>
        <v>-0.16666666666666696</v>
      </c>
      <c r="Y250" s="3">
        <f t="shared" si="91"/>
        <v>-0.16666666666666696</v>
      </c>
      <c r="AD250" s="3">
        <f t="shared" si="92"/>
        <v>2.7777777777777877E-2</v>
      </c>
      <c r="AE250" s="3">
        <f t="shared" si="92"/>
        <v>2.7777777777777877E-2</v>
      </c>
      <c r="AF250" s="3">
        <f t="shared" si="92"/>
        <v>2.7777777777777877E-2</v>
      </c>
    </row>
    <row r="251" spans="2:32" x14ac:dyDescent="0.3">
      <c r="B251" s="24"/>
      <c r="C251" s="3">
        <v>8</v>
      </c>
      <c r="D251" s="3">
        <v>12861</v>
      </c>
      <c r="E251" s="3">
        <v>87.620439000000005</v>
      </c>
      <c r="F251" s="3">
        <v>54.789476999999998</v>
      </c>
      <c r="G251" s="3">
        <v>6</v>
      </c>
      <c r="I251" s="3">
        <f t="shared" si="84"/>
        <v>1.5992202115745695</v>
      </c>
      <c r="L251" s="3">
        <f t="shared" si="85"/>
        <v>15081.774822879717</v>
      </c>
      <c r="M251" s="3">
        <f t="shared" si="86"/>
        <v>13578.367949646059</v>
      </c>
      <c r="N251" s="3">
        <f t="shared" si="87"/>
        <v>0.94716832300418263</v>
      </c>
      <c r="Q251" s="3">
        <f t="shared" si="88"/>
        <v>0.85275109534782978</v>
      </c>
      <c r="R251" s="18">
        <f t="shared" si="83"/>
        <v>12446.837287175553</v>
      </c>
      <c r="S251" s="3">
        <f t="shared" si="93"/>
        <v>5.579361613773024</v>
      </c>
      <c r="T251" s="3">
        <f t="shared" si="94"/>
        <v>5.5869870278574032</v>
      </c>
      <c r="U251" s="3">
        <f t="shared" si="95"/>
        <v>5.6001949471063579</v>
      </c>
      <c r="W251" s="3">
        <f t="shared" si="89"/>
        <v>-0.42063838622697602</v>
      </c>
      <c r="X251" s="3">
        <f t="shared" si="90"/>
        <v>-0.4130129721425968</v>
      </c>
      <c r="Y251" s="3">
        <f t="shared" si="91"/>
        <v>-0.3998050528936421</v>
      </c>
      <c r="AD251" s="3">
        <f t="shared" si="92"/>
        <v>0.17693665196763464</v>
      </c>
      <c r="AE251" s="3">
        <f t="shared" si="92"/>
        <v>0.17057971515806145</v>
      </c>
      <c r="AF251" s="3">
        <f t="shared" si="92"/>
        <v>0.15984408031928796</v>
      </c>
    </row>
    <row r="252" spans="2:32" x14ac:dyDescent="0.3">
      <c r="B252" s="24"/>
      <c r="C252" s="3">
        <v>6</v>
      </c>
      <c r="D252" s="3">
        <v>9733.5</v>
      </c>
      <c r="E252" s="3">
        <v>66.899878000000001</v>
      </c>
      <c r="F252" s="3">
        <v>63.060285</v>
      </c>
      <c r="G252" s="3">
        <v>5.833333333333333</v>
      </c>
      <c r="I252" s="3">
        <f t="shared" si="84"/>
        <v>1.0608876569460477</v>
      </c>
      <c r="L252" s="3">
        <f t="shared" si="85"/>
        <v>13253.516639785914</v>
      </c>
      <c r="M252" s="3">
        <f t="shared" si="86"/>
        <v>10960.570034201262</v>
      </c>
      <c r="N252" s="3">
        <f t="shared" si="87"/>
        <v>0.88804687800248305</v>
      </c>
      <c r="Q252" s="3">
        <f t="shared" si="88"/>
        <v>0.73440885649781984</v>
      </c>
      <c r="R252" s="18">
        <f t="shared" si="83"/>
        <v>10047.189198017824</v>
      </c>
      <c r="S252" s="3">
        <f t="shared" si="93"/>
        <v>6</v>
      </c>
      <c r="T252" s="3">
        <f t="shared" si="94"/>
        <v>6</v>
      </c>
      <c r="U252" s="3">
        <f t="shared" si="95"/>
        <v>6</v>
      </c>
      <c r="W252" s="3">
        <f t="shared" si="89"/>
        <v>0.16666666666666696</v>
      </c>
      <c r="X252" s="3">
        <f t="shared" si="90"/>
        <v>0.16666666666666696</v>
      </c>
      <c r="Y252" s="3">
        <f t="shared" si="91"/>
        <v>0.16666666666666696</v>
      </c>
      <c r="AD252" s="3">
        <f t="shared" si="92"/>
        <v>2.7777777777777877E-2</v>
      </c>
      <c r="AE252" s="3">
        <f t="shared" si="92"/>
        <v>2.7777777777777877E-2</v>
      </c>
      <c r="AF252" s="3">
        <f t="shared" si="92"/>
        <v>2.7777777777777877E-2</v>
      </c>
    </row>
    <row r="253" spans="2:32" x14ac:dyDescent="0.3">
      <c r="B253" s="24"/>
      <c r="C253" s="3">
        <v>7</v>
      </c>
      <c r="D253" s="3">
        <v>12507.5</v>
      </c>
      <c r="E253" s="3">
        <v>92.614430999999996</v>
      </c>
      <c r="F253" s="3">
        <v>56.329298000000001</v>
      </c>
      <c r="G253" s="3">
        <v>5.8571428571428568</v>
      </c>
      <c r="I253" s="3">
        <f t="shared" si="84"/>
        <v>1.6441609302498319</v>
      </c>
      <c r="L253" s="3">
        <f t="shared" si="85"/>
        <v>16389.393196186247</v>
      </c>
      <c r="M253" s="3">
        <f t="shared" si="86"/>
        <v>14275.594411132088</v>
      </c>
      <c r="N253" s="3">
        <f t="shared" si="87"/>
        <v>0.87614565388931687</v>
      </c>
      <c r="Q253" s="3">
        <f t="shared" si="88"/>
        <v>0.76314600853620684</v>
      </c>
      <c r="R253" s="18">
        <f t="shared" si="83"/>
        <v>13085.961543537747</v>
      </c>
      <c r="S253" s="3">
        <f t="shared" si="93"/>
        <v>5.753215105202405</v>
      </c>
      <c r="T253" s="3">
        <f t="shared" si="94"/>
        <v>5.7474263890913546</v>
      </c>
      <c r="U253" s="3">
        <f t="shared" si="95"/>
        <v>5.7651198671071668</v>
      </c>
      <c r="W253" s="3">
        <f t="shared" si="89"/>
        <v>-0.10392775194045178</v>
      </c>
      <c r="X253" s="3">
        <f t="shared" si="90"/>
        <v>-0.10971646805150215</v>
      </c>
      <c r="Y253" s="3">
        <f t="shared" si="91"/>
        <v>-9.2022990035689922E-2</v>
      </c>
      <c r="AD253" s="3">
        <f t="shared" si="92"/>
        <v>1.0800977623396079E-2</v>
      </c>
      <c r="AE253" s="3">
        <f t="shared" si="92"/>
        <v>1.2037703361696291E-2</v>
      </c>
      <c r="AF253" s="3">
        <f t="shared" si="92"/>
        <v>8.4682306951086861E-3</v>
      </c>
    </row>
    <row r="254" spans="2:32" x14ac:dyDescent="0.3">
      <c r="B254" s="24"/>
      <c r="C254" s="3">
        <v>5</v>
      </c>
      <c r="D254" s="3">
        <v>7926</v>
      </c>
      <c r="E254" s="3">
        <v>83.871696999999998</v>
      </c>
      <c r="F254" s="3">
        <v>50.980621999999997</v>
      </c>
      <c r="G254" s="3">
        <v>6.4</v>
      </c>
      <c r="I254" s="3">
        <f t="shared" si="84"/>
        <v>1.645168177822546</v>
      </c>
      <c r="L254" s="3">
        <f t="shared" si="85"/>
        <v>13432.920141181818</v>
      </c>
      <c r="M254" s="3">
        <f t="shared" si="86"/>
        <v>10166.393006541826</v>
      </c>
      <c r="N254" s="3">
        <f t="shared" si="87"/>
        <v>0.77962754291515313</v>
      </c>
      <c r="Q254" s="3">
        <f t="shared" si="88"/>
        <v>0.59004296286262869</v>
      </c>
      <c r="R254" s="18">
        <f t="shared" si="83"/>
        <v>9319.1935893300069</v>
      </c>
      <c r="S254" s="3">
        <f t="shared" si="93"/>
        <v>6.345700302231176</v>
      </c>
      <c r="T254" s="3">
        <f t="shared" si="94"/>
        <v>6.3731081269814789</v>
      </c>
      <c r="U254" s="3">
        <f t="shared" si="95"/>
        <v>6.3290336355645094</v>
      </c>
      <c r="W254" s="3">
        <f t="shared" si="89"/>
        <v>-5.4299697768824373E-2</v>
      </c>
      <c r="X254" s="3">
        <f t="shared" si="90"/>
        <v>-2.6891873018521473E-2</v>
      </c>
      <c r="Y254" s="3">
        <f t="shared" si="91"/>
        <v>-7.0966364435490981E-2</v>
      </c>
      <c r="AD254" s="3">
        <f t="shared" si="92"/>
        <v>2.9484571777856705E-3</v>
      </c>
      <c r="AE254" s="3">
        <f t="shared" si="92"/>
        <v>7.2317283444428321E-4</v>
      </c>
      <c r="AF254" s="3">
        <f t="shared" si="92"/>
        <v>5.0362248811909194E-3</v>
      </c>
    </row>
    <row r="255" spans="2:32" x14ac:dyDescent="0.3">
      <c r="B255" s="24"/>
      <c r="C255" s="3">
        <v>7</v>
      </c>
      <c r="D255" s="3">
        <v>11254.5</v>
      </c>
      <c r="E255" s="3">
        <v>101.243272</v>
      </c>
      <c r="F255" s="3">
        <v>46.544384999999998</v>
      </c>
      <c r="G255" s="3">
        <v>5.7142857142857144</v>
      </c>
      <c r="I255" s="3">
        <f t="shared" si="84"/>
        <v>2.1751984047055304</v>
      </c>
      <c r="L255" s="3">
        <f t="shared" si="85"/>
        <v>14804.145378968395</v>
      </c>
      <c r="M255" s="3">
        <f t="shared" si="86"/>
        <v>12894.801686908437</v>
      </c>
      <c r="N255" s="3">
        <f t="shared" si="87"/>
        <v>0.87279357009625302</v>
      </c>
      <c r="Q255" s="3">
        <f t="shared" si="88"/>
        <v>0.76022625500481633</v>
      </c>
      <c r="R255" s="18">
        <f t="shared" si="83"/>
        <v>11820.234879666066</v>
      </c>
      <c r="S255" s="3">
        <f t="shared" si="93"/>
        <v>5.6773526088515904</v>
      </c>
      <c r="T255" s="3">
        <f t="shared" si="94"/>
        <v>5.6710850236272456</v>
      </c>
      <c r="U255" s="3">
        <f t="shared" si="95"/>
        <v>5.6892573707563523</v>
      </c>
      <c r="W255" s="3">
        <f t="shared" si="89"/>
        <v>-3.6933105434123981E-2</v>
      </c>
      <c r="X255" s="3">
        <f t="shared" si="90"/>
        <v>-4.3200690658468766E-2</v>
      </c>
      <c r="Y255" s="3">
        <f t="shared" si="91"/>
        <v>-2.5028343529362118E-2</v>
      </c>
      <c r="AD255" s="3">
        <f t="shared" si="92"/>
        <v>1.3640542770081182E-3</v>
      </c>
      <c r="AE255" s="3">
        <f t="shared" si="92"/>
        <v>1.8662996733687105E-3</v>
      </c>
      <c r="AF255" s="3">
        <f t="shared" si="92"/>
        <v>6.2641797982376259E-4</v>
      </c>
    </row>
    <row r="256" spans="2:32" x14ac:dyDescent="0.3">
      <c r="B256" s="24"/>
      <c r="C256" s="3">
        <v>4</v>
      </c>
      <c r="D256" s="3">
        <v>6956</v>
      </c>
      <c r="E256" s="3">
        <v>88.288626500000007</v>
      </c>
      <c r="F256" s="3">
        <v>43.322612800000002</v>
      </c>
      <c r="G256" s="3">
        <v>7</v>
      </c>
      <c r="I256" s="3">
        <f t="shared" si="84"/>
        <v>2.0379340209139003</v>
      </c>
      <c r="L256" s="3">
        <f t="shared" si="85"/>
        <v>12016.258829909049</v>
      </c>
      <c r="M256" s="3">
        <f t="shared" si="86"/>
        <v>7649.7879610066393</v>
      </c>
      <c r="N256" s="3">
        <f t="shared" si="87"/>
        <v>0.90930624946167227</v>
      </c>
      <c r="Q256" s="3">
        <f t="shared" si="88"/>
        <v>0.57888233754470897</v>
      </c>
      <c r="R256" s="18">
        <f t="shared" si="83"/>
        <v>7012.3056309227522</v>
      </c>
      <c r="S256" s="3">
        <f t="shared" si="93"/>
        <v>7.0606336771236169</v>
      </c>
      <c r="T256" s="3">
        <f t="shared" si="94"/>
        <v>7.0643138857261141</v>
      </c>
      <c r="U256" s="3">
        <f t="shared" si="95"/>
        <v>7.0189670104569499</v>
      </c>
      <c r="W256" s="3">
        <f t="shared" si="89"/>
        <v>6.0633677123616891E-2</v>
      </c>
      <c r="X256" s="3">
        <f t="shared" si="90"/>
        <v>6.4313885726114073E-2</v>
      </c>
      <c r="Y256" s="3">
        <f t="shared" si="91"/>
        <v>1.8967010456949929E-2</v>
      </c>
      <c r="AD256" s="3">
        <f t="shared" si="92"/>
        <v>3.6764428015310224E-3</v>
      </c>
      <c r="AE256" s="3">
        <f t="shared" si="92"/>
        <v>4.1362758971916595E-3</v>
      </c>
      <c r="AF256" s="3">
        <f t="shared" si="92"/>
        <v>3.5974748567404796E-4</v>
      </c>
    </row>
    <row r="257" spans="2:32" x14ac:dyDescent="0.3">
      <c r="B257" s="24"/>
      <c r="C257" s="3">
        <v>7</v>
      </c>
      <c r="D257" s="3">
        <v>8094.5</v>
      </c>
      <c r="E257" s="3">
        <v>78.208408300000002</v>
      </c>
      <c r="F257" s="3">
        <v>56.693921799999998</v>
      </c>
      <c r="G257" s="3">
        <v>5.8571428571428568</v>
      </c>
      <c r="I257" s="3">
        <f t="shared" si="84"/>
        <v>1.3794848868613638</v>
      </c>
      <c r="L257" s="3">
        <f t="shared" si="85"/>
        <v>13929.637679247366</v>
      </c>
      <c r="M257" s="3">
        <f t="shared" si="86"/>
        <v>12133.082379720512</v>
      </c>
      <c r="N257" s="3">
        <f t="shared" si="87"/>
        <v>0.66714291938949632</v>
      </c>
      <c r="Q257" s="3">
        <f t="shared" si="88"/>
        <v>0.58109910583383928</v>
      </c>
      <c r="R257" s="18">
        <f t="shared" si="83"/>
        <v>11121.992181410469</v>
      </c>
      <c r="S257" s="3">
        <f t="shared" si="93"/>
        <v>5.7910259685436145</v>
      </c>
      <c r="T257" s="3">
        <f t="shared" si="94"/>
        <v>5.7553797189325904</v>
      </c>
      <c r="U257" s="3">
        <f t="shared" si="95"/>
        <v>5.8029307304483764</v>
      </c>
      <c r="W257" s="3">
        <f t="shared" si="89"/>
        <v>-6.6116888599242252E-2</v>
      </c>
      <c r="X257" s="3">
        <f t="shared" si="90"/>
        <v>-0.10176313821026639</v>
      </c>
      <c r="Y257" s="3">
        <f t="shared" si="91"/>
        <v>-5.4212126694480389E-2</v>
      </c>
      <c r="AD257" s="3">
        <f t="shared" si="92"/>
        <v>4.3714429580446103E-3</v>
      </c>
      <c r="AE257" s="3">
        <f t="shared" si="92"/>
        <v>1.035573629840178E-2</v>
      </c>
      <c r="AF257" s="3">
        <f t="shared" si="92"/>
        <v>2.9389546807383933E-3</v>
      </c>
    </row>
    <row r="258" spans="2:32" x14ac:dyDescent="0.3">
      <c r="B258" s="24"/>
      <c r="C258" s="3">
        <v>4</v>
      </c>
      <c r="D258" s="3">
        <v>5997</v>
      </c>
      <c r="E258" s="3">
        <v>78.984949</v>
      </c>
      <c r="F258" s="3">
        <v>41.421061999999999</v>
      </c>
      <c r="G258" s="3">
        <v>7</v>
      </c>
      <c r="I258" s="3">
        <f t="shared" si="84"/>
        <v>1.9068788965381911</v>
      </c>
      <c r="L258" s="3">
        <f t="shared" si="85"/>
        <v>10278.161664469346</v>
      </c>
      <c r="M258" s="3">
        <f t="shared" si="86"/>
        <v>6543.2809391916762</v>
      </c>
      <c r="N258" s="3">
        <f t="shared" si="87"/>
        <v>0.91651268770691652</v>
      </c>
      <c r="Q258" s="3">
        <f t="shared" si="88"/>
        <v>0.58347009861997734</v>
      </c>
      <c r="R258" s="18">
        <f t="shared" si="83"/>
        <v>5998.00752759237</v>
      </c>
      <c r="S258" s="3">
        <f t="shared" si="93"/>
        <v>6.9951061149357621</v>
      </c>
      <c r="T258" s="3">
        <f t="shared" si="94"/>
        <v>6.995183104415637</v>
      </c>
      <c r="U258" s="3">
        <f t="shared" si="95"/>
        <v>6.953439448269096</v>
      </c>
      <c r="W258" s="3">
        <f t="shared" si="89"/>
        <v>-4.893885064237935E-3</v>
      </c>
      <c r="X258" s="3">
        <f t="shared" si="90"/>
        <v>-4.8168955843630457E-3</v>
      </c>
      <c r="Y258" s="3">
        <f t="shared" si="91"/>
        <v>-4.656055173090401E-2</v>
      </c>
      <c r="AD258" s="3">
        <f t="shared" si="92"/>
        <v>2.3950111021971137E-5</v>
      </c>
      <c r="AE258" s="3">
        <f t="shared" si="92"/>
        <v>2.3202483070656206E-5</v>
      </c>
      <c r="AF258" s="3">
        <f t="shared" si="92"/>
        <v>2.1678849774861885E-3</v>
      </c>
    </row>
    <row r="259" spans="2:32" x14ac:dyDescent="0.3">
      <c r="B259" s="24"/>
      <c r="C259" s="3">
        <v>4</v>
      </c>
      <c r="D259" s="3">
        <v>7280</v>
      </c>
      <c r="E259" s="3">
        <v>70.9661732</v>
      </c>
      <c r="F259" s="3">
        <v>53.592589199999999</v>
      </c>
      <c r="G259" s="3">
        <v>6.75</v>
      </c>
      <c r="I259" s="3">
        <f t="shared" si="84"/>
        <v>1.3241788512057933</v>
      </c>
      <c r="L259" s="3">
        <f t="shared" si="85"/>
        <v>11948.296714880114</v>
      </c>
      <c r="M259" s="3">
        <f t="shared" si="86"/>
        <v>7606.5219348072987</v>
      </c>
      <c r="N259" s="3">
        <f t="shared" si="87"/>
        <v>0.95707342493641667</v>
      </c>
      <c r="Q259" s="3">
        <f t="shared" si="88"/>
        <v>0.60929186592208306</v>
      </c>
      <c r="R259" s="18">
        <f t="shared" si="83"/>
        <v>6972.6451069066907</v>
      </c>
      <c r="S259" s="3">
        <f t="shared" si="93"/>
        <v>6.7037560922695629</v>
      </c>
      <c r="T259" s="3">
        <f t="shared" si="94"/>
        <v>6.6835527131346879</v>
      </c>
      <c r="U259" s="3">
        <f t="shared" si="95"/>
        <v>6.6620894256028969</v>
      </c>
      <c r="W259" s="3">
        <f t="shared" si="89"/>
        <v>-4.6243907730437073E-2</v>
      </c>
      <c r="X259" s="3">
        <f t="shared" si="90"/>
        <v>-6.6447286865312094E-2</v>
      </c>
      <c r="Y259" s="3">
        <f t="shared" si="91"/>
        <v>-8.7910574397103147E-2</v>
      </c>
      <c r="AD259" s="3">
        <f t="shared" si="92"/>
        <v>2.1384990021811779E-3</v>
      </c>
      <c r="AE259" s="3">
        <f t="shared" si="92"/>
        <v>4.4152419317610775E-3</v>
      </c>
      <c r="AF259" s="3">
        <f t="shared" si="92"/>
        <v>7.7282690908286071E-3</v>
      </c>
    </row>
    <row r="260" spans="2:32" x14ac:dyDescent="0.3">
      <c r="B260" s="24"/>
      <c r="C260" s="3">
        <v>5</v>
      </c>
      <c r="D260" s="3">
        <v>8461.5</v>
      </c>
      <c r="E260" s="3">
        <v>90.927803800000007</v>
      </c>
      <c r="F260" s="3">
        <v>47.819246300000003</v>
      </c>
      <c r="G260" s="3">
        <v>6.4</v>
      </c>
      <c r="I260" s="3">
        <f t="shared" si="84"/>
        <v>1.9014896895185904</v>
      </c>
      <c r="L260" s="3">
        <f t="shared" si="85"/>
        <v>13659.956018204548</v>
      </c>
      <c r="M260" s="3">
        <f t="shared" si="86"/>
        <v>10338.219826633003</v>
      </c>
      <c r="N260" s="3">
        <f t="shared" si="87"/>
        <v>0.81846779638035405</v>
      </c>
      <c r="Q260" s="3">
        <f t="shared" si="88"/>
        <v>0.61943830483227069</v>
      </c>
      <c r="R260" s="18">
        <f t="shared" ref="R260:R323" si="96">M260*(1-1/12)</f>
        <v>9476.7015077469187</v>
      </c>
      <c r="S260" s="3">
        <f t="shared" si="93"/>
        <v>6.3969646045703845</v>
      </c>
      <c r="T260" s="3">
        <f t="shared" si="94"/>
        <v>6.416604378627647</v>
      </c>
      <c r="U260" s="3">
        <f t="shared" si="95"/>
        <v>6.3802979379037179</v>
      </c>
      <c r="W260" s="3">
        <f t="shared" si="89"/>
        <v>-3.0353954296158392E-3</v>
      </c>
      <c r="X260" s="3">
        <f t="shared" si="90"/>
        <v>1.6604378627646632E-2</v>
      </c>
      <c r="Y260" s="3">
        <f t="shared" si="91"/>
        <v>-1.9702062096282447E-2</v>
      </c>
      <c r="AD260" s="3">
        <f t="shared" si="92"/>
        <v>9.2136254141327252E-6</v>
      </c>
      <c r="AE260" s="3">
        <f t="shared" si="92"/>
        <v>2.7570538961024826E-4</v>
      </c>
      <c r="AF260" s="3">
        <f t="shared" si="92"/>
        <v>3.8817125084576948E-4</v>
      </c>
    </row>
    <row r="261" spans="2:32" x14ac:dyDescent="0.3">
      <c r="B261" s="24"/>
      <c r="C261" s="3">
        <v>7</v>
      </c>
      <c r="D261" s="3">
        <v>11180.5</v>
      </c>
      <c r="E261" s="3">
        <v>109.268535</v>
      </c>
      <c r="F261" s="3">
        <v>50.063412999999997</v>
      </c>
      <c r="G261" s="3">
        <v>6.2857142857142856</v>
      </c>
      <c r="I261" s="3">
        <f t="shared" si="84"/>
        <v>2.1826025924361172</v>
      </c>
      <c r="L261" s="3">
        <f t="shared" si="85"/>
        <v>17185.62958001058</v>
      </c>
      <c r="M261" s="3">
        <f t="shared" si="86"/>
        <v>14969.137334582581</v>
      </c>
      <c r="N261" s="3">
        <f t="shared" si="87"/>
        <v>0.74690342870795579</v>
      </c>
      <c r="Q261" s="3">
        <f t="shared" si="88"/>
        <v>0.65057261637970887</v>
      </c>
      <c r="R261" s="18">
        <f t="shared" si="96"/>
        <v>13721.709223367367</v>
      </c>
      <c r="S261" s="3">
        <f t="shared" si="93"/>
        <v>5.6762948677472211</v>
      </c>
      <c r="T261" s="3">
        <f t="shared" si="94"/>
        <v>5.6520429766102627</v>
      </c>
      <c r="U261" s="3">
        <f t="shared" si="95"/>
        <v>5.688199629651983</v>
      </c>
      <c r="W261" s="3">
        <f t="shared" si="89"/>
        <v>-0.60941941796706445</v>
      </c>
      <c r="X261" s="3">
        <f t="shared" si="90"/>
        <v>-0.63367130910402292</v>
      </c>
      <c r="Y261" s="3">
        <f t="shared" si="91"/>
        <v>-0.59751465606230258</v>
      </c>
      <c r="AD261" s="3">
        <f t="shared" si="92"/>
        <v>0.37139202699531559</v>
      </c>
      <c r="AE261" s="3">
        <f t="shared" si="92"/>
        <v>0.40153932798160613</v>
      </c>
      <c r="AF261" s="3">
        <f t="shared" si="92"/>
        <v>0.35702376420925175</v>
      </c>
    </row>
    <row r="262" spans="2:32" x14ac:dyDescent="0.3">
      <c r="B262" s="24"/>
      <c r="C262" s="3">
        <v>8</v>
      </c>
      <c r="D262" s="3">
        <v>8115</v>
      </c>
      <c r="E262" s="3">
        <v>62.439030000000002</v>
      </c>
      <c r="F262" s="3">
        <v>53.110239999999997</v>
      </c>
      <c r="G262" s="3">
        <v>5.75</v>
      </c>
      <c r="I262" s="3">
        <f t="shared" si="84"/>
        <v>1.1756495545868368</v>
      </c>
      <c r="L262" s="3">
        <f t="shared" si="85"/>
        <v>10417.99834879294</v>
      </c>
      <c r="M262" s="3">
        <f t="shared" si="86"/>
        <v>9379.493895116073</v>
      </c>
      <c r="N262" s="3">
        <f t="shared" si="87"/>
        <v>0.86518527446619498</v>
      </c>
      <c r="Q262" s="3">
        <f t="shared" si="88"/>
        <v>0.77894041910077938</v>
      </c>
      <c r="R262" s="18">
        <f t="shared" si="96"/>
        <v>8597.869403856399</v>
      </c>
      <c r="S262" s="3">
        <f t="shared" si="93"/>
        <v>5.6852542780199578</v>
      </c>
      <c r="T262" s="3">
        <f t="shared" si="94"/>
        <v>5.6723839299698398</v>
      </c>
      <c r="U262" s="3">
        <f t="shared" si="95"/>
        <v>5.7060876113532908</v>
      </c>
      <c r="W262" s="3">
        <f t="shared" si="89"/>
        <v>-6.4745721980042248E-2</v>
      </c>
      <c r="X262" s="3">
        <f t="shared" si="90"/>
        <v>-7.7616070030160245E-2</v>
      </c>
      <c r="Y262" s="3">
        <f t="shared" si="91"/>
        <v>-4.3912388646709211E-2</v>
      </c>
      <c r="AD262" s="3">
        <f t="shared" si="92"/>
        <v>4.1920085147169259E-3</v>
      </c>
      <c r="AE262" s="3">
        <f t="shared" si="92"/>
        <v>6.0242543269267397E-3</v>
      </c>
      <c r="AF262" s="3">
        <f t="shared" si="92"/>
        <v>1.928297876659636E-3</v>
      </c>
    </row>
    <row r="263" spans="2:32" x14ac:dyDescent="0.3">
      <c r="B263" s="24"/>
      <c r="C263" s="3">
        <v>8</v>
      </c>
      <c r="D263" s="3">
        <v>11731.5</v>
      </c>
      <c r="E263" s="3">
        <v>75.005168999999995</v>
      </c>
      <c r="F263" s="3">
        <v>62.285226000000002</v>
      </c>
      <c r="G263" s="3">
        <v>5.5</v>
      </c>
      <c r="I263" s="3">
        <f t="shared" si="84"/>
        <v>1.204220869327824</v>
      </c>
      <c r="L263" s="3">
        <f t="shared" si="85"/>
        <v>14676.622075243265</v>
      </c>
      <c r="M263" s="3">
        <f t="shared" si="86"/>
        <v>13213.602320413078</v>
      </c>
      <c r="N263" s="3">
        <f t="shared" si="87"/>
        <v>0.88783510472965821</v>
      </c>
      <c r="Q263" s="3">
        <f t="shared" si="88"/>
        <v>0.79933243084516437</v>
      </c>
      <c r="R263" s="18">
        <f t="shared" si="96"/>
        <v>12112.468793711987</v>
      </c>
      <c r="S263" s="3">
        <f t="shared" si="93"/>
        <v>5.6781114493347111</v>
      </c>
      <c r="T263" s="3">
        <f t="shared" si="94"/>
        <v>5.6709035588504584</v>
      </c>
      <c r="U263" s="3">
        <f t="shared" si="95"/>
        <v>5.6989447826680442</v>
      </c>
      <c r="W263" s="3">
        <f t="shared" si="89"/>
        <v>0.17811144933471112</v>
      </c>
      <c r="X263" s="3">
        <f t="shared" si="90"/>
        <v>0.17090355885045838</v>
      </c>
      <c r="Y263" s="3">
        <f t="shared" si="91"/>
        <v>0.19894478266804416</v>
      </c>
      <c r="AD263" s="3">
        <f t="shared" si="92"/>
        <v>3.1723688384111368E-2</v>
      </c>
      <c r="AE263" s="3">
        <f t="shared" si="92"/>
        <v>2.9208026427752092E-2</v>
      </c>
      <c r="AF263" s="3">
        <f t="shared" si="92"/>
        <v>3.9579026550835325E-2</v>
      </c>
    </row>
    <row r="264" spans="2:32" x14ac:dyDescent="0.3">
      <c r="B264" s="24"/>
      <c r="C264" s="3">
        <v>4</v>
      </c>
      <c r="D264" s="3">
        <v>8087</v>
      </c>
      <c r="E264" s="3">
        <v>95.965624000000005</v>
      </c>
      <c r="F264" s="3">
        <v>55.893160000000002</v>
      </c>
      <c r="G264" s="3">
        <v>6.75</v>
      </c>
      <c r="I264" s="3">
        <f t="shared" si="84"/>
        <v>1.7169475477858114</v>
      </c>
      <c r="L264" s="3">
        <f t="shared" si="85"/>
        <v>16850.943717264232</v>
      </c>
      <c r="M264" s="3">
        <f t="shared" si="86"/>
        <v>10727.643953463681</v>
      </c>
      <c r="N264" s="3">
        <f t="shared" si="87"/>
        <v>0.75384679386091247</v>
      </c>
      <c r="Q264" s="3">
        <f t="shared" si="88"/>
        <v>0.47991377430776516</v>
      </c>
      <c r="R264" s="18">
        <f t="shared" si="96"/>
        <v>9833.6736240083737</v>
      </c>
      <c r="S264" s="3">
        <f t="shared" si="93"/>
        <v>6.9001404405595723</v>
      </c>
      <c r="T264" s="3">
        <f t="shared" si="94"/>
        <v>6.9815503769624492</v>
      </c>
      <c r="U264" s="3">
        <f t="shared" si="95"/>
        <v>6.8584737738929054</v>
      </c>
      <c r="W264" s="3">
        <f t="shared" si="89"/>
        <v>0.15014044055957232</v>
      </c>
      <c r="X264" s="3">
        <f t="shared" si="90"/>
        <v>0.23155037696244918</v>
      </c>
      <c r="Y264" s="3">
        <f t="shared" si="91"/>
        <v>0.10847377389290536</v>
      </c>
      <c r="AD264" s="3">
        <f t="shared" si="92"/>
        <v>2.254215189142247E-2</v>
      </c>
      <c r="AE264" s="3">
        <f t="shared" si="92"/>
        <v>5.3615577071452314E-2</v>
      </c>
      <c r="AF264" s="3">
        <f t="shared" si="92"/>
        <v>1.1766559622569155E-2</v>
      </c>
    </row>
    <row r="265" spans="2:32" x14ac:dyDescent="0.3">
      <c r="B265" s="24"/>
      <c r="C265" s="3">
        <v>8</v>
      </c>
      <c r="D265" s="3">
        <v>12679</v>
      </c>
      <c r="E265" s="3">
        <v>97.551979900000006</v>
      </c>
      <c r="F265" s="3">
        <v>70.327978599999994</v>
      </c>
      <c r="G265" s="3">
        <v>6</v>
      </c>
      <c r="I265" s="3">
        <f t="shared" si="84"/>
        <v>1.3871005799105964</v>
      </c>
      <c r="L265" s="3">
        <f t="shared" si="85"/>
        <v>21553.315974715064</v>
      </c>
      <c r="M265" s="3">
        <f t="shared" si="86"/>
        <v>19404.802039325572</v>
      </c>
      <c r="N265" s="3">
        <f t="shared" si="87"/>
        <v>0.6533949676118761</v>
      </c>
      <c r="Q265" s="3">
        <f t="shared" si="88"/>
        <v>0.58826215023591599</v>
      </c>
      <c r="R265" s="18">
        <f t="shared" si="96"/>
        <v>17787.735202715106</v>
      </c>
      <c r="S265" s="3">
        <f t="shared" si="93"/>
        <v>5.6323915216890175</v>
      </c>
      <c r="T265" s="3">
        <f t="shared" si="94"/>
        <v>5.5665735969253198</v>
      </c>
      <c r="U265" s="3">
        <f t="shared" si="95"/>
        <v>5.6532248550223505</v>
      </c>
      <c r="W265" s="3">
        <f t="shared" si="89"/>
        <v>-0.36760847831098253</v>
      </c>
      <c r="X265" s="3">
        <f t="shared" si="90"/>
        <v>-0.43342640307468017</v>
      </c>
      <c r="Y265" s="3">
        <f t="shared" si="91"/>
        <v>-0.3467751449776495</v>
      </c>
      <c r="AD265" s="3">
        <f t="shared" si="92"/>
        <v>0.13513599332611612</v>
      </c>
      <c r="AE265" s="3">
        <f t="shared" si="92"/>
        <v>0.18785844688225511</v>
      </c>
      <c r="AF265" s="3">
        <f t="shared" si="92"/>
        <v>0.12025300117426983</v>
      </c>
    </row>
    <row r="266" spans="2:32" x14ac:dyDescent="0.3">
      <c r="B266" s="24"/>
      <c r="C266" s="3">
        <v>4</v>
      </c>
      <c r="D266" s="3">
        <v>4728</v>
      </c>
      <c r="E266" s="3">
        <v>89.387951000000001</v>
      </c>
      <c r="F266" s="3">
        <v>43.607674000000003</v>
      </c>
      <c r="G266" s="3">
        <v>6.5</v>
      </c>
      <c r="I266" s="3">
        <f t="shared" si="84"/>
        <v>2.0498215749824213</v>
      </c>
      <c r="L266" s="3">
        <f t="shared" si="85"/>
        <v>12245.930132642148</v>
      </c>
      <c r="M266" s="3">
        <f t="shared" si="86"/>
        <v>7796.001253471949</v>
      </c>
      <c r="N266" s="3">
        <f t="shared" si="87"/>
        <v>0.60646475626134433</v>
      </c>
      <c r="Q266" s="3">
        <f t="shared" si="88"/>
        <v>0.38608745508005765</v>
      </c>
      <c r="R266" s="18">
        <f t="shared" si="96"/>
        <v>7146.3344823492862</v>
      </c>
      <c r="S266" s="3">
        <f t="shared" si="93"/>
        <v>7.0665774541578772</v>
      </c>
      <c r="T266" s="3">
        <f t="shared" si="94"/>
        <v>7.2216784093605391</v>
      </c>
      <c r="U266" s="3">
        <f t="shared" si="95"/>
        <v>7.0249107874912102</v>
      </c>
      <c r="W266" s="3">
        <f t="shared" si="89"/>
        <v>0.56657745415787719</v>
      </c>
      <c r="X266" s="3">
        <f t="shared" si="90"/>
        <v>0.72167840936053906</v>
      </c>
      <c r="Y266" s="3">
        <f t="shared" si="91"/>
        <v>0.52491078749121023</v>
      </c>
      <c r="AD266" s="3">
        <f t="shared" si="92"/>
        <v>0.32101001156002146</v>
      </c>
      <c r="AE266" s="3">
        <f t="shared" si="92"/>
        <v>0.5208197265371578</v>
      </c>
      <c r="AF266" s="3">
        <f t="shared" si="92"/>
        <v>0.27553133482464248</v>
      </c>
    </row>
    <row r="267" spans="2:32" x14ac:dyDescent="0.3">
      <c r="B267" s="24"/>
      <c r="C267" s="3">
        <v>7</v>
      </c>
      <c r="D267" s="3">
        <v>11741.5</v>
      </c>
      <c r="E267" s="3">
        <v>100.0163786</v>
      </c>
      <c r="F267" s="3">
        <v>48.7361644</v>
      </c>
      <c r="G267" s="3">
        <v>6</v>
      </c>
      <c r="I267" s="3">
        <f t="shared" si="84"/>
        <v>2.0522004517860664</v>
      </c>
      <c r="L267" s="3">
        <f t="shared" si="85"/>
        <v>15313.425318269181</v>
      </c>
      <c r="M267" s="3">
        <f t="shared" si="86"/>
        <v>13338.397967024273</v>
      </c>
      <c r="N267" s="3">
        <f t="shared" si="87"/>
        <v>0.88027812852996368</v>
      </c>
      <c r="Q267" s="3">
        <f t="shared" si="88"/>
        <v>0.76674550311041045</v>
      </c>
      <c r="R267" s="18">
        <f t="shared" si="96"/>
        <v>12226.864803105584</v>
      </c>
      <c r="S267" s="3">
        <f t="shared" si="93"/>
        <v>5.6949237449829431</v>
      </c>
      <c r="T267" s="3">
        <f t="shared" si="94"/>
        <v>5.6897253823919849</v>
      </c>
      <c r="U267" s="3">
        <f t="shared" si="95"/>
        <v>5.7068285068877049</v>
      </c>
      <c r="W267" s="3">
        <f t="shared" si="89"/>
        <v>-0.30507625501705693</v>
      </c>
      <c r="X267" s="3">
        <f t="shared" si="90"/>
        <v>-0.31027461760801511</v>
      </c>
      <c r="Y267" s="3">
        <f t="shared" si="91"/>
        <v>-0.29317149311229507</v>
      </c>
      <c r="AD267" s="3">
        <f t="shared" si="92"/>
        <v>9.3071521375232349E-2</v>
      </c>
      <c r="AE267" s="3">
        <f t="shared" si="92"/>
        <v>9.6270338331800001E-2</v>
      </c>
      <c r="AF267" s="3">
        <f t="shared" si="92"/>
        <v>8.5949524373692479E-2</v>
      </c>
    </row>
    <row r="268" spans="2:32" x14ac:dyDescent="0.3">
      <c r="B268" s="24"/>
      <c r="C268" s="3">
        <v>8</v>
      </c>
      <c r="D268" s="3">
        <v>17541.5</v>
      </c>
      <c r="E268" s="3">
        <v>91.862674999999996</v>
      </c>
      <c r="F268" s="3">
        <v>85.948492999999999</v>
      </c>
      <c r="G268" s="3">
        <v>5.875</v>
      </c>
      <c r="I268" s="3">
        <f t="shared" si="84"/>
        <v>1.068810770190002</v>
      </c>
      <c r="L268" s="3">
        <f t="shared" si="85"/>
        <v>24804.314354974111</v>
      </c>
      <c r="M268" s="3">
        <f t="shared" si="86"/>
        <v>22331.728924873114</v>
      </c>
      <c r="N268" s="3">
        <f t="shared" si="87"/>
        <v>0.78549672795205083</v>
      </c>
      <c r="Q268" s="3">
        <f t="shared" si="88"/>
        <v>0.70719552046325085</v>
      </c>
      <c r="R268" s="18">
        <f t="shared" si="96"/>
        <v>20470.751514467021</v>
      </c>
      <c r="S268" s="3">
        <f t="shared" si="93"/>
        <v>5.7119639741191666</v>
      </c>
      <c r="T268" s="3">
        <f t="shared" si="94"/>
        <v>5.6791714894405123</v>
      </c>
      <c r="U268" s="3">
        <f t="shared" si="95"/>
        <v>5.7327973074524996</v>
      </c>
      <c r="W268" s="3">
        <f t="shared" si="89"/>
        <v>-0.16303602588083344</v>
      </c>
      <c r="X268" s="3">
        <f t="shared" si="90"/>
        <v>-0.19582851055948769</v>
      </c>
      <c r="Y268" s="3">
        <f t="shared" si="91"/>
        <v>-0.1422026925475004</v>
      </c>
      <c r="AD268" s="3">
        <f t="shared" si="92"/>
        <v>2.6580745735015791E-2</v>
      </c>
      <c r="AE268" s="3">
        <f t="shared" si="92"/>
        <v>3.8348805547947382E-2</v>
      </c>
      <c r="AF268" s="3">
        <f t="shared" si="92"/>
        <v>2.0221605767758926E-2</v>
      </c>
    </row>
    <row r="269" spans="2:32" x14ac:dyDescent="0.3">
      <c r="B269" s="24"/>
      <c r="C269" s="3">
        <v>8</v>
      </c>
      <c r="D269" s="3">
        <v>13830</v>
      </c>
      <c r="E269" s="3">
        <v>81.032978</v>
      </c>
      <c r="F269" s="3">
        <v>65.595999000000006</v>
      </c>
      <c r="G269" s="3">
        <v>5.75</v>
      </c>
      <c r="I269" s="3">
        <f t="shared" si="84"/>
        <v>1.2353341550602803</v>
      </c>
      <c r="L269" s="3">
        <f t="shared" si="85"/>
        <v>16698.94456493856</v>
      </c>
      <c r="M269" s="3">
        <f t="shared" si="86"/>
        <v>15034.332254417212</v>
      </c>
      <c r="N269" s="3">
        <f t="shared" si="87"/>
        <v>0.91989452979773223</v>
      </c>
      <c r="Q269" s="3">
        <f t="shared" si="88"/>
        <v>0.82819605432056742</v>
      </c>
      <c r="R269" s="18">
        <f t="shared" si="96"/>
        <v>13781.471233215776</v>
      </c>
      <c r="S269" s="3">
        <f t="shared" si="93"/>
        <v>5.6703331279015963</v>
      </c>
      <c r="T269" s="3">
        <f t="shared" si="94"/>
        <v>5.6711400936843628</v>
      </c>
      <c r="U269" s="3">
        <f t="shared" si="95"/>
        <v>5.6911664612349302</v>
      </c>
      <c r="W269" s="3">
        <f t="shared" si="89"/>
        <v>-7.9666872098403729E-2</v>
      </c>
      <c r="X269" s="3">
        <f t="shared" si="90"/>
        <v>-7.8859906315637218E-2</v>
      </c>
      <c r="Y269" s="3">
        <f t="shared" si="91"/>
        <v>-5.8833538765069804E-2</v>
      </c>
      <c r="AD269" s="3">
        <f t="shared" si="92"/>
        <v>6.3468105099434187E-3</v>
      </c>
      <c r="AE269" s="3">
        <f t="shared" si="92"/>
        <v>6.2188848241110789E-3</v>
      </c>
      <c r="AF269" s="3">
        <f t="shared" si="92"/>
        <v>3.4613852836209713E-3</v>
      </c>
    </row>
    <row r="270" spans="2:32" x14ac:dyDescent="0.3">
      <c r="B270" s="24"/>
      <c r="C270" s="3">
        <v>5</v>
      </c>
      <c r="D270" s="3">
        <v>8797</v>
      </c>
      <c r="E270" s="3">
        <v>81.775469099999995</v>
      </c>
      <c r="F270" s="3">
        <v>69.549890199999993</v>
      </c>
      <c r="G270" s="3">
        <v>6.8</v>
      </c>
      <c r="I270" s="3">
        <f t="shared" si="84"/>
        <v>1.1757814263235171</v>
      </c>
      <c r="L270" s="3">
        <f t="shared" si="85"/>
        <v>17867.729353761162</v>
      </c>
      <c r="M270" s="3">
        <f t="shared" si="86"/>
        <v>13522.775155043702</v>
      </c>
      <c r="N270" s="3">
        <f t="shared" si="87"/>
        <v>0.65053215032706579</v>
      </c>
      <c r="Q270" s="3">
        <f t="shared" si="88"/>
        <v>0.49234011920760534</v>
      </c>
      <c r="R270" s="18">
        <f t="shared" si="96"/>
        <v>12395.877225456727</v>
      </c>
      <c r="S270" s="3">
        <f t="shared" si="93"/>
        <v>6.2518229519313699</v>
      </c>
      <c r="T270" s="3">
        <f t="shared" si="94"/>
        <v>6.3050498551992904</v>
      </c>
      <c r="U270" s="3">
        <f t="shared" si="95"/>
        <v>6.2351562852647033</v>
      </c>
      <c r="W270" s="3">
        <f t="shared" si="89"/>
        <v>-0.54817704806862988</v>
      </c>
      <c r="X270" s="3">
        <f t="shared" si="90"/>
        <v>-0.49495014480070942</v>
      </c>
      <c r="Y270" s="3">
        <f t="shared" si="91"/>
        <v>-0.56484371473529649</v>
      </c>
      <c r="AD270" s="3">
        <f t="shared" si="92"/>
        <v>0.30049807602923695</v>
      </c>
      <c r="AE270" s="3">
        <f t="shared" si="92"/>
        <v>0.24497564583824322</v>
      </c>
      <c r="AF270" s="3">
        <f t="shared" si="92"/>
        <v>0.31904842207596901</v>
      </c>
    </row>
    <row r="271" spans="2:32" x14ac:dyDescent="0.3">
      <c r="B271" s="24"/>
      <c r="C271" s="3">
        <v>6</v>
      </c>
      <c r="D271" s="3">
        <v>11817.5</v>
      </c>
      <c r="E271" s="3">
        <v>71.212434000000002</v>
      </c>
      <c r="F271" s="3">
        <v>67.816524000000001</v>
      </c>
      <c r="G271" s="3">
        <v>6.333333333333333</v>
      </c>
      <c r="I271" s="3">
        <f t="shared" si="84"/>
        <v>1.0500749640308902</v>
      </c>
      <c r="L271" s="3">
        <f t="shared" si="85"/>
        <v>15171.943910881091</v>
      </c>
      <c r="M271" s="3">
        <f t="shared" si="86"/>
        <v>12547.096616681183</v>
      </c>
      <c r="N271" s="3">
        <f t="shared" si="87"/>
        <v>0.94185135900593964</v>
      </c>
      <c r="Q271" s="3">
        <f t="shared" si="88"/>
        <v>0.77890480411838758</v>
      </c>
      <c r="R271" s="18">
        <f t="shared" si="96"/>
        <v>11501.50523195775</v>
      </c>
      <c r="S271" s="3">
        <f t="shared" si="93"/>
        <v>6</v>
      </c>
      <c r="T271" s="3">
        <f t="shared" si="94"/>
        <v>6</v>
      </c>
      <c r="U271" s="3">
        <f t="shared" si="95"/>
        <v>6</v>
      </c>
      <c r="W271" s="3">
        <f t="shared" si="89"/>
        <v>-0.33333333333333304</v>
      </c>
      <c r="X271" s="3">
        <f t="shared" si="90"/>
        <v>-0.33333333333333304</v>
      </c>
      <c r="Y271" s="3">
        <f t="shared" si="91"/>
        <v>-0.33333333333333304</v>
      </c>
      <c r="AD271" s="3">
        <f t="shared" si="92"/>
        <v>0.11111111111111091</v>
      </c>
      <c r="AE271" s="3">
        <f t="shared" si="92"/>
        <v>0.11111111111111091</v>
      </c>
      <c r="AF271" s="3">
        <f t="shared" si="92"/>
        <v>0.11111111111111091</v>
      </c>
    </row>
    <row r="272" spans="2:32" x14ac:dyDescent="0.3">
      <c r="B272" s="24"/>
      <c r="C272" s="3">
        <v>4</v>
      </c>
      <c r="D272" s="3">
        <v>5950.5</v>
      </c>
      <c r="E272" s="3">
        <v>83.584194999999994</v>
      </c>
      <c r="F272" s="3">
        <v>65.344971999999999</v>
      </c>
      <c r="G272" s="3">
        <v>6.5</v>
      </c>
      <c r="I272" s="3">
        <f t="shared" si="84"/>
        <v>1.2791220570115172</v>
      </c>
      <c r="L272" s="3">
        <f t="shared" si="85"/>
        <v>17158.772375558314</v>
      </c>
      <c r="M272" s="3">
        <f t="shared" si="86"/>
        <v>10923.613763835079</v>
      </c>
      <c r="N272" s="3">
        <f t="shared" si="87"/>
        <v>0.5447373120880914</v>
      </c>
      <c r="Q272" s="3">
        <f t="shared" si="88"/>
        <v>0.34679054362164891</v>
      </c>
      <c r="R272" s="18">
        <f t="shared" si="96"/>
        <v>10013.312616848822</v>
      </c>
      <c r="S272" s="3">
        <f t="shared" si="93"/>
        <v>6.6812276951724252</v>
      </c>
      <c r="T272" s="3">
        <f t="shared" si="94"/>
        <v>6.8671923724617132</v>
      </c>
      <c r="U272" s="3">
        <f t="shared" si="95"/>
        <v>6.6395610285057582</v>
      </c>
      <c r="W272" s="3">
        <f t="shared" si="89"/>
        <v>0.18122769517242521</v>
      </c>
      <c r="X272" s="3">
        <f t="shared" si="90"/>
        <v>0.36719237246171321</v>
      </c>
      <c r="Y272" s="3">
        <f t="shared" si="91"/>
        <v>0.13956102850575824</v>
      </c>
      <c r="AD272" s="3">
        <f t="shared" si="92"/>
        <v>3.2843477497509474E-2</v>
      </c>
      <c r="AE272" s="3">
        <f t="shared" si="92"/>
        <v>0.13483023839406152</v>
      </c>
      <c r="AF272" s="3">
        <f t="shared" si="92"/>
        <v>1.9477280677585064E-2</v>
      </c>
    </row>
    <row r="273" spans="2:32" x14ac:dyDescent="0.3">
      <c r="B273" s="24"/>
      <c r="C273" s="3">
        <v>5</v>
      </c>
      <c r="D273" s="3">
        <v>10890.5</v>
      </c>
      <c r="E273" s="3">
        <v>86.468156899999997</v>
      </c>
      <c r="F273" s="3">
        <v>58.1039374</v>
      </c>
      <c r="G273" s="3">
        <v>6.8</v>
      </c>
      <c r="I273" s="3">
        <f t="shared" si="84"/>
        <v>1.4881634665261083</v>
      </c>
      <c r="L273" s="3">
        <f t="shared" si="85"/>
        <v>15783.802494623311</v>
      </c>
      <c r="M273" s="3">
        <f t="shared" si="86"/>
        <v>11945.603607516003</v>
      </c>
      <c r="N273" s="3">
        <f t="shared" si="87"/>
        <v>0.91167431615995143</v>
      </c>
      <c r="Q273" s="3">
        <f t="shared" si="88"/>
        <v>0.68997949028504413</v>
      </c>
      <c r="R273" s="18">
        <f t="shared" si="96"/>
        <v>10950.136640223001</v>
      </c>
      <c r="S273" s="3">
        <f t="shared" si="93"/>
        <v>6.314299359971888</v>
      </c>
      <c r="T273" s="3">
        <f t="shared" si="94"/>
        <v>6.3152978300732316</v>
      </c>
      <c r="U273" s="3">
        <f t="shared" si="95"/>
        <v>6.2976326933052214</v>
      </c>
      <c r="W273" s="3">
        <f t="shared" si="89"/>
        <v>-0.48570064002811186</v>
      </c>
      <c r="X273" s="3">
        <f t="shared" si="90"/>
        <v>-0.48470216992676818</v>
      </c>
      <c r="Y273" s="3">
        <f t="shared" si="91"/>
        <v>-0.50236730669477847</v>
      </c>
      <c r="AD273" s="3">
        <f t="shared" si="92"/>
        <v>0.2359051117237175</v>
      </c>
      <c r="AE273" s="3">
        <f t="shared" si="92"/>
        <v>0.23493619353171766</v>
      </c>
      <c r="AF273" s="3">
        <f t="shared" si="92"/>
        <v>0.25237291083576563</v>
      </c>
    </row>
    <row r="274" spans="2:32" x14ac:dyDescent="0.3">
      <c r="B274" s="24"/>
      <c r="C274" s="3">
        <v>4</v>
      </c>
      <c r="D274" s="3">
        <v>6108</v>
      </c>
      <c r="E274" s="3">
        <v>62.550635700000001</v>
      </c>
      <c r="F274" s="3">
        <v>51.971088999999999</v>
      </c>
      <c r="G274" s="3">
        <v>6.5</v>
      </c>
      <c r="I274" s="3">
        <f t="shared" si="84"/>
        <v>1.2035659999350794</v>
      </c>
      <c r="L274" s="3">
        <f t="shared" si="85"/>
        <v>10212.766854166339</v>
      </c>
      <c r="M274" s="3">
        <f t="shared" si="86"/>
        <v>6501.6493099425543</v>
      </c>
      <c r="N274" s="3">
        <f t="shared" si="87"/>
        <v>0.93945393066024463</v>
      </c>
      <c r="Q274" s="3">
        <f t="shared" si="88"/>
        <v>0.59807494748675449</v>
      </c>
      <c r="R274" s="18">
        <f t="shared" si="96"/>
        <v>5959.8452007806745</v>
      </c>
      <c r="S274" s="3">
        <f t="shared" si="93"/>
        <v>6.643449666634206</v>
      </c>
      <c r="T274" s="3">
        <f t="shared" si="94"/>
        <v>6.6320560346374169</v>
      </c>
      <c r="U274" s="3">
        <f t="shared" si="95"/>
        <v>6.6017829999675399</v>
      </c>
      <c r="W274" s="3">
        <f t="shared" si="89"/>
        <v>0.143449666634206</v>
      </c>
      <c r="X274" s="3">
        <f t="shared" si="90"/>
        <v>0.13205603463741689</v>
      </c>
      <c r="Y274" s="3">
        <f t="shared" si="91"/>
        <v>0.10178299996753992</v>
      </c>
      <c r="AD274" s="3">
        <f t="shared" si="92"/>
        <v>2.0577806857464832E-2</v>
      </c>
      <c r="AE274" s="3">
        <f t="shared" si="92"/>
        <v>1.7438796284158647E-2</v>
      </c>
      <c r="AF274" s="3">
        <f t="shared" si="92"/>
        <v>1.0359779082392231E-2</v>
      </c>
    </row>
    <row r="275" spans="2:32" x14ac:dyDescent="0.3">
      <c r="B275" s="24"/>
      <c r="C275" s="3">
        <v>4</v>
      </c>
      <c r="D275" s="3">
        <v>8097.5</v>
      </c>
      <c r="E275" s="3">
        <v>80.963246799999993</v>
      </c>
      <c r="F275" s="3">
        <v>52.628706399999999</v>
      </c>
      <c r="G275" s="3">
        <v>6.75</v>
      </c>
      <c r="I275" s="3">
        <f t="shared" si="84"/>
        <v>1.5383856518274597</v>
      </c>
      <c r="L275" s="3">
        <f t="shared" si="85"/>
        <v>13386.297849912402</v>
      </c>
      <c r="M275" s="3">
        <f t="shared" si="86"/>
        <v>8521.9818900558785</v>
      </c>
      <c r="N275" s="3">
        <f t="shared" si="87"/>
        <v>0.95018976858526327</v>
      </c>
      <c r="Q275" s="3">
        <f t="shared" si="88"/>
        <v>0.60490959418275525</v>
      </c>
      <c r="R275" s="18">
        <f t="shared" si="96"/>
        <v>7811.8167325512213</v>
      </c>
      <c r="S275" s="3">
        <f t="shared" si="93"/>
        <v>6.8108594925803967</v>
      </c>
      <c r="T275" s="3">
        <f t="shared" si="94"/>
        <v>6.7940979416210983</v>
      </c>
      <c r="U275" s="3">
        <f t="shared" si="95"/>
        <v>6.7691928259137297</v>
      </c>
      <c r="W275" s="3">
        <f t="shared" si="89"/>
        <v>6.085949258039669E-2</v>
      </c>
      <c r="X275" s="3">
        <f t="shared" si="90"/>
        <v>4.4097941621098258E-2</v>
      </c>
      <c r="Y275" s="3">
        <f t="shared" si="91"/>
        <v>1.9192825913729727E-2</v>
      </c>
      <c r="AD275" s="3">
        <f t="shared" si="92"/>
        <v>3.7038778371433598E-3</v>
      </c>
      <c r="AE275" s="3">
        <f t="shared" si="92"/>
        <v>1.94462845521779E-3</v>
      </c>
      <c r="AF275" s="3">
        <f t="shared" si="92"/>
        <v>3.6836456655473535E-4</v>
      </c>
    </row>
    <row r="276" spans="2:32" x14ac:dyDescent="0.3">
      <c r="B276" s="24"/>
      <c r="C276" s="3">
        <v>8</v>
      </c>
      <c r="D276" s="3">
        <v>17505</v>
      </c>
      <c r="E276" s="3">
        <v>84.984716000000006</v>
      </c>
      <c r="F276" s="3">
        <v>78.805464999999998</v>
      </c>
      <c r="G276" s="3">
        <v>6</v>
      </c>
      <c r="I276" s="3">
        <f t="shared" si="84"/>
        <v>1.0784114528097766</v>
      </c>
      <c r="L276" s="3">
        <f t="shared" si="85"/>
        <v>21040.06301081699</v>
      </c>
      <c r="M276" s="3">
        <f t="shared" si="86"/>
        <v>18942.71202161214</v>
      </c>
      <c r="N276" s="3">
        <f t="shared" si="87"/>
        <v>0.92410210217144073</v>
      </c>
      <c r="Q276" s="3">
        <f t="shared" si="88"/>
        <v>0.83198420038002907</v>
      </c>
      <c r="R276" s="18">
        <f t="shared" si="96"/>
        <v>17364.152686477795</v>
      </c>
      <c r="S276" s="3">
        <f t="shared" si="93"/>
        <v>5.7095638034642224</v>
      </c>
      <c r="T276" s="3">
        <f t="shared" si="94"/>
        <v>5.7114226623404161</v>
      </c>
      <c r="U276" s="3">
        <f t="shared" si="95"/>
        <v>5.7303971367975555</v>
      </c>
      <c r="W276" s="3">
        <f t="shared" si="89"/>
        <v>-0.29043619653577757</v>
      </c>
      <c r="X276" s="3">
        <f t="shared" si="90"/>
        <v>-0.28857733765958393</v>
      </c>
      <c r="Y276" s="3">
        <f t="shared" si="91"/>
        <v>-0.26960286320244453</v>
      </c>
      <c r="AD276" s="3">
        <f t="shared" si="92"/>
        <v>8.4353184258168817E-2</v>
      </c>
      <c r="AE276" s="3">
        <f t="shared" si="92"/>
        <v>8.3276879810693524E-2</v>
      </c>
      <c r="AF276" s="3">
        <f t="shared" si="92"/>
        <v>7.2685703846956023E-2</v>
      </c>
    </row>
    <row r="277" spans="2:32" x14ac:dyDescent="0.3">
      <c r="B277" s="24"/>
      <c r="C277" s="3">
        <v>5</v>
      </c>
      <c r="D277" s="3">
        <v>8601.5</v>
      </c>
      <c r="E277" s="3">
        <v>71.784647000000007</v>
      </c>
      <c r="F277" s="3">
        <v>52.970661</v>
      </c>
      <c r="G277" s="3">
        <v>6.8</v>
      </c>
      <c r="I277" s="3">
        <f t="shared" ref="I277:I340" si="97">E277/F277</f>
        <v>1.3551774821159963</v>
      </c>
      <c r="L277" s="3">
        <f t="shared" ref="L277:L340" si="98">PI()*E277*F277</f>
        <v>11945.84386564146</v>
      </c>
      <c r="M277" s="3">
        <f t="shared" ref="M277:M340" si="99">0.5*C277*E277*F277*SIN(2*PI()/C277)</f>
        <v>9040.9339336854864</v>
      </c>
      <c r="N277" s="3">
        <f t="shared" ref="N277:N340" si="100">D277/M277</f>
        <v>0.95139507301914839</v>
      </c>
      <c r="Q277" s="3">
        <f t="shared" ref="Q277:Q340" si="101">D277/L277</f>
        <v>0.7200412207579211</v>
      </c>
      <c r="R277" s="18">
        <f t="shared" si="96"/>
        <v>8287.5227725450295</v>
      </c>
      <c r="S277" s="3">
        <f t="shared" si="93"/>
        <v>6.2877021630898655</v>
      </c>
      <c r="T277" s="3">
        <f t="shared" si="94"/>
        <v>6.2807564818193695</v>
      </c>
      <c r="U277" s="3">
        <f t="shared" si="95"/>
        <v>6.2710354964231989</v>
      </c>
      <c r="W277" s="3">
        <f t="shared" ref="W277:W340" si="102">S277-G277</f>
        <v>-0.51229783691013431</v>
      </c>
      <c r="X277" s="3">
        <f t="shared" ref="X277:X340" si="103">T277-G277</f>
        <v>-0.5192435181806303</v>
      </c>
      <c r="Y277" s="3">
        <f t="shared" ref="Y277:Y340" si="104">U277-G277</f>
        <v>-0.52896450357680092</v>
      </c>
      <c r="AD277" s="3">
        <f t="shared" ref="AD277:AF340" si="105">W277^2</f>
        <v>0.26244907370280257</v>
      </c>
      <c r="AE277" s="3">
        <f t="shared" si="105"/>
        <v>0.26961383117259857</v>
      </c>
      <c r="AF277" s="3">
        <f t="shared" si="105"/>
        <v>0.27980344604425145</v>
      </c>
    </row>
    <row r="278" spans="2:32" x14ac:dyDescent="0.3">
      <c r="B278" s="24"/>
      <c r="C278" s="3">
        <v>5</v>
      </c>
      <c r="D278" s="3">
        <v>7542.5</v>
      </c>
      <c r="E278" s="3">
        <v>65.156105999999994</v>
      </c>
      <c r="F278" s="3">
        <v>52.333506999999997</v>
      </c>
      <c r="G278" s="3">
        <v>6.8</v>
      </c>
      <c r="I278" s="3">
        <f t="shared" si="97"/>
        <v>1.2450170022047251</v>
      </c>
      <c r="L278" s="3">
        <f t="shared" si="98"/>
        <v>10712.351948361764</v>
      </c>
      <c r="M278" s="3">
        <f t="shared" si="99"/>
        <v>8107.3942811260031</v>
      </c>
      <c r="N278" s="3">
        <f t="shared" si="100"/>
        <v>0.93032357110828123</v>
      </c>
      <c r="Q278" s="3">
        <f t="shared" si="101"/>
        <v>0.7040937448991742</v>
      </c>
      <c r="R278" s="18">
        <f t="shared" si="96"/>
        <v>7431.778091032169</v>
      </c>
      <c r="S278" s="3">
        <f t="shared" ref="S278:S341" si="106">6+(6-C278)/C278*(I278+1/12)</f>
        <v>6.265670067107612</v>
      </c>
      <c r="T278" s="3">
        <f t="shared" ref="T278:T341" si="107">6+(6/C278-1)*(I278+(1-N278))</f>
        <v>6.2629386862192886</v>
      </c>
      <c r="U278" s="3">
        <f t="shared" ref="U278:U341" si="108">6+(6/C278-1)*I278</f>
        <v>6.2490034004409454</v>
      </c>
      <c r="W278" s="3">
        <f t="shared" si="102"/>
        <v>-0.53432993289238784</v>
      </c>
      <c r="X278" s="3">
        <f t="shared" si="103"/>
        <v>-0.5370613137807112</v>
      </c>
      <c r="Y278" s="3">
        <f t="shared" si="104"/>
        <v>-0.55099659955905445</v>
      </c>
      <c r="AD278" s="3">
        <f t="shared" si="105"/>
        <v>0.28550847718478367</v>
      </c>
      <c r="AE278" s="3">
        <f t="shared" si="105"/>
        <v>0.28843485475986352</v>
      </c>
      <c r="AF278" s="3">
        <f t="shared" si="105"/>
        <v>0.30359725272564098</v>
      </c>
    </row>
    <row r="279" spans="2:32" x14ac:dyDescent="0.3">
      <c r="B279" s="24"/>
      <c r="C279" s="3">
        <v>5</v>
      </c>
      <c r="D279" s="3">
        <v>9322.5</v>
      </c>
      <c r="E279" s="3">
        <v>72.051557399999993</v>
      </c>
      <c r="F279" s="3">
        <v>56.5183629</v>
      </c>
      <c r="G279" s="3">
        <v>6.8</v>
      </c>
      <c r="I279" s="3">
        <f t="shared" si="97"/>
        <v>1.2748344733106201</v>
      </c>
      <c r="L279" s="3">
        <f t="shared" si="98"/>
        <v>12793.306916933423</v>
      </c>
      <c r="M279" s="3">
        <f t="shared" si="99"/>
        <v>9682.3166224386114</v>
      </c>
      <c r="N279" s="3">
        <f t="shared" si="100"/>
        <v>0.96283775500537316</v>
      </c>
      <c r="Q279" s="3">
        <f t="shared" si="101"/>
        <v>0.72870134833243094</v>
      </c>
      <c r="R279" s="18">
        <f t="shared" si="96"/>
        <v>8875.4569039020607</v>
      </c>
      <c r="S279" s="3">
        <f t="shared" si="106"/>
        <v>6.271633561328791</v>
      </c>
      <c r="T279" s="3">
        <f t="shared" si="107"/>
        <v>6.2623993436610492</v>
      </c>
      <c r="U279" s="3">
        <f t="shared" si="108"/>
        <v>6.2549668946621235</v>
      </c>
      <c r="W279" s="3">
        <f t="shared" si="102"/>
        <v>-0.5283664386712088</v>
      </c>
      <c r="X279" s="3">
        <f t="shared" si="103"/>
        <v>-0.5376006563389506</v>
      </c>
      <c r="Y279" s="3">
        <f t="shared" si="104"/>
        <v>-0.5450331053378763</v>
      </c>
      <c r="AD279" s="3">
        <f t="shared" si="105"/>
        <v>0.27917109351409625</v>
      </c>
      <c r="AE279" s="3">
        <f t="shared" si="105"/>
        <v>0.28901446569607048</v>
      </c>
      <c r="AF279" s="3">
        <f t="shared" si="105"/>
        <v>0.29706108591424857</v>
      </c>
    </row>
    <row r="280" spans="2:32" x14ac:dyDescent="0.3">
      <c r="B280" s="24"/>
      <c r="C280" s="3">
        <v>4</v>
      </c>
      <c r="D280" s="3">
        <v>8563</v>
      </c>
      <c r="E280" s="3">
        <v>82.419343999999995</v>
      </c>
      <c r="F280" s="3">
        <v>57.363855000000001</v>
      </c>
      <c r="G280" s="3">
        <v>6.5</v>
      </c>
      <c r="I280" s="3">
        <f t="shared" si="97"/>
        <v>1.4367818201897344</v>
      </c>
      <c r="L280" s="3">
        <f t="shared" si="98"/>
        <v>14853.108570059481</v>
      </c>
      <c r="M280" s="3">
        <f t="shared" si="99"/>
        <v>9455.7825968222387</v>
      </c>
      <c r="N280" s="3">
        <f t="shared" si="100"/>
        <v>0.90558342604849307</v>
      </c>
      <c r="Q280" s="3">
        <f t="shared" si="101"/>
        <v>0.57651231455084617</v>
      </c>
      <c r="R280" s="18">
        <f t="shared" si="96"/>
        <v>8667.8007137537188</v>
      </c>
      <c r="S280" s="3">
        <f t="shared" si="106"/>
        <v>6.7600575767615343</v>
      </c>
      <c r="T280" s="3">
        <f t="shared" si="107"/>
        <v>6.7655991970706211</v>
      </c>
      <c r="U280" s="3">
        <f t="shared" si="108"/>
        <v>6.7183909100948673</v>
      </c>
      <c r="W280" s="3">
        <f t="shared" si="102"/>
        <v>0.26005757676153429</v>
      </c>
      <c r="X280" s="3">
        <f t="shared" si="103"/>
        <v>0.26559919707062107</v>
      </c>
      <c r="Y280" s="3">
        <f t="shared" si="104"/>
        <v>0.21839091009486733</v>
      </c>
      <c r="AD280" s="3">
        <f t="shared" si="105"/>
        <v>6.7629943231081305E-2</v>
      </c>
      <c r="AE280" s="3">
        <f t="shared" si="105"/>
        <v>7.0542933484558604E-2</v>
      </c>
      <c r="AF280" s="3">
        <f t="shared" si="105"/>
        <v>4.7694589612064422E-2</v>
      </c>
    </row>
    <row r="281" spans="2:32" x14ac:dyDescent="0.3">
      <c r="B281" s="24"/>
      <c r="C281" s="3">
        <v>9</v>
      </c>
      <c r="D281" s="3">
        <v>17624.5</v>
      </c>
      <c r="E281" s="3">
        <v>102.75198899999999</v>
      </c>
      <c r="F281" s="3">
        <v>67.114422000000005</v>
      </c>
      <c r="G281" s="3">
        <v>5.8888888888888893</v>
      </c>
      <c r="I281" s="3">
        <f t="shared" si="97"/>
        <v>1.5309971528921158</v>
      </c>
      <c r="L281" s="3">
        <f t="shared" si="98"/>
        <v>21664.863865093896</v>
      </c>
      <c r="M281" s="3">
        <f t="shared" si="99"/>
        <v>19947.39107551672</v>
      </c>
      <c r="N281" s="3">
        <f t="shared" si="100"/>
        <v>0.88354912846884426</v>
      </c>
      <c r="Q281" s="3">
        <f t="shared" si="101"/>
        <v>0.8135061503154114</v>
      </c>
      <c r="R281" s="18">
        <f t="shared" si="96"/>
        <v>18285.108485890327</v>
      </c>
      <c r="S281" s="3">
        <f t="shared" si="106"/>
        <v>5.4618898379248506</v>
      </c>
      <c r="T281" s="3">
        <f t="shared" si="107"/>
        <v>5.4508506585255763</v>
      </c>
      <c r="U281" s="3">
        <f t="shared" si="108"/>
        <v>5.4896676157026283</v>
      </c>
      <c r="W281" s="3">
        <f t="shared" si="102"/>
        <v>-0.42699905096403867</v>
      </c>
      <c r="X281" s="3">
        <f t="shared" si="103"/>
        <v>-0.43803823036331302</v>
      </c>
      <c r="Y281" s="3">
        <f t="shared" si="104"/>
        <v>-0.39922127318626099</v>
      </c>
      <c r="AD281" s="3">
        <f t="shared" si="105"/>
        <v>0.18232818952418969</v>
      </c>
      <c r="AE281" s="3">
        <f t="shared" si="105"/>
        <v>0.1918774912598229</v>
      </c>
      <c r="AF281" s="3">
        <f t="shared" si="105"/>
        <v>0.15937762496445923</v>
      </c>
    </row>
    <row r="282" spans="2:32" x14ac:dyDescent="0.3">
      <c r="B282" s="24"/>
      <c r="C282" s="3">
        <v>4</v>
      </c>
      <c r="D282" s="3">
        <v>6681.5</v>
      </c>
      <c r="E282" s="3">
        <v>74.788869500000004</v>
      </c>
      <c r="F282" s="3">
        <v>45.1459264</v>
      </c>
      <c r="G282" s="3">
        <v>7</v>
      </c>
      <c r="I282" s="3">
        <f t="shared" si="97"/>
        <v>1.6566028313907852</v>
      </c>
      <c r="L282" s="3">
        <f t="shared" si="98"/>
        <v>10607.313641640021</v>
      </c>
      <c r="M282" s="3">
        <f t="shared" si="99"/>
        <v>6752.8255959724102</v>
      </c>
      <c r="N282" s="3">
        <f t="shared" si="100"/>
        <v>0.98943766650586229</v>
      </c>
      <c r="Q282" s="3">
        <f t="shared" si="101"/>
        <v>0.62989558202287288</v>
      </c>
      <c r="R282" s="18">
        <f t="shared" si="96"/>
        <v>6190.0901296413758</v>
      </c>
      <c r="S282" s="3">
        <f t="shared" si="106"/>
        <v>6.8699680823620595</v>
      </c>
      <c r="T282" s="3">
        <f t="shared" si="107"/>
        <v>6.8335825824424612</v>
      </c>
      <c r="U282" s="3">
        <f t="shared" si="108"/>
        <v>6.8283014156953925</v>
      </c>
      <c r="W282" s="3">
        <f t="shared" si="102"/>
        <v>-0.13003191763794053</v>
      </c>
      <c r="X282" s="3">
        <f t="shared" si="103"/>
        <v>-0.1664174175575388</v>
      </c>
      <c r="Y282" s="3">
        <f t="shared" si="104"/>
        <v>-0.17169858430460749</v>
      </c>
      <c r="AD282" s="3">
        <f t="shared" si="105"/>
        <v>1.6908299604600149E-2</v>
      </c>
      <c r="AE282" s="3">
        <f t="shared" si="105"/>
        <v>2.7694756866520225E-2</v>
      </c>
      <c r="AF282" s="3">
        <f t="shared" si="105"/>
        <v>2.9480403852206408E-2</v>
      </c>
    </row>
    <row r="283" spans="2:32" x14ac:dyDescent="0.3">
      <c r="B283" s="24"/>
      <c r="C283" s="3">
        <v>4</v>
      </c>
      <c r="D283" s="3">
        <v>8659</v>
      </c>
      <c r="E283" s="3">
        <v>80.422791000000004</v>
      </c>
      <c r="F283" s="3">
        <v>54.112146000000003</v>
      </c>
      <c r="G283" s="3">
        <v>6.5</v>
      </c>
      <c r="I283" s="3">
        <f t="shared" si="97"/>
        <v>1.4862243866654263</v>
      </c>
      <c r="L283" s="3">
        <f t="shared" si="98"/>
        <v>13671.739387342648</v>
      </c>
      <c r="M283" s="3">
        <f t="shared" si="99"/>
        <v>8703.6996166389727</v>
      </c>
      <c r="N283" s="3">
        <f t="shared" si="100"/>
        <v>0.99486429695327261</v>
      </c>
      <c r="Q283" s="3">
        <f t="shared" si="101"/>
        <v>0.63335028226302625</v>
      </c>
      <c r="R283" s="18">
        <f t="shared" si="96"/>
        <v>7978.391315252391</v>
      </c>
      <c r="S283" s="3">
        <f t="shared" si="106"/>
        <v>6.7847788599993795</v>
      </c>
      <c r="T283" s="3">
        <f t="shared" si="107"/>
        <v>6.7456800448560772</v>
      </c>
      <c r="U283" s="3">
        <f t="shared" si="108"/>
        <v>6.7431121933327134</v>
      </c>
      <c r="W283" s="3">
        <f t="shared" si="102"/>
        <v>0.28477885999937946</v>
      </c>
      <c r="X283" s="3">
        <f t="shared" si="103"/>
        <v>0.2456800448560772</v>
      </c>
      <c r="Y283" s="3">
        <f t="shared" si="104"/>
        <v>0.24311219333271339</v>
      </c>
      <c r="AD283" s="3">
        <f t="shared" si="105"/>
        <v>8.1098999102546171E-2</v>
      </c>
      <c r="AE283" s="3">
        <f t="shared" si="105"/>
        <v>6.0358684440484103E-2</v>
      </c>
      <c r="AF283" s="3">
        <f t="shared" si="105"/>
        <v>5.910353854704261E-2</v>
      </c>
    </row>
    <row r="284" spans="2:32" x14ac:dyDescent="0.3">
      <c r="B284" s="24"/>
      <c r="C284" s="3">
        <v>4</v>
      </c>
      <c r="D284" s="3">
        <v>6698</v>
      </c>
      <c r="E284" s="3">
        <v>80.422791000000004</v>
      </c>
      <c r="F284" s="3">
        <v>54.112146000000003</v>
      </c>
      <c r="G284" s="3">
        <v>6.75</v>
      </c>
      <c r="I284" s="3">
        <f t="shared" si="97"/>
        <v>1.4862243866654263</v>
      </c>
      <c r="L284" s="3">
        <f t="shared" si="98"/>
        <v>13671.739387342648</v>
      </c>
      <c r="M284" s="3">
        <f t="shared" si="99"/>
        <v>8703.6996166389727</v>
      </c>
      <c r="N284" s="3">
        <f t="shared" si="100"/>
        <v>0.76955780817565766</v>
      </c>
      <c r="Q284" s="3">
        <f t="shared" si="101"/>
        <v>0.48991571666448203</v>
      </c>
      <c r="R284" s="18">
        <f t="shared" si="96"/>
        <v>7978.391315252391</v>
      </c>
      <c r="S284" s="3">
        <f t="shared" si="106"/>
        <v>6.7847788599993795</v>
      </c>
      <c r="T284" s="3">
        <f t="shared" si="107"/>
        <v>6.8583332892448841</v>
      </c>
      <c r="U284" s="3">
        <f t="shared" si="108"/>
        <v>6.7431121933327134</v>
      </c>
      <c r="W284" s="3">
        <f t="shared" si="102"/>
        <v>3.4778859999379463E-2</v>
      </c>
      <c r="X284" s="3">
        <f t="shared" si="103"/>
        <v>0.10833328924488406</v>
      </c>
      <c r="Y284" s="3">
        <f t="shared" si="104"/>
        <v>-6.8878066672866112E-3</v>
      </c>
      <c r="AD284" s="3">
        <f t="shared" si="105"/>
        <v>1.2095691028564369E-3</v>
      </c>
      <c r="AE284" s="3">
        <f t="shared" si="105"/>
        <v>1.1736101558615711E-2</v>
      </c>
      <c r="AF284" s="3">
        <f t="shared" si="105"/>
        <v>4.7441880685917891E-5</v>
      </c>
    </row>
    <row r="285" spans="2:32" x14ac:dyDescent="0.3">
      <c r="B285" s="24"/>
      <c r="C285" s="3">
        <v>4</v>
      </c>
      <c r="D285" s="3">
        <v>6964.5</v>
      </c>
      <c r="E285" s="3">
        <v>97.087630300000001</v>
      </c>
      <c r="F285" s="3">
        <v>36.488554600000001</v>
      </c>
      <c r="G285" s="3">
        <v>6</v>
      </c>
      <c r="I285" s="3">
        <f t="shared" si="97"/>
        <v>2.660769421104995</v>
      </c>
      <c r="L285" s="3">
        <f t="shared" si="98"/>
        <v>11129.366233823761</v>
      </c>
      <c r="M285" s="3">
        <f t="shared" si="99"/>
        <v>7085.1745983723285</v>
      </c>
      <c r="N285" s="3">
        <f t="shared" si="100"/>
        <v>0.9829680134629214</v>
      </c>
      <c r="Q285" s="3">
        <f t="shared" si="101"/>
        <v>0.62577687297537865</v>
      </c>
      <c r="R285" s="18">
        <f t="shared" si="96"/>
        <v>6494.743381841301</v>
      </c>
      <c r="S285" s="3">
        <f t="shared" si="106"/>
        <v>7.3720513772191643</v>
      </c>
      <c r="T285" s="3">
        <f t="shared" si="107"/>
        <v>7.3389007038210368</v>
      </c>
      <c r="U285" s="3">
        <f t="shared" si="108"/>
        <v>7.3303847105524973</v>
      </c>
      <c r="W285" s="3">
        <f t="shared" si="102"/>
        <v>1.3720513772191643</v>
      </c>
      <c r="X285" s="3">
        <f t="shared" si="103"/>
        <v>1.3389007038210368</v>
      </c>
      <c r="Y285" s="3">
        <f t="shared" si="104"/>
        <v>1.3303847105524973</v>
      </c>
      <c r="AD285" s="3">
        <f t="shared" si="105"/>
        <v>1.8825249817290053</v>
      </c>
      <c r="AE285" s="3">
        <f t="shared" si="105"/>
        <v>1.7926550946924675</v>
      </c>
      <c r="AF285" s="3">
        <f t="shared" si="105"/>
        <v>1.769923478071852</v>
      </c>
    </row>
    <row r="286" spans="2:32" x14ac:dyDescent="0.3">
      <c r="B286" s="24"/>
      <c r="C286" s="3">
        <v>4</v>
      </c>
      <c r="D286" s="3">
        <v>6474</v>
      </c>
      <c r="E286" s="3">
        <v>68.426562799999999</v>
      </c>
      <c r="F286" s="3">
        <v>49.688951199999998</v>
      </c>
      <c r="G286" s="3">
        <v>7</v>
      </c>
      <c r="I286" s="3">
        <f t="shared" si="97"/>
        <v>1.3770981505441797</v>
      </c>
      <c r="L286" s="3">
        <f t="shared" si="98"/>
        <v>10681.553691328849</v>
      </c>
      <c r="M286" s="3">
        <f t="shared" si="99"/>
        <v>6800.0882795058706</v>
      </c>
      <c r="N286" s="3">
        <f t="shared" si="100"/>
        <v>0.95204646379538382</v>
      </c>
      <c r="Q286" s="3">
        <f t="shared" si="101"/>
        <v>0.60609160306477816</v>
      </c>
      <c r="R286" s="18">
        <f t="shared" si="96"/>
        <v>6233.414256213714</v>
      </c>
      <c r="S286" s="3">
        <f t="shared" si="106"/>
        <v>6.7302157419387569</v>
      </c>
      <c r="T286" s="3">
        <f t="shared" si="107"/>
        <v>6.7125258433743982</v>
      </c>
      <c r="U286" s="3">
        <f t="shared" si="108"/>
        <v>6.68854907527209</v>
      </c>
      <c r="W286" s="3">
        <f t="shared" si="102"/>
        <v>-0.26978425806124307</v>
      </c>
      <c r="X286" s="3">
        <f t="shared" si="103"/>
        <v>-0.28747415662560183</v>
      </c>
      <c r="Y286" s="3">
        <f t="shared" si="104"/>
        <v>-0.31145092472791003</v>
      </c>
      <c r="AD286" s="3">
        <f t="shared" si="105"/>
        <v>7.27835458976554E-2</v>
      </c>
      <c r="AE286" s="3">
        <f t="shared" si="105"/>
        <v>8.2641390727601058E-2</v>
      </c>
      <c r="AF286" s="3">
        <f t="shared" si="105"/>
        <v>9.7001678513870274E-2</v>
      </c>
    </row>
    <row r="287" spans="2:32" x14ac:dyDescent="0.3">
      <c r="B287" s="24"/>
      <c r="C287" s="3">
        <v>6</v>
      </c>
      <c r="D287" s="3">
        <v>8183</v>
      </c>
      <c r="E287" s="3">
        <v>62.616480000000003</v>
      </c>
      <c r="F287" s="3">
        <v>52.9116</v>
      </c>
      <c r="G287" s="3">
        <v>6</v>
      </c>
      <c r="I287" s="3">
        <f t="shared" si="97"/>
        <v>1.1834168688907536</v>
      </c>
      <c r="L287" s="3">
        <f t="shared" si="98"/>
        <v>10408.530450904718</v>
      </c>
      <c r="M287" s="3">
        <f t="shared" si="99"/>
        <v>8607.7853946920768</v>
      </c>
      <c r="N287" s="3">
        <f t="shared" si="100"/>
        <v>0.95065102401902146</v>
      </c>
      <c r="Q287" s="3">
        <f t="shared" si="101"/>
        <v>0.78618206850600381</v>
      </c>
      <c r="R287" s="18">
        <f t="shared" si="96"/>
        <v>7890.4699451344031</v>
      </c>
      <c r="S287" s="3">
        <f t="shared" si="106"/>
        <v>6</v>
      </c>
      <c r="T287" s="3">
        <f t="shared" si="107"/>
        <v>6</v>
      </c>
      <c r="U287" s="3">
        <f t="shared" si="108"/>
        <v>6</v>
      </c>
      <c r="W287" s="3">
        <f t="shared" si="102"/>
        <v>0</v>
      </c>
      <c r="X287" s="3">
        <f t="shared" si="103"/>
        <v>0</v>
      </c>
      <c r="Y287" s="3">
        <f t="shared" si="104"/>
        <v>0</v>
      </c>
      <c r="AD287" s="3">
        <f t="shared" si="105"/>
        <v>0</v>
      </c>
      <c r="AE287" s="3">
        <f t="shared" si="105"/>
        <v>0</v>
      </c>
      <c r="AF287" s="3">
        <f t="shared" si="105"/>
        <v>0</v>
      </c>
    </row>
    <row r="288" spans="2:32" x14ac:dyDescent="0.3">
      <c r="B288" s="24"/>
      <c r="C288" s="3">
        <v>4</v>
      </c>
      <c r="D288" s="3">
        <v>7699.5</v>
      </c>
      <c r="E288" s="3">
        <v>89.938858999999994</v>
      </c>
      <c r="F288" s="3">
        <v>46.000969099999999</v>
      </c>
      <c r="G288" s="3">
        <v>6.75</v>
      </c>
      <c r="I288" s="3">
        <f t="shared" si="97"/>
        <v>1.9551513970169814</v>
      </c>
      <c r="L288" s="3">
        <f t="shared" si="98"/>
        <v>12997.631720930631</v>
      </c>
      <c r="M288" s="3">
        <f t="shared" si="99"/>
        <v>8274.5493474965133</v>
      </c>
      <c r="N288" s="3">
        <f t="shared" si="100"/>
        <v>0.93050384699554711</v>
      </c>
      <c r="Q288" s="3">
        <f t="shared" si="101"/>
        <v>0.59237714726146395</v>
      </c>
      <c r="R288" s="18">
        <f t="shared" si="96"/>
        <v>7585.0035685384701</v>
      </c>
      <c r="S288" s="3">
        <f t="shared" si="106"/>
        <v>7.0192423651751579</v>
      </c>
      <c r="T288" s="3">
        <f t="shared" si="107"/>
        <v>7.0123237750107172</v>
      </c>
      <c r="U288" s="3">
        <f t="shared" si="108"/>
        <v>6.9775756985084909</v>
      </c>
      <c r="W288" s="3">
        <f t="shared" si="102"/>
        <v>0.26924236517515787</v>
      </c>
      <c r="X288" s="3">
        <f t="shared" si="103"/>
        <v>0.26232377501071724</v>
      </c>
      <c r="Y288" s="3">
        <f t="shared" si="104"/>
        <v>0.22757569850849091</v>
      </c>
      <c r="AD288" s="3">
        <f t="shared" si="105"/>
        <v>7.2491451205113064E-2</v>
      </c>
      <c r="AE288" s="3">
        <f t="shared" si="105"/>
        <v>6.8813762935873393E-2</v>
      </c>
      <c r="AF288" s="3">
        <f t="shared" si="105"/>
        <v>5.1790698551627552E-2</v>
      </c>
    </row>
    <row r="289" spans="2:32" x14ac:dyDescent="0.3">
      <c r="B289" s="24"/>
      <c r="C289" s="3">
        <v>9</v>
      </c>
      <c r="D289" s="3">
        <v>25350.5</v>
      </c>
      <c r="E289" s="3">
        <v>164.64168000000001</v>
      </c>
      <c r="F289" s="3">
        <v>57.219439999999999</v>
      </c>
      <c r="G289" s="3">
        <v>5.7777777777777777</v>
      </c>
      <c r="I289" s="3">
        <f t="shared" si="97"/>
        <v>2.8773731445117257</v>
      </c>
      <c r="L289" s="3">
        <f t="shared" si="98"/>
        <v>29596.016772220915</v>
      </c>
      <c r="M289" s="3">
        <f t="shared" si="99"/>
        <v>27249.805238066929</v>
      </c>
      <c r="N289" s="3">
        <f t="shared" si="100"/>
        <v>0.93030022704846083</v>
      </c>
      <c r="Q289" s="3">
        <f t="shared" si="101"/>
        <v>0.85655107560941124</v>
      </c>
      <c r="R289" s="18">
        <f t="shared" si="96"/>
        <v>24978.988134894684</v>
      </c>
      <c r="S289" s="3">
        <f t="shared" si="106"/>
        <v>5.0130978407183138</v>
      </c>
      <c r="T289" s="3">
        <f t="shared" si="107"/>
        <v>5.0176423608455778</v>
      </c>
      <c r="U289" s="3">
        <f t="shared" si="108"/>
        <v>5.0408756184960914</v>
      </c>
      <c r="W289" s="3">
        <f t="shared" si="102"/>
        <v>-0.76467993705946391</v>
      </c>
      <c r="X289" s="3">
        <f t="shared" si="103"/>
        <v>-0.76013541693219988</v>
      </c>
      <c r="Y289" s="3">
        <f t="shared" si="104"/>
        <v>-0.73690215928168623</v>
      </c>
      <c r="AD289" s="3">
        <f t="shared" si="105"/>
        <v>0.58473540614126573</v>
      </c>
      <c r="AE289" s="3">
        <f t="shared" si="105"/>
        <v>0.57780585207468937</v>
      </c>
      <c r="AF289" s="3">
        <f t="shared" si="105"/>
        <v>0.54302479235401169</v>
      </c>
    </row>
    <row r="290" spans="2:32" x14ac:dyDescent="0.3">
      <c r="B290" s="24"/>
      <c r="C290" s="3">
        <v>10</v>
      </c>
      <c r="D290" s="3">
        <v>24202</v>
      </c>
      <c r="E290" s="3">
        <v>148.879032</v>
      </c>
      <c r="F290" s="3">
        <v>57.796245999999996</v>
      </c>
      <c r="G290" s="3">
        <v>5.8</v>
      </c>
      <c r="I290" s="3">
        <f t="shared" si="97"/>
        <v>2.5759291010007814</v>
      </c>
      <c r="L290" s="3">
        <f t="shared" si="98"/>
        <v>27032.302580591499</v>
      </c>
      <c r="M290" s="3">
        <f t="shared" si="99"/>
        <v>25288.429380275324</v>
      </c>
      <c r="N290" s="3">
        <f t="shared" si="100"/>
        <v>0.95703847937971487</v>
      </c>
      <c r="Q290" s="3">
        <f t="shared" si="101"/>
        <v>0.89529924163309771</v>
      </c>
      <c r="R290" s="18">
        <f t="shared" si="96"/>
        <v>23181.060265252378</v>
      </c>
      <c r="S290" s="3">
        <f t="shared" si="106"/>
        <v>4.9362950262663539</v>
      </c>
      <c r="T290" s="3">
        <f t="shared" si="107"/>
        <v>4.9524437513515736</v>
      </c>
      <c r="U290" s="3">
        <f t="shared" si="108"/>
        <v>4.9696283595996871</v>
      </c>
      <c r="W290" s="3">
        <f t="shared" si="102"/>
        <v>-0.86370497373364596</v>
      </c>
      <c r="X290" s="3">
        <f t="shared" si="103"/>
        <v>-0.84755624864842627</v>
      </c>
      <c r="Y290" s="3">
        <f t="shared" si="104"/>
        <v>-0.83037164040031275</v>
      </c>
      <c r="AD290" s="3">
        <f t="shared" si="105"/>
        <v>0.74598628165223801</v>
      </c>
      <c r="AE290" s="3">
        <f t="shared" si="105"/>
        <v>0.71835159462299303</v>
      </c>
      <c r="AF290" s="3">
        <f t="shared" si="105"/>
        <v>0.68951706118110634</v>
      </c>
    </row>
    <row r="291" spans="2:32" x14ac:dyDescent="0.3">
      <c r="B291" s="24"/>
      <c r="C291" s="3">
        <v>9</v>
      </c>
      <c r="D291" s="3">
        <v>16299.5</v>
      </c>
      <c r="E291" s="3">
        <v>84.404446500000006</v>
      </c>
      <c r="F291" s="3">
        <v>69.517433100000005</v>
      </c>
      <c r="G291" s="3">
        <v>6.333333333333333</v>
      </c>
      <c r="I291" s="3">
        <f t="shared" si="97"/>
        <v>1.2141479156542678</v>
      </c>
      <c r="L291" s="3">
        <f t="shared" si="98"/>
        <v>18433.547676613365</v>
      </c>
      <c r="M291" s="3">
        <f t="shared" si="99"/>
        <v>16972.23609177734</v>
      </c>
      <c r="N291" s="3">
        <f t="shared" si="100"/>
        <v>0.96036255398878967</v>
      </c>
      <c r="Q291" s="3">
        <f t="shared" si="101"/>
        <v>0.88423022447703703</v>
      </c>
      <c r="R291" s="18">
        <f t="shared" si="96"/>
        <v>15557.883084129227</v>
      </c>
      <c r="S291" s="3">
        <f t="shared" si="106"/>
        <v>5.5675062503374662</v>
      </c>
      <c r="T291" s="3">
        <f t="shared" si="107"/>
        <v>5.5820715461115071</v>
      </c>
      <c r="U291" s="3">
        <f t="shared" si="108"/>
        <v>5.5952840281152438</v>
      </c>
      <c r="W291" s="3">
        <f t="shared" si="102"/>
        <v>-0.76582708299586688</v>
      </c>
      <c r="X291" s="3">
        <f t="shared" si="103"/>
        <v>-0.75126178722182591</v>
      </c>
      <c r="Y291" s="3">
        <f t="shared" si="104"/>
        <v>-0.7380493052180892</v>
      </c>
      <c r="AD291" s="3">
        <f t="shared" si="105"/>
        <v>0.58649112104995837</v>
      </c>
      <c r="AE291" s="3">
        <f t="shared" si="105"/>
        <v>0.56439427293973199</v>
      </c>
      <c r="AF291" s="3">
        <f t="shared" si="105"/>
        <v>0.54471677693290421</v>
      </c>
    </row>
    <row r="292" spans="2:32" x14ac:dyDescent="0.3">
      <c r="B292" s="24"/>
      <c r="C292" s="3">
        <v>9</v>
      </c>
      <c r="D292" s="3">
        <v>17196.5</v>
      </c>
      <c r="E292" s="3">
        <v>102.1097075</v>
      </c>
      <c r="F292" s="3">
        <v>61.7611135</v>
      </c>
      <c r="G292" s="3">
        <v>6.1111111111111107</v>
      </c>
      <c r="I292" s="3">
        <f t="shared" si="97"/>
        <v>1.6533009480148055</v>
      </c>
      <c r="L292" s="3">
        <f t="shared" si="98"/>
        <v>19812.16892119401</v>
      </c>
      <c r="M292" s="3">
        <f t="shared" si="99"/>
        <v>18241.567728565198</v>
      </c>
      <c r="N292" s="3">
        <f t="shared" si="100"/>
        <v>0.94270954426089792</v>
      </c>
      <c r="Q292" s="3">
        <f t="shared" si="101"/>
        <v>0.86797664952291487</v>
      </c>
      <c r="R292" s="18">
        <f t="shared" si="96"/>
        <v>16721.437084518097</v>
      </c>
      <c r="S292" s="3">
        <f t="shared" si="106"/>
        <v>5.4211219062172873</v>
      </c>
      <c r="T292" s="3">
        <f t="shared" si="107"/>
        <v>5.4298028654153638</v>
      </c>
      <c r="U292" s="3">
        <f t="shared" si="108"/>
        <v>5.448899683995065</v>
      </c>
      <c r="W292" s="3">
        <f t="shared" si="102"/>
        <v>-0.68998920489382343</v>
      </c>
      <c r="X292" s="3">
        <f t="shared" si="103"/>
        <v>-0.68130824569574688</v>
      </c>
      <c r="Y292" s="3">
        <f t="shared" si="104"/>
        <v>-0.66221142711604575</v>
      </c>
      <c r="AD292" s="3">
        <f t="shared" si="105"/>
        <v>0.47608510287001066</v>
      </c>
      <c r="AE292" s="3">
        <f t="shared" si="105"/>
        <v>0.46418092565301622</v>
      </c>
      <c r="AF292" s="3">
        <f t="shared" si="105"/>
        <v>0.43852397420306999</v>
      </c>
    </row>
    <row r="293" spans="2:32" x14ac:dyDescent="0.3">
      <c r="B293" s="24"/>
      <c r="C293" s="3">
        <v>9</v>
      </c>
      <c r="D293" s="3">
        <v>14714</v>
      </c>
      <c r="E293" s="3">
        <v>90.183575700000006</v>
      </c>
      <c r="F293" s="3">
        <v>59.413536999999998</v>
      </c>
      <c r="G293" s="3">
        <v>5.5555555555555554</v>
      </c>
      <c r="I293" s="3">
        <f t="shared" si="97"/>
        <v>1.5178960932758474</v>
      </c>
      <c r="L293" s="3">
        <f t="shared" si="98"/>
        <v>16833.046801915836</v>
      </c>
      <c r="M293" s="3">
        <f t="shared" si="99"/>
        <v>15498.614237372956</v>
      </c>
      <c r="N293" s="3">
        <f t="shared" si="100"/>
        <v>0.94937520055948244</v>
      </c>
      <c r="Q293" s="3">
        <f t="shared" si="101"/>
        <v>0.87411388877771912</v>
      </c>
      <c r="R293" s="18">
        <f t="shared" si="96"/>
        <v>14207.06305092521</v>
      </c>
      <c r="S293" s="3">
        <f t="shared" si="106"/>
        <v>5.4662568577969397</v>
      </c>
      <c r="T293" s="3">
        <f t="shared" si="107"/>
        <v>5.477159702427878</v>
      </c>
      <c r="U293" s="3">
        <f t="shared" si="108"/>
        <v>5.4940346355747174</v>
      </c>
      <c r="W293" s="3">
        <f t="shared" si="102"/>
        <v>-8.9298697758615653E-2</v>
      </c>
      <c r="X293" s="3">
        <f t="shared" si="103"/>
        <v>-7.8395853127677384E-2</v>
      </c>
      <c r="Y293" s="3">
        <f t="shared" si="104"/>
        <v>-6.1520919980837974E-2</v>
      </c>
      <c r="AD293" s="3">
        <f t="shared" si="105"/>
        <v>7.9742574213845889E-3</v>
      </c>
      <c r="AE293" s="3">
        <f t="shared" si="105"/>
        <v>6.1459097876163642E-3</v>
      </c>
      <c r="AF293" s="3">
        <f t="shared" si="105"/>
        <v>3.7848235952886691E-3</v>
      </c>
    </row>
    <row r="294" spans="2:32" x14ac:dyDescent="0.3">
      <c r="B294" s="24"/>
      <c r="C294" s="3">
        <v>5</v>
      </c>
      <c r="D294" s="3">
        <v>10989.5</v>
      </c>
      <c r="E294" s="3">
        <v>96.875971199999995</v>
      </c>
      <c r="F294" s="3">
        <v>79.472550600000005</v>
      </c>
      <c r="G294" s="3">
        <v>6.4</v>
      </c>
      <c r="I294" s="3">
        <f t="shared" si="97"/>
        <v>1.218986561631759</v>
      </c>
      <c r="L294" s="3">
        <f t="shared" si="98"/>
        <v>24187.060651552576</v>
      </c>
      <c r="M294" s="3">
        <f t="shared" si="99"/>
        <v>18305.413988347693</v>
      </c>
      <c r="N294" s="3">
        <f t="shared" si="100"/>
        <v>0.60034151683187087</v>
      </c>
      <c r="Q294" s="3">
        <f t="shared" si="101"/>
        <v>0.45435450625103468</v>
      </c>
      <c r="R294" s="18">
        <f t="shared" si="96"/>
        <v>16779.962822652051</v>
      </c>
      <c r="S294" s="3">
        <f t="shared" si="106"/>
        <v>6.2604639789930188</v>
      </c>
      <c r="T294" s="3">
        <f t="shared" si="107"/>
        <v>6.3237290089599778</v>
      </c>
      <c r="U294" s="3">
        <f t="shared" si="108"/>
        <v>6.2437973123263522</v>
      </c>
      <c r="W294" s="3">
        <f t="shared" si="102"/>
        <v>-0.13953602100698159</v>
      </c>
      <c r="X294" s="3">
        <f t="shared" si="103"/>
        <v>-7.6270991040022551E-2</v>
      </c>
      <c r="Y294" s="3">
        <f t="shared" si="104"/>
        <v>-0.1562026876736482</v>
      </c>
      <c r="AD294" s="3">
        <f t="shared" si="105"/>
        <v>1.9470301158460809E-2</v>
      </c>
      <c r="AE294" s="3">
        <f t="shared" si="105"/>
        <v>5.8172640742271998E-3</v>
      </c>
      <c r="AF294" s="3">
        <f t="shared" si="105"/>
        <v>2.4399279636471288E-2</v>
      </c>
    </row>
    <row r="295" spans="2:32" x14ac:dyDescent="0.3">
      <c r="B295" s="24"/>
      <c r="C295" s="3">
        <v>5</v>
      </c>
      <c r="D295" s="3">
        <v>12658</v>
      </c>
      <c r="E295" s="3">
        <v>89.852963000000003</v>
      </c>
      <c r="F295" s="3">
        <v>63.185318000000002</v>
      </c>
      <c r="G295" s="3">
        <v>6</v>
      </c>
      <c r="I295" s="3">
        <f t="shared" si="97"/>
        <v>1.4220544557518884</v>
      </c>
      <c r="L295" s="3">
        <f t="shared" si="98"/>
        <v>17836.040559290504</v>
      </c>
      <c r="M295" s="3">
        <f t="shared" si="99"/>
        <v>13498.792228389904</v>
      </c>
      <c r="N295" s="3">
        <f t="shared" si="100"/>
        <v>0.93771352176073963</v>
      </c>
      <c r="Q295" s="3">
        <f t="shared" si="101"/>
        <v>0.70968665707628997</v>
      </c>
      <c r="R295" s="18">
        <f t="shared" si="96"/>
        <v>12373.892876024078</v>
      </c>
      <c r="S295" s="3">
        <f t="shared" si="106"/>
        <v>6.3010775578170444</v>
      </c>
      <c r="T295" s="3">
        <f t="shared" si="107"/>
        <v>6.2968681867982301</v>
      </c>
      <c r="U295" s="3">
        <f t="shared" si="108"/>
        <v>6.2844108911503778</v>
      </c>
      <c r="W295" s="3">
        <f t="shared" si="102"/>
        <v>0.30107755781704437</v>
      </c>
      <c r="X295" s="3">
        <f t="shared" si="103"/>
        <v>0.29686818679823013</v>
      </c>
      <c r="Y295" s="3">
        <f t="shared" si="104"/>
        <v>0.28441089115037776</v>
      </c>
      <c r="AD295" s="3">
        <f t="shared" si="105"/>
        <v>9.0647695821075694E-2</v>
      </c>
      <c r="AE295" s="3">
        <f t="shared" si="105"/>
        <v>8.8130720332868853E-2</v>
      </c>
      <c r="AF295" s="3">
        <f t="shared" si="105"/>
        <v>8.0889555004952027E-2</v>
      </c>
    </row>
    <row r="296" spans="2:32" x14ac:dyDescent="0.3">
      <c r="B296" s="24"/>
      <c r="C296" s="3">
        <v>7</v>
      </c>
      <c r="D296" s="3">
        <v>12534</v>
      </c>
      <c r="E296" s="3">
        <v>80.332897500000001</v>
      </c>
      <c r="F296" s="3">
        <v>73.986950300000004</v>
      </c>
      <c r="G296" s="3">
        <v>5.7142857142857144</v>
      </c>
      <c r="I296" s="3">
        <f t="shared" si="97"/>
        <v>1.0857711687570395</v>
      </c>
      <c r="L296" s="3">
        <f t="shared" si="98"/>
        <v>18672.326411362839</v>
      </c>
      <c r="M296" s="3">
        <f t="shared" si="99"/>
        <v>16264.089546824263</v>
      </c>
      <c r="N296" s="3">
        <f t="shared" si="100"/>
        <v>0.77065488135162152</v>
      </c>
      <c r="Q296" s="3">
        <f t="shared" si="101"/>
        <v>0.67126075904353144</v>
      </c>
      <c r="R296" s="18">
        <f t="shared" si="96"/>
        <v>14908.748751255574</v>
      </c>
      <c r="S296" s="3">
        <f t="shared" si="106"/>
        <v>5.8329850711299471</v>
      </c>
      <c r="T296" s="3">
        <f t="shared" si="107"/>
        <v>5.8121262446563691</v>
      </c>
      <c r="U296" s="3">
        <f t="shared" si="108"/>
        <v>5.844889833034709</v>
      </c>
      <c r="W296" s="3">
        <f t="shared" si="102"/>
        <v>0.11869935684423272</v>
      </c>
      <c r="X296" s="3">
        <f t="shared" si="103"/>
        <v>9.7840530370654655E-2</v>
      </c>
      <c r="Y296" s="3">
        <f t="shared" si="104"/>
        <v>0.13060411874899458</v>
      </c>
      <c r="AD296" s="3">
        <f t="shared" si="105"/>
        <v>1.4089537315234496E-2</v>
      </c>
      <c r="AE296" s="3">
        <f t="shared" si="105"/>
        <v>9.572769383210996E-3</v>
      </c>
      <c r="AF296" s="3">
        <f t="shared" si="105"/>
        <v>1.7057435834201478E-2</v>
      </c>
    </row>
    <row r="297" spans="2:32" x14ac:dyDescent="0.3">
      <c r="B297" s="24"/>
      <c r="C297" s="3">
        <v>5</v>
      </c>
      <c r="D297" s="3">
        <v>10250.5</v>
      </c>
      <c r="E297" s="3">
        <v>81.828046999999998</v>
      </c>
      <c r="F297" s="3">
        <v>65.261921999999998</v>
      </c>
      <c r="G297" s="3">
        <v>6</v>
      </c>
      <c r="I297" s="3">
        <f t="shared" si="97"/>
        <v>1.2538405932942029</v>
      </c>
      <c r="L297" s="3">
        <f t="shared" si="98"/>
        <v>16776.907826365452</v>
      </c>
      <c r="M297" s="3">
        <f t="shared" si="99"/>
        <v>12697.212266933999</v>
      </c>
      <c r="N297" s="3">
        <f t="shared" si="100"/>
        <v>0.80730319258301197</v>
      </c>
      <c r="Q297" s="3">
        <f t="shared" si="101"/>
        <v>0.61098863426375916</v>
      </c>
      <c r="R297" s="18">
        <f t="shared" si="96"/>
        <v>11639.111244689499</v>
      </c>
      <c r="S297" s="3">
        <f t="shared" si="106"/>
        <v>6.2674347853255075</v>
      </c>
      <c r="T297" s="3">
        <f t="shared" si="107"/>
        <v>6.2893074801422379</v>
      </c>
      <c r="U297" s="3">
        <f t="shared" si="108"/>
        <v>6.2507681186588409</v>
      </c>
      <c r="W297" s="3">
        <f t="shared" si="102"/>
        <v>0.26743478532550746</v>
      </c>
      <c r="X297" s="3">
        <f t="shared" si="103"/>
        <v>0.28930748014223795</v>
      </c>
      <c r="Y297" s="3">
        <f t="shared" si="104"/>
        <v>0.25076811865884086</v>
      </c>
      <c r="AD297" s="3">
        <f t="shared" si="105"/>
        <v>7.152136440210026E-2</v>
      </c>
      <c r="AE297" s="3">
        <f t="shared" si="105"/>
        <v>8.3698818066251401E-2</v>
      </c>
      <c r="AF297" s="3">
        <f t="shared" si="105"/>
        <v>6.2884649335694487E-2</v>
      </c>
    </row>
    <row r="298" spans="2:32" x14ac:dyDescent="0.3">
      <c r="B298" s="24"/>
      <c r="C298" s="3">
        <v>5</v>
      </c>
      <c r="D298" s="3">
        <v>9071.5</v>
      </c>
      <c r="E298" s="3">
        <v>75.166419000000005</v>
      </c>
      <c r="F298" s="3">
        <v>54.974798</v>
      </c>
      <c r="G298" s="3">
        <v>6.2</v>
      </c>
      <c r="I298" s="3">
        <f t="shared" si="97"/>
        <v>1.3672886801694115</v>
      </c>
      <c r="L298" s="3">
        <f t="shared" si="98"/>
        <v>12981.873577506212</v>
      </c>
      <c r="M298" s="3">
        <f t="shared" si="99"/>
        <v>9825.0289112906103</v>
      </c>
      <c r="N298" s="3">
        <f t="shared" si="100"/>
        <v>0.92330517109983479</v>
      </c>
      <c r="Q298" s="3">
        <f t="shared" si="101"/>
        <v>0.69878203218049006</v>
      </c>
      <c r="R298" s="18">
        <f t="shared" si="96"/>
        <v>9006.2765020163915</v>
      </c>
      <c r="S298" s="3">
        <f t="shared" si="106"/>
        <v>6.290124402700549</v>
      </c>
      <c r="T298" s="3">
        <f t="shared" si="107"/>
        <v>6.288796701813915</v>
      </c>
      <c r="U298" s="3">
        <f t="shared" si="108"/>
        <v>6.2734577360338823</v>
      </c>
      <c r="W298" s="3">
        <f t="shared" si="102"/>
        <v>9.0124402700548778E-2</v>
      </c>
      <c r="X298" s="3">
        <f t="shared" si="103"/>
        <v>8.8796701813914858E-2</v>
      </c>
      <c r="Y298" s="3">
        <f t="shared" si="104"/>
        <v>7.3457736033882171E-2</v>
      </c>
      <c r="AD298" s="3">
        <f t="shared" si="105"/>
        <v>8.122407962130684E-3</v>
      </c>
      <c r="AE298" s="3">
        <f t="shared" si="105"/>
        <v>7.8848542530293095E-3</v>
      </c>
      <c r="AF298" s="3">
        <f t="shared" si="105"/>
        <v>5.396038983223511E-3</v>
      </c>
    </row>
    <row r="299" spans="2:32" x14ac:dyDescent="0.3">
      <c r="B299" s="24"/>
      <c r="C299" s="3">
        <v>6</v>
      </c>
      <c r="D299" s="3">
        <v>11885.5</v>
      </c>
      <c r="E299" s="3">
        <v>89.995537999999996</v>
      </c>
      <c r="F299" s="3">
        <v>60.019862000000003</v>
      </c>
      <c r="G299" s="3">
        <v>6.5</v>
      </c>
      <c r="I299" s="3">
        <f t="shared" si="97"/>
        <v>1.4994292722632383</v>
      </c>
      <c r="L299" s="3">
        <f t="shared" si="98"/>
        <v>16969.374831974095</v>
      </c>
      <c r="M299" s="3">
        <f t="shared" si="99"/>
        <v>14033.560023165952</v>
      </c>
      <c r="N299" s="3">
        <f t="shared" si="100"/>
        <v>0.8469340623747621</v>
      </c>
      <c r="Q299" s="3">
        <f t="shared" si="101"/>
        <v>0.70040883165625301</v>
      </c>
      <c r="R299" s="18">
        <f t="shared" si="96"/>
        <v>12864.096687902122</v>
      </c>
      <c r="S299" s="3">
        <f t="shared" si="106"/>
        <v>6</v>
      </c>
      <c r="T299" s="3">
        <f t="shared" si="107"/>
        <v>6</v>
      </c>
      <c r="U299" s="3">
        <f t="shared" si="108"/>
        <v>6</v>
      </c>
      <c r="W299" s="3">
        <f t="shared" si="102"/>
        <v>-0.5</v>
      </c>
      <c r="X299" s="3">
        <f t="shared" si="103"/>
        <v>-0.5</v>
      </c>
      <c r="Y299" s="3">
        <f t="shared" si="104"/>
        <v>-0.5</v>
      </c>
      <c r="AD299" s="3">
        <f t="shared" si="105"/>
        <v>0.25</v>
      </c>
      <c r="AE299" s="3">
        <f t="shared" si="105"/>
        <v>0.25</v>
      </c>
      <c r="AF299" s="3">
        <f t="shared" si="105"/>
        <v>0.25</v>
      </c>
    </row>
    <row r="300" spans="2:32" x14ac:dyDescent="0.3">
      <c r="B300" s="24"/>
      <c r="C300" s="3">
        <v>5</v>
      </c>
      <c r="D300" s="3">
        <v>9825.5</v>
      </c>
      <c r="E300" s="3">
        <v>74.640248999999997</v>
      </c>
      <c r="F300" s="3">
        <v>66.212300999999997</v>
      </c>
      <c r="G300" s="3">
        <v>6.6</v>
      </c>
      <c r="I300" s="3">
        <f t="shared" si="97"/>
        <v>1.1272867408731198</v>
      </c>
      <c r="L300" s="3">
        <f t="shared" si="98"/>
        <v>15526.073326699634</v>
      </c>
      <c r="M300" s="3">
        <f t="shared" si="99"/>
        <v>11750.547284481045</v>
      </c>
      <c r="N300" s="3">
        <f t="shared" si="100"/>
        <v>0.83617381915279332</v>
      </c>
      <c r="Q300" s="3">
        <f t="shared" si="101"/>
        <v>0.63283869612437282</v>
      </c>
      <c r="R300" s="18">
        <f t="shared" si="96"/>
        <v>10771.33501077429</v>
      </c>
      <c r="S300" s="3">
        <f t="shared" si="106"/>
        <v>6.2421240148412904</v>
      </c>
      <c r="T300" s="3">
        <f t="shared" si="107"/>
        <v>6.2582225843440655</v>
      </c>
      <c r="U300" s="3">
        <f t="shared" si="108"/>
        <v>6.2254573481746238</v>
      </c>
      <c r="W300" s="3">
        <f t="shared" si="102"/>
        <v>-0.35787598515870922</v>
      </c>
      <c r="X300" s="3">
        <f t="shared" si="103"/>
        <v>-0.34177741565593411</v>
      </c>
      <c r="Y300" s="3">
        <f t="shared" si="104"/>
        <v>-0.37454265182537583</v>
      </c>
      <c r="AD300" s="3">
        <f t="shared" si="105"/>
        <v>0.12807522075331665</v>
      </c>
      <c r="AE300" s="3">
        <f t="shared" si="105"/>
        <v>0.11681180185244916</v>
      </c>
      <c r="AF300" s="3">
        <f t="shared" si="105"/>
        <v>0.1402821980363847</v>
      </c>
    </row>
    <row r="301" spans="2:32" x14ac:dyDescent="0.3">
      <c r="B301" s="24"/>
      <c r="C301" s="3">
        <v>7</v>
      </c>
      <c r="D301" s="3">
        <v>11406</v>
      </c>
      <c r="E301" s="3">
        <v>78.769940700000006</v>
      </c>
      <c r="F301" s="3">
        <v>56.928103100000001</v>
      </c>
      <c r="G301" s="3">
        <v>6</v>
      </c>
      <c r="I301" s="3">
        <f t="shared" si="97"/>
        <v>1.383674080297961</v>
      </c>
      <c r="L301" s="3">
        <f t="shared" si="98"/>
        <v>14087.602993145229</v>
      </c>
      <c r="M301" s="3">
        <f t="shared" si="99"/>
        <v>12270.674340889509</v>
      </c>
      <c r="N301" s="3">
        <f t="shared" si="100"/>
        <v>0.92953326631706301</v>
      </c>
      <c r="Q301" s="3">
        <f t="shared" si="101"/>
        <v>0.80964802923179713</v>
      </c>
      <c r="R301" s="18">
        <f t="shared" si="96"/>
        <v>11248.118145815382</v>
      </c>
      <c r="S301" s="3">
        <f t="shared" si="106"/>
        <v>5.7904275123383862</v>
      </c>
      <c r="T301" s="3">
        <f t="shared" si="107"/>
        <v>5.7922655980027287</v>
      </c>
      <c r="U301" s="3">
        <f t="shared" si="108"/>
        <v>5.802332274243148</v>
      </c>
      <c r="W301" s="3">
        <f t="shared" si="102"/>
        <v>-0.20957248766161385</v>
      </c>
      <c r="X301" s="3">
        <f t="shared" si="103"/>
        <v>-0.20773440199727133</v>
      </c>
      <c r="Y301" s="3">
        <f t="shared" si="104"/>
        <v>-0.19766772575685199</v>
      </c>
      <c r="AD301" s="3">
        <f t="shared" si="105"/>
        <v>4.392062758467729E-2</v>
      </c>
      <c r="AE301" s="3">
        <f t="shared" si="105"/>
        <v>4.3153581773163925E-2</v>
      </c>
      <c r="AF301" s="3">
        <f t="shared" si="105"/>
        <v>3.9072529805886047E-2</v>
      </c>
    </row>
    <row r="302" spans="2:32" x14ac:dyDescent="0.3">
      <c r="B302" s="24"/>
      <c r="C302" s="3">
        <v>6</v>
      </c>
      <c r="D302" s="3">
        <v>8693.5</v>
      </c>
      <c r="E302" s="3">
        <v>68.220517999999998</v>
      </c>
      <c r="F302" s="3">
        <v>55.751590999999998</v>
      </c>
      <c r="G302" s="3">
        <v>6</v>
      </c>
      <c r="I302" s="3">
        <f t="shared" si="97"/>
        <v>1.2236515008154656</v>
      </c>
      <c r="L302" s="3">
        <f t="shared" si="98"/>
        <v>11948.741092974004</v>
      </c>
      <c r="M302" s="3">
        <f t="shared" si="99"/>
        <v>9881.5293427055003</v>
      </c>
      <c r="N302" s="3">
        <f t="shared" si="100"/>
        <v>0.87977272530364969</v>
      </c>
      <c r="Q302" s="3">
        <f t="shared" si="101"/>
        <v>0.72756618729582123</v>
      </c>
      <c r="R302" s="18">
        <f t="shared" si="96"/>
        <v>9058.068564146708</v>
      </c>
      <c r="S302" s="3">
        <f t="shared" si="106"/>
        <v>6</v>
      </c>
      <c r="T302" s="3">
        <f t="shared" si="107"/>
        <v>6</v>
      </c>
      <c r="U302" s="3">
        <f t="shared" si="108"/>
        <v>6</v>
      </c>
      <c r="W302" s="3">
        <f t="shared" si="102"/>
        <v>0</v>
      </c>
      <c r="X302" s="3">
        <f t="shared" si="103"/>
        <v>0</v>
      </c>
      <c r="Y302" s="3">
        <f t="shared" si="104"/>
        <v>0</v>
      </c>
      <c r="AD302" s="3">
        <f t="shared" si="105"/>
        <v>0</v>
      </c>
      <c r="AE302" s="3">
        <f t="shared" si="105"/>
        <v>0</v>
      </c>
      <c r="AF302" s="3">
        <f t="shared" si="105"/>
        <v>0</v>
      </c>
    </row>
    <row r="303" spans="2:32" x14ac:dyDescent="0.3">
      <c r="B303" s="24"/>
      <c r="C303" s="3">
        <v>6</v>
      </c>
      <c r="D303" s="3">
        <v>10692.5</v>
      </c>
      <c r="E303" s="3">
        <v>79.2660901</v>
      </c>
      <c r="F303" s="3">
        <v>56.826159699999998</v>
      </c>
      <c r="G303" s="3">
        <v>6.333333333333333</v>
      </c>
      <c r="I303" s="3">
        <f t="shared" si="97"/>
        <v>1.3948873286258687</v>
      </c>
      <c r="L303" s="3">
        <f t="shared" si="98"/>
        <v>14150.950662639412</v>
      </c>
      <c r="M303" s="3">
        <f t="shared" si="99"/>
        <v>11702.741997001895</v>
      </c>
      <c r="N303" s="3">
        <f t="shared" si="100"/>
        <v>0.9136747612430739</v>
      </c>
      <c r="Q303" s="3">
        <f t="shared" si="101"/>
        <v>0.75560294533637029</v>
      </c>
      <c r="R303" s="18">
        <f t="shared" si="96"/>
        <v>10727.513497251737</v>
      </c>
      <c r="S303" s="3">
        <f t="shared" si="106"/>
        <v>6</v>
      </c>
      <c r="T303" s="3">
        <f t="shared" si="107"/>
        <v>6</v>
      </c>
      <c r="U303" s="3">
        <f t="shared" si="108"/>
        <v>6</v>
      </c>
      <c r="W303" s="3">
        <f t="shared" si="102"/>
        <v>-0.33333333333333304</v>
      </c>
      <c r="X303" s="3">
        <f t="shared" si="103"/>
        <v>-0.33333333333333304</v>
      </c>
      <c r="Y303" s="3">
        <f t="shared" si="104"/>
        <v>-0.33333333333333304</v>
      </c>
      <c r="AD303" s="3">
        <f t="shared" si="105"/>
        <v>0.11111111111111091</v>
      </c>
      <c r="AE303" s="3">
        <f t="shared" si="105"/>
        <v>0.11111111111111091</v>
      </c>
      <c r="AF303" s="3">
        <f t="shared" si="105"/>
        <v>0.11111111111111091</v>
      </c>
    </row>
    <row r="304" spans="2:32" x14ac:dyDescent="0.3">
      <c r="B304" s="24"/>
      <c r="C304" s="3">
        <v>5</v>
      </c>
      <c r="D304" s="3">
        <v>7584</v>
      </c>
      <c r="E304" s="3">
        <v>66.338282300000003</v>
      </c>
      <c r="F304" s="3">
        <v>58.522257400000001</v>
      </c>
      <c r="G304" s="3">
        <v>6.6</v>
      </c>
      <c r="I304" s="3">
        <f t="shared" si="97"/>
        <v>1.1335564492425065</v>
      </c>
      <c r="L304" s="3">
        <f t="shared" si="98"/>
        <v>12196.498446148989</v>
      </c>
      <c r="M304" s="3">
        <f t="shared" si="99"/>
        <v>9230.6360198697948</v>
      </c>
      <c r="N304" s="3">
        <f t="shared" si="100"/>
        <v>0.82161185682923055</v>
      </c>
      <c r="Q304" s="3">
        <f t="shared" si="101"/>
        <v>0.6218178138164423</v>
      </c>
      <c r="R304" s="18">
        <f t="shared" si="96"/>
        <v>8461.4163515473119</v>
      </c>
      <c r="S304" s="3">
        <f t="shared" si="106"/>
        <v>6.2433779565151681</v>
      </c>
      <c r="T304" s="3">
        <f t="shared" si="107"/>
        <v>6.2623889184826549</v>
      </c>
      <c r="U304" s="3">
        <f t="shared" si="108"/>
        <v>6.2267112898485015</v>
      </c>
      <c r="W304" s="3">
        <f t="shared" si="102"/>
        <v>-0.35662204348483151</v>
      </c>
      <c r="X304" s="3">
        <f t="shared" si="103"/>
        <v>-0.33761108151734476</v>
      </c>
      <c r="Y304" s="3">
        <f t="shared" si="104"/>
        <v>-0.37328871015149812</v>
      </c>
      <c r="AD304" s="3">
        <f t="shared" si="105"/>
        <v>0.12717928189929706</v>
      </c>
      <c r="AE304" s="3">
        <f t="shared" si="105"/>
        <v>0.11398124236331121</v>
      </c>
      <c r="AF304" s="3">
        <f t="shared" si="105"/>
        <v>0.13934446112656917</v>
      </c>
    </row>
    <row r="305" spans="2:32" x14ac:dyDescent="0.3">
      <c r="B305" s="24"/>
      <c r="C305" s="3">
        <v>7</v>
      </c>
      <c r="D305" s="3">
        <v>13181</v>
      </c>
      <c r="E305" s="3">
        <v>76.2149079</v>
      </c>
      <c r="F305" s="3">
        <v>70.661560899999998</v>
      </c>
      <c r="G305" s="3">
        <v>6.1428571428571432</v>
      </c>
      <c r="I305" s="3">
        <f t="shared" si="97"/>
        <v>1.0785907773514809</v>
      </c>
      <c r="L305" s="3">
        <f t="shared" si="98"/>
        <v>16918.935257179535</v>
      </c>
      <c r="M305" s="3">
        <f t="shared" si="99"/>
        <v>14736.83953448017</v>
      </c>
      <c r="N305" s="3">
        <f t="shared" si="100"/>
        <v>0.8944251560288804</v>
      </c>
      <c r="Q305" s="3">
        <f t="shared" si="101"/>
        <v>0.77906793776556682</v>
      </c>
      <c r="R305" s="18">
        <f t="shared" si="96"/>
        <v>13508.769573273488</v>
      </c>
      <c r="S305" s="3">
        <f t="shared" si="106"/>
        <v>5.8340108413307412</v>
      </c>
      <c r="T305" s="3">
        <f t="shared" si="107"/>
        <v>5.8308334826681998</v>
      </c>
      <c r="U305" s="3">
        <f t="shared" si="108"/>
        <v>5.8459156032355031</v>
      </c>
      <c r="W305" s="3">
        <f t="shared" si="102"/>
        <v>-0.30884630152640202</v>
      </c>
      <c r="X305" s="3">
        <f t="shared" si="103"/>
        <v>-0.31202366018894345</v>
      </c>
      <c r="Y305" s="3">
        <f t="shared" si="104"/>
        <v>-0.29694153962164016</v>
      </c>
      <c r="AD305" s="3">
        <f t="shared" si="105"/>
        <v>9.5386037966537232E-2</v>
      </c>
      <c r="AE305" s="3">
        <f t="shared" si="105"/>
        <v>9.7358764517705254E-2</v>
      </c>
      <c r="AF305" s="3">
        <f t="shared" si="105"/>
        <v>8.8174277952870098E-2</v>
      </c>
    </row>
    <row r="306" spans="2:32" x14ac:dyDescent="0.3">
      <c r="B306" s="24"/>
      <c r="C306" s="3">
        <v>6</v>
      </c>
      <c r="D306" s="3">
        <v>12885</v>
      </c>
      <c r="E306" s="3">
        <v>81.403081</v>
      </c>
      <c r="F306" s="3">
        <v>64.773486000000005</v>
      </c>
      <c r="G306" s="3">
        <v>6.166666666666667</v>
      </c>
      <c r="I306" s="3">
        <f t="shared" si="97"/>
        <v>1.256734599709517</v>
      </c>
      <c r="L306" s="3">
        <f t="shared" si="98"/>
        <v>16564.86825063893</v>
      </c>
      <c r="M306" s="3">
        <f t="shared" si="99"/>
        <v>13699.035773148413</v>
      </c>
      <c r="N306" s="3">
        <f t="shared" si="100"/>
        <v>0.94057714815636806</v>
      </c>
      <c r="Q306" s="3">
        <f t="shared" si="101"/>
        <v>0.77785104022804452</v>
      </c>
      <c r="R306" s="18">
        <f t="shared" si="96"/>
        <v>12557.449458719379</v>
      </c>
      <c r="S306" s="3">
        <f t="shared" si="106"/>
        <v>6</v>
      </c>
      <c r="T306" s="3">
        <f t="shared" si="107"/>
        <v>6</v>
      </c>
      <c r="U306" s="3">
        <f t="shared" si="108"/>
        <v>6</v>
      </c>
      <c r="W306" s="3">
        <f t="shared" si="102"/>
        <v>-0.16666666666666696</v>
      </c>
      <c r="X306" s="3">
        <f t="shared" si="103"/>
        <v>-0.16666666666666696</v>
      </c>
      <c r="Y306" s="3">
        <f t="shared" si="104"/>
        <v>-0.16666666666666696</v>
      </c>
      <c r="AD306" s="3">
        <f t="shared" si="105"/>
        <v>2.7777777777777877E-2</v>
      </c>
      <c r="AE306" s="3">
        <f t="shared" si="105"/>
        <v>2.7777777777777877E-2</v>
      </c>
      <c r="AF306" s="3">
        <f t="shared" si="105"/>
        <v>2.7777777777777877E-2</v>
      </c>
    </row>
    <row r="307" spans="2:32" x14ac:dyDescent="0.3">
      <c r="B307" s="24"/>
      <c r="C307" s="3">
        <v>7</v>
      </c>
      <c r="D307" s="3">
        <v>12367</v>
      </c>
      <c r="E307" s="3">
        <v>75.600279999999998</v>
      </c>
      <c r="F307" s="3">
        <v>64.910257000000001</v>
      </c>
      <c r="G307" s="3">
        <v>6.2857142857142856</v>
      </c>
      <c r="I307" s="3">
        <f t="shared" si="97"/>
        <v>1.164689272451964</v>
      </c>
      <c r="L307" s="3">
        <f t="shared" si="98"/>
        <v>15416.529040001433</v>
      </c>
      <c r="M307" s="3">
        <f t="shared" si="99"/>
        <v>13428.204032209796</v>
      </c>
      <c r="N307" s="3">
        <f t="shared" si="100"/>
        <v>0.92097200566327997</v>
      </c>
      <c r="Q307" s="3">
        <f t="shared" si="101"/>
        <v>0.80219094505067989</v>
      </c>
      <c r="R307" s="18">
        <f t="shared" si="96"/>
        <v>12309.187029525647</v>
      </c>
      <c r="S307" s="3">
        <f t="shared" si="106"/>
        <v>5.8217110563163859</v>
      </c>
      <c r="T307" s="3">
        <f t="shared" si="107"/>
        <v>5.8223261047444739</v>
      </c>
      <c r="U307" s="3">
        <f t="shared" si="108"/>
        <v>5.8336158182211477</v>
      </c>
      <c r="W307" s="3">
        <f t="shared" si="102"/>
        <v>-0.46400322939789973</v>
      </c>
      <c r="X307" s="3">
        <f t="shared" si="103"/>
        <v>-0.46338818096981171</v>
      </c>
      <c r="Y307" s="3">
        <f t="shared" si="104"/>
        <v>-0.45209846749313787</v>
      </c>
      <c r="AD307" s="3">
        <f t="shared" si="105"/>
        <v>0.21529899689167997</v>
      </c>
      <c r="AE307" s="3">
        <f t="shared" si="105"/>
        <v>0.21472860626251097</v>
      </c>
      <c r="AF307" s="3">
        <f t="shared" si="105"/>
        <v>0.20439302430964384</v>
      </c>
    </row>
    <row r="308" spans="2:32" x14ac:dyDescent="0.3">
      <c r="B308" s="24"/>
      <c r="C308" s="3">
        <v>5</v>
      </c>
      <c r="D308" s="3">
        <v>10256.5</v>
      </c>
      <c r="E308" s="3">
        <v>75.402197000000001</v>
      </c>
      <c r="F308" s="3">
        <v>61.701053000000002</v>
      </c>
      <c r="G308" s="3">
        <v>6.6</v>
      </c>
      <c r="I308" s="3">
        <f t="shared" si="97"/>
        <v>1.2220568909901748</v>
      </c>
      <c r="L308" s="3">
        <f t="shared" si="98"/>
        <v>14615.929807241893</v>
      </c>
      <c r="M308" s="3">
        <f t="shared" si="99"/>
        <v>11061.726342056352</v>
      </c>
      <c r="N308" s="3">
        <f t="shared" si="100"/>
        <v>0.92720608726371168</v>
      </c>
      <c r="Q308" s="3">
        <f t="shared" si="101"/>
        <v>0.70173434979949856</v>
      </c>
      <c r="R308" s="18">
        <f t="shared" si="96"/>
        <v>10139.915813551655</v>
      </c>
      <c r="S308" s="3">
        <f t="shared" si="106"/>
        <v>6.2610780448647017</v>
      </c>
      <c r="T308" s="3">
        <f t="shared" si="107"/>
        <v>6.2589701607452923</v>
      </c>
      <c r="U308" s="3">
        <f t="shared" si="108"/>
        <v>6.244411378198035</v>
      </c>
      <c r="W308" s="3">
        <f t="shared" si="102"/>
        <v>-0.33892195513529799</v>
      </c>
      <c r="X308" s="3">
        <f t="shared" si="103"/>
        <v>-0.34102983925470731</v>
      </c>
      <c r="Y308" s="3">
        <f t="shared" si="104"/>
        <v>-0.3555886218019646</v>
      </c>
      <c r="AD308" s="3">
        <f t="shared" si="105"/>
        <v>0.11486809167273294</v>
      </c>
      <c r="AE308" s="3">
        <f t="shared" si="105"/>
        <v>0.11630135126209151</v>
      </c>
      <c r="AF308" s="3">
        <f t="shared" si="105"/>
        <v>0.12644326795502062</v>
      </c>
    </row>
    <row r="309" spans="2:32" x14ac:dyDescent="0.3">
      <c r="B309" s="24"/>
      <c r="C309" s="3">
        <v>6</v>
      </c>
      <c r="D309" s="3">
        <v>10825.5</v>
      </c>
      <c r="E309" s="3">
        <v>83.643636000000001</v>
      </c>
      <c r="F309" s="3">
        <v>58.280070000000002</v>
      </c>
      <c r="G309" s="3">
        <v>6.166666666666667</v>
      </c>
      <c r="I309" s="3">
        <f t="shared" si="97"/>
        <v>1.4352013647203923</v>
      </c>
      <c r="L309" s="3">
        <f t="shared" si="98"/>
        <v>15314.500657135912</v>
      </c>
      <c r="M309" s="3">
        <f t="shared" si="99"/>
        <v>12664.990096852576</v>
      </c>
      <c r="N309" s="3">
        <f t="shared" si="100"/>
        <v>0.85475787325647301</v>
      </c>
      <c r="Q309" s="3">
        <f t="shared" si="101"/>
        <v>0.70687907117335713</v>
      </c>
      <c r="R309" s="18">
        <f t="shared" si="96"/>
        <v>11609.574255448195</v>
      </c>
      <c r="S309" s="3">
        <f t="shared" si="106"/>
        <v>6</v>
      </c>
      <c r="T309" s="3">
        <f t="shared" si="107"/>
        <v>6</v>
      </c>
      <c r="U309" s="3">
        <f t="shared" si="108"/>
        <v>6</v>
      </c>
      <c r="W309" s="3">
        <f t="shared" si="102"/>
        <v>-0.16666666666666696</v>
      </c>
      <c r="X309" s="3">
        <f t="shared" si="103"/>
        <v>-0.16666666666666696</v>
      </c>
      <c r="Y309" s="3">
        <f t="shared" si="104"/>
        <v>-0.16666666666666696</v>
      </c>
      <c r="AD309" s="3">
        <f t="shared" si="105"/>
        <v>2.7777777777777877E-2</v>
      </c>
      <c r="AE309" s="3">
        <f t="shared" si="105"/>
        <v>2.7777777777777877E-2</v>
      </c>
      <c r="AF309" s="3">
        <f t="shared" si="105"/>
        <v>2.7777777777777877E-2</v>
      </c>
    </row>
    <row r="310" spans="2:32" x14ac:dyDescent="0.3">
      <c r="B310" s="24"/>
      <c r="C310" s="3">
        <v>6</v>
      </c>
      <c r="D310" s="3">
        <v>11384</v>
      </c>
      <c r="E310" s="3">
        <v>74.843864400000001</v>
      </c>
      <c r="F310" s="3">
        <v>62.082876800000001</v>
      </c>
      <c r="G310" s="3">
        <v>6</v>
      </c>
      <c r="I310" s="3">
        <f t="shared" si="97"/>
        <v>1.2055476204994418</v>
      </c>
      <c r="L310" s="3">
        <f t="shared" si="98"/>
        <v>14597.480676733443</v>
      </c>
      <c r="M310" s="3">
        <f t="shared" si="99"/>
        <v>12072.019346166604</v>
      </c>
      <c r="N310" s="3">
        <f t="shared" si="100"/>
        <v>0.94300710374647634</v>
      </c>
      <c r="Q310" s="3">
        <f t="shared" si="101"/>
        <v>0.7798605973251721</v>
      </c>
      <c r="R310" s="18">
        <f t="shared" si="96"/>
        <v>11066.017733986053</v>
      </c>
      <c r="S310" s="3">
        <f t="shared" si="106"/>
        <v>6</v>
      </c>
      <c r="T310" s="3">
        <f t="shared" si="107"/>
        <v>6</v>
      </c>
      <c r="U310" s="3">
        <f t="shared" si="108"/>
        <v>6</v>
      </c>
      <c r="W310" s="3">
        <f t="shared" si="102"/>
        <v>0</v>
      </c>
      <c r="X310" s="3">
        <f t="shared" si="103"/>
        <v>0</v>
      </c>
      <c r="Y310" s="3">
        <f t="shared" si="104"/>
        <v>0</v>
      </c>
      <c r="AD310" s="3">
        <f t="shared" si="105"/>
        <v>0</v>
      </c>
      <c r="AE310" s="3">
        <f t="shared" si="105"/>
        <v>0</v>
      </c>
      <c r="AF310" s="3">
        <f t="shared" si="105"/>
        <v>0</v>
      </c>
    </row>
    <row r="311" spans="2:32" x14ac:dyDescent="0.3">
      <c r="B311" s="24"/>
      <c r="C311" s="3">
        <v>6</v>
      </c>
      <c r="D311" s="3">
        <v>7462.5</v>
      </c>
      <c r="E311" s="3">
        <v>61.054859999999998</v>
      </c>
      <c r="F311" s="3">
        <v>51.700690000000002</v>
      </c>
      <c r="G311" s="3">
        <v>5.833333333333333</v>
      </c>
      <c r="I311" s="3">
        <f t="shared" si="97"/>
        <v>1.1809293067461961</v>
      </c>
      <c r="L311" s="3">
        <f t="shared" si="98"/>
        <v>9916.6834800437409</v>
      </c>
      <c r="M311" s="3">
        <f t="shared" si="99"/>
        <v>8201.0312239500727</v>
      </c>
      <c r="N311" s="3">
        <f t="shared" si="100"/>
        <v>0.90994654162597433</v>
      </c>
      <c r="Q311" s="3">
        <f t="shared" si="101"/>
        <v>0.75251973253129223</v>
      </c>
      <c r="R311" s="18">
        <f t="shared" si="96"/>
        <v>7517.6119552875662</v>
      </c>
      <c r="S311" s="3">
        <f t="shared" si="106"/>
        <v>6</v>
      </c>
      <c r="T311" s="3">
        <f t="shared" si="107"/>
        <v>6</v>
      </c>
      <c r="U311" s="3">
        <f t="shared" si="108"/>
        <v>6</v>
      </c>
      <c r="W311" s="3">
        <f t="shared" si="102"/>
        <v>0.16666666666666696</v>
      </c>
      <c r="X311" s="3">
        <f t="shared" si="103"/>
        <v>0.16666666666666696</v>
      </c>
      <c r="Y311" s="3">
        <f t="shared" si="104"/>
        <v>0.16666666666666696</v>
      </c>
      <c r="AD311" s="3">
        <f t="shared" si="105"/>
        <v>2.7777777777777877E-2</v>
      </c>
      <c r="AE311" s="3">
        <f t="shared" si="105"/>
        <v>2.7777777777777877E-2</v>
      </c>
      <c r="AF311" s="3">
        <f t="shared" si="105"/>
        <v>2.7777777777777877E-2</v>
      </c>
    </row>
    <row r="312" spans="2:32" x14ac:dyDescent="0.3">
      <c r="B312" s="24"/>
      <c r="C312" s="3">
        <v>6</v>
      </c>
      <c r="D312" s="3">
        <v>6785.5</v>
      </c>
      <c r="E312" s="3">
        <v>59.015512999999999</v>
      </c>
      <c r="F312" s="3">
        <v>51.600239000000002</v>
      </c>
      <c r="G312" s="3">
        <v>6</v>
      </c>
      <c r="I312" s="3">
        <f t="shared" si="97"/>
        <v>1.1437061948492138</v>
      </c>
      <c r="L312" s="3">
        <f t="shared" si="98"/>
        <v>9566.8237390192589</v>
      </c>
      <c r="M312" s="3">
        <f t="shared" si="99"/>
        <v>7911.6995470926995</v>
      </c>
      <c r="N312" s="3">
        <f t="shared" si="100"/>
        <v>0.85765390351475845</v>
      </c>
      <c r="Q312" s="3">
        <f t="shared" si="101"/>
        <v>0.70927406891846989</v>
      </c>
      <c r="R312" s="18">
        <f t="shared" si="96"/>
        <v>7252.3912515016409</v>
      </c>
      <c r="S312" s="3">
        <f t="shared" si="106"/>
        <v>6</v>
      </c>
      <c r="T312" s="3">
        <f t="shared" si="107"/>
        <v>6</v>
      </c>
      <c r="U312" s="3">
        <f t="shared" si="108"/>
        <v>6</v>
      </c>
      <c r="W312" s="3">
        <f t="shared" si="102"/>
        <v>0</v>
      </c>
      <c r="X312" s="3">
        <f t="shared" si="103"/>
        <v>0</v>
      </c>
      <c r="Y312" s="3">
        <f t="shared" si="104"/>
        <v>0</v>
      </c>
      <c r="AD312" s="3">
        <f t="shared" si="105"/>
        <v>0</v>
      </c>
      <c r="AE312" s="3">
        <f t="shared" si="105"/>
        <v>0</v>
      </c>
      <c r="AF312" s="3">
        <f t="shared" si="105"/>
        <v>0</v>
      </c>
    </row>
    <row r="313" spans="2:32" x14ac:dyDescent="0.3">
      <c r="B313" s="24"/>
      <c r="C313" s="3">
        <v>5</v>
      </c>
      <c r="D313" s="3">
        <v>6863.5</v>
      </c>
      <c r="E313" s="3">
        <v>58.36674</v>
      </c>
      <c r="F313" s="3">
        <v>52.209870000000002</v>
      </c>
      <c r="G313" s="3">
        <v>6.4</v>
      </c>
      <c r="I313" s="3">
        <f t="shared" si="97"/>
        <v>1.1179254037598638</v>
      </c>
      <c r="L313" s="3">
        <f t="shared" si="98"/>
        <v>9573.4378352430158</v>
      </c>
      <c r="M313" s="3">
        <f t="shared" si="99"/>
        <v>7245.4336386916657</v>
      </c>
      <c r="N313" s="3">
        <f t="shared" si="100"/>
        <v>0.94728629675771447</v>
      </c>
      <c r="Q313" s="3">
        <f t="shared" si="101"/>
        <v>0.71693158906126375</v>
      </c>
      <c r="R313" s="18">
        <f t="shared" si="96"/>
        <v>6641.6475021340266</v>
      </c>
      <c r="S313" s="3">
        <f t="shared" si="106"/>
        <v>6.2402517474186396</v>
      </c>
      <c r="T313" s="3">
        <f t="shared" si="107"/>
        <v>6.2341278214004294</v>
      </c>
      <c r="U313" s="3">
        <f t="shared" si="108"/>
        <v>6.223585080751973</v>
      </c>
      <c r="W313" s="3">
        <f t="shared" si="102"/>
        <v>-0.15974825258136072</v>
      </c>
      <c r="X313" s="3">
        <f t="shared" si="103"/>
        <v>-0.16587217859957093</v>
      </c>
      <c r="Y313" s="3">
        <f t="shared" si="104"/>
        <v>-0.17641491924802732</v>
      </c>
      <c r="AD313" s="3">
        <f t="shared" si="105"/>
        <v>2.5519504202798221E-2</v>
      </c>
      <c r="AE313" s="3">
        <f t="shared" si="105"/>
        <v>2.7513579633367955E-2</v>
      </c>
      <c r="AF313" s="3">
        <f t="shared" si="105"/>
        <v>3.1122223733288001E-2</v>
      </c>
    </row>
    <row r="314" spans="2:32" x14ac:dyDescent="0.3">
      <c r="B314" s="24"/>
      <c r="C314" s="3">
        <v>5</v>
      </c>
      <c r="D314" s="3">
        <v>7810.5</v>
      </c>
      <c r="E314" s="3">
        <v>67.917643799999993</v>
      </c>
      <c r="F314" s="3">
        <v>61.414263200000001</v>
      </c>
      <c r="G314" s="3">
        <v>6.2</v>
      </c>
      <c r="I314" s="3">
        <f t="shared" si="97"/>
        <v>1.1058936517535227</v>
      </c>
      <c r="L314" s="3">
        <f t="shared" si="98"/>
        <v>13103.934980670587</v>
      </c>
      <c r="M314" s="3">
        <f t="shared" si="99"/>
        <v>9917.4082437407906</v>
      </c>
      <c r="N314" s="3">
        <f t="shared" si="100"/>
        <v>0.78755455135463126</v>
      </c>
      <c r="Q314" s="3">
        <f t="shared" si="101"/>
        <v>0.59604233472778589</v>
      </c>
      <c r="R314" s="18">
        <f t="shared" si="96"/>
        <v>9090.9575567623906</v>
      </c>
      <c r="S314" s="3">
        <f t="shared" si="106"/>
        <v>6.2378453970173711</v>
      </c>
      <c r="T314" s="3">
        <f t="shared" si="107"/>
        <v>6.2636678200797782</v>
      </c>
      <c r="U314" s="3">
        <f t="shared" si="108"/>
        <v>6.2211787303507045</v>
      </c>
      <c r="W314" s="3">
        <f t="shared" si="102"/>
        <v>3.7845397017370885E-2</v>
      </c>
      <c r="X314" s="3">
        <f t="shared" si="103"/>
        <v>6.3667820079778004E-2</v>
      </c>
      <c r="Y314" s="3">
        <f t="shared" si="104"/>
        <v>2.1178730350704278E-2</v>
      </c>
      <c r="AD314" s="3">
        <f t="shared" si="105"/>
        <v>1.4322740754024251E-3</v>
      </c>
      <c r="AE314" s="3">
        <f t="shared" si="105"/>
        <v>4.053591313710983E-3</v>
      </c>
      <c r="AF314" s="3">
        <f t="shared" si="105"/>
        <v>4.4853861926784253E-4</v>
      </c>
    </row>
    <row r="315" spans="2:32" x14ac:dyDescent="0.3">
      <c r="B315" s="24"/>
      <c r="C315" s="3">
        <v>6</v>
      </c>
      <c r="D315" s="3">
        <v>11240</v>
      </c>
      <c r="E315" s="3">
        <v>78.328638999999995</v>
      </c>
      <c r="F315" s="3">
        <v>59.762149999999998</v>
      </c>
      <c r="G315" s="3">
        <v>6.166666666666667</v>
      </c>
      <c r="I315" s="3">
        <f t="shared" si="97"/>
        <v>1.3106730430548432</v>
      </c>
      <c r="L315" s="3">
        <f t="shared" si="98"/>
        <v>14706.071273296899</v>
      </c>
      <c r="M315" s="3">
        <f t="shared" si="99"/>
        <v>12161.823046651389</v>
      </c>
      <c r="N315" s="3">
        <f t="shared" si="100"/>
        <v>0.92420354718898812</v>
      </c>
      <c r="Q315" s="3">
        <f t="shared" si="101"/>
        <v>0.76431018122491035</v>
      </c>
      <c r="R315" s="18">
        <f t="shared" si="96"/>
        <v>11148.337792763772</v>
      </c>
      <c r="S315" s="3">
        <f t="shared" si="106"/>
        <v>6</v>
      </c>
      <c r="T315" s="3">
        <f t="shared" si="107"/>
        <v>6</v>
      </c>
      <c r="U315" s="3">
        <f t="shared" si="108"/>
        <v>6</v>
      </c>
      <c r="W315" s="3">
        <f t="shared" si="102"/>
        <v>-0.16666666666666696</v>
      </c>
      <c r="X315" s="3">
        <f t="shared" si="103"/>
        <v>-0.16666666666666696</v>
      </c>
      <c r="Y315" s="3">
        <f t="shared" si="104"/>
        <v>-0.16666666666666696</v>
      </c>
      <c r="AD315" s="3">
        <f t="shared" si="105"/>
        <v>2.7777777777777877E-2</v>
      </c>
      <c r="AE315" s="3">
        <f t="shared" si="105"/>
        <v>2.7777777777777877E-2</v>
      </c>
      <c r="AF315" s="3">
        <f t="shared" si="105"/>
        <v>2.7777777777777877E-2</v>
      </c>
    </row>
    <row r="316" spans="2:32" x14ac:dyDescent="0.3">
      <c r="B316" s="24"/>
      <c r="C316" s="3">
        <v>7</v>
      </c>
      <c r="D316" s="3">
        <v>11346</v>
      </c>
      <c r="E316" s="3">
        <v>76.853036000000003</v>
      </c>
      <c r="F316" s="3">
        <v>60.608888999999998</v>
      </c>
      <c r="G316" s="3">
        <v>5.5714285714285712</v>
      </c>
      <c r="I316" s="3">
        <f t="shared" si="97"/>
        <v>1.2680159175991497</v>
      </c>
      <c r="L316" s="3">
        <f t="shared" si="98"/>
        <v>14633.466726658653</v>
      </c>
      <c r="M316" s="3">
        <f t="shared" si="99"/>
        <v>12746.136072150995</v>
      </c>
      <c r="N316" s="3">
        <f t="shared" si="100"/>
        <v>0.89015211635703861</v>
      </c>
      <c r="Q316" s="3">
        <f t="shared" si="101"/>
        <v>0.77534600733606884</v>
      </c>
      <c r="R316" s="18">
        <f t="shared" si="96"/>
        <v>11683.958066138412</v>
      </c>
      <c r="S316" s="3">
        <f t="shared" si="106"/>
        <v>5.8069501070096452</v>
      </c>
      <c r="T316" s="3">
        <f t="shared" si="107"/>
        <v>5.8031623141082695</v>
      </c>
      <c r="U316" s="3">
        <f t="shared" si="108"/>
        <v>5.8188548689144071</v>
      </c>
      <c r="W316" s="3">
        <f t="shared" si="102"/>
        <v>0.23552153558107403</v>
      </c>
      <c r="X316" s="3">
        <f t="shared" si="103"/>
        <v>0.23173374267969837</v>
      </c>
      <c r="Y316" s="3">
        <f t="shared" si="104"/>
        <v>0.24742629748583589</v>
      </c>
      <c r="AD316" s="3">
        <f t="shared" si="105"/>
        <v>5.5470393722467121E-2</v>
      </c>
      <c r="AE316" s="3">
        <f t="shared" si="105"/>
        <v>5.3700527496340661E-2</v>
      </c>
      <c r="AF316" s="3">
        <f t="shared" si="105"/>
        <v>6.1219772687549356E-2</v>
      </c>
    </row>
    <row r="317" spans="2:32" x14ac:dyDescent="0.3">
      <c r="B317" s="24"/>
      <c r="C317" s="3">
        <v>5</v>
      </c>
      <c r="D317" s="3">
        <v>8603</v>
      </c>
      <c r="E317" s="3">
        <v>69.872204999999994</v>
      </c>
      <c r="F317" s="3">
        <v>53.609994999999998</v>
      </c>
      <c r="G317" s="3">
        <v>6.4</v>
      </c>
      <c r="I317" s="3">
        <f t="shared" si="97"/>
        <v>1.3033428747754965</v>
      </c>
      <c r="L317" s="3">
        <f t="shared" si="98"/>
        <v>11767.930319720383</v>
      </c>
      <c r="M317" s="3">
        <f t="shared" si="99"/>
        <v>8906.2842067451784</v>
      </c>
      <c r="N317" s="3">
        <f t="shared" si="100"/>
        <v>0.96594716722429697</v>
      </c>
      <c r="Q317" s="3">
        <f t="shared" si="101"/>
        <v>0.73105463461007436</v>
      </c>
      <c r="R317" s="18">
        <f t="shared" si="96"/>
        <v>8164.0938561830799</v>
      </c>
      <c r="S317" s="3">
        <f t="shared" si="106"/>
        <v>6.277335241621766</v>
      </c>
      <c r="T317" s="3">
        <f t="shared" si="107"/>
        <v>6.2674791415102398</v>
      </c>
      <c r="U317" s="3">
        <f t="shared" si="108"/>
        <v>6.2606685749550994</v>
      </c>
      <c r="W317" s="3">
        <f t="shared" si="102"/>
        <v>-0.12266475837823432</v>
      </c>
      <c r="X317" s="3">
        <f t="shared" si="103"/>
        <v>-0.13252085848976058</v>
      </c>
      <c r="Y317" s="3">
        <f t="shared" si="104"/>
        <v>-0.13933142504490093</v>
      </c>
      <c r="AD317" s="3">
        <f t="shared" si="105"/>
        <v>1.5046642947990607E-2</v>
      </c>
      <c r="AE317" s="3">
        <f t="shared" si="105"/>
        <v>1.7561777934863149E-2</v>
      </c>
      <c r="AF317" s="3">
        <f t="shared" si="105"/>
        <v>1.9413246005042843E-2</v>
      </c>
    </row>
    <row r="318" spans="2:32" x14ac:dyDescent="0.3">
      <c r="B318" s="24"/>
      <c r="C318" s="3">
        <v>7</v>
      </c>
      <c r="D318" s="3">
        <v>8855.5</v>
      </c>
      <c r="E318" s="3">
        <v>70.326267999999999</v>
      </c>
      <c r="F318" s="3">
        <v>52.060952</v>
      </c>
      <c r="G318" s="3">
        <v>5.8571428571428568</v>
      </c>
      <c r="I318" s="3">
        <f t="shared" si="97"/>
        <v>1.3508448328029037</v>
      </c>
      <c r="L318" s="3">
        <f t="shared" si="98"/>
        <v>11502.163839715446</v>
      </c>
      <c r="M318" s="3">
        <f t="shared" si="99"/>
        <v>10018.688542073429</v>
      </c>
      <c r="N318" s="3">
        <f t="shared" si="100"/>
        <v>0.88389812327345796</v>
      </c>
      <c r="Q318" s="3">
        <f t="shared" si="101"/>
        <v>0.76989861415668015</v>
      </c>
      <c r="R318" s="18">
        <f t="shared" si="96"/>
        <v>9183.7978302339761</v>
      </c>
      <c r="S318" s="3">
        <f t="shared" si="106"/>
        <v>5.7951174048376801</v>
      </c>
      <c r="T318" s="3">
        <f t="shared" si="107"/>
        <v>5.7904361843529362</v>
      </c>
      <c r="U318" s="3">
        <f t="shared" si="108"/>
        <v>5.807022166742442</v>
      </c>
      <c r="W318" s="3">
        <f t="shared" si="102"/>
        <v>-6.2025452305176643E-2</v>
      </c>
      <c r="X318" s="3">
        <f t="shared" si="103"/>
        <v>-6.6706672789920596E-2</v>
      </c>
      <c r="Y318" s="3">
        <f t="shared" si="104"/>
        <v>-5.012069040041478E-2</v>
      </c>
      <c r="AD318" s="3">
        <f t="shared" si="105"/>
        <v>3.8471567336617425E-3</v>
      </c>
      <c r="AE318" s="3">
        <f t="shared" si="105"/>
        <v>4.4497801947015331E-3</v>
      </c>
      <c r="AF318" s="3">
        <f t="shared" si="105"/>
        <v>2.5120836062142303E-3</v>
      </c>
    </row>
    <row r="319" spans="2:32" x14ac:dyDescent="0.3">
      <c r="B319" s="24"/>
      <c r="C319" s="3">
        <v>5</v>
      </c>
      <c r="D319" s="3">
        <v>9340.5</v>
      </c>
      <c r="E319" s="3">
        <v>78.206221999999997</v>
      </c>
      <c r="F319" s="3">
        <v>52.675930999999999</v>
      </c>
      <c r="G319" s="3">
        <v>6.6</v>
      </c>
      <c r="I319" s="3">
        <f t="shared" si="97"/>
        <v>1.4846671053616498</v>
      </c>
      <c r="L319" s="3">
        <f t="shared" si="98"/>
        <v>12942.059711786809</v>
      </c>
      <c r="M319" s="3">
        <f t="shared" si="99"/>
        <v>9794.8967135436542</v>
      </c>
      <c r="N319" s="3">
        <f t="shared" si="100"/>
        <v>0.95360883051320511</v>
      </c>
      <c r="Q319" s="3">
        <f t="shared" si="101"/>
        <v>0.72171665160015164</v>
      </c>
      <c r="R319" s="18">
        <f t="shared" si="96"/>
        <v>8978.6553207483485</v>
      </c>
      <c r="S319" s="3">
        <f t="shared" si="106"/>
        <v>6.3136000877389966</v>
      </c>
      <c r="T319" s="3">
        <f t="shared" si="107"/>
        <v>6.3062116549696885</v>
      </c>
      <c r="U319" s="3">
        <f t="shared" si="108"/>
        <v>6.29693342107233</v>
      </c>
      <c r="W319" s="3">
        <f t="shared" si="102"/>
        <v>-0.28639991226100303</v>
      </c>
      <c r="X319" s="3">
        <f t="shared" si="103"/>
        <v>-0.29378834503031115</v>
      </c>
      <c r="Y319" s="3">
        <f t="shared" si="104"/>
        <v>-0.30306657892766964</v>
      </c>
      <c r="AD319" s="3">
        <f t="shared" si="105"/>
        <v>8.2024909743110233E-2</v>
      </c>
      <c r="AE319" s="3">
        <f t="shared" si="105"/>
        <v>8.6311591675649155E-2</v>
      </c>
      <c r="AF319" s="3">
        <f t="shared" si="105"/>
        <v>9.1849351262921416E-2</v>
      </c>
    </row>
    <row r="320" spans="2:32" x14ac:dyDescent="0.3">
      <c r="B320" s="24"/>
      <c r="C320" s="3">
        <v>6</v>
      </c>
      <c r="D320" s="3">
        <v>10931</v>
      </c>
      <c r="E320" s="3">
        <v>77.103030000000004</v>
      </c>
      <c r="F320" s="3">
        <v>59.543664999999997</v>
      </c>
      <c r="G320" s="3">
        <v>6.166666666666667</v>
      </c>
      <c r="I320" s="3">
        <f t="shared" si="97"/>
        <v>1.2948989619634601</v>
      </c>
      <c r="L320" s="3">
        <f t="shared" si="98"/>
        <v>14423.042412682493</v>
      </c>
      <c r="M320" s="3">
        <f t="shared" si="99"/>
        <v>11927.760063008845</v>
      </c>
      <c r="N320" s="3">
        <f t="shared" si="100"/>
        <v>0.91643359207903052</v>
      </c>
      <c r="Q320" s="3">
        <f t="shared" si="101"/>
        <v>0.75788448007253562</v>
      </c>
      <c r="R320" s="18">
        <f t="shared" si="96"/>
        <v>10933.780057758107</v>
      </c>
      <c r="S320" s="3">
        <f t="shared" si="106"/>
        <v>6</v>
      </c>
      <c r="T320" s="3">
        <f t="shared" si="107"/>
        <v>6</v>
      </c>
      <c r="U320" s="3">
        <f t="shared" si="108"/>
        <v>6</v>
      </c>
      <c r="W320" s="3">
        <f t="shared" si="102"/>
        <v>-0.16666666666666696</v>
      </c>
      <c r="X320" s="3">
        <f t="shared" si="103"/>
        <v>-0.16666666666666696</v>
      </c>
      <c r="Y320" s="3">
        <f t="shared" si="104"/>
        <v>-0.16666666666666696</v>
      </c>
      <c r="AD320" s="3">
        <f t="shared" si="105"/>
        <v>2.7777777777777877E-2</v>
      </c>
      <c r="AE320" s="3">
        <f t="shared" si="105"/>
        <v>2.7777777777777877E-2</v>
      </c>
      <c r="AF320" s="3">
        <f t="shared" si="105"/>
        <v>2.7777777777777877E-2</v>
      </c>
    </row>
    <row r="321" spans="2:32" x14ac:dyDescent="0.3">
      <c r="B321" s="24"/>
      <c r="C321" s="3">
        <v>6</v>
      </c>
      <c r="D321" s="3">
        <v>10093</v>
      </c>
      <c r="E321" s="3">
        <v>76.137594000000007</v>
      </c>
      <c r="F321" s="3">
        <v>57.973053</v>
      </c>
      <c r="G321" s="3">
        <v>5.833333333333333</v>
      </c>
      <c r="I321" s="3">
        <f t="shared" si="97"/>
        <v>1.3133273143299873</v>
      </c>
      <c r="L321" s="3">
        <f t="shared" si="98"/>
        <v>13866.766204383297</v>
      </c>
      <c r="M321" s="3">
        <f t="shared" si="99"/>
        <v>11467.723341802319</v>
      </c>
      <c r="N321" s="3">
        <f t="shared" si="100"/>
        <v>0.88012238342102689</v>
      </c>
      <c r="Q321" s="3">
        <f t="shared" si="101"/>
        <v>0.72785535223126452</v>
      </c>
      <c r="R321" s="18">
        <f t="shared" si="96"/>
        <v>10512.079729985458</v>
      </c>
      <c r="S321" s="3">
        <f t="shared" si="106"/>
        <v>6</v>
      </c>
      <c r="T321" s="3">
        <f t="shared" si="107"/>
        <v>6</v>
      </c>
      <c r="U321" s="3">
        <f t="shared" si="108"/>
        <v>6</v>
      </c>
      <c r="W321" s="3">
        <f t="shared" si="102"/>
        <v>0.16666666666666696</v>
      </c>
      <c r="X321" s="3">
        <f t="shared" si="103"/>
        <v>0.16666666666666696</v>
      </c>
      <c r="Y321" s="3">
        <f t="shared" si="104"/>
        <v>0.16666666666666696</v>
      </c>
      <c r="AD321" s="3">
        <f t="shared" si="105"/>
        <v>2.7777777777777877E-2</v>
      </c>
      <c r="AE321" s="3">
        <f t="shared" si="105"/>
        <v>2.7777777777777877E-2</v>
      </c>
      <c r="AF321" s="3">
        <f t="shared" si="105"/>
        <v>2.7777777777777877E-2</v>
      </c>
    </row>
    <row r="322" spans="2:32" x14ac:dyDescent="0.3">
      <c r="B322" s="24"/>
      <c r="C322" s="3">
        <v>6</v>
      </c>
      <c r="D322" s="3">
        <v>8310</v>
      </c>
      <c r="E322" s="3">
        <v>71.377246999999997</v>
      </c>
      <c r="F322" s="3">
        <v>49.629657999999999</v>
      </c>
      <c r="G322" s="3">
        <v>6</v>
      </c>
      <c r="I322" s="3">
        <f t="shared" si="97"/>
        <v>1.4381974383140017</v>
      </c>
      <c r="L322" s="3">
        <f t="shared" si="98"/>
        <v>11128.866904077693</v>
      </c>
      <c r="M322" s="3">
        <f t="shared" si="99"/>
        <v>9203.4988462819401</v>
      </c>
      <c r="N322" s="3">
        <f t="shared" si="100"/>
        <v>0.90291748157898677</v>
      </c>
      <c r="Q322" s="3">
        <f t="shared" si="101"/>
        <v>0.74670674666395365</v>
      </c>
      <c r="R322" s="18">
        <f t="shared" si="96"/>
        <v>8436.5406090917786</v>
      </c>
      <c r="S322" s="3">
        <f t="shared" si="106"/>
        <v>6</v>
      </c>
      <c r="T322" s="3">
        <f t="shared" si="107"/>
        <v>6</v>
      </c>
      <c r="U322" s="3">
        <f t="shared" si="108"/>
        <v>6</v>
      </c>
      <c r="W322" s="3">
        <f t="shared" si="102"/>
        <v>0</v>
      </c>
      <c r="X322" s="3">
        <f t="shared" si="103"/>
        <v>0</v>
      </c>
      <c r="Y322" s="3">
        <f t="shared" si="104"/>
        <v>0</v>
      </c>
      <c r="AD322" s="3">
        <f t="shared" si="105"/>
        <v>0</v>
      </c>
      <c r="AE322" s="3">
        <f t="shared" si="105"/>
        <v>0</v>
      </c>
      <c r="AF322" s="3">
        <f t="shared" si="105"/>
        <v>0</v>
      </c>
    </row>
    <row r="323" spans="2:32" x14ac:dyDescent="0.3">
      <c r="B323" s="24"/>
      <c r="C323" s="3">
        <v>6</v>
      </c>
      <c r="D323" s="3">
        <v>7794</v>
      </c>
      <c r="E323" s="3">
        <v>69.768257000000006</v>
      </c>
      <c r="F323" s="3">
        <v>48.961272999999998</v>
      </c>
      <c r="G323" s="3">
        <v>6.166666666666667</v>
      </c>
      <c r="I323" s="3">
        <f t="shared" si="97"/>
        <v>1.4249681988456471</v>
      </c>
      <c r="L323" s="3">
        <f t="shared" si="98"/>
        <v>10731.50042138123</v>
      </c>
      <c r="M323" s="3">
        <f t="shared" si="99"/>
        <v>8874.8794103079126</v>
      </c>
      <c r="N323" s="3">
        <f t="shared" si="100"/>
        <v>0.87820911582725247</v>
      </c>
      <c r="Q323" s="3">
        <f t="shared" si="101"/>
        <v>0.72627309266758155</v>
      </c>
      <c r="R323" s="18">
        <f t="shared" si="96"/>
        <v>8135.3061261155863</v>
      </c>
      <c r="S323" s="3">
        <f t="shared" si="106"/>
        <v>6</v>
      </c>
      <c r="T323" s="3">
        <f t="shared" si="107"/>
        <v>6</v>
      </c>
      <c r="U323" s="3">
        <f t="shared" si="108"/>
        <v>6</v>
      </c>
      <c r="W323" s="3">
        <f t="shared" si="102"/>
        <v>-0.16666666666666696</v>
      </c>
      <c r="X323" s="3">
        <f t="shared" si="103"/>
        <v>-0.16666666666666696</v>
      </c>
      <c r="Y323" s="3">
        <f t="shared" si="104"/>
        <v>-0.16666666666666696</v>
      </c>
      <c r="AD323" s="3">
        <f t="shared" si="105"/>
        <v>2.7777777777777877E-2</v>
      </c>
      <c r="AE323" s="3">
        <f t="shared" si="105"/>
        <v>2.7777777777777877E-2</v>
      </c>
      <c r="AF323" s="3">
        <f t="shared" si="105"/>
        <v>2.7777777777777877E-2</v>
      </c>
    </row>
    <row r="324" spans="2:32" x14ac:dyDescent="0.3">
      <c r="B324" s="24"/>
      <c r="C324" s="3">
        <v>5</v>
      </c>
      <c r="D324" s="3">
        <v>9964.5</v>
      </c>
      <c r="E324" s="3">
        <v>92.380110999999999</v>
      </c>
      <c r="F324" s="3">
        <v>58.665160999999998</v>
      </c>
      <c r="G324" s="3">
        <v>6.6</v>
      </c>
      <c r="I324" s="3">
        <f t="shared" si="97"/>
        <v>1.5747013973080208</v>
      </c>
      <c r="L324" s="3">
        <f t="shared" si="98"/>
        <v>17025.842803649772</v>
      </c>
      <c r="M324" s="3">
        <f t="shared" si="99"/>
        <v>12885.61291143633</v>
      </c>
      <c r="N324" s="3">
        <f t="shared" si="100"/>
        <v>0.77330430989093557</v>
      </c>
      <c r="Q324" s="3">
        <f t="shared" si="101"/>
        <v>0.58525737109847764</v>
      </c>
      <c r="R324" s="18">
        <f t="shared" ref="R324:R379" si="109">M324*(1-1/12)</f>
        <v>11811.811835483302</v>
      </c>
      <c r="S324" s="3">
        <f t="shared" si="106"/>
        <v>6.3316069461282707</v>
      </c>
      <c r="T324" s="3">
        <f t="shared" si="107"/>
        <v>6.360279417483417</v>
      </c>
      <c r="U324" s="3">
        <f t="shared" si="108"/>
        <v>6.3149402794616041</v>
      </c>
      <c r="W324" s="3">
        <f t="shared" si="102"/>
        <v>-0.26839305387172896</v>
      </c>
      <c r="X324" s="3">
        <f t="shared" si="103"/>
        <v>-0.23972058251658268</v>
      </c>
      <c r="Y324" s="3">
        <f t="shared" si="104"/>
        <v>-0.28505972053839557</v>
      </c>
      <c r="AD324" s="3">
        <f t="shared" si="105"/>
        <v>7.2034831366592805E-2</v>
      </c>
      <c r="AE324" s="3">
        <f t="shared" si="105"/>
        <v>5.7465957682089723E-2</v>
      </c>
      <c r="AF324" s="3">
        <f t="shared" si="105"/>
        <v>8.1259044273428185E-2</v>
      </c>
    </row>
    <row r="325" spans="2:32" x14ac:dyDescent="0.3">
      <c r="B325" s="24"/>
      <c r="C325" s="3">
        <v>6</v>
      </c>
      <c r="D325" s="3">
        <v>11783</v>
      </c>
      <c r="E325" s="3">
        <v>86.954340000000002</v>
      </c>
      <c r="F325" s="3">
        <v>56.224739999999997</v>
      </c>
      <c r="G325" s="3">
        <v>5.833333333333333</v>
      </c>
      <c r="I325" s="3">
        <f t="shared" si="97"/>
        <v>1.5465494371339024</v>
      </c>
      <c r="L325" s="3">
        <f t="shared" si="98"/>
        <v>15359.199857049749</v>
      </c>
      <c r="M325" s="3">
        <f t="shared" si="99"/>
        <v>12701.956037624675</v>
      </c>
      <c r="N325" s="3">
        <f t="shared" si="100"/>
        <v>0.92765239976405045</v>
      </c>
      <c r="Q325" s="3">
        <f t="shared" si="101"/>
        <v>0.7671623593459328</v>
      </c>
      <c r="R325" s="18">
        <f t="shared" si="109"/>
        <v>11643.459701155953</v>
      </c>
      <c r="S325" s="3">
        <f t="shared" si="106"/>
        <v>6</v>
      </c>
      <c r="T325" s="3">
        <f t="shared" si="107"/>
        <v>6</v>
      </c>
      <c r="U325" s="3">
        <f t="shared" si="108"/>
        <v>6</v>
      </c>
      <c r="W325" s="3">
        <f t="shared" si="102"/>
        <v>0.16666666666666696</v>
      </c>
      <c r="X325" s="3">
        <f t="shared" si="103"/>
        <v>0.16666666666666696</v>
      </c>
      <c r="Y325" s="3">
        <f t="shared" si="104"/>
        <v>0.16666666666666696</v>
      </c>
      <c r="AD325" s="3">
        <f t="shared" si="105"/>
        <v>2.7777777777777877E-2</v>
      </c>
      <c r="AE325" s="3">
        <f t="shared" si="105"/>
        <v>2.7777777777777877E-2</v>
      </c>
      <c r="AF325" s="3">
        <f t="shared" si="105"/>
        <v>2.7777777777777877E-2</v>
      </c>
    </row>
    <row r="326" spans="2:32" x14ac:dyDescent="0.3">
      <c r="B326" s="24"/>
      <c r="C326" s="3">
        <v>6</v>
      </c>
      <c r="D326" s="3">
        <v>11362.5</v>
      </c>
      <c r="E326" s="3">
        <v>80.583966000000004</v>
      </c>
      <c r="F326" s="3">
        <v>59.990518999999999</v>
      </c>
      <c r="G326" s="3">
        <v>6</v>
      </c>
      <c r="I326" s="3">
        <f t="shared" si="97"/>
        <v>1.3432783603689111</v>
      </c>
      <c r="L326" s="3">
        <f t="shared" si="98"/>
        <v>15187.319506083661</v>
      </c>
      <c r="M326" s="3">
        <f t="shared" si="99"/>
        <v>12559.812131560411</v>
      </c>
      <c r="N326" s="3">
        <f t="shared" si="100"/>
        <v>0.90467117509251638</v>
      </c>
      <c r="Q326" s="3">
        <f t="shared" si="101"/>
        <v>0.74815703952553747</v>
      </c>
      <c r="R326" s="18">
        <f t="shared" si="109"/>
        <v>11513.161120597044</v>
      </c>
      <c r="S326" s="3">
        <f t="shared" si="106"/>
        <v>6</v>
      </c>
      <c r="T326" s="3">
        <f t="shared" si="107"/>
        <v>6</v>
      </c>
      <c r="U326" s="3">
        <f t="shared" si="108"/>
        <v>6</v>
      </c>
      <c r="W326" s="3">
        <f t="shared" si="102"/>
        <v>0</v>
      </c>
      <c r="X326" s="3">
        <f t="shared" si="103"/>
        <v>0</v>
      </c>
      <c r="Y326" s="3">
        <f t="shared" si="104"/>
        <v>0</v>
      </c>
      <c r="AD326" s="3">
        <f t="shared" si="105"/>
        <v>0</v>
      </c>
      <c r="AE326" s="3">
        <f t="shared" si="105"/>
        <v>0</v>
      </c>
      <c r="AF326" s="3">
        <f t="shared" si="105"/>
        <v>0</v>
      </c>
    </row>
    <row r="327" spans="2:32" x14ac:dyDescent="0.3">
      <c r="B327" s="24"/>
      <c r="C327" s="3">
        <v>7</v>
      </c>
      <c r="D327" s="3">
        <v>12697</v>
      </c>
      <c r="E327" s="3">
        <v>81.191061000000005</v>
      </c>
      <c r="F327" s="3">
        <v>66.924932999999996</v>
      </c>
      <c r="G327" s="3">
        <v>5.7142857142857144</v>
      </c>
      <c r="I327" s="3">
        <f t="shared" si="97"/>
        <v>1.213166115534251</v>
      </c>
      <c r="L327" s="3">
        <f t="shared" si="98"/>
        <v>17070.491849211732</v>
      </c>
      <c r="M327" s="3">
        <f t="shared" si="99"/>
        <v>14868.849329613311</v>
      </c>
      <c r="N327" s="3">
        <f t="shared" si="100"/>
        <v>0.85393292503894158</v>
      </c>
      <c r="Q327" s="3">
        <f t="shared" si="101"/>
        <v>0.74379813494280256</v>
      </c>
      <c r="R327" s="18">
        <f t="shared" si="109"/>
        <v>13629.778552145535</v>
      </c>
      <c r="S327" s="3">
        <f t="shared" si="106"/>
        <v>5.8147857930189168</v>
      </c>
      <c r="T327" s="3">
        <f t="shared" si="107"/>
        <v>5.8058238299292411</v>
      </c>
      <c r="U327" s="3">
        <f t="shared" si="108"/>
        <v>5.8266905549236787</v>
      </c>
      <c r="W327" s="3">
        <f t="shared" si="102"/>
        <v>0.10050007873320244</v>
      </c>
      <c r="X327" s="3">
        <f t="shared" si="103"/>
        <v>9.1538115643526652E-2</v>
      </c>
      <c r="Y327" s="3">
        <f t="shared" si="104"/>
        <v>0.1124048406379643</v>
      </c>
      <c r="AD327" s="3">
        <f t="shared" si="105"/>
        <v>1.0100265825379888E-2</v>
      </c>
      <c r="AE327" s="3">
        <f t="shared" si="105"/>
        <v>8.3792266155676594E-3</v>
      </c>
      <c r="AF327" s="3">
        <f t="shared" si="105"/>
        <v>1.263484819884615E-2</v>
      </c>
    </row>
    <row r="328" spans="2:32" x14ac:dyDescent="0.3">
      <c r="B328" s="24"/>
      <c r="C328" s="3">
        <v>7</v>
      </c>
      <c r="D328" s="3">
        <v>9589.5</v>
      </c>
      <c r="E328" s="3">
        <v>76.854116000000005</v>
      </c>
      <c r="F328" s="3">
        <v>55.608243999999999</v>
      </c>
      <c r="G328" s="3">
        <v>5.8571428571428568</v>
      </c>
      <c r="I328" s="3">
        <f t="shared" si="97"/>
        <v>1.3820633501752007</v>
      </c>
      <c r="L328" s="3">
        <f t="shared" si="98"/>
        <v>13426.295005065209</v>
      </c>
      <c r="M328" s="3">
        <f t="shared" si="99"/>
        <v>11694.657614360005</v>
      </c>
      <c r="N328" s="3">
        <f t="shared" si="100"/>
        <v>0.81998980356850659</v>
      </c>
      <c r="Q328" s="3">
        <f t="shared" si="101"/>
        <v>0.71423277951082276</v>
      </c>
      <c r="R328" s="18">
        <f t="shared" si="109"/>
        <v>10720.102813163337</v>
      </c>
      <c r="S328" s="3">
        <f t="shared" si="106"/>
        <v>5.7906576166416377</v>
      </c>
      <c r="T328" s="3">
        <f t="shared" si="107"/>
        <v>5.7768466361990436</v>
      </c>
      <c r="U328" s="3">
        <f t="shared" si="108"/>
        <v>5.8025623785463996</v>
      </c>
      <c r="W328" s="3">
        <f t="shared" si="102"/>
        <v>-6.6485240501219067E-2</v>
      </c>
      <c r="X328" s="3">
        <f t="shared" si="103"/>
        <v>-8.0296220943813168E-2</v>
      </c>
      <c r="Y328" s="3">
        <f t="shared" si="104"/>
        <v>-5.4580478596457205E-2</v>
      </c>
      <c r="AD328" s="3">
        <f t="shared" si="105"/>
        <v>4.4202872045049401E-3</v>
      </c>
      <c r="AE328" s="3">
        <f t="shared" si="105"/>
        <v>6.4474830978576607E-3</v>
      </c>
      <c r="AF328" s="3">
        <f t="shared" si="105"/>
        <v>2.9790286438183232E-3</v>
      </c>
    </row>
    <row r="329" spans="2:32" x14ac:dyDescent="0.3">
      <c r="B329" s="24"/>
      <c r="C329" s="3">
        <v>5</v>
      </c>
      <c r="D329" s="3">
        <v>8555</v>
      </c>
      <c r="E329" s="3">
        <v>69.462694999999997</v>
      </c>
      <c r="F329" s="3">
        <v>55.474341000000003</v>
      </c>
      <c r="G329" s="3">
        <v>6.2</v>
      </c>
      <c r="I329" s="3">
        <f t="shared" si="97"/>
        <v>1.2521589936507762</v>
      </c>
      <c r="L329" s="3">
        <f t="shared" si="98"/>
        <v>12105.804426646242</v>
      </c>
      <c r="M329" s="3">
        <f t="shared" si="99"/>
        <v>9161.9963617822596</v>
      </c>
      <c r="N329" s="3">
        <f t="shared" si="100"/>
        <v>0.93374846072693896</v>
      </c>
      <c r="Q329" s="3">
        <f t="shared" si="101"/>
        <v>0.70668579290521816</v>
      </c>
      <c r="R329" s="18">
        <f t="shared" si="109"/>
        <v>8398.4966649670714</v>
      </c>
      <c r="S329" s="3">
        <f t="shared" si="106"/>
        <v>6.2670984653968222</v>
      </c>
      <c r="T329" s="3">
        <f t="shared" si="107"/>
        <v>6.263682106584767</v>
      </c>
      <c r="U329" s="3">
        <f t="shared" si="108"/>
        <v>6.2504317987301548</v>
      </c>
      <c r="W329" s="3">
        <f t="shared" si="102"/>
        <v>6.7098465396822071E-2</v>
      </c>
      <c r="X329" s="3">
        <f t="shared" si="103"/>
        <v>6.3682106584766807E-2</v>
      </c>
      <c r="Y329" s="3">
        <f t="shared" si="104"/>
        <v>5.0431798730154576E-2</v>
      </c>
      <c r="AD329" s="3">
        <f t="shared" si="105"/>
        <v>4.5022040586085287E-3</v>
      </c>
      <c r="AE329" s="3">
        <f t="shared" si="105"/>
        <v>4.0554106990736E-3</v>
      </c>
      <c r="AF329" s="3">
        <f t="shared" si="105"/>
        <v>2.5433663231588205E-3</v>
      </c>
    </row>
    <row r="330" spans="2:32" x14ac:dyDescent="0.3">
      <c r="B330" s="24"/>
      <c r="C330" s="3">
        <v>6</v>
      </c>
      <c r="D330" s="3">
        <v>12444</v>
      </c>
      <c r="E330" s="3">
        <v>83.871565000000004</v>
      </c>
      <c r="F330" s="3">
        <v>60.786821000000003</v>
      </c>
      <c r="G330" s="3">
        <v>6.333333333333333</v>
      </c>
      <c r="I330" s="3">
        <f t="shared" si="97"/>
        <v>1.3797656074167788</v>
      </c>
      <c r="L330" s="3">
        <f t="shared" si="98"/>
        <v>16016.737242339806</v>
      </c>
      <c r="M330" s="3">
        <f t="shared" si="99"/>
        <v>13245.735078120428</v>
      </c>
      <c r="N330" s="3">
        <f t="shared" si="100"/>
        <v>0.93947220947784549</v>
      </c>
      <c r="Q330" s="3">
        <f t="shared" si="101"/>
        <v>0.7769372632963365</v>
      </c>
      <c r="R330" s="18">
        <f t="shared" si="109"/>
        <v>12141.923821610391</v>
      </c>
      <c r="S330" s="3">
        <f t="shared" si="106"/>
        <v>6</v>
      </c>
      <c r="T330" s="3">
        <f t="shared" si="107"/>
        <v>6</v>
      </c>
      <c r="U330" s="3">
        <f t="shared" si="108"/>
        <v>6</v>
      </c>
      <c r="W330" s="3">
        <f t="shared" si="102"/>
        <v>-0.33333333333333304</v>
      </c>
      <c r="X330" s="3">
        <f t="shared" si="103"/>
        <v>-0.33333333333333304</v>
      </c>
      <c r="Y330" s="3">
        <f t="shared" si="104"/>
        <v>-0.33333333333333304</v>
      </c>
      <c r="AD330" s="3">
        <f t="shared" si="105"/>
        <v>0.11111111111111091</v>
      </c>
      <c r="AE330" s="3">
        <f t="shared" si="105"/>
        <v>0.11111111111111091</v>
      </c>
      <c r="AF330" s="3">
        <f t="shared" si="105"/>
        <v>0.11111111111111091</v>
      </c>
    </row>
    <row r="331" spans="2:32" x14ac:dyDescent="0.3">
      <c r="B331" s="24"/>
      <c r="C331" s="3">
        <v>6</v>
      </c>
      <c r="D331" s="3">
        <v>7823.5</v>
      </c>
      <c r="E331" s="3">
        <v>61.655242000000001</v>
      </c>
      <c r="F331" s="3">
        <v>51.638970999999998</v>
      </c>
      <c r="G331" s="3">
        <v>6.166666666666667</v>
      </c>
      <c r="I331" s="3">
        <f t="shared" si="97"/>
        <v>1.1939672849019398</v>
      </c>
      <c r="L331" s="3">
        <f t="shared" si="98"/>
        <v>10002.244328024617</v>
      </c>
      <c r="M331" s="3">
        <f t="shared" si="99"/>
        <v>8271.7894756630449</v>
      </c>
      <c r="N331" s="3">
        <f t="shared" si="100"/>
        <v>0.94580501873482326</v>
      </c>
      <c r="Q331" s="3">
        <f t="shared" si="101"/>
        <v>0.78217445439518618</v>
      </c>
      <c r="R331" s="18">
        <f t="shared" si="109"/>
        <v>7582.4736860244575</v>
      </c>
      <c r="S331" s="3">
        <f t="shared" si="106"/>
        <v>6</v>
      </c>
      <c r="T331" s="3">
        <f t="shared" si="107"/>
        <v>6</v>
      </c>
      <c r="U331" s="3">
        <f t="shared" si="108"/>
        <v>6</v>
      </c>
      <c r="W331" s="3">
        <f t="shared" si="102"/>
        <v>-0.16666666666666696</v>
      </c>
      <c r="X331" s="3">
        <f t="shared" si="103"/>
        <v>-0.16666666666666696</v>
      </c>
      <c r="Y331" s="3">
        <f t="shared" si="104"/>
        <v>-0.16666666666666696</v>
      </c>
      <c r="AD331" s="3">
        <f t="shared" si="105"/>
        <v>2.7777777777777877E-2</v>
      </c>
      <c r="AE331" s="3">
        <f t="shared" si="105"/>
        <v>2.7777777777777877E-2</v>
      </c>
      <c r="AF331" s="3">
        <f t="shared" si="105"/>
        <v>2.7777777777777877E-2</v>
      </c>
    </row>
    <row r="332" spans="2:32" x14ac:dyDescent="0.3">
      <c r="B332" s="24"/>
      <c r="C332" s="3">
        <v>6</v>
      </c>
      <c r="D332" s="3">
        <v>8154.5</v>
      </c>
      <c r="E332" s="3">
        <v>69.033113999999998</v>
      </c>
      <c r="F332" s="3">
        <v>52.980508</v>
      </c>
      <c r="G332" s="3">
        <v>6.166666666666667</v>
      </c>
      <c r="I332" s="3">
        <f t="shared" si="97"/>
        <v>1.3029907904997815</v>
      </c>
      <c r="L332" s="3">
        <f t="shared" si="98"/>
        <v>11490.090654709167</v>
      </c>
      <c r="M332" s="3">
        <f t="shared" si="99"/>
        <v>9502.2284834355905</v>
      </c>
      <c r="N332" s="3">
        <f t="shared" si="100"/>
        <v>0.85816711461053918</v>
      </c>
      <c r="Q332" s="3">
        <f t="shared" si="101"/>
        <v>0.70969849107830241</v>
      </c>
      <c r="R332" s="18">
        <f t="shared" si="109"/>
        <v>8710.3761098159575</v>
      </c>
      <c r="S332" s="3">
        <f t="shared" si="106"/>
        <v>6</v>
      </c>
      <c r="T332" s="3">
        <f t="shared" si="107"/>
        <v>6</v>
      </c>
      <c r="U332" s="3">
        <f t="shared" si="108"/>
        <v>6</v>
      </c>
      <c r="W332" s="3">
        <f t="shared" si="102"/>
        <v>-0.16666666666666696</v>
      </c>
      <c r="X332" s="3">
        <f t="shared" si="103"/>
        <v>-0.16666666666666696</v>
      </c>
      <c r="Y332" s="3">
        <f t="shared" si="104"/>
        <v>-0.16666666666666696</v>
      </c>
      <c r="AD332" s="3">
        <f t="shared" si="105"/>
        <v>2.7777777777777877E-2</v>
      </c>
      <c r="AE332" s="3">
        <f t="shared" si="105"/>
        <v>2.7777777777777877E-2</v>
      </c>
      <c r="AF332" s="3">
        <f t="shared" si="105"/>
        <v>2.7777777777777877E-2</v>
      </c>
    </row>
    <row r="333" spans="2:32" x14ac:dyDescent="0.3">
      <c r="B333" s="24"/>
      <c r="C333" s="3">
        <v>5</v>
      </c>
      <c r="D333" s="3">
        <v>6704</v>
      </c>
      <c r="E333" s="3">
        <v>64.134991999999997</v>
      </c>
      <c r="F333" s="3">
        <v>50.575605000000003</v>
      </c>
      <c r="G333" s="3">
        <v>6.8</v>
      </c>
      <c r="I333" s="3">
        <f t="shared" si="97"/>
        <v>1.2681013306711801</v>
      </c>
      <c r="L333" s="3">
        <f t="shared" si="98"/>
        <v>10190.277345634444</v>
      </c>
      <c r="M333" s="3">
        <f t="shared" si="99"/>
        <v>7712.2742674375122</v>
      </c>
      <c r="N333" s="3">
        <f t="shared" si="100"/>
        <v>0.86926369155534167</v>
      </c>
      <c r="Q333" s="3">
        <f t="shared" si="101"/>
        <v>0.65788199600593023</v>
      </c>
      <c r="R333" s="18">
        <f t="shared" si="109"/>
        <v>7069.5847451510526</v>
      </c>
      <c r="S333" s="3">
        <f t="shared" si="106"/>
        <v>6.2702869328009028</v>
      </c>
      <c r="T333" s="3">
        <f t="shared" si="107"/>
        <v>6.2797675278231679</v>
      </c>
      <c r="U333" s="3">
        <f t="shared" si="108"/>
        <v>6.2536202661342362</v>
      </c>
      <c r="W333" s="3">
        <f t="shared" si="102"/>
        <v>-0.52971306719909705</v>
      </c>
      <c r="X333" s="3">
        <f t="shared" si="103"/>
        <v>-0.52023247217683188</v>
      </c>
      <c r="Y333" s="3">
        <f t="shared" si="104"/>
        <v>-0.54637973386576366</v>
      </c>
      <c r="AD333" s="3">
        <f t="shared" si="105"/>
        <v>0.28059593356147511</v>
      </c>
      <c r="AE333" s="3">
        <f t="shared" si="105"/>
        <v>0.27064182510721818</v>
      </c>
      <c r="AF333" s="3">
        <f t="shared" si="105"/>
        <v>0.29853081357922273</v>
      </c>
    </row>
    <row r="334" spans="2:32" x14ac:dyDescent="0.3">
      <c r="B334" s="24"/>
      <c r="C334" s="3">
        <v>5</v>
      </c>
      <c r="D334" s="3">
        <v>8698.5</v>
      </c>
      <c r="E334" s="3">
        <v>68.350499999999997</v>
      </c>
      <c r="F334" s="3">
        <v>62.74588</v>
      </c>
      <c r="G334" s="3">
        <v>6.6</v>
      </c>
      <c r="I334" s="3">
        <f t="shared" si="97"/>
        <v>1.0893225180681185</v>
      </c>
      <c r="L334" s="3">
        <f t="shared" si="98"/>
        <v>13473.386963745501</v>
      </c>
      <c r="M334" s="3">
        <f t="shared" si="99"/>
        <v>10197.019379481182</v>
      </c>
      <c r="N334" s="3">
        <f t="shared" si="100"/>
        <v>0.85304339202330459</v>
      </c>
      <c r="Q334" s="3">
        <f t="shared" si="101"/>
        <v>0.64560603977352715</v>
      </c>
      <c r="R334" s="18">
        <f t="shared" si="109"/>
        <v>9347.2677645244166</v>
      </c>
      <c r="S334" s="3">
        <f t="shared" si="106"/>
        <v>6.2345311702802899</v>
      </c>
      <c r="T334" s="3">
        <f t="shared" si="107"/>
        <v>6.2472558252089625</v>
      </c>
      <c r="U334" s="3">
        <f t="shared" si="108"/>
        <v>6.2178645036136233</v>
      </c>
      <c r="W334" s="3">
        <f t="shared" si="102"/>
        <v>-0.36546882971970973</v>
      </c>
      <c r="X334" s="3">
        <f t="shared" si="103"/>
        <v>-0.35274417479103715</v>
      </c>
      <c r="Y334" s="3">
        <f t="shared" si="104"/>
        <v>-0.38213549638637634</v>
      </c>
      <c r="AD334" s="3">
        <f t="shared" si="105"/>
        <v>0.13356746549669418</v>
      </c>
      <c r="AE334" s="3">
        <f t="shared" si="105"/>
        <v>0.12442845284900976</v>
      </c>
      <c r="AF334" s="3">
        <f t="shared" si="105"/>
        <v>0.14602753759846224</v>
      </c>
    </row>
    <row r="335" spans="2:32" x14ac:dyDescent="0.3">
      <c r="B335" s="24"/>
      <c r="C335" s="3">
        <v>6</v>
      </c>
      <c r="D335" s="3">
        <v>10150</v>
      </c>
      <c r="E335" s="3">
        <v>106.716252</v>
      </c>
      <c r="F335" s="3">
        <v>53.683388999999998</v>
      </c>
      <c r="G335" s="3">
        <v>6.5</v>
      </c>
      <c r="I335" s="3">
        <f t="shared" si="97"/>
        <v>1.9878821733851415</v>
      </c>
      <c r="L335" s="3">
        <f t="shared" si="98"/>
        <v>17997.838953170911</v>
      </c>
      <c r="M335" s="3">
        <f t="shared" si="99"/>
        <v>14884.093005046532</v>
      </c>
      <c r="N335" s="3">
        <f t="shared" si="100"/>
        <v>0.68193607743236939</v>
      </c>
      <c r="Q335" s="3">
        <f t="shared" si="101"/>
        <v>0.56395659647858687</v>
      </c>
      <c r="R335" s="18">
        <f t="shared" si="109"/>
        <v>13643.751921292655</v>
      </c>
      <c r="S335" s="3">
        <f t="shared" si="106"/>
        <v>6</v>
      </c>
      <c r="T335" s="3">
        <f t="shared" si="107"/>
        <v>6</v>
      </c>
      <c r="U335" s="3">
        <f t="shared" si="108"/>
        <v>6</v>
      </c>
      <c r="W335" s="3">
        <f t="shared" si="102"/>
        <v>-0.5</v>
      </c>
      <c r="X335" s="3">
        <f t="shared" si="103"/>
        <v>-0.5</v>
      </c>
      <c r="Y335" s="3">
        <f t="shared" si="104"/>
        <v>-0.5</v>
      </c>
      <c r="AD335" s="3">
        <f t="shared" si="105"/>
        <v>0.25</v>
      </c>
      <c r="AE335" s="3">
        <f t="shared" si="105"/>
        <v>0.25</v>
      </c>
      <c r="AF335" s="3">
        <f t="shared" si="105"/>
        <v>0.25</v>
      </c>
    </row>
    <row r="336" spans="2:32" x14ac:dyDescent="0.3">
      <c r="B336" s="24"/>
      <c r="C336" s="3">
        <v>6</v>
      </c>
      <c r="D336" s="3">
        <v>8315</v>
      </c>
      <c r="E336" s="3">
        <v>74.341650999999999</v>
      </c>
      <c r="F336" s="3">
        <v>51.790956999999999</v>
      </c>
      <c r="G336" s="3">
        <v>5.833333333333333</v>
      </c>
      <c r="I336" s="3">
        <f t="shared" si="97"/>
        <v>1.4354175961645197</v>
      </c>
      <c r="L336" s="3">
        <f t="shared" si="98"/>
        <v>12095.839360851343</v>
      </c>
      <c r="M336" s="3">
        <f t="shared" si="99"/>
        <v>10003.178631026411</v>
      </c>
      <c r="N336" s="3">
        <f t="shared" si="100"/>
        <v>0.83123578081568361</v>
      </c>
      <c r="Q336" s="3">
        <f t="shared" si="101"/>
        <v>0.68742645730827268</v>
      </c>
      <c r="R336" s="18">
        <f t="shared" si="109"/>
        <v>9169.58041177421</v>
      </c>
      <c r="S336" s="3">
        <f t="shared" si="106"/>
        <v>6</v>
      </c>
      <c r="T336" s="3">
        <f t="shared" si="107"/>
        <v>6</v>
      </c>
      <c r="U336" s="3">
        <f t="shared" si="108"/>
        <v>6</v>
      </c>
      <c r="W336" s="3">
        <f t="shared" si="102"/>
        <v>0.16666666666666696</v>
      </c>
      <c r="X336" s="3">
        <f t="shared" si="103"/>
        <v>0.16666666666666696</v>
      </c>
      <c r="Y336" s="3">
        <f t="shared" si="104"/>
        <v>0.16666666666666696</v>
      </c>
      <c r="AD336" s="3">
        <f t="shared" si="105"/>
        <v>2.7777777777777877E-2</v>
      </c>
      <c r="AE336" s="3">
        <f t="shared" si="105"/>
        <v>2.7777777777777877E-2</v>
      </c>
      <c r="AF336" s="3">
        <f t="shared" si="105"/>
        <v>2.7777777777777877E-2</v>
      </c>
    </row>
    <row r="337" spans="2:32" x14ac:dyDescent="0.3">
      <c r="B337" s="24"/>
      <c r="C337" s="3">
        <v>6</v>
      </c>
      <c r="D337" s="3">
        <v>10453</v>
      </c>
      <c r="E337" s="3">
        <v>71.3705961</v>
      </c>
      <c r="F337" s="3">
        <v>60.063898199999997</v>
      </c>
      <c r="G337" s="3">
        <v>5.833333333333333</v>
      </c>
      <c r="I337" s="3">
        <f t="shared" si="97"/>
        <v>1.1882444902652023</v>
      </c>
      <c r="L337" s="3">
        <f t="shared" si="98"/>
        <v>13467.367507864772</v>
      </c>
      <c r="M337" s="3">
        <f t="shared" si="99"/>
        <v>11137.423278525626</v>
      </c>
      <c r="N337" s="3">
        <f t="shared" si="100"/>
        <v>0.93854743045949585</v>
      </c>
      <c r="Q337" s="3">
        <f t="shared" si="101"/>
        <v>0.7761724772042925</v>
      </c>
      <c r="R337" s="18">
        <f t="shared" si="109"/>
        <v>10209.304671981823</v>
      </c>
      <c r="S337" s="3">
        <f t="shared" si="106"/>
        <v>6</v>
      </c>
      <c r="T337" s="3">
        <f t="shared" si="107"/>
        <v>6</v>
      </c>
      <c r="U337" s="3">
        <f t="shared" si="108"/>
        <v>6</v>
      </c>
      <c r="W337" s="3">
        <f t="shared" si="102"/>
        <v>0.16666666666666696</v>
      </c>
      <c r="X337" s="3">
        <f t="shared" si="103"/>
        <v>0.16666666666666696</v>
      </c>
      <c r="Y337" s="3">
        <f t="shared" si="104"/>
        <v>0.16666666666666696</v>
      </c>
      <c r="AD337" s="3">
        <f t="shared" si="105"/>
        <v>2.7777777777777877E-2</v>
      </c>
      <c r="AE337" s="3">
        <f t="shared" si="105"/>
        <v>2.7777777777777877E-2</v>
      </c>
      <c r="AF337" s="3">
        <f t="shared" si="105"/>
        <v>2.7777777777777877E-2</v>
      </c>
    </row>
    <row r="338" spans="2:32" x14ac:dyDescent="0.3">
      <c r="B338" s="24"/>
      <c r="C338" s="3">
        <v>6</v>
      </c>
      <c r="D338" s="3">
        <v>10540</v>
      </c>
      <c r="E338" s="3">
        <v>74.216853999999998</v>
      </c>
      <c r="F338" s="3">
        <v>63.906377999999997</v>
      </c>
      <c r="G338" s="3">
        <v>6</v>
      </c>
      <c r="I338" s="3">
        <f t="shared" si="97"/>
        <v>1.1613371986126331</v>
      </c>
      <c r="L338" s="3">
        <f t="shared" si="98"/>
        <v>14900.355067691065</v>
      </c>
      <c r="M338" s="3">
        <f t="shared" si="99"/>
        <v>12322.494451293924</v>
      </c>
      <c r="N338" s="3">
        <f t="shared" si="100"/>
        <v>0.85534629710409382</v>
      </c>
      <c r="Q338" s="3">
        <f t="shared" si="101"/>
        <v>0.70736569377827996</v>
      </c>
      <c r="R338" s="18">
        <f t="shared" si="109"/>
        <v>11295.619913686096</v>
      </c>
      <c r="S338" s="3">
        <f t="shared" si="106"/>
        <v>6</v>
      </c>
      <c r="T338" s="3">
        <f t="shared" si="107"/>
        <v>6</v>
      </c>
      <c r="U338" s="3">
        <f t="shared" si="108"/>
        <v>6</v>
      </c>
      <c r="W338" s="3">
        <f t="shared" si="102"/>
        <v>0</v>
      </c>
      <c r="X338" s="3">
        <f t="shared" si="103"/>
        <v>0</v>
      </c>
      <c r="Y338" s="3">
        <f t="shared" si="104"/>
        <v>0</v>
      </c>
      <c r="AD338" s="3">
        <f t="shared" si="105"/>
        <v>0</v>
      </c>
      <c r="AE338" s="3">
        <f t="shared" si="105"/>
        <v>0</v>
      </c>
      <c r="AF338" s="3">
        <f t="shared" si="105"/>
        <v>0</v>
      </c>
    </row>
    <row r="339" spans="2:32" x14ac:dyDescent="0.3">
      <c r="B339" s="24"/>
      <c r="C339" s="3">
        <v>6</v>
      </c>
      <c r="D339" s="3">
        <v>10598.5</v>
      </c>
      <c r="E339" s="3">
        <v>77.069509699999998</v>
      </c>
      <c r="F339" s="3">
        <v>59.146055699999998</v>
      </c>
      <c r="G339" s="3">
        <v>6</v>
      </c>
      <c r="I339" s="3">
        <f t="shared" si="97"/>
        <v>1.3030371812266088</v>
      </c>
      <c r="L339" s="3">
        <f t="shared" si="98"/>
        <v>14320.502476809392</v>
      </c>
      <c r="M339" s="3">
        <f t="shared" si="99"/>
        <v>11842.960218636539</v>
      </c>
      <c r="N339" s="3">
        <f t="shared" si="100"/>
        <v>0.89491983459691027</v>
      </c>
      <c r="Q339" s="3">
        <f t="shared" si="101"/>
        <v>0.74009274584905105</v>
      </c>
      <c r="R339" s="18">
        <f t="shared" si="109"/>
        <v>10856.046867083494</v>
      </c>
      <c r="S339" s="3">
        <f t="shared" si="106"/>
        <v>6</v>
      </c>
      <c r="T339" s="3">
        <f t="shared" si="107"/>
        <v>6</v>
      </c>
      <c r="U339" s="3">
        <f t="shared" si="108"/>
        <v>6</v>
      </c>
      <c r="W339" s="3">
        <f t="shared" si="102"/>
        <v>0</v>
      </c>
      <c r="X339" s="3">
        <f t="shared" si="103"/>
        <v>0</v>
      </c>
      <c r="Y339" s="3">
        <f t="shared" si="104"/>
        <v>0</v>
      </c>
      <c r="AD339" s="3">
        <f t="shared" si="105"/>
        <v>0</v>
      </c>
      <c r="AE339" s="3">
        <f t="shared" si="105"/>
        <v>0</v>
      </c>
      <c r="AF339" s="3">
        <f t="shared" si="105"/>
        <v>0</v>
      </c>
    </row>
    <row r="340" spans="2:32" x14ac:dyDescent="0.3">
      <c r="B340" s="24"/>
      <c r="C340" s="3">
        <v>5</v>
      </c>
      <c r="D340" s="3">
        <v>9576</v>
      </c>
      <c r="E340" s="3">
        <v>84.736599999999996</v>
      </c>
      <c r="F340" s="3">
        <v>58.122664</v>
      </c>
      <c r="G340" s="3">
        <v>6</v>
      </c>
      <c r="I340" s="3">
        <f t="shared" si="97"/>
        <v>1.4578925700996774</v>
      </c>
      <c r="L340" s="3">
        <f t="shared" si="98"/>
        <v>15472.711166308733</v>
      </c>
      <c r="M340" s="3">
        <f t="shared" si="99"/>
        <v>11710.161375199203</v>
      </c>
      <c r="N340" s="3">
        <f t="shared" si="100"/>
        <v>0.81775132666240491</v>
      </c>
      <c r="Q340" s="3">
        <f t="shared" si="101"/>
        <v>0.61889606139946518</v>
      </c>
      <c r="R340" s="18">
        <f t="shared" si="109"/>
        <v>10734.314593932602</v>
      </c>
      <c r="S340" s="3">
        <f t="shared" si="106"/>
        <v>6.308245180686602</v>
      </c>
      <c r="T340" s="3">
        <f t="shared" si="107"/>
        <v>6.3280282486874544</v>
      </c>
      <c r="U340" s="3">
        <f t="shared" si="108"/>
        <v>6.2915785140199354</v>
      </c>
      <c r="W340" s="3">
        <f t="shared" si="102"/>
        <v>0.308245180686602</v>
      </c>
      <c r="X340" s="3">
        <f t="shared" si="103"/>
        <v>0.32802824868745439</v>
      </c>
      <c r="Y340" s="3">
        <f t="shared" si="104"/>
        <v>0.2915785140199354</v>
      </c>
      <c r="AD340" s="3">
        <f t="shared" si="105"/>
        <v>9.5015091416515915E-2</v>
      </c>
      <c r="AE340" s="3">
        <f t="shared" si="105"/>
        <v>0.10760253193695843</v>
      </c>
      <c r="AF340" s="3">
        <f t="shared" si="105"/>
        <v>8.5018029838073661E-2</v>
      </c>
    </row>
    <row r="341" spans="2:32" x14ac:dyDescent="0.3">
      <c r="B341" s="24"/>
      <c r="C341" s="3">
        <v>6</v>
      </c>
      <c r="D341" s="3">
        <v>11577</v>
      </c>
      <c r="E341" s="3">
        <v>103.914641</v>
      </c>
      <c r="F341" s="3">
        <v>54.122028</v>
      </c>
      <c r="G341" s="3">
        <v>6.333333333333333</v>
      </c>
      <c r="I341" s="3">
        <f t="shared" ref="I341:I379" si="110">E341/F341</f>
        <v>1.9200064158719257</v>
      </c>
      <c r="L341" s="3">
        <f t="shared" ref="L341:L379" si="111">PI()*E341*F341</f>
        <v>17668.540481851811</v>
      </c>
      <c r="M341" s="3">
        <f t="shared" ref="M341:M379" si="112">0.5*C341*E341*F341*SIN(2*PI()/C341)</f>
        <v>14611.765361361862</v>
      </c>
      <c r="N341" s="3">
        <f t="shared" ref="N341:N379" si="113">D341/M341</f>
        <v>0.79230672774237509</v>
      </c>
      <c r="Q341" s="3">
        <f t="shared" ref="Q341:Q379" si="114">D341/L341</f>
        <v>0.65523238956218721</v>
      </c>
      <c r="R341" s="18">
        <f t="shared" si="109"/>
        <v>13394.118247915039</v>
      </c>
      <c r="S341" s="3">
        <f t="shared" si="106"/>
        <v>6</v>
      </c>
      <c r="T341" s="3">
        <f t="shared" si="107"/>
        <v>6</v>
      </c>
      <c r="U341" s="3">
        <f t="shared" si="108"/>
        <v>6</v>
      </c>
      <c r="W341" s="3">
        <f t="shared" ref="W341:W379" si="115">S341-G341</f>
        <v>-0.33333333333333304</v>
      </c>
      <c r="X341" s="3">
        <f t="shared" ref="X341:X379" si="116">T341-G341</f>
        <v>-0.33333333333333304</v>
      </c>
      <c r="Y341" s="3">
        <f t="shared" ref="Y341:Y379" si="117">U341-G341</f>
        <v>-0.33333333333333304</v>
      </c>
      <c r="AD341" s="3">
        <f t="shared" ref="AD341:AF379" si="118">W341^2</f>
        <v>0.11111111111111091</v>
      </c>
      <c r="AE341" s="3">
        <f t="shared" si="118"/>
        <v>0.11111111111111091</v>
      </c>
      <c r="AF341" s="3">
        <f t="shared" si="118"/>
        <v>0.11111111111111091</v>
      </c>
    </row>
    <row r="342" spans="2:32" x14ac:dyDescent="0.3">
      <c r="B342" s="24"/>
      <c r="C342" s="3">
        <v>7</v>
      </c>
      <c r="D342" s="3">
        <v>13092</v>
      </c>
      <c r="E342" s="3">
        <v>74.897645999999995</v>
      </c>
      <c r="F342" s="3">
        <v>66.434731999999997</v>
      </c>
      <c r="G342" s="3">
        <v>5.8571428571428568</v>
      </c>
      <c r="I342" s="3">
        <f t="shared" si="110"/>
        <v>1.1273868915434173</v>
      </c>
      <c r="L342" s="3">
        <f t="shared" si="111"/>
        <v>15631.952557602512</v>
      </c>
      <c r="M342" s="3">
        <f t="shared" si="112"/>
        <v>13615.843606602824</v>
      </c>
      <c r="N342" s="3">
        <f t="shared" si="113"/>
        <v>0.96152690778933492</v>
      </c>
      <c r="Q342" s="3">
        <f t="shared" si="114"/>
        <v>0.83751533608850293</v>
      </c>
      <c r="R342" s="18">
        <f t="shared" si="109"/>
        <v>12481.189972719256</v>
      </c>
      <c r="S342" s="3">
        <f t="shared" ref="S342:S379" si="119">6+(6-C342)/C342*(I342+1/12)</f>
        <v>5.8270399678747502</v>
      </c>
      <c r="T342" s="3">
        <f t="shared" ref="T342:T379" si="120">6+(6/C342-1)*(I342+(1-N342))</f>
        <v>5.8334485737494166</v>
      </c>
      <c r="U342" s="3">
        <f t="shared" ref="U342:U379" si="121">6+(6/C342-1)*I342</f>
        <v>5.8389447297795121</v>
      </c>
      <c r="W342" s="3">
        <f t="shared" si="115"/>
        <v>-3.0102889268106559E-2</v>
      </c>
      <c r="X342" s="3">
        <f t="shared" si="116"/>
        <v>-2.3694283393440152E-2</v>
      </c>
      <c r="Y342" s="3">
        <f t="shared" si="117"/>
        <v>-1.8198127363344696E-2</v>
      </c>
      <c r="AD342" s="3">
        <f t="shared" si="118"/>
        <v>9.0618394228788506E-4</v>
      </c>
      <c r="AE342" s="3">
        <f t="shared" si="118"/>
        <v>5.6141906552865375E-4</v>
      </c>
      <c r="AF342" s="3">
        <f t="shared" si="118"/>
        <v>3.3117183953251496E-4</v>
      </c>
    </row>
    <row r="343" spans="2:32" x14ac:dyDescent="0.3">
      <c r="B343" s="24"/>
      <c r="C343" s="3">
        <v>5</v>
      </c>
      <c r="D343" s="3">
        <v>7792.5</v>
      </c>
      <c r="E343" s="3">
        <v>75.631585999999999</v>
      </c>
      <c r="F343" s="3">
        <v>52.996358000000001</v>
      </c>
      <c r="G343" s="3">
        <v>6</v>
      </c>
      <c r="I343" s="3">
        <f t="shared" si="110"/>
        <v>1.4271091232344681</v>
      </c>
      <c r="L343" s="3">
        <f t="shared" si="111"/>
        <v>12592.127300279553</v>
      </c>
      <c r="M343" s="3">
        <f t="shared" si="112"/>
        <v>9530.0585112972803</v>
      </c>
      <c r="N343" s="3">
        <f t="shared" si="113"/>
        <v>0.81767598706371902</v>
      </c>
      <c r="Q343" s="3">
        <f t="shared" si="114"/>
        <v>0.61883904237745446</v>
      </c>
      <c r="R343" s="18">
        <f t="shared" si="109"/>
        <v>8735.886968689174</v>
      </c>
      <c r="S343" s="3">
        <f t="shared" si="119"/>
        <v>6.30208849131356</v>
      </c>
      <c r="T343" s="3">
        <f t="shared" si="120"/>
        <v>6.3218866272341501</v>
      </c>
      <c r="U343" s="3">
        <f t="shared" si="121"/>
        <v>6.2854218246468934</v>
      </c>
      <c r="W343" s="3">
        <f t="shared" si="115"/>
        <v>0.30208849131355997</v>
      </c>
      <c r="X343" s="3">
        <f t="shared" si="116"/>
        <v>0.32188662723415007</v>
      </c>
      <c r="Y343" s="3">
        <f t="shared" si="117"/>
        <v>0.28542182464689336</v>
      </c>
      <c r="AD343" s="3">
        <f t="shared" si="118"/>
        <v>9.1257456584102795E-2</v>
      </c>
      <c r="AE343" s="3">
        <f t="shared" si="118"/>
        <v>0.10361100079217668</v>
      </c>
      <c r="AF343" s="3">
        <f t="shared" si="118"/>
        <v>8.1465617984761943E-2</v>
      </c>
    </row>
    <row r="344" spans="2:32" x14ac:dyDescent="0.3">
      <c r="B344" s="24"/>
      <c r="C344" s="3">
        <v>6</v>
      </c>
      <c r="D344" s="3">
        <v>10090</v>
      </c>
      <c r="E344" s="3">
        <v>74.827786000000003</v>
      </c>
      <c r="F344" s="3">
        <v>55.578350999999998</v>
      </c>
      <c r="G344" s="3">
        <v>6.166666666666667</v>
      </c>
      <c r="I344" s="3">
        <f t="shared" si="110"/>
        <v>1.3463477172973342</v>
      </c>
      <c r="L344" s="3">
        <f t="shared" si="111"/>
        <v>13065.271093903792</v>
      </c>
      <c r="M344" s="3">
        <f t="shared" si="112"/>
        <v>10804.892220882368</v>
      </c>
      <c r="N344" s="3">
        <f t="shared" si="113"/>
        <v>0.9338362469270437</v>
      </c>
      <c r="Q344" s="3">
        <f t="shared" si="114"/>
        <v>0.77227635978467812</v>
      </c>
      <c r="R344" s="18">
        <f t="shared" si="109"/>
        <v>9904.4845358088369</v>
      </c>
      <c r="S344" s="3">
        <f t="shared" si="119"/>
        <v>6</v>
      </c>
      <c r="T344" s="3">
        <f t="shared" si="120"/>
        <v>6</v>
      </c>
      <c r="U344" s="3">
        <f t="shared" si="121"/>
        <v>6</v>
      </c>
      <c r="W344" s="3">
        <f t="shared" si="115"/>
        <v>-0.16666666666666696</v>
      </c>
      <c r="X344" s="3">
        <f t="shared" si="116"/>
        <v>-0.16666666666666696</v>
      </c>
      <c r="Y344" s="3">
        <f t="shared" si="117"/>
        <v>-0.16666666666666696</v>
      </c>
      <c r="AD344" s="3">
        <f t="shared" si="118"/>
        <v>2.7777777777777877E-2</v>
      </c>
      <c r="AE344" s="3">
        <f t="shared" si="118"/>
        <v>2.7777777777777877E-2</v>
      </c>
      <c r="AF344" s="3">
        <f t="shared" si="118"/>
        <v>2.7777777777777877E-2</v>
      </c>
    </row>
    <row r="345" spans="2:32" x14ac:dyDescent="0.3">
      <c r="B345" s="24"/>
      <c r="C345" s="3">
        <v>6</v>
      </c>
      <c r="D345" s="3">
        <v>7861</v>
      </c>
      <c r="E345" s="3">
        <v>68.065467999999996</v>
      </c>
      <c r="F345" s="3">
        <v>52.184894999999997</v>
      </c>
      <c r="G345" s="3">
        <v>6</v>
      </c>
      <c r="I345" s="3">
        <f t="shared" si="110"/>
        <v>1.3043135949588478</v>
      </c>
      <c r="L345" s="3">
        <f t="shared" si="111"/>
        <v>11158.903492727075</v>
      </c>
      <c r="M345" s="3">
        <f t="shared" si="112"/>
        <v>9228.3389051453923</v>
      </c>
      <c r="N345" s="3">
        <f t="shared" si="113"/>
        <v>0.85183260831664809</v>
      </c>
      <c r="Q345" s="3">
        <f t="shared" si="114"/>
        <v>0.70445989654122232</v>
      </c>
      <c r="R345" s="18">
        <f t="shared" si="109"/>
        <v>8459.3106630499424</v>
      </c>
      <c r="S345" s="3">
        <f t="shared" si="119"/>
        <v>6</v>
      </c>
      <c r="T345" s="3">
        <f t="shared" si="120"/>
        <v>6</v>
      </c>
      <c r="U345" s="3">
        <f t="shared" si="121"/>
        <v>6</v>
      </c>
      <c r="W345" s="3">
        <f t="shared" si="115"/>
        <v>0</v>
      </c>
      <c r="X345" s="3">
        <f t="shared" si="116"/>
        <v>0</v>
      </c>
      <c r="Y345" s="3">
        <f t="shared" si="117"/>
        <v>0</v>
      </c>
      <c r="AD345" s="3">
        <f t="shared" si="118"/>
        <v>0</v>
      </c>
      <c r="AE345" s="3">
        <f t="shared" si="118"/>
        <v>0</v>
      </c>
      <c r="AF345" s="3">
        <f t="shared" si="118"/>
        <v>0</v>
      </c>
    </row>
    <row r="346" spans="2:32" x14ac:dyDescent="0.3">
      <c r="B346" s="24"/>
      <c r="C346" s="3">
        <v>5</v>
      </c>
      <c r="D346" s="3">
        <v>6904.5</v>
      </c>
      <c r="E346" s="3">
        <v>65.087418999999997</v>
      </c>
      <c r="F346" s="3">
        <v>47.897272999999998</v>
      </c>
      <c r="G346" s="3">
        <v>6.4</v>
      </c>
      <c r="I346" s="3">
        <f t="shared" si="110"/>
        <v>1.3588961317275829</v>
      </c>
      <c r="L346" s="3">
        <f t="shared" si="111"/>
        <v>9793.9461261606903</v>
      </c>
      <c r="M346" s="3">
        <f t="shared" si="112"/>
        <v>7412.3202071450305</v>
      </c>
      <c r="N346" s="3">
        <f t="shared" si="113"/>
        <v>0.93148970997562652</v>
      </c>
      <c r="Q346" s="3">
        <f t="shared" si="114"/>
        <v>0.70497630996328775</v>
      </c>
      <c r="R346" s="18">
        <f t="shared" si="109"/>
        <v>6794.6268565496111</v>
      </c>
      <c r="S346" s="3">
        <f t="shared" si="119"/>
        <v>6.2884458930121836</v>
      </c>
      <c r="T346" s="3">
        <f t="shared" si="120"/>
        <v>6.2854812843503911</v>
      </c>
      <c r="U346" s="3">
        <f t="shared" si="121"/>
        <v>6.271779226345517</v>
      </c>
      <c r="W346" s="3">
        <f t="shared" si="115"/>
        <v>-0.11155410698781676</v>
      </c>
      <c r="X346" s="3">
        <f t="shared" si="116"/>
        <v>-0.11451871564960925</v>
      </c>
      <c r="Y346" s="3">
        <f t="shared" si="117"/>
        <v>-0.12822077365448337</v>
      </c>
      <c r="AD346" s="3">
        <f t="shared" si="118"/>
        <v>1.2444318785849269E-2</v>
      </c>
      <c r="AE346" s="3">
        <f t="shared" si="118"/>
        <v>1.3114536234036057E-2</v>
      </c>
      <c r="AF346" s="3">
        <f t="shared" si="118"/>
        <v>1.6440566796554257E-2</v>
      </c>
    </row>
    <row r="347" spans="2:32" x14ac:dyDescent="0.3">
      <c r="B347" s="24"/>
      <c r="C347" s="3">
        <v>7</v>
      </c>
      <c r="D347" s="3">
        <v>13388.5</v>
      </c>
      <c r="E347" s="3">
        <v>76.338684999999998</v>
      </c>
      <c r="F347" s="3">
        <v>70.055231000000006</v>
      </c>
      <c r="G347" s="3">
        <v>5.8571428571428568</v>
      </c>
      <c r="I347" s="3">
        <f t="shared" si="110"/>
        <v>1.0896928596238586</v>
      </c>
      <c r="L347" s="3">
        <f t="shared" si="111"/>
        <v>16800.999416095321</v>
      </c>
      <c r="M347" s="3">
        <f t="shared" si="112"/>
        <v>14634.11430153831</v>
      </c>
      <c r="N347" s="3">
        <f t="shared" si="113"/>
        <v>0.91488283637313306</v>
      </c>
      <c r="Q347" s="3">
        <f t="shared" si="114"/>
        <v>0.79688711774930754</v>
      </c>
      <c r="R347" s="18">
        <f t="shared" si="109"/>
        <v>13414.604776410117</v>
      </c>
      <c r="S347" s="3">
        <f t="shared" si="119"/>
        <v>5.832424829577544</v>
      </c>
      <c r="T347" s="3">
        <f t="shared" si="120"/>
        <v>5.8321699966784681</v>
      </c>
      <c r="U347" s="3">
        <f t="shared" si="121"/>
        <v>5.8443295914823059</v>
      </c>
      <c r="W347" s="3">
        <f t="shared" si="115"/>
        <v>-2.4718027565312717E-2</v>
      </c>
      <c r="X347" s="3">
        <f t="shared" si="116"/>
        <v>-2.4972860464388624E-2</v>
      </c>
      <c r="Y347" s="3">
        <f t="shared" si="117"/>
        <v>-1.2813265660550854E-2</v>
      </c>
      <c r="AD347" s="3">
        <f t="shared" si="118"/>
        <v>6.1098088671955933E-4</v>
      </c>
      <c r="AE347" s="3">
        <f t="shared" si="118"/>
        <v>6.2364375977382437E-4</v>
      </c>
      <c r="AF347" s="3">
        <f t="shared" si="118"/>
        <v>1.6417977688785171E-4</v>
      </c>
    </row>
    <row r="348" spans="2:32" x14ac:dyDescent="0.3">
      <c r="B348" s="24"/>
      <c r="C348" s="3">
        <v>7</v>
      </c>
      <c r="D348" s="3">
        <v>8106</v>
      </c>
      <c r="E348" s="3">
        <v>71.683769299999994</v>
      </c>
      <c r="F348" s="3">
        <v>46.198679800000001</v>
      </c>
      <c r="G348" s="3">
        <v>5.8571428571428568</v>
      </c>
      <c r="I348" s="3">
        <f t="shared" si="110"/>
        <v>1.5516410774145106</v>
      </c>
      <c r="L348" s="3">
        <f t="shared" si="111"/>
        <v>10403.998268641935</v>
      </c>
      <c r="M348" s="3">
        <f t="shared" si="112"/>
        <v>9062.157320858807</v>
      </c>
      <c r="N348" s="3">
        <f t="shared" si="113"/>
        <v>0.89448899561057349</v>
      </c>
      <c r="Q348" s="3">
        <f t="shared" si="114"/>
        <v>0.77912354372758852</v>
      </c>
      <c r="R348" s="18">
        <f t="shared" si="109"/>
        <v>8306.9775441205729</v>
      </c>
      <c r="S348" s="3">
        <f t="shared" si="119"/>
        <v>5.766432227036022</v>
      </c>
      <c r="T348" s="3">
        <f t="shared" si="120"/>
        <v>5.7632639883137236</v>
      </c>
      <c r="U348" s="3">
        <f t="shared" si="121"/>
        <v>5.7783369889407838</v>
      </c>
      <c r="W348" s="3">
        <f t="shared" si="115"/>
        <v>-9.0710630106834778E-2</v>
      </c>
      <c r="X348" s="3">
        <f t="shared" si="116"/>
        <v>-9.3878868829133211E-2</v>
      </c>
      <c r="Y348" s="3">
        <f t="shared" si="117"/>
        <v>-7.8805868202072915E-2</v>
      </c>
      <c r="AD348" s="3">
        <f t="shared" si="118"/>
        <v>8.2284184143789994E-3</v>
      </c>
      <c r="AE348" s="3">
        <f t="shared" si="118"/>
        <v>8.8132420126375999E-3</v>
      </c>
      <c r="AF348" s="3">
        <f t="shared" si="118"/>
        <v>6.2103648630824869E-3</v>
      </c>
    </row>
    <row r="349" spans="2:32" x14ac:dyDescent="0.3">
      <c r="B349" s="24"/>
      <c r="C349" s="3">
        <v>6</v>
      </c>
      <c r="D349" s="3">
        <v>6621</v>
      </c>
      <c r="E349" s="3">
        <v>65.020780000000002</v>
      </c>
      <c r="F349" s="3">
        <v>48.196950000000001</v>
      </c>
      <c r="G349" s="3">
        <v>6.5</v>
      </c>
      <c r="I349" s="3">
        <f t="shared" si="110"/>
        <v>1.3490642042701873</v>
      </c>
      <c r="L349" s="3">
        <f t="shared" si="111"/>
        <v>9845.1333704777117</v>
      </c>
      <c r="M349" s="3">
        <f t="shared" si="112"/>
        <v>8141.8597596385525</v>
      </c>
      <c r="N349" s="3">
        <f t="shared" si="113"/>
        <v>0.81320486909171852</v>
      </c>
      <c r="Q349" s="3">
        <f t="shared" si="114"/>
        <v>0.6725150133419403</v>
      </c>
      <c r="R349" s="18">
        <f t="shared" si="109"/>
        <v>7463.3714463353399</v>
      </c>
      <c r="S349" s="3">
        <f t="shared" si="119"/>
        <v>6</v>
      </c>
      <c r="T349" s="3">
        <f t="shared" si="120"/>
        <v>6</v>
      </c>
      <c r="U349" s="3">
        <f t="shared" si="121"/>
        <v>6</v>
      </c>
      <c r="W349" s="3">
        <f t="shared" si="115"/>
        <v>-0.5</v>
      </c>
      <c r="X349" s="3">
        <f t="shared" si="116"/>
        <v>-0.5</v>
      </c>
      <c r="Y349" s="3">
        <f t="shared" si="117"/>
        <v>-0.5</v>
      </c>
      <c r="AD349" s="3">
        <f t="shared" si="118"/>
        <v>0.25</v>
      </c>
      <c r="AE349" s="3">
        <f t="shared" si="118"/>
        <v>0.25</v>
      </c>
      <c r="AF349" s="3">
        <f t="shared" si="118"/>
        <v>0.25</v>
      </c>
    </row>
    <row r="350" spans="2:32" x14ac:dyDescent="0.3">
      <c r="B350" s="24"/>
      <c r="C350" s="3">
        <v>5</v>
      </c>
      <c r="D350" s="3">
        <v>10281.5</v>
      </c>
      <c r="E350" s="3">
        <v>84.289119999999997</v>
      </c>
      <c r="F350" s="3">
        <v>64.510220000000004</v>
      </c>
      <c r="G350" s="3">
        <v>7.2</v>
      </c>
      <c r="I350" s="3">
        <f t="shared" si="110"/>
        <v>1.3066010315884831</v>
      </c>
      <c r="L350" s="3">
        <f t="shared" si="111"/>
        <v>17082.440448195212</v>
      </c>
      <c r="M350" s="3">
        <f t="shared" si="112"/>
        <v>12928.44752160642</v>
      </c>
      <c r="N350" s="3">
        <f t="shared" si="113"/>
        <v>0.79526176540665383</v>
      </c>
      <c r="Q350" s="3">
        <f t="shared" si="114"/>
        <v>0.60187536032571143</v>
      </c>
      <c r="R350" s="18">
        <f t="shared" si="109"/>
        <v>11851.076894805885</v>
      </c>
      <c r="S350" s="3">
        <f t="shared" si="119"/>
        <v>6.2779868729843633</v>
      </c>
      <c r="T350" s="3">
        <f t="shared" si="120"/>
        <v>6.3022678532363656</v>
      </c>
      <c r="U350" s="3">
        <f t="shared" si="121"/>
        <v>6.2613202063176967</v>
      </c>
      <c r="W350" s="3">
        <f t="shared" si="115"/>
        <v>-0.92201312701563687</v>
      </c>
      <c r="X350" s="3">
        <f t="shared" si="116"/>
        <v>-0.89773214676363455</v>
      </c>
      <c r="Y350" s="3">
        <f t="shared" si="117"/>
        <v>-0.93867979368230348</v>
      </c>
      <c r="AD350" s="3">
        <f t="shared" si="118"/>
        <v>0.85010820638915296</v>
      </c>
      <c r="AE350" s="3">
        <f t="shared" si="118"/>
        <v>0.80592300733284394</v>
      </c>
      <c r="AF350" s="3">
        <f t="shared" si="118"/>
        <v>0.88111975506745177</v>
      </c>
    </row>
    <row r="351" spans="2:32" x14ac:dyDescent="0.3">
      <c r="B351" s="24"/>
      <c r="C351" s="3">
        <v>5</v>
      </c>
      <c r="D351" s="3">
        <v>7105</v>
      </c>
      <c r="E351" s="3">
        <v>73.610590000000002</v>
      </c>
      <c r="F351" s="3">
        <v>41.788890000000002</v>
      </c>
      <c r="G351" s="3">
        <v>6.6</v>
      </c>
      <c r="I351" s="3">
        <f t="shared" si="110"/>
        <v>1.7614870842465544</v>
      </c>
      <c r="L351" s="3">
        <f t="shared" si="111"/>
        <v>9663.8683932329113</v>
      </c>
      <c r="M351" s="3">
        <f t="shared" si="112"/>
        <v>7313.873902064307</v>
      </c>
      <c r="N351" s="3">
        <f t="shared" si="113"/>
        <v>0.97144141328368361</v>
      </c>
      <c r="Q351" s="3">
        <f t="shared" si="114"/>
        <v>0.73521282688154677</v>
      </c>
      <c r="R351" s="18">
        <f t="shared" si="109"/>
        <v>6704.3844102256144</v>
      </c>
      <c r="S351" s="3">
        <f t="shared" si="119"/>
        <v>6.3689640835159773</v>
      </c>
      <c r="T351" s="3">
        <f t="shared" si="120"/>
        <v>6.3580091341925744</v>
      </c>
      <c r="U351" s="3">
        <f t="shared" si="121"/>
        <v>6.3522974168493107</v>
      </c>
      <c r="W351" s="3">
        <f t="shared" si="115"/>
        <v>-0.23103591648402233</v>
      </c>
      <c r="X351" s="3">
        <f t="shared" si="116"/>
        <v>-0.24199086580742524</v>
      </c>
      <c r="Y351" s="3">
        <f t="shared" si="117"/>
        <v>-0.24770258315068894</v>
      </c>
      <c r="AD351" s="3">
        <f t="shared" si="118"/>
        <v>5.3377594705612139E-2</v>
      </c>
      <c r="AE351" s="3">
        <f t="shared" si="118"/>
        <v>5.8559579134227289E-2</v>
      </c>
      <c r="AF351" s="3">
        <f t="shared" si="118"/>
        <v>6.1356569699523966E-2</v>
      </c>
    </row>
    <row r="352" spans="2:32" x14ac:dyDescent="0.3">
      <c r="B352" s="24"/>
      <c r="C352" s="3">
        <v>5</v>
      </c>
      <c r="D352" s="3">
        <v>6728</v>
      </c>
      <c r="E352" s="3">
        <v>60.056930000000001</v>
      </c>
      <c r="F352" s="3">
        <v>52.429656999999999</v>
      </c>
      <c r="G352" s="3">
        <v>6.2</v>
      </c>
      <c r="I352" s="3">
        <f t="shared" si="110"/>
        <v>1.1454763093338567</v>
      </c>
      <c r="L352" s="3">
        <f t="shared" si="111"/>
        <v>9892.1346054420937</v>
      </c>
      <c r="M352" s="3">
        <f t="shared" si="112"/>
        <v>7486.631872709776</v>
      </c>
      <c r="N352" s="3">
        <f t="shared" si="113"/>
        <v>0.89866846859732263</v>
      </c>
      <c r="Q352" s="3">
        <f t="shared" si="114"/>
        <v>0.68013631722102064</v>
      </c>
      <c r="R352" s="18">
        <f t="shared" si="109"/>
        <v>6862.7458833172941</v>
      </c>
      <c r="S352" s="3">
        <f t="shared" si="119"/>
        <v>6.2457619285334376</v>
      </c>
      <c r="T352" s="3">
        <f t="shared" si="120"/>
        <v>6.2493615681473065</v>
      </c>
      <c r="U352" s="3">
        <f t="shared" si="121"/>
        <v>6.229095261866771</v>
      </c>
      <c r="W352" s="3">
        <f t="shared" si="115"/>
        <v>4.5761928533437413E-2</v>
      </c>
      <c r="X352" s="3">
        <f t="shared" si="116"/>
        <v>4.9361568147306301E-2</v>
      </c>
      <c r="Y352" s="3">
        <f t="shared" si="117"/>
        <v>2.9095261866770805E-2</v>
      </c>
      <c r="AD352" s="3">
        <f t="shared" si="118"/>
        <v>2.0941541030994331E-3</v>
      </c>
      <c r="AE352" s="3">
        <f t="shared" si="118"/>
        <v>2.436564409961164E-3</v>
      </c>
      <c r="AF352" s="3">
        <f t="shared" si="118"/>
        <v>8.4653426309596734E-4</v>
      </c>
    </row>
    <row r="353" spans="2:32" x14ac:dyDescent="0.3">
      <c r="B353" s="24"/>
      <c r="C353" s="3">
        <v>6</v>
      </c>
      <c r="D353" s="3">
        <v>10890</v>
      </c>
      <c r="E353" s="3">
        <v>89.602219000000005</v>
      </c>
      <c r="F353" s="3">
        <v>50.931609999999999</v>
      </c>
      <c r="G353" s="3">
        <v>6</v>
      </c>
      <c r="I353" s="3">
        <f t="shared" si="110"/>
        <v>1.7592653953016606</v>
      </c>
      <c r="L353" s="3">
        <f t="shared" si="111"/>
        <v>14336.925968449492</v>
      </c>
      <c r="M353" s="3">
        <f t="shared" si="112"/>
        <v>11856.542336893897</v>
      </c>
      <c r="N353" s="3">
        <f t="shared" si="113"/>
        <v>0.9184802525533674</v>
      </c>
      <c r="Q353" s="3">
        <f t="shared" si="114"/>
        <v>0.75957705466046499</v>
      </c>
      <c r="R353" s="18">
        <f t="shared" si="109"/>
        <v>10868.497142152739</v>
      </c>
      <c r="S353" s="3">
        <f t="shared" si="119"/>
        <v>6</v>
      </c>
      <c r="T353" s="3">
        <f t="shared" si="120"/>
        <v>6</v>
      </c>
      <c r="U353" s="3">
        <f t="shared" si="121"/>
        <v>6</v>
      </c>
      <c r="W353" s="3">
        <f t="shared" si="115"/>
        <v>0</v>
      </c>
      <c r="X353" s="3">
        <f t="shared" si="116"/>
        <v>0</v>
      </c>
      <c r="Y353" s="3">
        <f t="shared" si="117"/>
        <v>0</v>
      </c>
      <c r="AD353" s="3">
        <f t="shared" si="118"/>
        <v>0</v>
      </c>
      <c r="AE353" s="3">
        <f t="shared" si="118"/>
        <v>0</v>
      </c>
      <c r="AF353" s="3">
        <f t="shared" si="118"/>
        <v>0</v>
      </c>
    </row>
    <row r="354" spans="2:32" x14ac:dyDescent="0.3">
      <c r="B354" s="24"/>
      <c r="C354" s="3">
        <v>5</v>
      </c>
      <c r="D354" s="3">
        <v>9349</v>
      </c>
      <c r="E354" s="3">
        <v>84.607549000000006</v>
      </c>
      <c r="F354" s="3">
        <v>60.214019999999998</v>
      </c>
      <c r="G354" s="3">
        <v>6.4</v>
      </c>
      <c r="I354" s="3">
        <f t="shared" si="110"/>
        <v>1.4051137758282872</v>
      </c>
      <c r="L354" s="3">
        <f t="shared" si="111"/>
        <v>16005.034303883996</v>
      </c>
      <c r="M354" s="3">
        <f t="shared" si="112"/>
        <v>12113.037753990018</v>
      </c>
      <c r="N354" s="3">
        <f t="shared" si="113"/>
        <v>0.77181299933787895</v>
      </c>
      <c r="Q354" s="3">
        <f t="shared" si="114"/>
        <v>0.58412870741122036</v>
      </c>
      <c r="R354" s="18">
        <f t="shared" si="109"/>
        <v>11103.617941157516</v>
      </c>
      <c r="S354" s="3">
        <f t="shared" si="119"/>
        <v>6.2976894218323238</v>
      </c>
      <c r="T354" s="3">
        <f t="shared" si="120"/>
        <v>6.3266601552980815</v>
      </c>
      <c r="U354" s="3">
        <f t="shared" si="121"/>
        <v>6.2810227551656572</v>
      </c>
      <c r="W354" s="3">
        <f t="shared" si="115"/>
        <v>-0.10231057816767652</v>
      </c>
      <c r="X354" s="3">
        <f t="shared" si="116"/>
        <v>-7.3339844701918899E-2</v>
      </c>
      <c r="Y354" s="3">
        <f t="shared" si="117"/>
        <v>-0.11897724483434313</v>
      </c>
      <c r="AD354" s="3">
        <f t="shared" si="118"/>
        <v>1.0467454405004248E-2</v>
      </c>
      <c r="AE354" s="3">
        <f t="shared" si="118"/>
        <v>5.3787328209015817E-3</v>
      </c>
      <c r="AF354" s="3">
        <f t="shared" si="118"/>
        <v>1.415558478837123E-2</v>
      </c>
    </row>
    <row r="355" spans="2:32" x14ac:dyDescent="0.3">
      <c r="B355" s="24"/>
      <c r="C355" s="3">
        <v>5</v>
      </c>
      <c r="D355" s="3">
        <v>8148</v>
      </c>
      <c r="E355" s="3">
        <v>60.926262999999999</v>
      </c>
      <c r="F355" s="3">
        <v>58.825310000000002</v>
      </c>
      <c r="G355" s="3">
        <v>6.4</v>
      </c>
      <c r="I355" s="3">
        <f t="shared" si="110"/>
        <v>1.0357151199033205</v>
      </c>
      <c r="L355" s="3">
        <f t="shared" si="111"/>
        <v>11259.487887998366</v>
      </c>
      <c r="M355" s="3">
        <f t="shared" si="112"/>
        <v>8521.4813844429027</v>
      </c>
      <c r="N355" s="3">
        <f t="shared" si="113"/>
        <v>0.95617177723057134</v>
      </c>
      <c r="Q355" s="3">
        <f t="shared" si="114"/>
        <v>0.72365635817993623</v>
      </c>
      <c r="R355" s="18">
        <f t="shared" si="109"/>
        <v>7811.3579357393273</v>
      </c>
      <c r="S355" s="3">
        <f t="shared" si="119"/>
        <v>6.2238096906473306</v>
      </c>
      <c r="T355" s="3">
        <f t="shared" si="120"/>
        <v>6.2159086685345502</v>
      </c>
      <c r="U355" s="3">
        <f t="shared" si="121"/>
        <v>6.207143023980664</v>
      </c>
      <c r="W355" s="3">
        <f t="shared" si="115"/>
        <v>-0.17619030935266977</v>
      </c>
      <c r="X355" s="3">
        <f t="shared" si="116"/>
        <v>-0.1840913314654502</v>
      </c>
      <c r="Y355" s="3">
        <f t="shared" si="117"/>
        <v>-0.19285697601933638</v>
      </c>
      <c r="AD355" s="3">
        <f t="shared" si="118"/>
        <v>3.1043025109789475E-2</v>
      </c>
      <c r="AE355" s="3">
        <f t="shared" si="118"/>
        <v>3.3889618320722258E-2</v>
      </c>
      <c r="AF355" s="3">
        <f t="shared" si="118"/>
        <v>3.7193813199322884E-2</v>
      </c>
    </row>
    <row r="356" spans="2:32" x14ac:dyDescent="0.3">
      <c r="B356" s="24"/>
      <c r="C356" s="3">
        <v>6</v>
      </c>
      <c r="D356" s="3">
        <v>6581.5</v>
      </c>
      <c r="E356" s="3">
        <v>63.819050400000002</v>
      </c>
      <c r="F356" s="3">
        <v>47.484188400000001</v>
      </c>
      <c r="G356" s="3">
        <v>6</v>
      </c>
      <c r="I356" s="3">
        <f t="shared" si="110"/>
        <v>1.3440063429619449</v>
      </c>
      <c r="L356" s="3">
        <f t="shared" si="111"/>
        <v>9520.2692226560575</v>
      </c>
      <c r="M356" s="3">
        <f t="shared" si="112"/>
        <v>7873.1992719675718</v>
      </c>
      <c r="N356" s="3">
        <f t="shared" si="113"/>
        <v>0.83593718038273834</v>
      </c>
      <c r="Q356" s="3">
        <f t="shared" si="114"/>
        <v>0.69131448345363378</v>
      </c>
      <c r="R356" s="18">
        <f t="shared" si="109"/>
        <v>7217.0993326369407</v>
      </c>
      <c r="S356" s="3">
        <f t="shared" si="119"/>
        <v>6</v>
      </c>
      <c r="T356" s="3">
        <f t="shared" si="120"/>
        <v>6</v>
      </c>
      <c r="U356" s="3">
        <f t="shared" si="121"/>
        <v>6</v>
      </c>
      <c r="W356" s="3">
        <f t="shared" si="115"/>
        <v>0</v>
      </c>
      <c r="X356" s="3">
        <f t="shared" si="116"/>
        <v>0</v>
      </c>
      <c r="Y356" s="3">
        <f t="shared" si="117"/>
        <v>0</v>
      </c>
      <c r="AD356" s="3">
        <f t="shared" si="118"/>
        <v>0</v>
      </c>
      <c r="AE356" s="3">
        <f t="shared" si="118"/>
        <v>0</v>
      </c>
      <c r="AF356" s="3">
        <f t="shared" si="118"/>
        <v>0</v>
      </c>
    </row>
    <row r="357" spans="2:32" x14ac:dyDescent="0.3">
      <c r="B357" s="24"/>
      <c r="C357" s="3">
        <v>5</v>
      </c>
      <c r="D357" s="3">
        <v>10018</v>
      </c>
      <c r="E357" s="3">
        <v>66.998464600000005</v>
      </c>
      <c r="F357" s="3">
        <v>66.353052199999993</v>
      </c>
      <c r="G357" s="3">
        <v>6.2</v>
      </c>
      <c r="I357" s="3">
        <f t="shared" si="110"/>
        <v>1.009726943653694</v>
      </c>
      <c r="L357" s="3">
        <f t="shared" si="111"/>
        <v>13966.115448757411</v>
      </c>
      <c r="M357" s="3">
        <f t="shared" si="112"/>
        <v>10569.929466900812</v>
      </c>
      <c r="N357" s="3">
        <f t="shared" si="113"/>
        <v>0.94778305109517047</v>
      </c>
      <c r="Q357" s="3">
        <f t="shared" si="114"/>
        <v>0.71730754602141844</v>
      </c>
      <c r="R357" s="18">
        <f t="shared" si="109"/>
        <v>9689.1020113257437</v>
      </c>
      <c r="S357" s="3">
        <f t="shared" si="119"/>
        <v>6.2186120553974051</v>
      </c>
      <c r="T357" s="3">
        <f t="shared" si="120"/>
        <v>6.2123887785117047</v>
      </c>
      <c r="U357" s="3">
        <f t="shared" si="121"/>
        <v>6.2019453887307385</v>
      </c>
      <c r="W357" s="3">
        <f t="shared" si="115"/>
        <v>1.8612055397404959E-2</v>
      </c>
      <c r="X357" s="3">
        <f t="shared" si="116"/>
        <v>1.2388778511704501E-2</v>
      </c>
      <c r="Y357" s="3">
        <f t="shared" si="117"/>
        <v>1.9453887307383511E-3</v>
      </c>
      <c r="AD357" s="3">
        <f t="shared" si="118"/>
        <v>3.4640860611607105E-4</v>
      </c>
      <c r="AE357" s="3">
        <f t="shared" si="118"/>
        <v>1.534818330120712E-4</v>
      </c>
      <c r="AF357" s="3">
        <f t="shared" si="118"/>
        <v>3.7845373136837725E-6</v>
      </c>
    </row>
    <row r="358" spans="2:32" x14ac:dyDescent="0.3">
      <c r="B358" s="24"/>
      <c r="C358" s="3">
        <v>5</v>
      </c>
      <c r="D358" s="3">
        <v>13589</v>
      </c>
      <c r="E358" s="3">
        <v>89.531271000000004</v>
      </c>
      <c r="F358" s="3">
        <v>69.984936000000005</v>
      </c>
      <c r="G358" s="3">
        <v>6</v>
      </c>
      <c r="I358" s="3">
        <f t="shared" si="110"/>
        <v>1.279293461095685</v>
      </c>
      <c r="L358" s="3">
        <f t="shared" si="111"/>
        <v>19684.717763732253</v>
      </c>
      <c r="M358" s="3">
        <f t="shared" si="112"/>
        <v>14897.920549340111</v>
      </c>
      <c r="N358" s="3">
        <f t="shared" si="113"/>
        <v>0.91214072158559811</v>
      </c>
      <c r="Q358" s="3">
        <f t="shared" si="114"/>
        <v>0.69033247837755662</v>
      </c>
      <c r="R358" s="18">
        <f t="shared" si="109"/>
        <v>13656.427170228435</v>
      </c>
      <c r="S358" s="3">
        <f t="shared" si="119"/>
        <v>6.2725253588858036</v>
      </c>
      <c r="T358" s="3">
        <f t="shared" si="120"/>
        <v>6.2734305479020174</v>
      </c>
      <c r="U358" s="3">
        <f t="shared" si="121"/>
        <v>6.255858692219137</v>
      </c>
      <c r="W358" s="3">
        <f t="shared" si="115"/>
        <v>0.27252535888580365</v>
      </c>
      <c r="X358" s="3">
        <f t="shared" si="116"/>
        <v>0.27343054790201737</v>
      </c>
      <c r="Y358" s="3">
        <f t="shared" si="117"/>
        <v>0.25585869221913704</v>
      </c>
      <c r="AD358" s="3">
        <f t="shared" si="118"/>
        <v>7.427007123583608E-2</v>
      </c>
      <c r="AE358" s="3">
        <f t="shared" si="118"/>
        <v>7.4764264525997423E-2</v>
      </c>
      <c r="AF358" s="3">
        <f t="shared" si="118"/>
        <v>6.5463670384087097E-2</v>
      </c>
    </row>
    <row r="359" spans="2:32" x14ac:dyDescent="0.3">
      <c r="B359" s="24"/>
      <c r="C359" s="3">
        <v>7</v>
      </c>
      <c r="D359" s="3">
        <v>12383.5</v>
      </c>
      <c r="E359" s="3">
        <v>75.892179999999996</v>
      </c>
      <c r="F359" s="3">
        <v>66.142340000000004</v>
      </c>
      <c r="G359" s="3">
        <v>6</v>
      </c>
      <c r="I359" s="3">
        <f t="shared" si="110"/>
        <v>1.1474069408490839</v>
      </c>
      <c r="L359" s="3">
        <f t="shared" si="111"/>
        <v>15769.809832431205</v>
      </c>
      <c r="M359" s="3">
        <f t="shared" si="112"/>
        <v>13735.920934574693</v>
      </c>
      <c r="N359" s="3">
        <f t="shared" si="113"/>
        <v>0.90154129883126266</v>
      </c>
      <c r="Q359" s="3">
        <f t="shared" si="114"/>
        <v>0.78526628612431759</v>
      </c>
      <c r="R359" s="18">
        <f t="shared" si="109"/>
        <v>12591.260856693469</v>
      </c>
      <c r="S359" s="3">
        <f t="shared" si="119"/>
        <v>5.8241799608310831</v>
      </c>
      <c r="T359" s="3">
        <f t="shared" si="120"/>
        <v>5.8220191939974537</v>
      </c>
      <c r="U359" s="3">
        <f t="shared" si="121"/>
        <v>5.836084722735845</v>
      </c>
      <c r="W359" s="3">
        <f t="shared" si="115"/>
        <v>-0.17582003916891686</v>
      </c>
      <c r="X359" s="3">
        <f t="shared" si="116"/>
        <v>-0.17798080600254629</v>
      </c>
      <c r="Y359" s="3">
        <f t="shared" si="117"/>
        <v>-0.163915277264155</v>
      </c>
      <c r="AD359" s="3">
        <f t="shared" si="118"/>
        <v>3.091268617335946E-2</v>
      </c>
      <c r="AE359" s="3">
        <f t="shared" si="118"/>
        <v>3.1677167305316015E-2</v>
      </c>
      <c r="AF359" s="3">
        <f t="shared" si="118"/>
        <v>2.6868218120584809E-2</v>
      </c>
    </row>
    <row r="360" spans="2:32" x14ac:dyDescent="0.3">
      <c r="B360" s="24"/>
      <c r="C360" s="3">
        <v>5</v>
      </c>
      <c r="D360" s="3">
        <v>9446.5</v>
      </c>
      <c r="E360" s="3">
        <v>79.107319899999993</v>
      </c>
      <c r="F360" s="3">
        <v>58.202563099999999</v>
      </c>
      <c r="G360" s="3">
        <v>6.8</v>
      </c>
      <c r="I360" s="3">
        <f t="shared" si="110"/>
        <v>1.3591724433867758</v>
      </c>
      <c r="L360" s="3">
        <f t="shared" si="111"/>
        <v>14464.674136740958</v>
      </c>
      <c r="M360" s="3">
        <f t="shared" si="112"/>
        <v>10947.252007762778</v>
      </c>
      <c r="N360" s="3">
        <f t="shared" si="113"/>
        <v>0.86291061841834071</v>
      </c>
      <c r="Q360" s="3">
        <f t="shared" si="114"/>
        <v>0.65307382044683904</v>
      </c>
      <c r="R360" s="18">
        <f t="shared" si="109"/>
        <v>10034.981007115879</v>
      </c>
      <c r="S360" s="3">
        <f t="shared" si="119"/>
        <v>6.2885011553440222</v>
      </c>
      <c r="T360" s="3">
        <f t="shared" si="120"/>
        <v>6.2992523649936869</v>
      </c>
      <c r="U360" s="3">
        <f t="shared" si="121"/>
        <v>6.2718344886773547</v>
      </c>
      <c r="W360" s="3">
        <f t="shared" si="115"/>
        <v>-0.51149884465597761</v>
      </c>
      <c r="X360" s="3">
        <f t="shared" si="116"/>
        <v>-0.50074763500631292</v>
      </c>
      <c r="Y360" s="3">
        <f t="shared" si="117"/>
        <v>-0.52816551132264511</v>
      </c>
      <c r="AD360" s="3">
        <f t="shared" si="118"/>
        <v>0.2616310680843999</v>
      </c>
      <c r="AE360" s="3">
        <f t="shared" si="118"/>
        <v>0.25074819396441561</v>
      </c>
      <c r="AF360" s="3">
        <f t="shared" si="118"/>
        <v>0.27895880735071116</v>
      </c>
    </row>
    <row r="361" spans="2:32" x14ac:dyDescent="0.3">
      <c r="B361" s="24"/>
      <c r="C361" s="3">
        <v>7</v>
      </c>
      <c r="D361" s="3">
        <v>11436</v>
      </c>
      <c r="E361" s="3">
        <v>81.674493999999996</v>
      </c>
      <c r="F361" s="3">
        <v>53.818085600000003</v>
      </c>
      <c r="G361" s="3">
        <v>5.7142857142857144</v>
      </c>
      <c r="I361" s="3">
        <f t="shared" si="110"/>
        <v>1.5176031084985302</v>
      </c>
      <c r="L361" s="3">
        <f t="shared" si="111"/>
        <v>13809.074427838246</v>
      </c>
      <c r="M361" s="3">
        <f t="shared" si="112"/>
        <v>12028.068602980784</v>
      </c>
      <c r="N361" s="3">
        <f t="shared" si="113"/>
        <v>0.95077608695763027</v>
      </c>
      <c r="Q361" s="3">
        <f t="shared" si="114"/>
        <v>0.82815108715365648</v>
      </c>
      <c r="R361" s="18">
        <f t="shared" si="109"/>
        <v>11025.729552732384</v>
      </c>
      <c r="S361" s="3">
        <f t="shared" si="119"/>
        <v>5.7712947940240191</v>
      </c>
      <c r="T361" s="3">
        <f t="shared" si="120"/>
        <v>5.7761675683513003</v>
      </c>
      <c r="U361" s="3">
        <f t="shared" si="121"/>
        <v>5.783199555928781</v>
      </c>
      <c r="W361" s="3">
        <f t="shared" si="115"/>
        <v>5.7009079738304713E-2</v>
      </c>
      <c r="X361" s="3">
        <f t="shared" si="116"/>
        <v>6.1881854065585884E-2</v>
      </c>
      <c r="Y361" s="3">
        <f t="shared" si="117"/>
        <v>6.8913841643066576E-2</v>
      </c>
      <c r="AD361" s="3">
        <f t="shared" si="118"/>
        <v>3.2500351726083851E-3</v>
      </c>
      <c r="AE361" s="3">
        <f t="shared" si="118"/>
        <v>3.8293638625944682E-3</v>
      </c>
      <c r="AF361" s="3">
        <f t="shared" si="118"/>
        <v>4.749117570005657E-3</v>
      </c>
    </row>
    <row r="362" spans="2:32" x14ac:dyDescent="0.3">
      <c r="B362" s="24"/>
      <c r="C362" s="3">
        <v>6</v>
      </c>
      <c r="D362" s="3">
        <v>7089</v>
      </c>
      <c r="E362" s="3">
        <v>69.559912100000005</v>
      </c>
      <c r="F362" s="3">
        <v>42.383459899999998</v>
      </c>
      <c r="G362" s="3">
        <v>6</v>
      </c>
      <c r="I362" s="3">
        <f t="shared" si="110"/>
        <v>1.6412041929592447</v>
      </c>
      <c r="L362" s="3">
        <f t="shared" si="111"/>
        <v>9262.0112447139127</v>
      </c>
      <c r="M362" s="3">
        <f t="shared" si="112"/>
        <v>7659.6216433985073</v>
      </c>
      <c r="N362" s="3">
        <f t="shared" si="113"/>
        <v>0.92550263316331016</v>
      </c>
      <c r="Q362" s="3">
        <f t="shared" si="114"/>
        <v>0.76538451667783169</v>
      </c>
      <c r="R362" s="18">
        <f t="shared" si="109"/>
        <v>7021.3198397819651</v>
      </c>
      <c r="S362" s="3">
        <f t="shared" si="119"/>
        <v>6</v>
      </c>
      <c r="T362" s="3">
        <f t="shared" si="120"/>
        <v>6</v>
      </c>
      <c r="U362" s="3">
        <f t="shared" si="121"/>
        <v>6</v>
      </c>
      <c r="W362" s="3">
        <f t="shared" si="115"/>
        <v>0</v>
      </c>
      <c r="X362" s="3">
        <f t="shared" si="116"/>
        <v>0</v>
      </c>
      <c r="Y362" s="3">
        <f t="shared" si="117"/>
        <v>0</v>
      </c>
      <c r="AD362" s="3">
        <f t="shared" si="118"/>
        <v>0</v>
      </c>
      <c r="AE362" s="3">
        <f t="shared" si="118"/>
        <v>0</v>
      </c>
      <c r="AF362" s="3">
        <f t="shared" si="118"/>
        <v>0</v>
      </c>
    </row>
    <row r="363" spans="2:32" x14ac:dyDescent="0.3">
      <c r="B363" s="24"/>
      <c r="C363" s="3">
        <v>5</v>
      </c>
      <c r="D363" s="3">
        <v>8646.5</v>
      </c>
      <c r="E363" s="3">
        <v>69.063333</v>
      </c>
      <c r="F363" s="3">
        <v>56.189718999999997</v>
      </c>
      <c r="G363" s="3">
        <v>6</v>
      </c>
      <c r="I363" s="3">
        <f t="shared" si="110"/>
        <v>1.2291097771818364</v>
      </c>
      <c r="L363" s="3">
        <f t="shared" si="111"/>
        <v>12191.419251844278</v>
      </c>
      <c r="M363" s="3">
        <f t="shared" si="112"/>
        <v>9226.7919498600313</v>
      </c>
      <c r="N363" s="3">
        <f t="shared" si="113"/>
        <v>0.93710794033143507</v>
      </c>
      <c r="Q363" s="3">
        <f t="shared" si="114"/>
        <v>0.70922833686422404</v>
      </c>
      <c r="R363" s="18">
        <f t="shared" si="109"/>
        <v>8457.8926207050281</v>
      </c>
      <c r="S363" s="3">
        <f t="shared" si="119"/>
        <v>6.2624886221030343</v>
      </c>
      <c r="T363" s="3">
        <f t="shared" si="120"/>
        <v>6.2584003673700801</v>
      </c>
      <c r="U363" s="3">
        <f t="shared" si="121"/>
        <v>6.2458219554363676</v>
      </c>
      <c r="W363" s="3">
        <f t="shared" si="115"/>
        <v>0.26248862210303425</v>
      </c>
      <c r="X363" s="3">
        <f t="shared" si="116"/>
        <v>0.2584003673700801</v>
      </c>
      <c r="Y363" s="3">
        <f t="shared" si="117"/>
        <v>0.24582195543636765</v>
      </c>
      <c r="AD363" s="3">
        <f t="shared" si="118"/>
        <v>6.8900276733549523E-2</v>
      </c>
      <c r="AE363" s="3">
        <f t="shared" si="118"/>
        <v>6.6770749856992356E-2</v>
      </c>
      <c r="AF363" s="3">
        <f t="shared" si="118"/>
        <v>6.0428433774559517E-2</v>
      </c>
    </row>
    <row r="364" spans="2:32" x14ac:dyDescent="0.3">
      <c r="B364" s="24"/>
      <c r="C364" s="3">
        <v>5</v>
      </c>
      <c r="D364" s="3">
        <v>11181.5</v>
      </c>
      <c r="E364" s="3">
        <v>82.810373100000007</v>
      </c>
      <c r="F364" s="3">
        <v>73.217059699999993</v>
      </c>
      <c r="G364" s="3">
        <v>6</v>
      </c>
      <c r="I364" s="3">
        <f t="shared" si="110"/>
        <v>1.1310256576719648</v>
      </c>
      <c r="L364" s="3">
        <f t="shared" si="111"/>
        <v>19047.891046466426</v>
      </c>
      <c r="M364" s="3">
        <f t="shared" si="112"/>
        <v>14415.953068200846</v>
      </c>
      <c r="N364" s="3">
        <f t="shared" si="113"/>
        <v>0.77563376816649721</v>
      </c>
      <c r="Q364" s="3">
        <f t="shared" si="114"/>
        <v>0.58702036738467589</v>
      </c>
      <c r="R364" s="18">
        <f t="shared" si="109"/>
        <v>13214.623645850776</v>
      </c>
      <c r="S364" s="3">
        <f t="shared" si="119"/>
        <v>6.24287179820106</v>
      </c>
      <c r="T364" s="3">
        <f t="shared" si="120"/>
        <v>6.2710783779010937</v>
      </c>
      <c r="U364" s="3">
        <f t="shared" si="121"/>
        <v>6.2262051315343925</v>
      </c>
      <c r="W364" s="3">
        <f t="shared" si="115"/>
        <v>0.24287179820105997</v>
      </c>
      <c r="X364" s="3">
        <f t="shared" si="116"/>
        <v>0.27107837790109368</v>
      </c>
      <c r="Y364" s="3">
        <f t="shared" si="117"/>
        <v>0.22620513153439248</v>
      </c>
      <c r="AD364" s="3">
        <f t="shared" si="118"/>
        <v>5.8986710361416402E-2</v>
      </c>
      <c r="AE364" s="3">
        <f t="shared" si="118"/>
        <v>7.3483486965488148E-2</v>
      </c>
      <c r="AF364" s="3">
        <f t="shared" si="118"/>
        <v>5.1168761532491801E-2</v>
      </c>
    </row>
    <row r="365" spans="2:32" x14ac:dyDescent="0.3">
      <c r="B365" s="24"/>
      <c r="C365" s="3">
        <v>5</v>
      </c>
      <c r="D365" s="3">
        <v>12851</v>
      </c>
      <c r="E365" s="3">
        <v>99.163578999999999</v>
      </c>
      <c r="F365" s="3">
        <v>61.143718</v>
      </c>
      <c r="G365" s="3">
        <v>6.2</v>
      </c>
      <c r="I365" s="3">
        <f t="shared" si="110"/>
        <v>1.6218114017861982</v>
      </c>
      <c r="L365" s="3">
        <f t="shared" si="111"/>
        <v>19048.198543057002</v>
      </c>
      <c r="M365" s="3">
        <f t="shared" si="112"/>
        <v>14416.185789839561</v>
      </c>
      <c r="N365" s="3">
        <f t="shared" si="113"/>
        <v>0.89142857808181863</v>
      </c>
      <c r="Q365" s="3">
        <f t="shared" si="114"/>
        <v>0.67465697456645535</v>
      </c>
      <c r="R365" s="18">
        <f t="shared" si="109"/>
        <v>13214.836974019598</v>
      </c>
      <c r="S365" s="3">
        <f t="shared" si="119"/>
        <v>6.3410289470239061</v>
      </c>
      <c r="T365" s="3">
        <f t="shared" si="120"/>
        <v>6.3460765647408754</v>
      </c>
      <c r="U365" s="3">
        <f t="shared" si="121"/>
        <v>6.3243622803572395</v>
      </c>
      <c r="W365" s="3">
        <f t="shared" si="115"/>
        <v>0.14102894702390589</v>
      </c>
      <c r="X365" s="3">
        <f t="shared" si="116"/>
        <v>0.14607656474087527</v>
      </c>
      <c r="Y365" s="3">
        <f t="shared" si="117"/>
        <v>0.12436228035723929</v>
      </c>
      <c r="AD365" s="3">
        <f t="shared" si="118"/>
        <v>1.9889163898671656E-2</v>
      </c>
      <c r="AE365" s="3">
        <f t="shared" si="118"/>
        <v>2.1338362766495124E-2</v>
      </c>
      <c r="AF365" s="3">
        <f t="shared" si="118"/>
        <v>1.5465976775652585E-2</v>
      </c>
    </row>
    <row r="366" spans="2:32" x14ac:dyDescent="0.3">
      <c r="B366" s="24"/>
      <c r="C366" s="3">
        <v>6</v>
      </c>
      <c r="D366" s="3">
        <v>10073</v>
      </c>
      <c r="E366" s="3">
        <v>77.466926700000002</v>
      </c>
      <c r="F366" s="3">
        <v>54.635369099999998</v>
      </c>
      <c r="G366" s="3">
        <v>6</v>
      </c>
      <c r="I366" s="3">
        <f t="shared" si="110"/>
        <v>1.4178896926313618</v>
      </c>
      <c r="L366" s="3">
        <f t="shared" si="111"/>
        <v>13296.583979968993</v>
      </c>
      <c r="M366" s="3">
        <f t="shared" si="112"/>
        <v>10996.186437839102</v>
      </c>
      <c r="N366" s="3">
        <f t="shared" si="113"/>
        <v>0.91604485399935431</v>
      </c>
      <c r="Q366" s="3">
        <f t="shared" si="114"/>
        <v>0.75756299626842127</v>
      </c>
      <c r="R366" s="18">
        <f t="shared" si="109"/>
        <v>10079.837568019177</v>
      </c>
      <c r="S366" s="3">
        <f t="shared" si="119"/>
        <v>6</v>
      </c>
      <c r="T366" s="3">
        <f t="shared" si="120"/>
        <v>6</v>
      </c>
      <c r="U366" s="3">
        <f t="shared" si="121"/>
        <v>6</v>
      </c>
      <c r="W366" s="3">
        <f t="shared" si="115"/>
        <v>0</v>
      </c>
      <c r="X366" s="3">
        <f t="shared" si="116"/>
        <v>0</v>
      </c>
      <c r="Y366" s="3">
        <f t="shared" si="117"/>
        <v>0</v>
      </c>
      <c r="AD366" s="3">
        <f t="shared" si="118"/>
        <v>0</v>
      </c>
      <c r="AE366" s="3">
        <f t="shared" si="118"/>
        <v>0</v>
      </c>
      <c r="AF366" s="3">
        <f t="shared" si="118"/>
        <v>0</v>
      </c>
    </row>
    <row r="367" spans="2:32" x14ac:dyDescent="0.3">
      <c r="B367" s="24"/>
      <c r="C367" s="3">
        <v>7</v>
      </c>
      <c r="D367" s="3">
        <v>8637.5</v>
      </c>
      <c r="E367" s="3">
        <v>65.501001500000001</v>
      </c>
      <c r="F367" s="3">
        <v>50.841354899999999</v>
      </c>
      <c r="G367" s="3">
        <v>6</v>
      </c>
      <c r="I367" s="3">
        <f t="shared" si="110"/>
        <v>1.2883409899054441</v>
      </c>
      <c r="L367" s="3">
        <f t="shared" si="111"/>
        <v>10462.005134342931</v>
      </c>
      <c r="M367" s="3">
        <f t="shared" si="112"/>
        <v>9112.6828331761953</v>
      </c>
      <c r="N367" s="3">
        <f t="shared" si="113"/>
        <v>0.94785478196978223</v>
      </c>
      <c r="Q367" s="3">
        <f t="shared" si="114"/>
        <v>0.8256065533409318</v>
      </c>
      <c r="R367" s="18">
        <f t="shared" si="109"/>
        <v>8353.292597078178</v>
      </c>
      <c r="S367" s="3">
        <f t="shared" si="119"/>
        <v>5.8040465252516036</v>
      </c>
      <c r="T367" s="3">
        <f t="shared" si="120"/>
        <v>5.8085019702949054</v>
      </c>
      <c r="U367" s="3">
        <f t="shared" si="121"/>
        <v>5.8159512871563654</v>
      </c>
      <c r="W367" s="3">
        <f t="shared" si="115"/>
        <v>-0.19595347474839642</v>
      </c>
      <c r="X367" s="3">
        <f t="shared" si="116"/>
        <v>-0.19149802970509455</v>
      </c>
      <c r="Y367" s="3">
        <f t="shared" si="117"/>
        <v>-0.18404871284363455</v>
      </c>
      <c r="AD367" s="3">
        <f t="shared" si="118"/>
        <v>3.8397764265970434E-2</v>
      </c>
      <c r="AE367" s="3">
        <f t="shared" si="118"/>
        <v>3.6671495380933276E-2</v>
      </c>
      <c r="AF367" s="3">
        <f t="shared" si="118"/>
        <v>3.3873928699398648E-2</v>
      </c>
    </row>
    <row r="368" spans="2:32" x14ac:dyDescent="0.3">
      <c r="B368" s="24"/>
      <c r="C368" s="3">
        <v>6</v>
      </c>
      <c r="D368" s="3">
        <v>8395</v>
      </c>
      <c r="E368" s="3">
        <v>74.659099999999995</v>
      </c>
      <c r="F368" s="3">
        <v>56.396830000000001</v>
      </c>
      <c r="G368" s="3">
        <v>6</v>
      </c>
      <c r="I368" s="3">
        <f t="shared" si="110"/>
        <v>1.3238173138454767</v>
      </c>
      <c r="L368" s="3">
        <f t="shared" si="111"/>
        <v>13227.790758034625</v>
      </c>
      <c r="M368" s="3">
        <f t="shared" si="112"/>
        <v>10939.294901246729</v>
      </c>
      <c r="N368" s="3">
        <f t="shared" si="113"/>
        <v>0.7674169199920956</v>
      </c>
      <c r="Q368" s="3">
        <f t="shared" si="114"/>
        <v>0.63464868424085374</v>
      </c>
      <c r="R368" s="18">
        <f t="shared" si="109"/>
        <v>10027.6869928095</v>
      </c>
      <c r="S368" s="3">
        <f t="shared" si="119"/>
        <v>6</v>
      </c>
      <c r="T368" s="3">
        <f t="shared" si="120"/>
        <v>6</v>
      </c>
      <c r="U368" s="3">
        <f t="shared" si="121"/>
        <v>6</v>
      </c>
      <c r="W368" s="3">
        <f t="shared" si="115"/>
        <v>0</v>
      </c>
      <c r="X368" s="3">
        <f t="shared" si="116"/>
        <v>0</v>
      </c>
      <c r="Y368" s="3">
        <f t="shared" si="117"/>
        <v>0</v>
      </c>
      <c r="AD368" s="3">
        <f t="shared" si="118"/>
        <v>0</v>
      </c>
      <c r="AE368" s="3">
        <f t="shared" si="118"/>
        <v>0</v>
      </c>
      <c r="AF368" s="3">
        <f t="shared" si="118"/>
        <v>0</v>
      </c>
    </row>
    <row r="369" spans="2:32" x14ac:dyDescent="0.3">
      <c r="B369" s="24"/>
      <c r="C369" s="3">
        <v>7</v>
      </c>
      <c r="D369" s="3">
        <v>10903.5</v>
      </c>
      <c r="E369" s="3">
        <v>104.7399305</v>
      </c>
      <c r="F369" s="3">
        <v>44.962597299999999</v>
      </c>
      <c r="G369" s="3">
        <v>6.1428571428571432</v>
      </c>
      <c r="I369" s="3">
        <f t="shared" si="110"/>
        <v>2.329490216082335</v>
      </c>
      <c r="L369" s="3">
        <f t="shared" si="111"/>
        <v>14794.951463060475</v>
      </c>
      <c r="M369" s="3">
        <f t="shared" si="112"/>
        <v>12886.793543288939</v>
      </c>
      <c r="N369" s="3">
        <f t="shared" si="113"/>
        <v>0.84609875710146842</v>
      </c>
      <c r="Q369" s="3">
        <f t="shared" si="114"/>
        <v>0.73697436772425262</v>
      </c>
      <c r="R369" s="18">
        <f t="shared" si="109"/>
        <v>11812.894081348193</v>
      </c>
      <c r="S369" s="3">
        <f t="shared" si="119"/>
        <v>5.6553109215120472</v>
      </c>
      <c r="T369" s="3">
        <f t="shared" si="120"/>
        <v>5.6452297915741614</v>
      </c>
      <c r="U369" s="3">
        <f t="shared" si="121"/>
        <v>5.667215683416809</v>
      </c>
      <c r="W369" s="3">
        <f t="shared" si="115"/>
        <v>-0.48754622134509606</v>
      </c>
      <c r="X369" s="3">
        <f t="shared" si="116"/>
        <v>-0.49762735128298186</v>
      </c>
      <c r="Y369" s="3">
        <f t="shared" si="117"/>
        <v>-0.4756414594403342</v>
      </c>
      <c r="AD369" s="3">
        <f t="shared" si="118"/>
        <v>0.23770131794788141</v>
      </c>
      <c r="AE369" s="3">
        <f t="shared" si="118"/>
        <v>0.24763298074491621</v>
      </c>
      <c r="AF369" s="3">
        <f t="shared" si="118"/>
        <v>0.22623479793853107</v>
      </c>
    </row>
    <row r="370" spans="2:32" x14ac:dyDescent="0.3">
      <c r="B370" s="24"/>
      <c r="C370" s="3">
        <v>5</v>
      </c>
      <c r="D370" s="3">
        <v>16340.5</v>
      </c>
      <c r="E370" s="3">
        <v>99.388682000000003</v>
      </c>
      <c r="F370" s="3">
        <v>71.9714673</v>
      </c>
      <c r="G370" s="3">
        <v>7.2</v>
      </c>
      <c r="I370" s="3">
        <f t="shared" si="110"/>
        <v>1.3809456125955626</v>
      </c>
      <c r="L370" s="3">
        <f t="shared" si="111"/>
        <v>22472.281217250358</v>
      </c>
      <c r="M370" s="3">
        <f t="shared" si="112"/>
        <v>17007.623078744469</v>
      </c>
      <c r="N370" s="3">
        <f t="shared" si="113"/>
        <v>0.96077505506467764</v>
      </c>
      <c r="Q370" s="3">
        <f t="shared" si="114"/>
        <v>0.72714024188414705</v>
      </c>
      <c r="R370" s="18">
        <f t="shared" si="109"/>
        <v>15590.321155515763</v>
      </c>
      <c r="S370" s="3">
        <f t="shared" si="119"/>
        <v>6.2928557891857793</v>
      </c>
      <c r="T370" s="3">
        <f t="shared" si="120"/>
        <v>6.2840341115061769</v>
      </c>
      <c r="U370" s="3">
        <f t="shared" si="121"/>
        <v>6.2761891225191127</v>
      </c>
      <c r="W370" s="3">
        <f t="shared" si="115"/>
        <v>-0.90714421081422092</v>
      </c>
      <c r="X370" s="3">
        <f t="shared" si="116"/>
        <v>-0.91596588849382332</v>
      </c>
      <c r="Y370" s="3">
        <f t="shared" si="117"/>
        <v>-0.92381087748088753</v>
      </c>
      <c r="AD370" s="3">
        <f t="shared" si="118"/>
        <v>0.82291061921375563</v>
      </c>
      <c r="AE370" s="3">
        <f t="shared" si="118"/>
        <v>0.83899350888427915</v>
      </c>
      <c r="AF370" s="3">
        <f t="shared" si="118"/>
        <v>0.85342653735200735</v>
      </c>
    </row>
    <row r="371" spans="2:32" x14ac:dyDescent="0.3">
      <c r="B371" s="24"/>
      <c r="C371" s="3">
        <v>5</v>
      </c>
      <c r="D371" s="3">
        <v>9610.5</v>
      </c>
      <c r="E371" s="3">
        <v>80.085910299999995</v>
      </c>
      <c r="F371" s="3">
        <v>52.628285900000002</v>
      </c>
      <c r="G371" s="3">
        <v>6.4</v>
      </c>
      <c r="I371" s="3">
        <f t="shared" si="110"/>
        <v>1.5217275069944847</v>
      </c>
      <c r="L371" s="3">
        <f t="shared" si="111"/>
        <v>13241.135028387265</v>
      </c>
      <c r="M371" s="3">
        <f t="shared" si="112"/>
        <v>10021.244907023549</v>
      </c>
      <c r="N371" s="3">
        <f t="shared" si="113"/>
        <v>0.95901258667616518</v>
      </c>
      <c r="Q371" s="3">
        <f t="shared" si="114"/>
        <v>0.72580635869933674</v>
      </c>
      <c r="R371" s="18">
        <f t="shared" si="109"/>
        <v>9186.1411647715868</v>
      </c>
      <c r="S371" s="3">
        <f t="shared" si="119"/>
        <v>6.3210121680655638</v>
      </c>
      <c r="T371" s="3">
        <f t="shared" si="120"/>
        <v>6.312542984063664</v>
      </c>
      <c r="U371" s="3">
        <f t="shared" si="121"/>
        <v>6.3043455013988972</v>
      </c>
      <c r="W371" s="3">
        <f t="shared" si="115"/>
        <v>-7.8987831934436592E-2</v>
      </c>
      <c r="X371" s="3">
        <f t="shared" si="116"/>
        <v>-8.7457015936336369E-2</v>
      </c>
      <c r="Y371" s="3">
        <f t="shared" si="117"/>
        <v>-9.5654498601103199E-2</v>
      </c>
      <c r="AD371" s="3">
        <f t="shared" si="118"/>
        <v>6.2390775937028013E-3</v>
      </c>
      <c r="AE371" s="3">
        <f t="shared" si="118"/>
        <v>7.6487296364885935E-3</v>
      </c>
      <c r="AF371" s="3">
        <f t="shared" si="118"/>
        <v>9.1497831026284542E-3</v>
      </c>
    </row>
    <row r="372" spans="2:32" x14ac:dyDescent="0.3">
      <c r="B372" s="24"/>
      <c r="C372" s="3">
        <v>6</v>
      </c>
      <c r="D372" s="3">
        <v>16865</v>
      </c>
      <c r="E372" s="3">
        <v>87.515287999999998</v>
      </c>
      <c r="F372" s="3">
        <v>77.515777999999997</v>
      </c>
      <c r="G372" s="3">
        <v>5.833333333333333</v>
      </c>
      <c r="I372" s="3">
        <f t="shared" si="110"/>
        <v>1.1289996728149978</v>
      </c>
      <c r="L372" s="3">
        <f t="shared" si="111"/>
        <v>21311.985366037668</v>
      </c>
      <c r="M372" s="3">
        <f t="shared" si="112"/>
        <v>17624.870026654418</v>
      </c>
      <c r="N372" s="3">
        <f t="shared" si="113"/>
        <v>0.95688648906316742</v>
      </c>
      <c r="Q372" s="3">
        <f t="shared" si="114"/>
        <v>0.79133875658884922</v>
      </c>
      <c r="R372" s="18">
        <f t="shared" si="109"/>
        <v>16156.13085776655</v>
      </c>
      <c r="S372" s="3">
        <f t="shared" si="119"/>
        <v>6</v>
      </c>
      <c r="T372" s="3">
        <f t="shared" si="120"/>
        <v>6</v>
      </c>
      <c r="U372" s="3">
        <f t="shared" si="121"/>
        <v>6</v>
      </c>
      <c r="W372" s="3">
        <f t="shared" si="115"/>
        <v>0.16666666666666696</v>
      </c>
      <c r="X372" s="3">
        <f t="shared" si="116"/>
        <v>0.16666666666666696</v>
      </c>
      <c r="Y372" s="3">
        <f t="shared" si="117"/>
        <v>0.16666666666666696</v>
      </c>
      <c r="AD372" s="3">
        <f t="shared" si="118"/>
        <v>2.7777777777777877E-2</v>
      </c>
      <c r="AE372" s="3">
        <f t="shared" si="118"/>
        <v>2.7777777777777877E-2</v>
      </c>
      <c r="AF372" s="3">
        <f t="shared" si="118"/>
        <v>2.7777777777777877E-2</v>
      </c>
    </row>
    <row r="373" spans="2:32" x14ac:dyDescent="0.3">
      <c r="B373" s="24"/>
      <c r="C373" s="3">
        <v>6</v>
      </c>
      <c r="D373" s="3">
        <v>8342.5</v>
      </c>
      <c r="E373" s="3">
        <v>66.000589700000006</v>
      </c>
      <c r="F373" s="3">
        <v>62.833953899999997</v>
      </c>
      <c r="G373" s="3">
        <v>5.666666666666667</v>
      </c>
      <c r="I373" s="3">
        <f t="shared" si="110"/>
        <v>1.0503968889979405</v>
      </c>
      <c r="L373" s="3">
        <f t="shared" si="111"/>
        <v>13028.429811910117</v>
      </c>
      <c r="M373" s="3">
        <f t="shared" si="112"/>
        <v>10774.424725921126</v>
      </c>
      <c r="N373" s="3">
        <f t="shared" si="113"/>
        <v>0.77428727864510505</v>
      </c>
      <c r="Q373" s="3">
        <f t="shared" si="114"/>
        <v>0.64033042511182658</v>
      </c>
      <c r="R373" s="18">
        <f t="shared" si="109"/>
        <v>9876.5559987610322</v>
      </c>
      <c r="S373" s="3">
        <f t="shared" si="119"/>
        <v>6</v>
      </c>
      <c r="T373" s="3">
        <f t="shared" si="120"/>
        <v>6</v>
      </c>
      <c r="U373" s="3">
        <f t="shared" si="121"/>
        <v>6</v>
      </c>
      <c r="W373" s="3">
        <f t="shared" si="115"/>
        <v>0.33333333333333304</v>
      </c>
      <c r="X373" s="3">
        <f t="shared" si="116"/>
        <v>0.33333333333333304</v>
      </c>
      <c r="Y373" s="3">
        <f t="shared" si="117"/>
        <v>0.33333333333333304</v>
      </c>
      <c r="AD373" s="3">
        <f t="shared" si="118"/>
        <v>0.11111111111111091</v>
      </c>
      <c r="AE373" s="3">
        <f t="shared" si="118"/>
        <v>0.11111111111111091</v>
      </c>
      <c r="AF373" s="3">
        <f t="shared" si="118"/>
        <v>0.11111111111111091</v>
      </c>
    </row>
    <row r="374" spans="2:32" x14ac:dyDescent="0.3">
      <c r="B374" s="24"/>
      <c r="C374" s="3">
        <v>5</v>
      </c>
      <c r="D374" s="3">
        <v>9522.5</v>
      </c>
      <c r="E374" s="3">
        <v>74.125226799999993</v>
      </c>
      <c r="F374" s="3">
        <v>56.541830599999997</v>
      </c>
      <c r="G374" s="3">
        <v>6.2</v>
      </c>
      <c r="I374" s="3">
        <f t="shared" si="110"/>
        <v>1.3109803133965032</v>
      </c>
      <c r="L374" s="3">
        <f t="shared" si="111"/>
        <v>13166.967784633032</v>
      </c>
      <c r="M374" s="3">
        <f t="shared" si="112"/>
        <v>9965.1131545607368</v>
      </c>
      <c r="N374" s="3">
        <f t="shared" si="113"/>
        <v>0.95558373018994114</v>
      </c>
      <c r="Q374" s="3">
        <f t="shared" si="114"/>
        <v>0.72321130846188941</v>
      </c>
      <c r="R374" s="18">
        <f t="shared" si="109"/>
        <v>9134.687058347341</v>
      </c>
      <c r="S374" s="3">
        <f t="shared" si="119"/>
        <v>6.2788627293459669</v>
      </c>
      <c r="T374" s="3">
        <f t="shared" si="120"/>
        <v>6.2710793166413126</v>
      </c>
      <c r="U374" s="3">
        <f t="shared" si="121"/>
        <v>6.2621960626793003</v>
      </c>
      <c r="W374" s="3">
        <f t="shared" si="115"/>
        <v>7.886272934596672E-2</v>
      </c>
      <c r="X374" s="3">
        <f t="shared" si="116"/>
        <v>7.1079316641312396E-2</v>
      </c>
      <c r="Y374" s="3">
        <f t="shared" si="117"/>
        <v>6.2196062679300113E-2</v>
      </c>
      <c r="AD374" s="3">
        <f t="shared" si="118"/>
        <v>6.2193300798952002E-3</v>
      </c>
      <c r="AE374" s="3">
        <f t="shared" si="118"/>
        <v>5.0522692541959489E-3</v>
      </c>
      <c r="AF374" s="3">
        <f t="shared" si="118"/>
        <v>3.8683502128074284E-3</v>
      </c>
    </row>
    <row r="375" spans="2:32" x14ac:dyDescent="0.3">
      <c r="B375" s="24"/>
      <c r="C375" s="3">
        <v>7</v>
      </c>
      <c r="D375" s="3">
        <v>12489.5</v>
      </c>
      <c r="E375" s="3">
        <v>76.244839999999996</v>
      </c>
      <c r="F375" s="3">
        <v>70.539910000000006</v>
      </c>
      <c r="G375" s="3">
        <v>5.8571428571428568</v>
      </c>
      <c r="I375" s="3">
        <f t="shared" si="110"/>
        <v>1.0808752095090566</v>
      </c>
      <c r="L375" s="3">
        <f t="shared" si="111"/>
        <v>16896.440811326203</v>
      </c>
      <c r="M375" s="3">
        <f t="shared" si="112"/>
        <v>14717.246277935443</v>
      </c>
      <c r="N375" s="3">
        <f t="shared" si="113"/>
        <v>0.84863022362577778</v>
      </c>
      <c r="Q375" s="3">
        <f t="shared" si="114"/>
        <v>0.73917934193738033</v>
      </c>
      <c r="R375" s="18">
        <f t="shared" si="109"/>
        <v>13490.80908810749</v>
      </c>
      <c r="S375" s="3">
        <f t="shared" si="119"/>
        <v>5.8336844938796588</v>
      </c>
      <c r="T375" s="3">
        <f t="shared" si="120"/>
        <v>5.8239650020166742</v>
      </c>
      <c r="U375" s="3">
        <f t="shared" si="121"/>
        <v>5.8455892557844207</v>
      </c>
      <c r="W375" s="3">
        <f t="shared" si="115"/>
        <v>-2.3458363263197946E-2</v>
      </c>
      <c r="X375" s="3">
        <f t="shared" si="116"/>
        <v>-3.3177855126182543E-2</v>
      </c>
      <c r="Y375" s="3">
        <f t="shared" si="117"/>
        <v>-1.1553601358436083E-2</v>
      </c>
      <c r="AD375" s="3">
        <f t="shared" si="118"/>
        <v>5.5029480698815501E-4</v>
      </c>
      <c r="AE375" s="3">
        <f t="shared" si="118"/>
        <v>1.1007700707739573E-3</v>
      </c>
      <c r="AF375" s="3">
        <f t="shared" si="118"/>
        <v>1.334857043496561E-4</v>
      </c>
    </row>
    <row r="376" spans="2:32" x14ac:dyDescent="0.3">
      <c r="B376" s="24"/>
      <c r="C376" s="3">
        <v>7</v>
      </c>
      <c r="D376" s="3">
        <v>17953</v>
      </c>
      <c r="E376" s="3">
        <v>99.676435999999995</v>
      </c>
      <c r="F376" s="3">
        <v>79.374799999999993</v>
      </c>
      <c r="G376" s="3">
        <v>6</v>
      </c>
      <c r="I376" s="3">
        <f t="shared" si="110"/>
        <v>1.255769286977731</v>
      </c>
      <c r="L376" s="3">
        <f t="shared" si="111"/>
        <v>24855.643872916226</v>
      </c>
      <c r="M376" s="3">
        <f t="shared" si="112"/>
        <v>21649.922392481247</v>
      </c>
      <c r="N376" s="3">
        <f t="shared" si="113"/>
        <v>0.82924084782099994</v>
      </c>
      <c r="Q376" s="3">
        <f t="shared" si="114"/>
        <v>0.72229068342753167</v>
      </c>
      <c r="R376" s="18">
        <f t="shared" si="109"/>
        <v>19845.76219310781</v>
      </c>
      <c r="S376" s="3">
        <f t="shared" si="119"/>
        <v>5.8086996256698482</v>
      </c>
      <c r="T376" s="3">
        <f t="shared" si="120"/>
        <v>5.79621022297761</v>
      </c>
      <c r="U376" s="3">
        <f t="shared" si="121"/>
        <v>5.8206043875746101</v>
      </c>
      <c r="W376" s="3">
        <f t="shared" si="115"/>
        <v>-0.19130037433015179</v>
      </c>
      <c r="X376" s="3">
        <f t="shared" si="116"/>
        <v>-0.20378977702238998</v>
      </c>
      <c r="Y376" s="3">
        <f t="shared" si="117"/>
        <v>-0.17939561242538993</v>
      </c>
      <c r="AD376" s="3">
        <f t="shared" si="118"/>
        <v>3.6595833218856198E-2</v>
      </c>
      <c r="AE376" s="3">
        <f t="shared" si="118"/>
        <v>4.1530273218835428E-2</v>
      </c>
      <c r="AF376" s="3">
        <f t="shared" si="118"/>
        <v>3.2182785757480716E-2</v>
      </c>
    </row>
    <row r="377" spans="2:32" x14ac:dyDescent="0.3">
      <c r="B377" s="24"/>
      <c r="C377" s="3">
        <v>6</v>
      </c>
      <c r="D377" s="3">
        <v>8762.5</v>
      </c>
      <c r="E377" s="3">
        <v>75.372549000000006</v>
      </c>
      <c r="F377" s="3">
        <v>51.684119000000003</v>
      </c>
      <c r="G377" s="3">
        <v>6.5</v>
      </c>
      <c r="I377" s="3">
        <f t="shared" si="110"/>
        <v>1.4583309236634179</v>
      </c>
      <c r="L377" s="3">
        <f t="shared" si="111"/>
        <v>12238.274590064259</v>
      </c>
      <c r="M377" s="3">
        <f t="shared" si="112"/>
        <v>10120.971617413068</v>
      </c>
      <c r="N377" s="3">
        <f t="shared" si="113"/>
        <v>0.86577656091082933</v>
      </c>
      <c r="Q377" s="3">
        <f t="shared" si="114"/>
        <v>0.71599145251356799</v>
      </c>
      <c r="R377" s="18">
        <f t="shared" si="109"/>
        <v>9277.557315961978</v>
      </c>
      <c r="S377" s="3">
        <f t="shared" si="119"/>
        <v>6</v>
      </c>
      <c r="T377" s="3">
        <f t="shared" si="120"/>
        <v>6</v>
      </c>
      <c r="U377" s="3">
        <f t="shared" si="121"/>
        <v>6</v>
      </c>
      <c r="W377" s="3">
        <f t="shared" si="115"/>
        <v>-0.5</v>
      </c>
      <c r="X377" s="3">
        <f t="shared" si="116"/>
        <v>-0.5</v>
      </c>
      <c r="Y377" s="3">
        <f t="shared" si="117"/>
        <v>-0.5</v>
      </c>
      <c r="AD377" s="3">
        <f t="shared" si="118"/>
        <v>0.25</v>
      </c>
      <c r="AE377" s="3">
        <f t="shared" si="118"/>
        <v>0.25</v>
      </c>
      <c r="AF377" s="3">
        <f t="shared" si="118"/>
        <v>0.25</v>
      </c>
    </row>
    <row r="378" spans="2:32" x14ac:dyDescent="0.3">
      <c r="B378" s="24"/>
      <c r="C378" s="3">
        <v>6</v>
      </c>
      <c r="D378" s="3">
        <v>14199</v>
      </c>
      <c r="E378" s="3">
        <v>82.487480000000005</v>
      </c>
      <c r="F378" s="3">
        <v>72.198740000000001</v>
      </c>
      <c r="G378" s="3">
        <v>6.333333333333333</v>
      </c>
      <c r="I378" s="3">
        <f t="shared" si="110"/>
        <v>1.1425058110432398</v>
      </c>
      <c r="L378" s="3">
        <f t="shared" si="111"/>
        <v>18709.730298280858</v>
      </c>
      <c r="M378" s="3">
        <f t="shared" si="112"/>
        <v>15472.822408486232</v>
      </c>
      <c r="N378" s="3">
        <f t="shared" si="113"/>
        <v>0.91767355852364785</v>
      </c>
      <c r="Q378" s="3">
        <f t="shared" si="114"/>
        <v>0.758909924067942</v>
      </c>
      <c r="R378" s="18">
        <f t="shared" si="109"/>
        <v>14183.420541112378</v>
      </c>
      <c r="S378" s="3">
        <f t="shared" si="119"/>
        <v>6</v>
      </c>
      <c r="T378" s="3">
        <f t="shared" si="120"/>
        <v>6</v>
      </c>
      <c r="U378" s="3">
        <f t="shared" si="121"/>
        <v>6</v>
      </c>
      <c r="W378" s="3">
        <f t="shared" si="115"/>
        <v>-0.33333333333333304</v>
      </c>
      <c r="X378" s="3">
        <f t="shared" si="116"/>
        <v>-0.33333333333333304</v>
      </c>
      <c r="Y378" s="3">
        <f t="shared" si="117"/>
        <v>-0.33333333333333304</v>
      </c>
      <c r="AD378" s="3">
        <f t="shared" si="118"/>
        <v>0.11111111111111091</v>
      </c>
      <c r="AE378" s="3">
        <f t="shared" si="118"/>
        <v>0.11111111111111091</v>
      </c>
      <c r="AF378" s="3">
        <f t="shared" si="118"/>
        <v>0.11111111111111091</v>
      </c>
    </row>
    <row r="379" spans="2:32" x14ac:dyDescent="0.3">
      <c r="B379" s="24"/>
      <c r="C379" s="3">
        <v>7</v>
      </c>
      <c r="D379" s="3">
        <v>16527</v>
      </c>
      <c r="E379" s="3">
        <v>81.269251400000002</v>
      </c>
      <c r="F379" s="3">
        <v>80.042544300000003</v>
      </c>
      <c r="G379" s="3">
        <v>5.8571428571428568</v>
      </c>
      <c r="I379" s="3">
        <f t="shared" si="110"/>
        <v>1.0153256884913888</v>
      </c>
      <c r="J379" s="3">
        <f>AVERAGE(I169:I379)</f>
        <v>1.4015016535248377</v>
      </c>
      <c r="K379" s="3">
        <f>STDEV(I169:I379)</f>
        <v>0.31377745440946347</v>
      </c>
      <c r="L379" s="3">
        <f t="shared" si="111"/>
        <v>20436.052845862228</v>
      </c>
      <c r="M379" s="3">
        <f t="shared" si="112"/>
        <v>17800.3418613373</v>
      </c>
      <c r="N379" s="3">
        <f t="shared" si="113"/>
        <v>0.92846531424753009</v>
      </c>
      <c r="O379" s="3">
        <f>AVERAGE(N169:N379)</f>
        <v>0.88464021008181637</v>
      </c>
      <c r="P379" s="3">
        <f>STDEV(N169:N379)</f>
        <v>7.4904108072366027E-2</v>
      </c>
      <c r="Q379" s="3">
        <f t="shared" si="114"/>
        <v>0.80871781476853488</v>
      </c>
      <c r="R379" s="18">
        <f t="shared" si="109"/>
        <v>16316.98003955919</v>
      </c>
      <c r="S379" s="3">
        <f t="shared" si="119"/>
        <v>5.8430487111678966</v>
      </c>
      <c r="T379" s="3">
        <f t="shared" si="120"/>
        <v>5.8447342322508771</v>
      </c>
      <c r="U379" s="3">
        <f t="shared" si="121"/>
        <v>5.8549534730726585</v>
      </c>
      <c r="W379" s="3">
        <f t="shared" si="115"/>
        <v>-1.4094145974960171E-2</v>
      </c>
      <c r="X379" s="3">
        <f t="shared" si="116"/>
        <v>-1.2408624891979692E-2</v>
      </c>
      <c r="Y379" s="3">
        <f t="shared" si="117"/>
        <v>-2.1893840701983081E-3</v>
      </c>
      <c r="AD379" s="3">
        <f t="shared" si="118"/>
        <v>1.9864495076348597E-4</v>
      </c>
      <c r="AE379" s="3">
        <f t="shared" si="118"/>
        <v>1.5397397170985802E-4</v>
      </c>
      <c r="AF379" s="3">
        <f t="shared" si="118"/>
        <v>4.7934026068381095E-6</v>
      </c>
    </row>
  </sheetData>
  <mergeCells count="21">
    <mergeCell ref="A67:A168"/>
    <mergeCell ref="B25:B34"/>
    <mergeCell ref="B35:B44"/>
    <mergeCell ref="B46:B55"/>
    <mergeCell ref="B56:B65"/>
    <mergeCell ref="B149:B168"/>
    <mergeCell ref="B169:B379"/>
    <mergeCell ref="B67:B96"/>
    <mergeCell ref="B97:B116"/>
    <mergeCell ref="B118:B127"/>
    <mergeCell ref="B128:B137"/>
    <mergeCell ref="B138:B147"/>
    <mergeCell ref="AH3:AJ3"/>
    <mergeCell ref="AH11:AJ11"/>
    <mergeCell ref="B15:B24"/>
    <mergeCell ref="S2:U2"/>
    <mergeCell ref="W2:Y2"/>
    <mergeCell ref="AD2:AF2"/>
    <mergeCell ref="B4:B13"/>
    <mergeCell ref="AA3:AC3"/>
    <mergeCell ref="AA11:AC11"/>
  </mergeCells>
  <phoneticPr fontId="3" type="noConversion"/>
  <conditionalFormatting sqref="D3">
    <cfRule type="duplicateValues" dxfId="4" priority="5"/>
  </conditionalFormatting>
  <conditionalFormatting sqref="L3">
    <cfRule type="duplicateValues" dxfId="3" priority="4"/>
  </conditionalFormatting>
  <conditionalFormatting sqref="E3">
    <cfRule type="duplicateValues" dxfId="2" priority="3"/>
  </conditionalFormatting>
  <conditionalFormatting sqref="F3">
    <cfRule type="duplicateValues" dxfId="1" priority="2"/>
  </conditionalFormatting>
  <conditionalFormatting sqref="E3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7BD48-7579-470F-AC7C-116689DBF38E}">
  <dimension ref="A1:AJ336"/>
  <sheetViews>
    <sheetView tabSelected="1" zoomScale="90" zoomScaleNormal="90" workbookViewId="0">
      <selection activeCell="H15" sqref="H15"/>
    </sheetView>
  </sheetViews>
  <sheetFormatPr defaultRowHeight="14" x14ac:dyDescent="0.3"/>
  <cols>
    <col min="11" max="11" width="9.75" customWidth="1"/>
    <col min="15" max="15" width="9.75" customWidth="1"/>
    <col min="19" max="19" width="9.75" customWidth="1"/>
    <col min="23" max="23" width="9.75" customWidth="1"/>
    <col min="27" max="27" width="12.75" bestFit="1" customWidth="1"/>
  </cols>
  <sheetData>
    <row r="1" spans="1:36" x14ac:dyDescent="0.3">
      <c r="A1" s="3"/>
      <c r="B1" s="16" t="s">
        <v>30</v>
      </c>
      <c r="C1" s="16" t="s">
        <v>31</v>
      </c>
      <c r="D1" s="16" t="s">
        <v>32</v>
      </c>
      <c r="E1" s="3"/>
      <c r="F1" s="16" t="s">
        <v>30</v>
      </c>
      <c r="G1" s="16" t="s">
        <v>31</v>
      </c>
      <c r="H1" s="16" t="s">
        <v>32</v>
      </c>
      <c r="I1" s="3"/>
      <c r="J1" s="16" t="s">
        <v>30</v>
      </c>
      <c r="K1" s="16" t="s">
        <v>31</v>
      </c>
      <c r="L1" s="16" t="s">
        <v>32</v>
      </c>
      <c r="M1" s="3"/>
      <c r="N1" s="16" t="s">
        <v>30</v>
      </c>
      <c r="O1" s="16" t="s">
        <v>31</v>
      </c>
      <c r="P1" s="16" t="s">
        <v>32</v>
      </c>
      <c r="Q1" s="3"/>
      <c r="R1" s="16" t="s">
        <v>30</v>
      </c>
      <c r="S1" s="16" t="s">
        <v>31</v>
      </c>
      <c r="T1" s="16" t="s">
        <v>32</v>
      </c>
      <c r="U1" s="3"/>
      <c r="V1" s="16" t="s">
        <v>30</v>
      </c>
      <c r="W1" s="16" t="s">
        <v>31</v>
      </c>
      <c r="X1" s="16" t="s">
        <v>32</v>
      </c>
      <c r="Y1" s="3"/>
      <c r="Z1" s="16" t="s">
        <v>30</v>
      </c>
      <c r="AA1" s="16" t="s">
        <v>31</v>
      </c>
      <c r="AB1" s="16" t="s">
        <v>32</v>
      </c>
      <c r="AC1" s="3"/>
      <c r="AD1" s="16" t="s">
        <v>30</v>
      </c>
      <c r="AE1" s="16" t="s">
        <v>31</v>
      </c>
      <c r="AF1" s="16" t="s">
        <v>32</v>
      </c>
      <c r="AH1" s="1"/>
      <c r="AI1" s="1"/>
      <c r="AJ1" s="1"/>
    </row>
    <row r="2" spans="1:36" x14ac:dyDescent="0.3">
      <c r="A2" s="24" t="s">
        <v>3</v>
      </c>
      <c r="B2" s="3">
        <v>4.4602459990313603</v>
      </c>
      <c r="C2" s="3">
        <f>AVERAGE(B2:B200)</f>
        <v>8.8623867953493887E-4</v>
      </c>
      <c r="D2" s="3">
        <f>STDEV(B2:B200)</f>
        <v>3.7298002307101621</v>
      </c>
      <c r="E2" s="24" t="s">
        <v>0</v>
      </c>
      <c r="F2" s="3">
        <v>0.40708614291825829</v>
      </c>
      <c r="G2" s="3">
        <f>AVERAGE(F2:F400)</f>
        <v>-9.8291921860043218E-3</v>
      </c>
      <c r="H2" s="3">
        <f>STDEV(F2:F400)</f>
        <v>2.4761867880167263</v>
      </c>
      <c r="I2" s="24" t="s">
        <v>34</v>
      </c>
      <c r="K2" s="3">
        <f>AVERAGE(J2:J80)</f>
        <v>8.3742013930704524E-3</v>
      </c>
      <c r="L2" s="3">
        <f>STDEV(J2:J80)</f>
        <v>2.4574109639639929</v>
      </c>
      <c r="M2" s="24" t="s">
        <v>35</v>
      </c>
      <c r="O2" s="3">
        <f>AVERAGE(N2:N80)</f>
        <v>2.5123515399251721E-2</v>
      </c>
      <c r="P2" s="3">
        <f>STDEV(N2:N80)</f>
        <v>4.5753946782960861</v>
      </c>
      <c r="Q2" s="24" t="s">
        <v>2</v>
      </c>
      <c r="R2" s="3">
        <v>-0.52443041978655525</v>
      </c>
      <c r="S2" s="3">
        <f>AVERAGE(R2:R80)</f>
        <v>7.1568879905988447E-5</v>
      </c>
      <c r="T2" s="3">
        <f>STDEV(R2:R80)</f>
        <v>1.1424678266017996</v>
      </c>
      <c r="U2" s="24" t="s">
        <v>40</v>
      </c>
      <c r="W2" s="3">
        <f>AVERAGE(V2:V300)</f>
        <v>2.4169062356120662E-3</v>
      </c>
      <c r="X2" s="3">
        <f>STDEV(V2:V300)</f>
        <v>1.843713763596821</v>
      </c>
      <c r="Y2" s="24" t="s">
        <v>4</v>
      </c>
      <c r="Z2" s="3">
        <v>-1.3853157636380529</v>
      </c>
      <c r="AA2" s="3">
        <f>AVERAGE(Z2:Z300)</f>
        <v>7.917441982211701E-5</v>
      </c>
      <c r="AB2" s="3">
        <f>STDEV(Z2:Z300)</f>
        <v>0.88596323613774386</v>
      </c>
      <c r="AC2" s="24" t="s">
        <v>7</v>
      </c>
      <c r="AD2" s="3">
        <v>-1.6124412872780449</v>
      </c>
      <c r="AE2" s="3">
        <f>AVERAGE(AD2:AD200)</f>
        <v>2.6575603205839758E-5</v>
      </c>
      <c r="AF2" s="3">
        <f>STDEV(AD2:AD200)</f>
        <v>1.1372425852430452</v>
      </c>
    </row>
    <row r="3" spans="1:36" x14ac:dyDescent="0.3">
      <c r="A3" s="24"/>
      <c r="B3" s="3">
        <v>-1.456928241752768</v>
      </c>
      <c r="C3" s="3">
        <f>COUNT(B2:B400)</f>
        <v>62</v>
      </c>
      <c r="D3" s="3"/>
      <c r="E3" s="24"/>
      <c r="F3" s="3">
        <v>-0.66938706906245704</v>
      </c>
      <c r="G3" s="3">
        <f>COUNT(F2:F400)</f>
        <v>286</v>
      </c>
      <c r="H3" s="3"/>
      <c r="I3" s="24"/>
      <c r="J3">
        <v>2.1347032517106603E-6</v>
      </c>
      <c r="K3" s="3">
        <f>COUNT(J2:J129)</f>
        <v>56</v>
      </c>
      <c r="L3" s="3"/>
      <c r="M3" s="24"/>
      <c r="N3">
        <v>5.52948133694116</v>
      </c>
      <c r="O3" s="3">
        <f>COUNT(N2:N129)</f>
        <v>57</v>
      </c>
      <c r="P3" s="3"/>
      <c r="Q3" s="24"/>
      <c r="R3" s="3">
        <v>0.61829742407154442</v>
      </c>
      <c r="S3" s="3">
        <f>COUNT(R2:R129)</f>
        <v>60</v>
      </c>
      <c r="T3" s="3"/>
      <c r="U3" s="24"/>
      <c r="V3">
        <v>0.80869813550447545</v>
      </c>
      <c r="W3" s="3">
        <f>COUNT(V2:V400)</f>
        <v>113</v>
      </c>
      <c r="X3" s="3"/>
      <c r="Y3" s="24"/>
      <c r="Z3" s="3">
        <v>1.3154713864216403</v>
      </c>
      <c r="AA3" s="3">
        <f>COUNT(Z2:Z400)</f>
        <v>170</v>
      </c>
      <c r="AB3" s="3"/>
      <c r="AC3" s="24"/>
      <c r="AD3" s="3">
        <v>2.1100616055414556</v>
      </c>
      <c r="AE3" s="3">
        <f>COUNT(AD2:AD400)</f>
        <v>118</v>
      </c>
      <c r="AF3" s="3"/>
    </row>
    <row r="4" spans="1:36" x14ac:dyDescent="0.3">
      <c r="A4" s="24"/>
      <c r="B4" s="3">
        <v>-2.4870215235783197</v>
      </c>
      <c r="C4" s="3"/>
      <c r="D4" s="3"/>
      <c r="E4" s="24"/>
      <c r="F4" s="3">
        <v>1.0251489284914006</v>
      </c>
      <c r="G4" s="3"/>
      <c r="H4" s="3"/>
      <c r="I4" s="24"/>
      <c r="J4">
        <v>-4.1904041214752123E-6</v>
      </c>
      <c r="K4" s="3"/>
      <c r="L4" s="3"/>
      <c r="M4" s="24"/>
      <c r="N4">
        <v>-15.490510666063868</v>
      </c>
      <c r="O4" s="3"/>
      <c r="P4" s="3"/>
      <c r="Q4" s="24"/>
      <c r="R4" s="3">
        <v>-0.6039379279640793</v>
      </c>
      <c r="S4" s="3"/>
      <c r="T4" s="3"/>
      <c r="U4" s="24"/>
      <c r="V4">
        <v>-1.0855793774287623</v>
      </c>
      <c r="W4" s="3"/>
      <c r="X4" s="3"/>
      <c r="Y4" s="24"/>
      <c r="Z4" s="3">
        <v>-0.64387878542137222</v>
      </c>
      <c r="AA4" s="3"/>
      <c r="AB4" s="3"/>
      <c r="AC4" s="24"/>
      <c r="AD4" s="3">
        <v>-1.6460289739054965</v>
      </c>
      <c r="AE4" s="3"/>
      <c r="AF4" s="3"/>
    </row>
    <row r="5" spans="1:36" x14ac:dyDescent="0.3">
      <c r="A5" s="24"/>
      <c r="B5" s="3">
        <v>4.9949710732693369</v>
      </c>
      <c r="C5" s="3"/>
      <c r="D5" s="3"/>
      <c r="E5" s="24"/>
      <c r="F5" s="3">
        <v>-1.1925845476918242</v>
      </c>
      <c r="G5" s="3"/>
      <c r="H5" s="3"/>
      <c r="I5" s="24"/>
      <c r="J5">
        <v>1.393209652901997E-6</v>
      </c>
      <c r="K5" s="3"/>
      <c r="L5" s="3"/>
      <c r="M5" s="24"/>
      <c r="N5">
        <v>7.2220634922130547</v>
      </c>
      <c r="O5" s="3"/>
      <c r="P5" s="3"/>
      <c r="Q5" s="24"/>
      <c r="R5" s="3">
        <v>0.65283894401618503</v>
      </c>
      <c r="S5" s="3"/>
      <c r="T5" s="3"/>
      <c r="U5" s="24"/>
      <c r="V5">
        <v>0.74862900235333985</v>
      </c>
      <c r="W5" s="3"/>
      <c r="X5" s="3"/>
      <c r="Y5" s="24"/>
      <c r="Z5" s="3">
        <v>0.47725112413633225</v>
      </c>
      <c r="AA5" s="3"/>
      <c r="AB5" s="3"/>
      <c r="AC5" s="24"/>
      <c r="AD5" s="3">
        <v>1.4789638500387594</v>
      </c>
      <c r="AE5" s="3"/>
      <c r="AF5" s="3"/>
    </row>
    <row r="6" spans="1:36" x14ac:dyDescent="0.3">
      <c r="A6" s="24"/>
      <c r="B6" s="3">
        <v>-2.5045492785632426</v>
      </c>
      <c r="C6" s="3"/>
      <c r="D6" s="3"/>
      <c r="E6" s="24"/>
      <c r="F6" s="3">
        <v>1.9922672219165758</v>
      </c>
      <c r="G6" s="3"/>
      <c r="H6" s="3"/>
      <c r="I6" s="24"/>
      <c r="J6">
        <v>-4.7959840541096826E-6</v>
      </c>
      <c r="K6" s="3"/>
      <c r="L6" s="3"/>
      <c r="M6" s="24"/>
      <c r="N6">
        <v>-6.6771746349485239</v>
      </c>
      <c r="O6" s="3"/>
      <c r="P6" s="3"/>
      <c r="Q6" s="24"/>
      <c r="R6" s="3">
        <v>-0.56786284198848425</v>
      </c>
      <c r="S6" s="3"/>
      <c r="T6" s="3"/>
      <c r="U6" s="24"/>
      <c r="V6">
        <v>-1.0143405369168448</v>
      </c>
      <c r="W6" s="3"/>
      <c r="X6" s="3"/>
      <c r="Y6" s="24"/>
      <c r="Z6" s="3">
        <v>-0.51472250615539217</v>
      </c>
      <c r="AA6" s="3"/>
      <c r="AB6" s="3"/>
      <c r="AC6" s="24"/>
      <c r="AD6" s="3">
        <v>-2.1473373134238081</v>
      </c>
      <c r="AE6" s="3"/>
      <c r="AF6" s="3"/>
    </row>
    <row r="7" spans="1:36" x14ac:dyDescent="0.3">
      <c r="A7" s="24"/>
      <c r="B7" s="3">
        <v>-1.149440418950205</v>
      </c>
      <c r="C7" s="3"/>
      <c r="D7" s="3"/>
      <c r="E7" s="24"/>
      <c r="F7" s="3">
        <v>-1.561992444647001</v>
      </c>
      <c r="G7" s="3"/>
      <c r="H7" s="3"/>
      <c r="I7" s="24"/>
      <c r="J7">
        <v>6.163636000604839E-6</v>
      </c>
      <c r="K7" s="3"/>
      <c r="L7" s="3"/>
      <c r="M7" s="24"/>
      <c r="N7">
        <v>14.380303717191673</v>
      </c>
      <c r="O7" s="3"/>
      <c r="P7" s="3"/>
      <c r="Q7" s="24"/>
      <c r="R7" s="3">
        <v>0.42511875803207255</v>
      </c>
      <c r="S7" s="3"/>
      <c r="T7" s="3"/>
      <c r="U7" s="24"/>
      <c r="V7">
        <v>1.5549158703437671</v>
      </c>
      <c r="W7" s="3"/>
      <c r="X7" s="3"/>
      <c r="Y7" s="24"/>
      <c r="Z7" s="3">
        <v>0.75161737038481624</v>
      </c>
      <c r="AA7" s="3"/>
      <c r="AB7" s="3"/>
      <c r="AC7" s="24"/>
      <c r="AD7" s="3">
        <v>1.8176798281244435</v>
      </c>
      <c r="AE7" s="3"/>
      <c r="AF7" s="3"/>
    </row>
    <row r="8" spans="1:36" x14ac:dyDescent="0.3">
      <c r="A8" s="24"/>
      <c r="B8" s="3">
        <v>4.6732195904970935</v>
      </c>
      <c r="C8" s="3"/>
      <c r="D8" s="3"/>
      <c r="E8" s="24"/>
      <c r="F8" s="3"/>
      <c r="G8" s="3"/>
      <c r="H8" s="3"/>
      <c r="I8" s="24"/>
      <c r="K8" s="3"/>
      <c r="L8" s="3"/>
      <c r="M8" s="24"/>
      <c r="N8">
        <v>-4.4999041399092494</v>
      </c>
      <c r="O8" s="3"/>
      <c r="P8" s="3"/>
      <c r="Q8" s="24"/>
      <c r="R8" s="3"/>
      <c r="S8" s="3"/>
      <c r="T8" s="3"/>
      <c r="U8" s="24"/>
      <c r="V8">
        <v>-1.0089997600291711</v>
      </c>
      <c r="W8" s="3"/>
      <c r="X8" s="3"/>
      <c r="Y8" s="24"/>
      <c r="Z8" s="3"/>
      <c r="AA8" s="3"/>
      <c r="AB8" s="3"/>
      <c r="AC8" s="24"/>
      <c r="AD8" s="3"/>
      <c r="AE8" s="3"/>
      <c r="AF8" s="3"/>
    </row>
    <row r="9" spans="1:36" x14ac:dyDescent="0.3">
      <c r="A9" s="24"/>
      <c r="B9" s="3">
        <v>-6.5251086750674299</v>
      </c>
      <c r="C9" s="3"/>
      <c r="D9" s="3"/>
      <c r="E9" s="24"/>
      <c r="F9" s="3">
        <v>-2.4172901368277108E-5</v>
      </c>
      <c r="G9" s="3"/>
      <c r="H9" s="3"/>
      <c r="I9" s="24"/>
      <c r="J9">
        <v>-0.76783595608144384</v>
      </c>
      <c r="K9" s="3"/>
      <c r="L9" s="3"/>
      <c r="M9" s="24"/>
      <c r="O9" s="3"/>
      <c r="P9" s="3"/>
      <c r="Q9" s="24"/>
      <c r="R9" s="3">
        <v>4.139143682020556E-5</v>
      </c>
      <c r="S9" s="3"/>
      <c r="T9" s="3"/>
      <c r="U9" s="24"/>
      <c r="W9" s="3"/>
      <c r="X9" s="3"/>
      <c r="Y9" s="24"/>
      <c r="Z9" s="3">
        <v>2.0907435617528609</v>
      </c>
      <c r="AA9" s="3"/>
      <c r="AB9" s="3"/>
      <c r="AC9" s="24"/>
      <c r="AD9" s="3">
        <v>0.215286774901191</v>
      </c>
      <c r="AE9" s="3"/>
      <c r="AF9" s="3"/>
    </row>
    <row r="10" spans="1:36" x14ac:dyDescent="0.3">
      <c r="A10" s="24"/>
      <c r="B10" s="3"/>
      <c r="C10" s="3"/>
      <c r="D10" s="3"/>
      <c r="E10" s="24"/>
      <c r="F10" s="3">
        <v>6.3881214438011151E-6</v>
      </c>
      <c r="G10" s="3"/>
      <c r="H10" s="3"/>
      <c r="I10" s="24"/>
      <c r="J10">
        <v>4.0415246732857488</v>
      </c>
      <c r="K10" s="3"/>
      <c r="L10" s="3"/>
      <c r="M10" s="24"/>
      <c r="N10">
        <v>-3.0972892757345023</v>
      </c>
      <c r="O10" s="3"/>
      <c r="P10" s="3"/>
      <c r="Q10" s="24"/>
      <c r="R10" s="3">
        <v>-3.5119757847146976E-5</v>
      </c>
      <c r="S10" s="3"/>
      <c r="T10" s="3"/>
      <c r="U10" s="24"/>
      <c r="V10">
        <v>-0.90763202119448305</v>
      </c>
      <c r="W10" s="3"/>
      <c r="X10" s="3"/>
      <c r="Y10" s="24"/>
      <c r="Z10" s="3">
        <v>-1.3177841752988326</v>
      </c>
      <c r="AA10" s="3"/>
      <c r="AB10" s="3"/>
      <c r="AC10" s="24"/>
      <c r="AD10" s="3">
        <v>-0.13598805173405626</v>
      </c>
      <c r="AE10" s="3"/>
      <c r="AF10" s="3"/>
    </row>
    <row r="11" spans="1:36" x14ac:dyDescent="0.3">
      <c r="A11" s="24"/>
      <c r="B11" s="3">
        <v>5.08726241580188</v>
      </c>
      <c r="C11" s="3"/>
      <c r="D11" s="3"/>
      <c r="E11" s="24"/>
      <c r="F11" s="3">
        <v>-1.0216369135352415E-5</v>
      </c>
      <c r="G11" s="3"/>
      <c r="H11" s="3"/>
      <c r="I11" s="24"/>
      <c r="J11">
        <v>-1.5982049876811808</v>
      </c>
      <c r="K11" s="3"/>
      <c r="L11" s="3"/>
      <c r="M11" s="24"/>
      <c r="N11">
        <v>9.4558180448765334</v>
      </c>
      <c r="O11" s="3"/>
      <c r="P11" s="3"/>
      <c r="Q11" s="24"/>
      <c r="R11" s="3">
        <v>-4.1237407701485394E-6</v>
      </c>
      <c r="S11" s="3"/>
      <c r="T11" s="3"/>
      <c r="U11" s="24"/>
      <c r="V11">
        <v>1.2325689886154796</v>
      </c>
      <c r="W11" s="3"/>
      <c r="X11" s="3"/>
      <c r="Y11" s="24"/>
      <c r="Z11" s="3">
        <v>0.88502176178179626</v>
      </c>
      <c r="AA11" s="3"/>
      <c r="AB11" s="3"/>
      <c r="AC11" s="24"/>
      <c r="AD11" s="3">
        <v>0.11676287850021681</v>
      </c>
      <c r="AE11" s="3"/>
      <c r="AF11" s="3"/>
    </row>
    <row r="12" spans="1:36" x14ac:dyDescent="0.3">
      <c r="A12" s="3"/>
      <c r="B12" s="3">
        <v>-4.0511027766436181</v>
      </c>
      <c r="C12" s="3"/>
      <c r="D12" s="3"/>
      <c r="E12" s="24"/>
      <c r="F12" s="3">
        <v>2.8279811584381529E-5</v>
      </c>
      <c r="G12" s="3"/>
      <c r="H12" s="3"/>
      <c r="J12">
        <v>2.7509442281836911</v>
      </c>
      <c r="K12" s="3"/>
      <c r="L12" s="3"/>
      <c r="N12">
        <v>-4.2880713246234059</v>
      </c>
      <c r="O12" s="3"/>
      <c r="P12" s="3"/>
      <c r="Q12" s="3"/>
      <c r="R12" s="3">
        <v>4.4683640224343923E-5</v>
      </c>
      <c r="S12" s="3"/>
      <c r="T12" s="3"/>
      <c r="U12" s="24"/>
      <c r="V12">
        <v>-1.3717864681928522</v>
      </c>
      <c r="W12" s="3"/>
      <c r="X12" s="3"/>
      <c r="Y12" s="3"/>
      <c r="Z12" s="3">
        <v>-1.3337416587901683</v>
      </c>
      <c r="AA12" s="3"/>
      <c r="AB12" s="3"/>
      <c r="AC12" s="3"/>
      <c r="AD12" s="3">
        <v>-0.15843881421931963</v>
      </c>
      <c r="AE12" s="3"/>
      <c r="AF12" s="3"/>
    </row>
    <row r="13" spans="1:36" x14ac:dyDescent="0.3">
      <c r="A13" s="3"/>
      <c r="B13" s="3">
        <v>1.8903950057309646</v>
      </c>
      <c r="C13" s="3"/>
      <c r="D13" s="3"/>
      <c r="E13" s="24"/>
      <c r="F13" s="3">
        <v>-6.4504464678110041E-5</v>
      </c>
      <c r="G13" s="3"/>
      <c r="H13" s="3"/>
      <c r="J13">
        <v>-6.130256838015943</v>
      </c>
      <c r="K13" s="3"/>
      <c r="L13" s="3"/>
      <c r="N13">
        <v>3.9247944722228825</v>
      </c>
      <c r="O13" s="3"/>
      <c r="P13" s="3"/>
      <c r="Q13" s="3"/>
      <c r="R13" s="3">
        <v>-4.761855806494059E-5</v>
      </c>
      <c r="S13" s="3"/>
      <c r="T13" s="3"/>
      <c r="U13" s="24"/>
      <c r="V13">
        <v>0.79234931920357576</v>
      </c>
      <c r="W13" s="3"/>
      <c r="X13" s="3"/>
      <c r="Y13" s="3"/>
      <c r="Z13" s="3">
        <v>1.2771708045707093</v>
      </c>
      <c r="AA13" s="3"/>
      <c r="AB13" s="3"/>
      <c r="AC13" s="3"/>
      <c r="AD13" s="3">
        <v>0.2148203244056352</v>
      </c>
      <c r="AE13" s="3"/>
      <c r="AF13" s="3"/>
    </row>
    <row r="14" spans="1:36" x14ac:dyDescent="0.3">
      <c r="A14" s="3"/>
      <c r="B14" s="3">
        <v>1.4127873572740433</v>
      </c>
      <c r="C14" s="3"/>
      <c r="D14" s="3"/>
      <c r="E14" s="24"/>
      <c r="F14" s="3"/>
      <c r="G14" s="3"/>
      <c r="H14" s="3"/>
      <c r="J14">
        <v>1.8109161222481545</v>
      </c>
      <c r="K14" s="3"/>
      <c r="L14" s="3"/>
      <c r="N14">
        <v>-9.0141542611079064</v>
      </c>
      <c r="O14" s="3"/>
      <c r="P14" s="3"/>
      <c r="Q14" s="3"/>
      <c r="R14" s="3"/>
      <c r="S14" s="3"/>
      <c r="T14" s="3"/>
      <c r="U14" s="24"/>
      <c r="V14">
        <v>-1.01304541184733</v>
      </c>
      <c r="W14" s="3"/>
      <c r="X14" s="3"/>
      <c r="Y14" s="3"/>
      <c r="Z14" s="3">
        <v>-1.6011520574029208</v>
      </c>
      <c r="AA14" s="3"/>
      <c r="AB14" s="3"/>
      <c r="AC14" s="3"/>
      <c r="AD14" s="3">
        <v>-0.25242850188722793</v>
      </c>
      <c r="AE14" s="3"/>
      <c r="AF14" s="3"/>
    </row>
    <row r="15" spans="1:36" x14ac:dyDescent="0.3">
      <c r="A15" s="3"/>
      <c r="B15" s="3">
        <v>-5.5698979602404997</v>
      </c>
      <c r="C15" s="3"/>
      <c r="D15" s="3"/>
      <c r="E15" s="24"/>
      <c r="F15" s="3">
        <v>5.9393343379296332E-2</v>
      </c>
      <c r="G15" s="3"/>
      <c r="H15" s="3"/>
      <c r="K15" s="3"/>
      <c r="L15" s="3"/>
      <c r="N15">
        <v>3.3164360682158915</v>
      </c>
      <c r="O15" s="3"/>
      <c r="P15" s="3"/>
      <c r="Q15" s="3"/>
      <c r="R15" s="3">
        <v>-1.9918926441121549</v>
      </c>
      <c r="S15" s="3"/>
      <c r="T15" s="3"/>
      <c r="U15" s="24"/>
      <c r="V15">
        <v>1.2739523966306283</v>
      </c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6" x14ac:dyDescent="0.3">
      <c r="A16" s="3"/>
      <c r="B16" s="3">
        <v>8.2575651794709763</v>
      </c>
      <c r="C16" s="3"/>
      <c r="D16" s="3"/>
      <c r="E16" s="24"/>
      <c r="F16" s="3">
        <v>-0.12492365352359967</v>
      </c>
      <c r="G16" s="3"/>
      <c r="H16" s="3"/>
      <c r="J16">
        <v>3.9454548567665704</v>
      </c>
      <c r="K16" s="3"/>
      <c r="L16" s="3"/>
      <c r="O16" s="3"/>
      <c r="P16" s="3"/>
      <c r="Q16" s="3"/>
      <c r="R16" s="3">
        <v>1.5260444035849585</v>
      </c>
      <c r="S16" s="3"/>
      <c r="T16" s="3"/>
      <c r="U16" s="24"/>
      <c r="W16" s="3"/>
      <c r="X16" s="3"/>
      <c r="Y16" s="3"/>
      <c r="Z16" s="3">
        <v>5.8880636638091846E-5</v>
      </c>
      <c r="AA16" s="3"/>
      <c r="AB16" s="3"/>
      <c r="AC16" s="3"/>
      <c r="AD16" s="3">
        <v>4.0710547592711662E-4</v>
      </c>
      <c r="AE16" s="3"/>
      <c r="AF16" s="3"/>
    </row>
    <row r="17" spans="1:32" x14ac:dyDescent="0.3">
      <c r="A17" s="3"/>
      <c r="B17" s="3">
        <v>-7.0260300766946671</v>
      </c>
      <c r="C17" s="3"/>
      <c r="D17" s="3"/>
      <c r="E17" s="24"/>
      <c r="F17" s="3">
        <v>0.29531893680156951</v>
      </c>
      <c r="G17" s="3"/>
      <c r="H17" s="3"/>
      <c r="J17">
        <v>-4.9575186138119749</v>
      </c>
      <c r="K17" s="3"/>
      <c r="L17" s="3"/>
      <c r="N17">
        <v>3.8044794051441739E-7</v>
      </c>
      <c r="O17" s="3"/>
      <c r="P17" s="3"/>
      <c r="Q17" s="3"/>
      <c r="R17" s="3">
        <v>-1.0278421881046975</v>
      </c>
      <c r="S17" s="3"/>
      <c r="T17" s="3"/>
      <c r="U17" s="24"/>
      <c r="V17">
        <v>2.3331807726546838</v>
      </c>
      <c r="W17" s="3"/>
      <c r="X17" s="3"/>
      <c r="Y17" s="3"/>
      <c r="Z17" s="3">
        <v>-5.9541955115359921E-5</v>
      </c>
      <c r="AA17" s="3"/>
      <c r="AB17" s="3"/>
      <c r="AC17" s="3"/>
      <c r="AD17" s="3">
        <v>-7.1816326050443894E-4</v>
      </c>
      <c r="AE17" s="3"/>
      <c r="AF17" s="3"/>
    </row>
    <row r="18" spans="1:32" x14ac:dyDescent="0.3">
      <c r="A18" s="3"/>
      <c r="B18" s="3"/>
      <c r="C18" s="3"/>
      <c r="D18" s="3"/>
      <c r="E18" s="24"/>
      <c r="F18" s="3">
        <v>-1.092232326319114</v>
      </c>
      <c r="G18" s="3"/>
      <c r="H18" s="3"/>
      <c r="J18">
        <v>0.77932786795691156</v>
      </c>
      <c r="K18" s="3"/>
      <c r="L18" s="3"/>
      <c r="N18">
        <v>4.804627991750955E-6</v>
      </c>
      <c r="O18" s="3"/>
      <c r="P18" s="3"/>
      <c r="Q18" s="3"/>
      <c r="R18" s="3">
        <v>1.176100663551207</v>
      </c>
      <c r="S18" s="3"/>
      <c r="T18" s="3"/>
      <c r="U18" s="24"/>
      <c r="V18">
        <v>-2.4303517515127311</v>
      </c>
      <c r="W18" s="3"/>
      <c r="X18" s="3"/>
      <c r="Y18" s="3"/>
      <c r="Z18" s="3">
        <v>5.8224799631252303E-5</v>
      </c>
      <c r="AA18" s="3"/>
      <c r="AB18" s="3"/>
      <c r="AC18" s="3"/>
      <c r="AD18" s="3">
        <v>-2.401176101894738E-3</v>
      </c>
      <c r="AE18" s="3"/>
      <c r="AF18" s="3"/>
    </row>
    <row r="19" spans="1:32" x14ac:dyDescent="0.3">
      <c r="A19" s="3"/>
      <c r="B19" s="3">
        <v>2.7248710549019721</v>
      </c>
      <c r="C19" s="3"/>
      <c r="D19" s="3"/>
      <c r="E19" s="24"/>
      <c r="F19" s="3">
        <v>2.8605808929067891</v>
      </c>
      <c r="G19" s="3"/>
      <c r="H19" s="3"/>
      <c r="J19">
        <v>-0.60407836183934216</v>
      </c>
      <c r="K19" s="3"/>
      <c r="L19" s="3"/>
      <c r="N19">
        <v>1.4431079495690971E-5</v>
      </c>
      <c r="O19" s="3"/>
      <c r="P19" s="3"/>
      <c r="Q19" s="3"/>
      <c r="R19" s="3">
        <v>-0.75068574751159156</v>
      </c>
      <c r="S19" s="3"/>
      <c r="T19" s="3"/>
      <c r="U19" s="24"/>
      <c r="V19">
        <v>2.5588219847951699</v>
      </c>
      <c r="W19" s="3"/>
      <c r="X19" s="3"/>
      <c r="Y19" s="3"/>
      <c r="Z19" s="3">
        <v>-1.0781095436364117E-5</v>
      </c>
      <c r="AA19" s="3"/>
      <c r="AB19" s="3"/>
      <c r="AC19" s="3"/>
      <c r="AD19" s="3">
        <v>4.7271895534007251E-3</v>
      </c>
      <c r="AE19" s="3"/>
      <c r="AF19" s="3"/>
    </row>
    <row r="20" spans="1:32" x14ac:dyDescent="0.3">
      <c r="A20" s="3"/>
      <c r="B20" s="3">
        <v>-4.0852052412223268</v>
      </c>
      <c r="C20" s="3"/>
      <c r="D20" s="3"/>
      <c r="E20" s="24"/>
      <c r="F20" s="3">
        <v>-1.987153462270344</v>
      </c>
      <c r="G20" s="3"/>
      <c r="H20" s="3"/>
      <c r="J20">
        <v>1.1511031021684739</v>
      </c>
      <c r="K20" s="3"/>
      <c r="L20" s="3"/>
      <c r="N20">
        <v>-1.8897690634302001E-5</v>
      </c>
      <c r="O20" s="3"/>
      <c r="P20" s="3"/>
      <c r="Q20" s="3"/>
      <c r="R20" s="3">
        <v>-0.21799258914016231</v>
      </c>
      <c r="S20" s="3"/>
      <c r="T20" s="3"/>
      <c r="U20" s="24"/>
      <c r="V20">
        <v>-2.1104050993930605</v>
      </c>
      <c r="W20" s="3"/>
      <c r="X20" s="3"/>
      <c r="Y20" s="3"/>
      <c r="Z20" s="3">
        <v>-6.1409365310929661E-7</v>
      </c>
      <c r="AA20" s="3"/>
      <c r="AB20" s="3"/>
      <c r="AC20" s="3"/>
      <c r="AD20" s="3">
        <v>-2.4276308110657164E-3</v>
      </c>
      <c r="AE20" s="3"/>
      <c r="AF20" s="3"/>
    </row>
    <row r="21" spans="1:32" x14ac:dyDescent="0.3">
      <c r="A21" s="3"/>
      <c r="B21" s="3">
        <v>1.9736061629955646</v>
      </c>
      <c r="C21" s="3"/>
      <c r="D21" s="3"/>
      <c r="E21" s="24"/>
      <c r="F21" s="3"/>
      <c r="G21" s="3"/>
      <c r="H21" s="3"/>
      <c r="J21">
        <v>-0.29266864589157465</v>
      </c>
      <c r="K21" s="3"/>
      <c r="L21" s="3"/>
      <c r="N21">
        <v>7.8823618609825356E-6</v>
      </c>
      <c r="O21" s="3"/>
      <c r="P21" s="3"/>
      <c r="Q21" s="3"/>
      <c r="R21" s="3">
        <v>1.2871827615140643</v>
      </c>
      <c r="S21" s="3"/>
      <c r="T21" s="3"/>
      <c r="U21" s="24"/>
      <c r="V21">
        <v>3.200297247722768</v>
      </c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3">
      <c r="A22" s="3"/>
      <c r="B22" s="3">
        <v>-2.1109996471963113</v>
      </c>
      <c r="C22" s="3"/>
      <c r="D22" s="3"/>
      <c r="E22" s="24"/>
      <c r="F22" s="3">
        <v>-1.053256580701487E-5</v>
      </c>
      <c r="G22" s="3"/>
      <c r="H22" s="3"/>
      <c r="K22" s="3"/>
      <c r="L22" s="3"/>
      <c r="O22" s="3"/>
      <c r="P22" s="3"/>
      <c r="Q22" s="3"/>
      <c r="R22" s="3"/>
      <c r="S22" s="3"/>
      <c r="T22" s="3"/>
      <c r="V22">
        <v>-3.5480704683546116</v>
      </c>
      <c r="X22" s="3"/>
      <c r="Y22" s="3"/>
      <c r="Z22" s="3">
        <v>0.64296680172874421</v>
      </c>
      <c r="AA22" s="3"/>
      <c r="AB22" s="3"/>
      <c r="AC22" s="3"/>
      <c r="AD22" s="3">
        <v>-0.58466051953069165</v>
      </c>
      <c r="AE22" s="3"/>
      <c r="AF22" s="3"/>
    </row>
    <row r="23" spans="1:32" x14ac:dyDescent="0.3">
      <c r="A23" s="3"/>
      <c r="B23" s="3">
        <v>3.3952767365994099</v>
      </c>
      <c r="C23" s="3"/>
      <c r="D23" s="3"/>
      <c r="E23" s="24"/>
      <c r="F23" s="3">
        <v>3.8386558584782627E-6</v>
      </c>
      <c r="G23" s="3"/>
      <c r="H23" s="3"/>
      <c r="J23">
        <v>-2.6197672042831846E-5</v>
      </c>
      <c r="K23" s="3"/>
      <c r="L23" s="3"/>
      <c r="N23">
        <v>-0.26153247349062658</v>
      </c>
      <c r="O23" s="3"/>
      <c r="P23" s="3"/>
      <c r="Q23" s="3"/>
      <c r="R23" s="3">
        <v>2.9269289215975798</v>
      </c>
      <c r="S23" s="3"/>
      <c r="T23" s="3"/>
      <c r="X23" s="3"/>
      <c r="Y23" s="3"/>
      <c r="Z23" s="3">
        <v>-0.37215690334254475</v>
      </c>
      <c r="AA23" s="3"/>
      <c r="AB23" s="3"/>
      <c r="AC23" s="3"/>
      <c r="AD23" s="3">
        <v>-0.49707195004410526</v>
      </c>
      <c r="AE23" s="3"/>
      <c r="AF23" s="3"/>
    </row>
    <row r="24" spans="1:32" x14ac:dyDescent="0.3">
      <c r="A24" s="3"/>
      <c r="B24" s="3">
        <v>-1.8866815280776914</v>
      </c>
      <c r="C24" s="3"/>
      <c r="D24" s="3"/>
      <c r="E24" s="24"/>
      <c r="F24" s="3">
        <v>-9.350260435814487E-7</v>
      </c>
      <c r="G24" s="3"/>
      <c r="H24" s="3"/>
      <c r="J24">
        <v>4.285630343264879E-5</v>
      </c>
      <c r="K24" s="3"/>
      <c r="L24" s="3"/>
      <c r="N24">
        <v>0.7709263305838262</v>
      </c>
      <c r="O24" s="3"/>
      <c r="P24" s="3"/>
      <c r="Q24" s="3"/>
      <c r="R24" s="3">
        <v>-3.0294081915939874</v>
      </c>
      <c r="S24" s="3"/>
      <c r="T24" s="3"/>
      <c r="V24">
        <v>9.0619303484974653E-5</v>
      </c>
      <c r="X24" s="3"/>
      <c r="Y24" s="3"/>
      <c r="Z24" s="3">
        <v>0.33944204607549383</v>
      </c>
      <c r="AA24" s="3"/>
      <c r="AB24" s="3"/>
      <c r="AC24" s="3"/>
      <c r="AD24" s="3">
        <v>1.4121274567118929</v>
      </c>
      <c r="AE24" s="3"/>
      <c r="AF24" s="3"/>
    </row>
    <row r="25" spans="1:32" x14ac:dyDescent="0.3">
      <c r="A25" s="3"/>
      <c r="B25" s="3"/>
      <c r="C25" s="3"/>
      <c r="D25" s="3"/>
      <c r="E25" s="24"/>
      <c r="F25" s="3">
        <v>2.0339238720714203E-5</v>
      </c>
      <c r="G25" s="3"/>
      <c r="H25" s="3"/>
      <c r="J25">
        <v>6.5969785309047654E-5</v>
      </c>
      <c r="K25" s="3"/>
      <c r="L25" s="3"/>
      <c r="N25">
        <v>-0.3470107931177262</v>
      </c>
      <c r="O25" s="3"/>
      <c r="P25" s="3"/>
      <c r="Q25" s="3"/>
      <c r="R25" s="3">
        <v>2.0684106353795206</v>
      </c>
      <c r="S25" s="3"/>
      <c r="T25" s="3"/>
      <c r="V25">
        <v>-3.0647030378637843E-6</v>
      </c>
      <c r="X25" s="3"/>
      <c r="Y25" s="3"/>
      <c r="Z25" s="3">
        <v>-0.36146357164636095</v>
      </c>
      <c r="AA25" s="3"/>
      <c r="AB25" s="3"/>
      <c r="AC25" s="3"/>
      <c r="AD25" s="3">
        <v>-1.8678400640961335</v>
      </c>
      <c r="AE25" s="3"/>
      <c r="AF25" s="3"/>
    </row>
    <row r="26" spans="1:32" x14ac:dyDescent="0.3">
      <c r="A26" s="3"/>
      <c r="B26" s="3">
        <v>-1.923494980042749</v>
      </c>
      <c r="C26" s="3"/>
      <c r="D26" s="3"/>
      <c r="E26" s="24"/>
      <c r="F26" s="3">
        <v>7.3149255195604131E-6</v>
      </c>
      <c r="G26" s="3"/>
      <c r="H26" s="3"/>
      <c r="J26">
        <v>-8.1412868312038156E-5</v>
      </c>
      <c r="K26" s="3"/>
      <c r="L26" s="3"/>
      <c r="N26">
        <v>0.20109615307168524</v>
      </c>
      <c r="O26" s="3"/>
      <c r="P26" s="3"/>
      <c r="Q26" s="3"/>
      <c r="R26" s="3">
        <v>-1.8637169537918961</v>
      </c>
      <c r="S26" s="3"/>
      <c r="T26" s="3"/>
      <c r="V26">
        <v>2.8474699491867046E-5</v>
      </c>
      <c r="X26" s="3"/>
      <c r="Y26" s="3"/>
      <c r="Z26" s="3">
        <v>0.45895863947978432</v>
      </c>
      <c r="AA26" s="3"/>
      <c r="AB26" s="3"/>
      <c r="AC26" s="3"/>
      <c r="AD26" s="3">
        <v>1.7635261940062918</v>
      </c>
      <c r="AE26" s="3"/>
      <c r="AF26" s="3"/>
    </row>
    <row r="27" spans="1:32" x14ac:dyDescent="0.3">
      <c r="A27" s="3"/>
      <c r="B27" s="3">
        <v>2.0518844372913887</v>
      </c>
      <c r="C27" s="3"/>
      <c r="D27" s="3"/>
      <c r="E27" s="24"/>
      <c r="F27" s="3"/>
      <c r="G27" s="3"/>
      <c r="H27" s="3"/>
      <c r="J27">
        <v>2.1321885243323562E-5</v>
      </c>
      <c r="K27" s="3"/>
      <c r="L27" s="3"/>
      <c r="N27">
        <v>-0.79815822701115902</v>
      </c>
      <c r="O27" s="3"/>
      <c r="P27" s="3"/>
      <c r="Q27" s="3"/>
      <c r="R27" s="3">
        <v>1.8932514011820569</v>
      </c>
      <c r="S27" s="3"/>
      <c r="T27" s="3"/>
      <c r="V27">
        <v>8.1514326944081311E-5</v>
      </c>
      <c r="X27" s="3"/>
      <c r="Y27" s="3"/>
      <c r="Z27" s="3">
        <v>-0.70542945159994308</v>
      </c>
      <c r="AA27" s="3"/>
      <c r="AB27" s="3"/>
      <c r="AC27" s="3"/>
      <c r="AD27" s="3">
        <v>-1.4399361855509787</v>
      </c>
      <c r="AE27" s="3"/>
      <c r="AF27" s="3"/>
    </row>
    <row r="28" spans="1:32" x14ac:dyDescent="0.3">
      <c r="A28" s="3"/>
      <c r="B28" s="3">
        <v>-2.4173113099730439</v>
      </c>
      <c r="C28" s="3"/>
      <c r="D28" s="3"/>
      <c r="E28" s="24"/>
      <c r="F28" s="3">
        <v>-1.0484066141484169E-5</v>
      </c>
      <c r="G28" s="3"/>
      <c r="H28" s="3"/>
      <c r="K28" s="3"/>
      <c r="L28" s="3"/>
      <c r="N28">
        <v>0.43599093496418895</v>
      </c>
      <c r="O28" s="3"/>
      <c r="P28" s="3"/>
      <c r="Q28" s="3"/>
      <c r="R28" s="3">
        <v>-1.9936263925951794</v>
      </c>
      <c r="S28" s="3"/>
      <c r="T28" s="3"/>
      <c r="V28">
        <v>-4.8973191400614698E-5</v>
      </c>
      <c r="X28" s="3"/>
      <c r="Y28" s="3"/>
      <c r="Z28" s="3"/>
      <c r="AA28" s="3"/>
      <c r="AB28" s="3"/>
      <c r="AC28" s="3"/>
      <c r="AD28" s="3">
        <v>1.21414226833842</v>
      </c>
      <c r="AE28" s="3"/>
      <c r="AF28" s="3"/>
    </row>
    <row r="29" spans="1:32" x14ac:dyDescent="0.3">
      <c r="A29" s="3"/>
      <c r="B29" s="3">
        <v>1.9569803109442625</v>
      </c>
      <c r="C29" s="3"/>
      <c r="D29" s="3"/>
      <c r="E29" s="24"/>
      <c r="F29" s="3">
        <v>2.7266448415373084E-5</v>
      </c>
      <c r="G29" s="3"/>
      <c r="H29" s="3"/>
      <c r="J29">
        <v>0.15009472240169835</v>
      </c>
      <c r="K29" s="3"/>
      <c r="L29" s="3"/>
      <c r="O29" s="3"/>
      <c r="P29" s="3"/>
      <c r="Q29" s="3"/>
      <c r="R29" s="3"/>
      <c r="S29" s="3"/>
      <c r="T29" s="3"/>
      <c r="X29" s="3"/>
      <c r="Y29" s="3"/>
      <c r="Z29" s="3">
        <v>1.5417541538003108E-3</v>
      </c>
      <c r="AA29" s="3"/>
      <c r="AB29" s="3"/>
      <c r="AC29" s="3"/>
      <c r="AD29" s="3"/>
      <c r="AE29" s="3"/>
      <c r="AF29" s="3"/>
    </row>
    <row r="30" spans="1:32" x14ac:dyDescent="0.3">
      <c r="A30" s="3"/>
      <c r="B30" s="3">
        <v>-1.9818966008375165</v>
      </c>
      <c r="C30" s="3"/>
      <c r="D30" s="3"/>
      <c r="E30" s="24"/>
      <c r="F30" s="3">
        <v>-1.25218041597712E-5</v>
      </c>
      <c r="G30" s="3"/>
      <c r="H30" s="3"/>
      <c r="J30">
        <v>-0.26876790444543158</v>
      </c>
      <c r="K30" s="3"/>
      <c r="L30" s="3"/>
      <c r="N30">
        <v>1.7994463567196368</v>
      </c>
      <c r="O30" s="3"/>
      <c r="P30" s="3"/>
      <c r="Q30" s="3"/>
      <c r="R30" s="3">
        <v>0.15224289475873909</v>
      </c>
      <c r="S30" s="3"/>
      <c r="T30" s="3"/>
      <c r="V30">
        <v>3.1619600326241588E-7</v>
      </c>
      <c r="X30" s="3"/>
      <c r="Y30" s="3"/>
      <c r="Z30" s="3">
        <v>-6.1312406255326212E-5</v>
      </c>
      <c r="AA30" s="3"/>
      <c r="AB30" s="3"/>
      <c r="AC30" s="3"/>
      <c r="AD30" s="3">
        <v>1.3164122142587431</v>
      </c>
      <c r="AE30" s="3"/>
      <c r="AF30" s="3"/>
    </row>
    <row r="31" spans="1:32" x14ac:dyDescent="0.3">
      <c r="A31" s="3"/>
      <c r="B31" s="3">
        <v>2.3142758845962468</v>
      </c>
      <c r="C31" s="3"/>
      <c r="D31" s="3"/>
      <c r="E31" s="24"/>
      <c r="F31" s="3">
        <v>1.4255349952304492E-5</v>
      </c>
      <c r="G31" s="3"/>
      <c r="H31" s="3"/>
      <c r="J31">
        <v>7.6841462321287343E-2</v>
      </c>
      <c r="K31" s="3"/>
      <c r="L31" s="3"/>
      <c r="N31">
        <v>-5.0508107500888517</v>
      </c>
      <c r="O31" s="3"/>
      <c r="P31" s="3"/>
      <c r="Q31" s="3"/>
      <c r="R31" s="3">
        <v>-0.20980150914519094</v>
      </c>
      <c r="S31" s="3"/>
      <c r="T31" s="3"/>
      <c r="V31">
        <v>-2.8482643669425927E-6</v>
      </c>
      <c r="X31" s="3"/>
      <c r="Y31" s="3"/>
      <c r="Z31" s="3">
        <v>1.757957873626303E-4</v>
      </c>
      <c r="AA31" s="3"/>
      <c r="AB31" s="3"/>
      <c r="AC31" s="3"/>
      <c r="AD31" s="3">
        <v>-0.55220000129420332</v>
      </c>
      <c r="AE31" s="3"/>
      <c r="AF31" s="3"/>
    </row>
    <row r="32" spans="1:32" x14ac:dyDescent="0.3">
      <c r="A32" s="3"/>
      <c r="B32" s="3"/>
      <c r="C32" s="3"/>
      <c r="D32" s="3"/>
      <c r="E32" s="3"/>
      <c r="F32" s="3">
        <v>6.4785726029792459E-6</v>
      </c>
      <c r="G32" s="3"/>
      <c r="H32" s="3"/>
      <c r="J32">
        <v>-0.19320992295521788</v>
      </c>
      <c r="K32" s="3"/>
      <c r="L32" s="3"/>
      <c r="N32">
        <v>2.1967511258559105</v>
      </c>
      <c r="O32" s="3"/>
      <c r="P32" s="3"/>
      <c r="Q32" s="3"/>
      <c r="R32" s="3">
        <v>0.23401686962661464</v>
      </c>
      <c r="S32" s="3"/>
      <c r="T32" s="3"/>
      <c r="V32">
        <v>1.6585917049034363E-6</v>
      </c>
      <c r="X32" s="3"/>
      <c r="Y32" s="3"/>
      <c r="Z32" s="3">
        <v>8.6743895785388713E-4</v>
      </c>
      <c r="AA32" s="3"/>
      <c r="AB32" s="3"/>
      <c r="AC32" s="3"/>
      <c r="AD32" s="3">
        <v>-6.687774801336259E-2</v>
      </c>
      <c r="AE32" s="3"/>
      <c r="AF32" s="3"/>
    </row>
    <row r="33" spans="1:32" x14ac:dyDescent="0.3">
      <c r="A33" s="3"/>
      <c r="B33" s="3">
        <v>2.6003327264328003E-4</v>
      </c>
      <c r="C33" s="3"/>
      <c r="D33" s="3"/>
      <c r="E33" s="3"/>
      <c r="F33" s="3"/>
      <c r="G33" s="3"/>
      <c r="H33" s="3"/>
      <c r="J33">
        <v>0.2822392248167106</v>
      </c>
      <c r="K33" s="3"/>
      <c r="L33" s="3"/>
      <c r="N33">
        <v>-1.7524531809269484</v>
      </c>
      <c r="O33" s="3"/>
      <c r="P33" s="3"/>
      <c r="Q33" s="3"/>
      <c r="R33" s="3">
        <v>-0.16783509666661156</v>
      </c>
      <c r="S33" s="3"/>
      <c r="T33" s="3"/>
      <c r="V33">
        <v>1.0997128964980323E-6</v>
      </c>
      <c r="X33" s="3"/>
      <c r="Y33" s="3"/>
      <c r="Z33" s="3">
        <v>2.1660796540939894E-4</v>
      </c>
      <c r="AA33" s="3"/>
      <c r="AB33" s="3"/>
      <c r="AC33" s="3"/>
      <c r="AD33" s="3">
        <v>1.2456158659956287</v>
      </c>
      <c r="AE33" s="3"/>
      <c r="AF33" s="3"/>
    </row>
    <row r="34" spans="1:32" x14ac:dyDescent="0.3">
      <c r="A34" s="3"/>
      <c r="B34" s="3">
        <v>-5.5516501031651675E-5</v>
      </c>
      <c r="C34" s="3"/>
      <c r="D34" s="3"/>
      <c r="E34" s="3"/>
      <c r="F34" s="3">
        <v>-4.5949366548931336E-7</v>
      </c>
      <c r="G34" s="3"/>
      <c r="H34" s="3"/>
      <c r="J34">
        <v>-4.7005228438508954E-2</v>
      </c>
      <c r="K34" s="3"/>
      <c r="L34" s="3"/>
      <c r="N34">
        <v>4.6173267555463688</v>
      </c>
      <c r="O34" s="3"/>
      <c r="P34" s="3"/>
      <c r="Q34" s="3"/>
      <c r="R34" s="3">
        <v>0.17201267985598978</v>
      </c>
      <c r="S34" s="3"/>
      <c r="T34" s="3"/>
      <c r="V34">
        <v>1.4874650548464915E-6</v>
      </c>
      <c r="X34" s="3"/>
      <c r="Y34" s="3"/>
      <c r="Z34" s="3"/>
      <c r="AA34" s="3"/>
      <c r="AB34" s="3"/>
      <c r="AC34" s="3"/>
      <c r="AD34" s="3">
        <v>-2.4244320605646679</v>
      </c>
      <c r="AE34" s="3"/>
      <c r="AF34" s="3"/>
    </row>
    <row r="35" spans="1:32" x14ac:dyDescent="0.3">
      <c r="A35" s="3"/>
      <c r="B35" s="3">
        <v>3.2029887300857471E-5</v>
      </c>
      <c r="C35" s="3"/>
      <c r="D35" s="3"/>
      <c r="E35" s="3"/>
      <c r="F35" s="3">
        <v>2.6597564907058337E-6</v>
      </c>
      <c r="G35" s="3"/>
      <c r="H35" s="3"/>
      <c r="K35" s="3"/>
      <c r="L35" s="3"/>
      <c r="N35">
        <v>-1.7604833660501589</v>
      </c>
      <c r="O35" s="3"/>
      <c r="P35" s="3"/>
      <c r="Q35" s="3"/>
      <c r="R35" s="3">
        <v>-0.18023516829690137</v>
      </c>
      <c r="S35" s="3"/>
      <c r="T35" s="3"/>
      <c r="X35" s="3"/>
      <c r="Y35" s="3"/>
      <c r="Z35" s="3">
        <v>-1.1159028820562608E-7</v>
      </c>
      <c r="AA35" s="3"/>
      <c r="AB35" s="3"/>
      <c r="AC35" s="3"/>
      <c r="AD35" s="3">
        <v>2.3274694764167396</v>
      </c>
      <c r="AE35" s="3"/>
      <c r="AF35" s="3"/>
    </row>
    <row r="36" spans="1:32" x14ac:dyDescent="0.3">
      <c r="A36" s="3"/>
      <c r="B36" s="3">
        <v>2.0787805135775447E-4</v>
      </c>
      <c r="C36" s="3"/>
      <c r="D36" s="3"/>
      <c r="E36" s="3"/>
      <c r="F36" s="3">
        <v>-9.0700346764313553E-7</v>
      </c>
      <c r="G36" s="3"/>
      <c r="H36" s="3"/>
      <c r="J36">
        <v>2.4930538970284468</v>
      </c>
      <c r="K36" s="3"/>
      <c r="L36" s="3"/>
      <c r="O36" s="3"/>
      <c r="P36" s="3"/>
      <c r="Q36" s="3"/>
      <c r="R36" s="3"/>
      <c r="S36" s="3"/>
      <c r="T36" s="3"/>
      <c r="V36">
        <v>0.13981425919861759</v>
      </c>
      <c r="X36" s="3"/>
      <c r="Y36" s="3"/>
      <c r="Z36" s="3">
        <v>-7.0163096473548566E-7</v>
      </c>
      <c r="AA36" s="3"/>
      <c r="AB36" s="3"/>
      <c r="AC36" s="3"/>
      <c r="AD36" s="3">
        <v>-1.8457565580803543</v>
      </c>
      <c r="AE36" s="3"/>
      <c r="AF36" s="3"/>
    </row>
    <row r="37" spans="1:32" x14ac:dyDescent="0.3">
      <c r="A37" s="3"/>
      <c r="B37" s="3">
        <v>-7.8275990452512681E-5</v>
      </c>
      <c r="C37" s="3"/>
      <c r="D37" s="3"/>
      <c r="E37" s="3"/>
      <c r="F37" s="3">
        <v>1.3803624413491622E-7</v>
      </c>
      <c r="G37" s="3"/>
      <c r="H37" s="3"/>
      <c r="J37">
        <v>-6.7835831268702851</v>
      </c>
      <c r="K37" s="3"/>
      <c r="L37" s="3"/>
      <c r="N37">
        <v>1.6550378632953351</v>
      </c>
      <c r="O37" s="3"/>
      <c r="P37" s="3"/>
      <c r="Q37" s="3"/>
      <c r="R37" s="3">
        <v>-0.86170071117926894</v>
      </c>
      <c r="S37" s="3"/>
      <c r="T37" s="3"/>
      <c r="V37">
        <v>-0.36458234939744283</v>
      </c>
      <c r="X37" s="3"/>
      <c r="Y37" s="3"/>
      <c r="Z37" s="3">
        <v>8.6001560910786541E-7</v>
      </c>
      <c r="AA37" s="3"/>
      <c r="AB37" s="3"/>
      <c r="AC37" s="3"/>
      <c r="AD37" s="3"/>
      <c r="AE37" s="3"/>
      <c r="AF37" s="3"/>
    </row>
    <row r="38" spans="1:32" x14ac:dyDescent="0.3">
      <c r="A38" s="3"/>
      <c r="B38" s="3"/>
      <c r="C38" s="3"/>
      <c r="D38" s="3"/>
      <c r="E38" s="3"/>
      <c r="F38" s="3">
        <v>4.11751153668082E-6</v>
      </c>
      <c r="G38" s="3"/>
      <c r="H38" s="3"/>
      <c r="J38">
        <v>1.6794481954360188</v>
      </c>
      <c r="K38" s="3"/>
      <c r="L38" s="3"/>
      <c r="N38">
        <v>-0.92927431973933494</v>
      </c>
      <c r="O38" s="3"/>
      <c r="P38" s="3"/>
      <c r="Q38" s="3"/>
      <c r="R38" s="3">
        <v>0.99810190363171936</v>
      </c>
      <c r="S38" s="3"/>
      <c r="T38" s="3"/>
      <c r="V38">
        <v>0.28665273696760007</v>
      </c>
      <c r="X38" s="3"/>
      <c r="Y38" s="3"/>
      <c r="Z38" s="3">
        <v>-8.3127803752766779E-7</v>
      </c>
      <c r="AA38" s="3"/>
      <c r="AB38" s="3"/>
      <c r="AC38" s="3"/>
      <c r="AD38" s="3">
        <v>4.3742272421622928E-5</v>
      </c>
      <c r="AE38" s="3"/>
      <c r="AF38" s="3"/>
    </row>
    <row r="39" spans="1:32" x14ac:dyDescent="0.3">
      <c r="A39" s="3"/>
      <c r="B39" s="3">
        <v>-6.1616659723510726E-5</v>
      </c>
      <c r="C39" s="3"/>
      <c r="D39" s="3"/>
      <c r="E39" s="3"/>
      <c r="F39" s="3"/>
      <c r="G39" s="3"/>
      <c r="H39" s="3"/>
      <c r="J39">
        <v>-3.2049060309977313</v>
      </c>
      <c r="K39" s="3"/>
      <c r="L39" s="3"/>
      <c r="N39">
        <v>2.6926434019886787</v>
      </c>
      <c r="O39" s="3"/>
      <c r="P39" s="3"/>
      <c r="Q39" s="3"/>
      <c r="R39" s="3">
        <v>-0.85555473198760446</v>
      </c>
      <c r="S39" s="3"/>
      <c r="T39" s="3"/>
      <c r="V39">
        <v>-0.19843845540728228</v>
      </c>
      <c r="X39" s="3"/>
      <c r="Y39" s="3"/>
      <c r="Z39" s="3">
        <v>1.7926886273964504E-7</v>
      </c>
      <c r="AA39" s="3"/>
      <c r="AB39" s="3"/>
      <c r="AC39" s="3"/>
      <c r="AD39" s="3">
        <v>-3.3008262047105823E-5</v>
      </c>
      <c r="AE39" s="3"/>
      <c r="AF39" s="3"/>
    </row>
    <row r="40" spans="1:32" x14ac:dyDescent="0.3">
      <c r="A40" s="3"/>
      <c r="B40" s="3">
        <v>1.1112122114605513E-4</v>
      </c>
      <c r="C40" s="3"/>
      <c r="D40" s="3"/>
      <c r="E40" s="3"/>
      <c r="F40" s="3">
        <v>-2.4089453866309854E-6</v>
      </c>
      <c r="G40" s="3"/>
      <c r="H40" s="3"/>
      <c r="J40">
        <v>8.2743328530252587</v>
      </c>
      <c r="K40" s="3"/>
      <c r="L40" s="3"/>
      <c r="N40">
        <v>-9.9711748428352056</v>
      </c>
      <c r="O40" s="3"/>
      <c r="P40" s="3"/>
      <c r="Q40" s="3"/>
      <c r="R40" s="3">
        <v>0.86223031928124116</v>
      </c>
      <c r="S40" s="3"/>
      <c r="T40" s="3"/>
      <c r="V40">
        <v>0.41387828089129886</v>
      </c>
      <c r="X40" s="3"/>
      <c r="Y40" s="3"/>
      <c r="Z40" s="3"/>
      <c r="AA40" s="3"/>
      <c r="AB40" s="3"/>
      <c r="AC40" s="3"/>
      <c r="AD40" s="3">
        <v>3.2083181392371946E-5</v>
      </c>
      <c r="AE40" s="3"/>
      <c r="AF40" s="3"/>
    </row>
    <row r="41" spans="1:32" x14ac:dyDescent="0.3">
      <c r="A41" s="3"/>
      <c r="B41" s="3">
        <v>-5.6384880995682996E-5</v>
      </c>
      <c r="C41" s="3"/>
      <c r="D41" s="3"/>
      <c r="E41" s="3"/>
      <c r="F41" s="3">
        <v>6.7946741472593791E-6</v>
      </c>
      <c r="G41" s="3"/>
      <c r="H41" s="3"/>
      <c r="J41">
        <v>-2.2642268116498951</v>
      </c>
      <c r="K41" s="3"/>
      <c r="L41" s="3"/>
      <c r="N41">
        <v>9.4471063728859885</v>
      </c>
      <c r="O41" s="3"/>
      <c r="P41" s="3"/>
      <c r="Q41" s="3"/>
      <c r="R41" s="3">
        <v>-0.71091926348138879</v>
      </c>
      <c r="S41" s="3"/>
      <c r="T41" s="3"/>
      <c r="V41">
        <v>-0.27646360273403048</v>
      </c>
      <c r="X41" s="3"/>
      <c r="Y41" s="3"/>
      <c r="Z41" s="3">
        <v>0.54720332970045249</v>
      </c>
      <c r="AA41" s="3"/>
      <c r="AB41" s="3"/>
      <c r="AC41" s="3"/>
      <c r="AD41" s="3">
        <v>2.2470810895924771E-6</v>
      </c>
      <c r="AE41" s="3"/>
      <c r="AF41" s="3"/>
    </row>
    <row r="42" spans="1:32" x14ac:dyDescent="0.3">
      <c r="A42" s="3"/>
      <c r="B42" s="3">
        <v>5.8811355778716963E-5</v>
      </c>
      <c r="C42" s="3"/>
      <c r="D42" s="3"/>
      <c r="E42" s="3"/>
      <c r="F42" s="3">
        <v>2.5117286064849001E-5</v>
      </c>
      <c r="G42" s="3"/>
      <c r="H42" s="3"/>
      <c r="K42" s="3"/>
      <c r="L42" s="3"/>
      <c r="N42">
        <v>-2.5101720685943274</v>
      </c>
      <c r="O42" s="3"/>
      <c r="P42" s="3"/>
      <c r="Q42" s="3"/>
      <c r="R42" s="3">
        <v>0.56788848701961658</v>
      </c>
      <c r="S42" s="3"/>
      <c r="T42" s="3"/>
      <c r="X42" s="3"/>
      <c r="Y42" s="3"/>
      <c r="Z42" s="3">
        <v>-0.502670109871311</v>
      </c>
      <c r="AA42" s="3"/>
      <c r="AB42" s="3"/>
      <c r="AC42" s="3"/>
      <c r="AD42" s="3">
        <v>-1.6635711157184881E-5</v>
      </c>
      <c r="AE42" s="3"/>
      <c r="AF42" s="3"/>
    </row>
    <row r="43" spans="1:32" x14ac:dyDescent="0.3">
      <c r="A43" s="3"/>
      <c r="B43" s="3">
        <v>-2.0474179806339801E-5</v>
      </c>
      <c r="C43" s="3"/>
      <c r="D43" s="3"/>
      <c r="E43" s="3"/>
      <c r="F43" s="3">
        <v>-3.3411892131036528E-5</v>
      </c>
      <c r="G43" s="3"/>
      <c r="H43" s="3"/>
      <c r="J43">
        <v>1.1396747481000682E-4</v>
      </c>
      <c r="K43" s="3"/>
      <c r="L43" s="3"/>
      <c r="O43" s="3"/>
      <c r="P43" s="3"/>
      <c r="Q43" s="3"/>
      <c r="R43" s="3"/>
      <c r="S43" s="3"/>
      <c r="T43" s="3"/>
      <c r="V43">
        <v>-1.013492471258477</v>
      </c>
      <c r="X43" s="3"/>
      <c r="Y43" s="3"/>
      <c r="Z43" s="3">
        <v>0.43642654974433676</v>
      </c>
      <c r="AA43" s="3"/>
      <c r="AB43" s="3"/>
      <c r="AC43" s="3"/>
      <c r="AD43" s="3"/>
      <c r="AE43" s="3"/>
      <c r="AF43" s="3"/>
    </row>
    <row r="44" spans="1:32" x14ac:dyDescent="0.3">
      <c r="A44" s="3"/>
      <c r="B44" s="3"/>
      <c r="C44" s="3"/>
      <c r="D44" s="3"/>
      <c r="E44" s="3"/>
      <c r="F44" s="3">
        <v>1.5291135712589153E-5</v>
      </c>
      <c r="G44" s="3"/>
      <c r="H44" s="3"/>
      <c r="J44">
        <v>9.2046336020700298E-5</v>
      </c>
      <c r="K44" s="3"/>
      <c r="L44" s="3"/>
      <c r="N44">
        <v>1.2954925791686515E-4</v>
      </c>
      <c r="O44" s="3"/>
      <c r="P44" s="3"/>
      <c r="Q44" s="3"/>
      <c r="R44" s="3">
        <v>1.8900507588684394</v>
      </c>
      <c r="S44" s="3"/>
      <c r="T44" s="3"/>
      <c r="V44">
        <v>2.5932843721025072</v>
      </c>
      <c r="X44" s="3"/>
      <c r="Y44" s="3"/>
      <c r="Z44" s="3">
        <v>-0.3637707856433961</v>
      </c>
      <c r="AA44" s="3"/>
      <c r="AB44" s="3"/>
      <c r="AC44" s="3"/>
      <c r="AD44" s="3">
        <v>-0.54175719676880862</v>
      </c>
      <c r="AE44" s="3"/>
      <c r="AF44" s="3"/>
    </row>
    <row r="45" spans="1:32" x14ac:dyDescent="0.3">
      <c r="A45" s="3"/>
      <c r="B45" s="3">
        <v>-3.1105796614657133</v>
      </c>
      <c r="C45" s="3"/>
      <c r="D45" s="3"/>
      <c r="E45" s="3"/>
      <c r="F45" s="3"/>
      <c r="G45" s="3"/>
      <c r="H45" s="3"/>
      <c r="J45">
        <v>4.5232022425488965E-4</v>
      </c>
      <c r="K45" s="3"/>
      <c r="L45" s="3"/>
      <c r="N45">
        <v>-1.3663607553325075E-4</v>
      </c>
      <c r="O45" s="3"/>
      <c r="P45" s="3"/>
      <c r="Q45" s="3"/>
      <c r="R45" s="3">
        <v>-1.3817578173168528</v>
      </c>
      <c r="S45" s="3"/>
      <c r="T45" s="3"/>
      <c r="V45">
        <v>-1.5731513124644727</v>
      </c>
      <c r="X45" s="3"/>
      <c r="Y45" s="3"/>
      <c r="Z45" s="3">
        <v>0.34239760178919676</v>
      </c>
      <c r="AA45" s="3"/>
      <c r="AB45" s="3"/>
      <c r="AC45" s="3"/>
      <c r="AD45" s="3">
        <v>0.54509820190222391</v>
      </c>
      <c r="AE45" s="3"/>
      <c r="AF45" s="3"/>
    </row>
    <row r="46" spans="1:32" x14ac:dyDescent="0.3">
      <c r="A46" s="3"/>
      <c r="B46" s="3">
        <v>3.4851391399092906</v>
      </c>
      <c r="C46" s="3"/>
      <c r="D46" s="3"/>
      <c r="E46" s="3"/>
      <c r="F46" s="3">
        <v>-1.2537705700067256</v>
      </c>
      <c r="G46" s="3"/>
      <c r="H46" s="3"/>
      <c r="J46">
        <v>-2.077532324331792E-4</v>
      </c>
      <c r="K46" s="3"/>
      <c r="L46" s="3"/>
      <c r="N46">
        <v>6.3229961430099583E-5</v>
      </c>
      <c r="O46" s="3"/>
      <c r="P46" s="3"/>
      <c r="Q46" s="3"/>
      <c r="R46" s="3">
        <v>0.5673495574646531</v>
      </c>
      <c r="S46" s="3"/>
      <c r="T46" s="3"/>
      <c r="V46">
        <v>1.6119266924627371</v>
      </c>
      <c r="X46" s="3"/>
      <c r="Y46" s="3"/>
      <c r="Z46" s="3">
        <v>-0.45950744234134511</v>
      </c>
      <c r="AA46" s="3"/>
      <c r="AB46" s="3"/>
      <c r="AC46" s="3"/>
      <c r="AD46" s="3">
        <v>-0.99518592303752418</v>
      </c>
      <c r="AE46" s="3"/>
      <c r="AF46" s="3"/>
    </row>
    <row r="47" spans="1:32" x14ac:dyDescent="0.3">
      <c r="A47" s="3"/>
      <c r="B47" s="3">
        <v>-1.8884389278017917</v>
      </c>
      <c r="C47" s="3"/>
      <c r="D47" s="3"/>
      <c r="E47" s="3"/>
      <c r="F47" s="3">
        <v>3.8869343299287067</v>
      </c>
      <c r="G47" s="3"/>
      <c r="H47" s="3"/>
      <c r="J47">
        <v>-4.3943549348041763E-5</v>
      </c>
      <c r="K47" s="3"/>
      <c r="L47" s="3"/>
      <c r="N47">
        <v>-7.5229308834017016E-5</v>
      </c>
      <c r="O47" s="3"/>
      <c r="P47" s="3"/>
      <c r="Q47" s="3"/>
      <c r="R47" s="3">
        <v>0.97414888807586342</v>
      </c>
      <c r="S47" s="3"/>
      <c r="T47" s="3"/>
      <c r="V47">
        <v>-2.6891318913912521</v>
      </c>
      <c r="X47" s="3"/>
      <c r="Y47" s="3"/>
      <c r="Z47" s="3"/>
      <c r="AA47" s="3"/>
      <c r="AB47" s="3"/>
      <c r="AC47" s="3"/>
      <c r="AD47" s="3">
        <v>1.1298833732780753</v>
      </c>
      <c r="AE47" s="3"/>
      <c r="AF47" s="3"/>
    </row>
    <row r="48" spans="1:32" x14ac:dyDescent="0.3">
      <c r="A48" s="3"/>
      <c r="B48" s="3">
        <v>2.9851706306415182</v>
      </c>
      <c r="C48" s="3"/>
      <c r="D48" s="3"/>
      <c r="E48" s="3"/>
      <c r="F48" s="3">
        <v>-2.36346205368999</v>
      </c>
      <c r="G48" s="3"/>
      <c r="H48" s="3"/>
      <c r="K48" s="3"/>
      <c r="L48" s="3"/>
      <c r="N48">
        <v>2.9041984794701714E-5</v>
      </c>
      <c r="O48" s="3"/>
      <c r="P48" s="3"/>
      <c r="Q48" s="3"/>
      <c r="R48" s="3">
        <v>-2.4713027360805255</v>
      </c>
      <c r="S48" s="3"/>
      <c r="T48" s="3"/>
      <c r="V48">
        <v>1.0880987008450804</v>
      </c>
      <c r="X48" s="3"/>
      <c r="Y48" s="3"/>
      <c r="Z48" s="3">
        <v>-0.91636054346663876</v>
      </c>
      <c r="AA48" s="3"/>
      <c r="AB48" s="3"/>
      <c r="AC48" s="3"/>
      <c r="AD48" s="3">
        <v>-0.82001039317605195</v>
      </c>
      <c r="AE48" s="3"/>
      <c r="AF48" s="3"/>
    </row>
    <row r="49" spans="1:32" x14ac:dyDescent="0.3">
      <c r="A49" s="3"/>
      <c r="B49" s="3">
        <v>-3.3052243622612338</v>
      </c>
      <c r="C49" s="3"/>
      <c r="D49" s="3"/>
      <c r="E49" s="3"/>
      <c r="F49" s="3">
        <v>1.1780330025487764</v>
      </c>
      <c r="G49" s="3"/>
      <c r="H49" s="3"/>
      <c r="J49">
        <v>-1.0883142380557753</v>
      </c>
      <c r="K49" s="3"/>
      <c r="L49" s="3"/>
      <c r="O49" s="3"/>
      <c r="P49" s="3"/>
      <c r="Q49" s="3"/>
      <c r="R49" s="3">
        <v>2.360774616609111</v>
      </c>
      <c r="S49" s="3"/>
      <c r="T49" s="3"/>
      <c r="X49" s="3"/>
      <c r="Y49" s="3"/>
      <c r="Z49" s="3">
        <v>0.84863158413901962</v>
      </c>
      <c r="AA49" s="3"/>
      <c r="AB49" s="3"/>
      <c r="AC49" s="3"/>
      <c r="AD49" s="3">
        <v>0.68203895953111404</v>
      </c>
      <c r="AE49" s="3"/>
      <c r="AF49" s="3"/>
    </row>
    <row r="50" spans="1:32" x14ac:dyDescent="0.3">
      <c r="A50" s="3"/>
      <c r="B50" s="3">
        <v>1.8375746035368605</v>
      </c>
      <c r="C50" s="3"/>
      <c r="D50" s="3"/>
      <c r="E50" s="3"/>
      <c r="F50" s="3">
        <v>-1.964146640660245</v>
      </c>
      <c r="G50" s="3"/>
      <c r="H50" s="3"/>
      <c r="J50">
        <v>3.1917789392784606</v>
      </c>
      <c r="K50" s="3"/>
      <c r="L50" s="3"/>
      <c r="N50">
        <v>-1.4057901692286843</v>
      </c>
      <c r="O50" s="3"/>
      <c r="P50" s="3"/>
      <c r="Q50" s="3"/>
      <c r="R50" s="3">
        <v>-1.938920456654238</v>
      </c>
      <c r="S50" s="3"/>
      <c r="T50" s="3"/>
      <c r="V50">
        <v>1.0603483122864317</v>
      </c>
      <c r="X50" s="3"/>
      <c r="Y50" s="3"/>
      <c r="Z50" s="3">
        <v>-1.4624113111170405</v>
      </c>
      <c r="AA50" s="3"/>
      <c r="AB50" s="3"/>
      <c r="AC50" s="3"/>
      <c r="AD50" s="3"/>
      <c r="AE50" s="3"/>
      <c r="AF50" s="3"/>
    </row>
    <row r="51" spans="1:32" x14ac:dyDescent="0.3">
      <c r="A51" s="3"/>
      <c r="B51" s="3"/>
      <c r="C51" s="3"/>
      <c r="D51" s="3"/>
      <c r="E51" s="3"/>
      <c r="F51" s="3">
        <v>0.56418706844612065</v>
      </c>
      <c r="G51" s="3"/>
      <c r="H51" s="3"/>
      <c r="J51">
        <v>-1.2249725483477623</v>
      </c>
      <c r="K51" s="3"/>
      <c r="L51" s="3"/>
      <c r="N51">
        <v>4.6009733299696247</v>
      </c>
      <c r="O51" s="3"/>
      <c r="P51" s="3"/>
      <c r="Q51" s="3"/>
      <c r="R51" s="3"/>
      <c r="S51" s="3"/>
      <c r="T51" s="3"/>
      <c r="V51">
        <v>-2.4575719253840504</v>
      </c>
      <c r="X51" s="3"/>
      <c r="Y51" s="3"/>
      <c r="Z51" s="3">
        <v>1.5087000088614977</v>
      </c>
      <c r="AA51" s="3"/>
      <c r="AB51" s="3"/>
      <c r="AC51" s="3"/>
      <c r="AD51" s="3">
        <v>0.51206322421217287</v>
      </c>
      <c r="AE51" s="3"/>
      <c r="AF51" s="3"/>
    </row>
    <row r="52" spans="1:32" x14ac:dyDescent="0.3">
      <c r="A52" s="3"/>
      <c r="B52" s="3">
        <v>6.5877868363812153</v>
      </c>
      <c r="C52" s="3"/>
      <c r="D52" s="3"/>
      <c r="E52" s="3"/>
      <c r="F52" s="3"/>
      <c r="G52" s="3"/>
      <c r="H52" s="3"/>
      <c r="J52">
        <v>2.0711630854545287</v>
      </c>
      <c r="K52" s="3"/>
      <c r="L52" s="3"/>
      <c r="N52">
        <v>-2.015233938917691</v>
      </c>
      <c r="O52" s="3"/>
      <c r="P52" s="3"/>
      <c r="Q52" s="3"/>
      <c r="R52" s="3">
        <v>-0.79524782836419128</v>
      </c>
      <c r="S52" s="3"/>
      <c r="T52" s="3"/>
      <c r="V52">
        <v>1.0510557515779579</v>
      </c>
      <c r="X52" s="3"/>
      <c r="Y52" s="3"/>
      <c r="Z52" s="3">
        <v>-0.81628647858450898</v>
      </c>
      <c r="AA52" s="3"/>
      <c r="AB52" s="3"/>
      <c r="AC52" s="3"/>
      <c r="AD52" s="3">
        <v>-0.34952022544974565</v>
      </c>
      <c r="AE52" s="3"/>
      <c r="AF52" s="3"/>
    </row>
    <row r="53" spans="1:32" x14ac:dyDescent="0.3">
      <c r="A53" s="3"/>
      <c r="B53" s="3">
        <v>-6.0838511553599766</v>
      </c>
      <c r="C53" s="3"/>
      <c r="D53" s="3"/>
      <c r="E53" s="3"/>
      <c r="F53" s="3">
        <v>-0.23638595073967295</v>
      </c>
      <c r="G53" s="3"/>
      <c r="H53" s="3"/>
      <c r="J53">
        <v>-4.4750409723878262</v>
      </c>
      <c r="K53" s="3"/>
      <c r="L53" s="3"/>
      <c r="N53">
        <v>1.662558912932651</v>
      </c>
      <c r="O53" s="3"/>
      <c r="P53" s="3"/>
      <c r="Q53" s="3"/>
      <c r="R53" s="3">
        <v>0.705736421870504</v>
      </c>
      <c r="S53" s="3"/>
      <c r="T53" s="3"/>
      <c r="V53">
        <v>-1.1201357857141498</v>
      </c>
      <c r="X53" s="3"/>
      <c r="Y53" s="3"/>
      <c r="Z53" s="3">
        <v>0.8378455245023082</v>
      </c>
      <c r="AA53" s="3"/>
      <c r="AB53" s="3"/>
      <c r="AC53" s="3"/>
      <c r="AD53" s="3">
        <v>-0.42838082012453704</v>
      </c>
      <c r="AE53" s="3"/>
      <c r="AF53" s="3"/>
    </row>
    <row r="54" spans="1:32" x14ac:dyDescent="0.3">
      <c r="A54" s="3"/>
      <c r="B54" s="3">
        <v>5.988668896852281</v>
      </c>
      <c r="C54" s="3"/>
      <c r="D54" s="3"/>
      <c r="E54" s="3"/>
      <c r="F54" s="3">
        <v>0.46484676686556886</v>
      </c>
      <c r="G54" s="3"/>
      <c r="H54" s="3"/>
      <c r="J54">
        <v>1.5648211398551943</v>
      </c>
      <c r="K54" s="3"/>
      <c r="L54" s="3"/>
      <c r="N54">
        <v>-4.1015575276137355</v>
      </c>
      <c r="O54" s="3"/>
      <c r="P54" s="3"/>
      <c r="Q54" s="3"/>
      <c r="R54" s="3">
        <v>-0.68725324162176127</v>
      </c>
      <c r="S54" s="3"/>
      <c r="T54" s="3"/>
      <c r="V54">
        <v>3.9875390830119546</v>
      </c>
      <c r="X54" s="3"/>
      <c r="Y54" s="3"/>
      <c r="Z54" s="3"/>
      <c r="AA54" s="3"/>
      <c r="AB54" s="3"/>
      <c r="AC54" s="3"/>
      <c r="AD54" s="3">
        <v>0.89860157706529198</v>
      </c>
      <c r="AE54" s="3"/>
      <c r="AF54" s="3"/>
    </row>
    <row r="55" spans="1:32" x14ac:dyDescent="0.3">
      <c r="A55" s="3"/>
      <c r="B55" s="3">
        <v>-7.0335152630907878</v>
      </c>
      <c r="C55" s="3"/>
      <c r="D55" s="3"/>
      <c r="E55" s="3"/>
      <c r="F55" s="3">
        <v>-0.29741510246967334</v>
      </c>
      <c r="G55" s="3"/>
      <c r="H55" s="3"/>
      <c r="K55" s="3"/>
      <c r="L55" s="3"/>
      <c r="N55">
        <v>1.3637829811901541</v>
      </c>
      <c r="O55" s="3"/>
      <c r="P55" s="3"/>
      <c r="Q55" s="3"/>
      <c r="R55" s="3">
        <v>0.75613356330047365</v>
      </c>
      <c r="S55" s="3"/>
      <c r="T55" s="3"/>
      <c r="V55">
        <v>-2.4896529339586766</v>
      </c>
      <c r="X55" s="3"/>
      <c r="Y55" s="3"/>
      <c r="Z55" s="3">
        <v>3.0564178850599444E-4</v>
      </c>
      <c r="AA55" s="3"/>
      <c r="AB55" s="3"/>
      <c r="AC55" s="3"/>
      <c r="AD55" s="3">
        <v>-0.56055614242630369</v>
      </c>
      <c r="AE55" s="3"/>
      <c r="AF55" s="3"/>
    </row>
    <row r="56" spans="1:32" x14ac:dyDescent="0.3">
      <c r="A56" s="3"/>
      <c r="B56" s="3">
        <v>5.6101836093905364</v>
      </c>
      <c r="C56" s="3"/>
      <c r="D56" s="3"/>
      <c r="E56" s="3"/>
      <c r="F56" s="3">
        <v>5.7164189249818378E-2</v>
      </c>
      <c r="G56" s="3"/>
      <c r="H56" s="3"/>
      <c r="J56">
        <v>-0.75029629622845562</v>
      </c>
      <c r="K56" s="3"/>
      <c r="L56" s="3"/>
      <c r="O56" s="3"/>
      <c r="P56" s="3"/>
      <c r="Q56" s="3"/>
      <c r="R56" s="3">
        <v>-0.73623212778131697</v>
      </c>
      <c r="S56" s="3"/>
      <c r="T56" s="3"/>
      <c r="X56" s="3"/>
      <c r="Y56" s="3"/>
      <c r="Z56" s="3">
        <v>-9.5142595366445686E-4</v>
      </c>
      <c r="AA56" s="3"/>
      <c r="AB56" s="3"/>
      <c r="AC56" s="3"/>
      <c r="AD56" s="3">
        <v>0.18835683635366884</v>
      </c>
      <c r="AE56" s="3"/>
      <c r="AF56" s="3"/>
    </row>
    <row r="57" spans="1:32" x14ac:dyDescent="0.3">
      <c r="A57" s="3"/>
      <c r="B57" s="3">
        <v>-5.0662200925651559</v>
      </c>
      <c r="C57" s="3"/>
      <c r="D57" s="3"/>
      <c r="E57" s="3"/>
      <c r="F57" s="3">
        <v>-0.18272818665372753</v>
      </c>
      <c r="G57" s="3"/>
      <c r="H57" s="3"/>
      <c r="J57">
        <v>3.2100630646383834</v>
      </c>
      <c r="K57" s="3"/>
      <c r="L57" s="3"/>
      <c r="N57">
        <v>-0.50602255057378476</v>
      </c>
      <c r="O57" s="3"/>
      <c r="P57" s="3"/>
      <c r="Q57" s="3"/>
      <c r="R57" s="3">
        <v>0.75691760909579053</v>
      </c>
      <c r="S57" s="3"/>
      <c r="T57" s="3"/>
      <c r="V57">
        <v>3.8255137322823847E-5</v>
      </c>
      <c r="X57" s="3"/>
      <c r="Y57" s="3"/>
      <c r="Z57" s="3">
        <v>1.3489083869422938E-3</v>
      </c>
      <c r="AA57" s="3"/>
      <c r="AB57" s="3"/>
      <c r="AC57" s="3"/>
      <c r="AD57" s="3">
        <v>0.38451979502175249</v>
      </c>
      <c r="AE57" s="3"/>
      <c r="AF57" s="3"/>
    </row>
    <row r="58" spans="1:32" x14ac:dyDescent="0.3">
      <c r="A58" s="3"/>
      <c r="B58" s="3"/>
      <c r="C58" s="3"/>
      <c r="D58" s="3"/>
      <c r="E58" s="3"/>
      <c r="F58" s="3">
        <v>0.19472318596992561</v>
      </c>
      <c r="G58" s="3"/>
      <c r="H58" s="3"/>
      <c r="J58">
        <v>-4.9715334924978301</v>
      </c>
      <c r="K58" s="3"/>
      <c r="L58" s="3"/>
      <c r="N58">
        <v>3.9061070746879158</v>
      </c>
      <c r="O58" s="3"/>
      <c r="P58" s="3"/>
      <c r="Q58" s="3"/>
      <c r="R58" s="3"/>
      <c r="S58" s="3"/>
      <c r="T58" s="3"/>
      <c r="V58">
        <v>-2.9168979668860215E-5</v>
      </c>
      <c r="X58" s="3"/>
      <c r="Y58" s="3"/>
      <c r="Z58" s="3">
        <v>-1.6536662121329894E-3</v>
      </c>
      <c r="AA58" s="3"/>
      <c r="AB58" s="3"/>
      <c r="AC58" s="3"/>
      <c r="AD58" s="3">
        <v>-0.64505236661697396</v>
      </c>
      <c r="AE58" s="3"/>
      <c r="AF58" s="3"/>
    </row>
    <row r="59" spans="1:32" x14ac:dyDescent="0.3">
      <c r="A59" s="3"/>
      <c r="B59" s="3">
        <v>-3.2252471671983649</v>
      </c>
      <c r="C59" s="3"/>
      <c r="D59" s="3"/>
      <c r="E59" s="3"/>
      <c r="F59" s="3"/>
      <c r="G59" s="3"/>
      <c r="H59" s="3"/>
      <c r="J59">
        <v>2.1148936346399312</v>
      </c>
      <c r="K59" s="3"/>
      <c r="L59" s="3"/>
      <c r="N59">
        <v>-2.4313601710835124</v>
      </c>
      <c r="O59" s="3"/>
      <c r="P59" s="3"/>
      <c r="Q59" s="3"/>
      <c r="R59" s="3">
        <v>6.233381498119805E-4</v>
      </c>
      <c r="S59" s="3"/>
      <c r="T59" s="3"/>
      <c r="V59">
        <v>4.3071103195084939E-5</v>
      </c>
      <c r="X59" s="3"/>
      <c r="Y59" s="3"/>
      <c r="Z59" s="3">
        <v>1.3834531312518726E-3</v>
      </c>
      <c r="AA59" s="3"/>
      <c r="AB59" s="3"/>
      <c r="AC59" s="3"/>
      <c r="AD59" s="3"/>
      <c r="AE59" s="3"/>
      <c r="AF59" s="3"/>
    </row>
    <row r="60" spans="1:32" x14ac:dyDescent="0.3">
      <c r="A60" s="3"/>
      <c r="B60" s="3">
        <v>5.365366430584479</v>
      </c>
      <c r="C60" s="3"/>
      <c r="D60" s="3"/>
      <c r="E60" s="3"/>
      <c r="F60" s="3">
        <v>3.0078605727787067E-5</v>
      </c>
      <c r="G60" s="3"/>
      <c r="H60" s="3"/>
      <c r="J60">
        <v>-0.92222500282675335</v>
      </c>
      <c r="K60" s="3"/>
      <c r="L60" s="3"/>
      <c r="N60">
        <v>1.9129922619789956</v>
      </c>
      <c r="O60" s="3"/>
      <c r="P60" s="3"/>
      <c r="Q60" s="3"/>
      <c r="R60" s="3">
        <v>2.8782196952046549E-4</v>
      </c>
      <c r="S60" s="3"/>
      <c r="T60" s="3"/>
      <c r="V60">
        <v>9.9654185328422508E-6</v>
      </c>
      <c r="X60" s="3"/>
      <c r="Y60" s="3"/>
      <c r="Z60" s="3"/>
      <c r="AA60" s="3"/>
      <c r="AB60" s="3"/>
      <c r="AC60" s="3"/>
      <c r="AD60" s="3">
        <v>0.78374463894827895</v>
      </c>
      <c r="AE60" s="3"/>
      <c r="AF60" s="3"/>
    </row>
    <row r="61" spans="1:32" x14ac:dyDescent="0.3">
      <c r="A61" s="3"/>
      <c r="B61" s="3">
        <v>-3.5023224868028238</v>
      </c>
      <c r="C61" s="3"/>
      <c r="D61" s="3"/>
      <c r="E61" s="3"/>
      <c r="F61" s="3">
        <v>6.4993617230610162E-6</v>
      </c>
      <c r="G61" s="3"/>
      <c r="H61" s="3"/>
      <c r="J61">
        <v>1.425161827641799</v>
      </c>
      <c r="K61" s="3"/>
      <c r="L61" s="3"/>
      <c r="N61">
        <v>-3.2360408378281322</v>
      </c>
      <c r="O61" s="3"/>
      <c r="P61" s="3"/>
      <c r="Q61" s="3"/>
      <c r="R61" s="3">
        <v>-2.1376073224158137E-4</v>
      </c>
      <c r="S61" s="3"/>
      <c r="T61" s="3"/>
      <c r="V61">
        <v>-1.3593669199448453E-5</v>
      </c>
      <c r="X61" s="3"/>
      <c r="Y61" s="3"/>
      <c r="Z61" s="3">
        <v>0.28581119275213884</v>
      </c>
      <c r="AA61" s="3"/>
      <c r="AB61" s="3"/>
      <c r="AC61" s="3"/>
      <c r="AD61" s="3">
        <v>-1.1716876717322158</v>
      </c>
      <c r="AE61" s="3"/>
      <c r="AF61" s="3"/>
    </row>
    <row r="62" spans="1:32" x14ac:dyDescent="0.3">
      <c r="A62" s="3"/>
      <c r="B62" s="3">
        <v>3.8339754024568276</v>
      </c>
      <c r="C62" s="3"/>
      <c r="D62" s="3"/>
      <c r="E62" s="3"/>
      <c r="F62" s="3">
        <v>-1.0011428500617714E-5</v>
      </c>
      <c r="G62" s="3"/>
      <c r="H62" s="3"/>
      <c r="K62" s="3"/>
      <c r="L62" s="3"/>
      <c r="N62">
        <v>0.48449956847865344</v>
      </c>
      <c r="O62" s="3"/>
      <c r="P62" s="3"/>
      <c r="Q62" s="3"/>
      <c r="R62" s="3">
        <v>5.0059819632208434E-4</v>
      </c>
      <c r="S62" s="3"/>
      <c r="T62" s="3"/>
      <c r="X62" s="3"/>
      <c r="Y62" s="3"/>
      <c r="Z62" s="3">
        <v>-0.25748948029844021</v>
      </c>
      <c r="AA62" s="3"/>
      <c r="AB62" s="3"/>
      <c r="AC62" s="3"/>
      <c r="AD62" s="3">
        <v>1.3213284307150515</v>
      </c>
      <c r="AE62" s="3"/>
      <c r="AF62" s="3"/>
    </row>
    <row r="63" spans="1:32" x14ac:dyDescent="0.3">
      <c r="A63" s="3"/>
      <c r="B63" s="3">
        <v>-6.18173318766517</v>
      </c>
      <c r="C63" s="3"/>
      <c r="D63" s="3"/>
      <c r="E63" s="3"/>
      <c r="F63" s="3">
        <v>3.0484631446373482E-5</v>
      </c>
      <c r="G63" s="3"/>
      <c r="H63" s="3"/>
      <c r="J63">
        <v>4.3297018791518806E-6</v>
      </c>
      <c r="K63" s="3"/>
      <c r="L63" s="3"/>
      <c r="O63" s="3"/>
      <c r="P63" s="3"/>
      <c r="Q63" s="3"/>
      <c r="R63" s="3">
        <v>-6.0554989452427988E-4</v>
      </c>
      <c r="S63" s="3"/>
      <c r="T63" s="3"/>
      <c r="V63">
        <v>8.9123762988969162E-6</v>
      </c>
      <c r="X63" s="3"/>
      <c r="Y63" s="3"/>
      <c r="Z63" s="3">
        <v>0.39105203570701197</v>
      </c>
      <c r="AA63" s="3"/>
      <c r="AB63" s="3"/>
      <c r="AC63" s="3"/>
      <c r="AD63" s="3">
        <v>-0.9252291084290305</v>
      </c>
      <c r="AE63" s="3"/>
      <c r="AF63" s="3"/>
    </row>
    <row r="64" spans="1:32" x14ac:dyDescent="0.3">
      <c r="A64" s="3"/>
      <c r="B64" s="3">
        <v>3.7362379771262653</v>
      </c>
      <c r="C64" s="3"/>
      <c r="D64" s="3"/>
      <c r="E64" s="3"/>
      <c r="F64" s="3">
        <v>-5.771083761772918E-6</v>
      </c>
      <c r="G64" s="3"/>
      <c r="H64" s="3"/>
      <c r="J64">
        <v>-3.563929928709025E-6</v>
      </c>
      <c r="K64" s="3"/>
      <c r="L64" s="3"/>
      <c r="N64">
        <v>-7.6663481332411839E-6</v>
      </c>
      <c r="O64" s="3"/>
      <c r="P64" s="3"/>
      <c r="Q64" s="3"/>
      <c r="R64" s="3"/>
      <c r="S64" s="3"/>
      <c r="T64" s="3"/>
      <c r="V64">
        <v>-1.0445873288739522E-5</v>
      </c>
      <c r="X64" s="3"/>
      <c r="Y64" s="3"/>
      <c r="Z64" s="3">
        <v>-0.32477769214762997</v>
      </c>
      <c r="AA64" s="3"/>
      <c r="AB64" s="3"/>
      <c r="AC64" s="3"/>
      <c r="AD64" s="3">
        <v>0.84554816412393141</v>
      </c>
      <c r="AE64" s="3"/>
      <c r="AF64" s="3"/>
    </row>
    <row r="65" spans="1:32" x14ac:dyDescent="0.3">
      <c r="A65" s="3"/>
      <c r="B65" s="3"/>
      <c r="C65" s="3"/>
      <c r="D65" s="3"/>
      <c r="E65" s="3"/>
      <c r="F65" s="3"/>
      <c r="G65" s="3"/>
      <c r="H65" s="3"/>
      <c r="J65">
        <v>3.8175901792664619E-6</v>
      </c>
      <c r="K65" s="3"/>
      <c r="L65" s="3"/>
      <c r="N65">
        <v>-4.1848540840044345E-6</v>
      </c>
      <c r="O65" s="3"/>
      <c r="P65" s="3"/>
      <c r="Q65" s="3"/>
      <c r="R65" s="3">
        <v>0.49918942740108235</v>
      </c>
      <c r="S65" s="3"/>
      <c r="T65" s="3"/>
      <c r="V65">
        <v>5.6371189391337541E-6</v>
      </c>
      <c r="X65" s="3"/>
      <c r="Y65" s="3"/>
      <c r="Z65" s="3">
        <v>0.13464774959354822</v>
      </c>
      <c r="AA65" s="3"/>
      <c r="AB65" s="3"/>
      <c r="AC65" s="3"/>
      <c r="AD65" s="3">
        <v>-0.85366352674404511</v>
      </c>
      <c r="AE65" s="3"/>
      <c r="AF65" s="3"/>
    </row>
    <row r="66" spans="1:32" x14ac:dyDescent="0.3">
      <c r="A66" s="3"/>
      <c r="B66" s="3">
        <v>-0.63620124772671216</v>
      </c>
      <c r="C66" s="3"/>
      <c r="D66" s="3"/>
      <c r="E66" s="3"/>
      <c r="F66" s="3">
        <v>-1.4165382702828457</v>
      </c>
      <c r="G66" s="3"/>
      <c r="H66" s="3"/>
      <c r="J66">
        <v>-4.2252129649870431E-6</v>
      </c>
      <c r="K66" s="3"/>
      <c r="L66" s="3"/>
      <c r="N66">
        <v>9.020841626898139E-5</v>
      </c>
      <c r="O66" s="3"/>
      <c r="P66" s="3"/>
      <c r="Q66" s="3"/>
      <c r="R66" s="3">
        <v>-0.38238649893016358</v>
      </c>
      <c r="S66" s="3"/>
      <c r="T66" s="3"/>
      <c r="V66">
        <v>5.717527303593956E-6</v>
      </c>
      <c r="X66" s="3"/>
      <c r="Y66" s="3"/>
      <c r="Z66" s="3">
        <v>-0.22915932465652228</v>
      </c>
      <c r="AA66" s="3"/>
      <c r="AB66" s="3"/>
      <c r="AC66" s="3"/>
      <c r="AD66" s="3"/>
      <c r="AE66" s="3"/>
      <c r="AF66" s="3"/>
    </row>
    <row r="67" spans="1:32" x14ac:dyDescent="0.3">
      <c r="A67" s="3"/>
      <c r="B67" s="3">
        <v>-1.1917626353321464</v>
      </c>
      <c r="C67" s="3"/>
      <c r="D67" s="3"/>
      <c r="E67" s="3"/>
      <c r="F67" s="3">
        <v>1.8387573356327749</v>
      </c>
      <c r="G67" s="3"/>
      <c r="H67" s="3"/>
      <c r="J67">
        <v>7.121890780236409E-6</v>
      </c>
      <c r="K67" s="3"/>
      <c r="L67" s="3"/>
      <c r="N67">
        <v>-4.419994921811399E-5</v>
      </c>
      <c r="O67" s="3"/>
      <c r="P67" s="3"/>
      <c r="Q67" s="3"/>
      <c r="R67" s="3">
        <v>0.42502085670104528</v>
      </c>
      <c r="S67" s="3"/>
      <c r="T67" s="3"/>
      <c r="V67">
        <v>-3.1672378855424565E-6</v>
      </c>
      <c r="X67" s="3"/>
      <c r="Y67" s="3"/>
      <c r="Z67" s="3"/>
      <c r="AA67" s="3"/>
      <c r="AB67" s="3"/>
      <c r="AC67" s="3"/>
      <c r="AD67" s="3">
        <v>-2.2896995678479372E-5</v>
      </c>
      <c r="AE67" s="3"/>
      <c r="AF67" s="3"/>
    </row>
    <row r="68" spans="1:32" x14ac:dyDescent="0.3">
      <c r="A68" s="3"/>
      <c r="B68" s="3">
        <v>2.674093371322841</v>
      </c>
      <c r="C68" s="3"/>
      <c r="D68" s="3"/>
      <c r="E68" s="3"/>
      <c r="F68" s="3">
        <v>-1.9310527570803155</v>
      </c>
      <c r="G68" s="3"/>
      <c r="H68" s="3"/>
      <c r="I68" s="3"/>
      <c r="J68" s="3"/>
      <c r="K68" s="3"/>
      <c r="L68" s="3"/>
      <c r="N68">
        <v>3.0627522610707622E-5</v>
      </c>
      <c r="O68" s="3"/>
      <c r="P68" s="3"/>
      <c r="Q68" s="3"/>
      <c r="R68" s="3">
        <v>-0.49829561318393389</v>
      </c>
      <c r="S68" s="3"/>
      <c r="T68" s="3"/>
      <c r="X68" s="3"/>
      <c r="Y68" s="3"/>
      <c r="Z68" s="3"/>
      <c r="AA68" s="3"/>
      <c r="AB68" s="3"/>
      <c r="AC68" s="3"/>
      <c r="AD68" s="3">
        <v>2.5077696908438931E-5</v>
      </c>
      <c r="AE68" s="3"/>
      <c r="AF68" s="3"/>
    </row>
    <row r="69" spans="1:32" x14ac:dyDescent="0.3">
      <c r="A69" s="3"/>
      <c r="B69" s="3">
        <v>-2.8176613342622723</v>
      </c>
      <c r="C69" s="3"/>
      <c r="D69" s="3"/>
      <c r="E69" s="3"/>
      <c r="F69" s="3">
        <v>1.0901117918506131</v>
      </c>
      <c r="G69" s="3"/>
      <c r="H69" s="3"/>
      <c r="O69" s="3"/>
      <c r="P69" s="3"/>
      <c r="Q69" s="3"/>
      <c r="R69" s="3">
        <v>0.44565039424438552</v>
      </c>
      <c r="S69" s="3"/>
      <c r="T69" s="3"/>
      <c r="X69" s="3"/>
      <c r="Y69" s="24" t="s">
        <v>5</v>
      </c>
      <c r="Z69" s="3">
        <v>-5.9495777905344921E-6</v>
      </c>
      <c r="AA69" s="3">
        <f>AVERAGE(Z69:Z266)</f>
        <v>6.1051412229586684E-5</v>
      </c>
      <c r="AB69" s="3">
        <f>STDEV(Z69:Z266)</f>
        <v>0.9599841932618951</v>
      </c>
      <c r="AC69" s="3"/>
      <c r="AD69" s="3">
        <v>-5.0858156064489374E-6</v>
      </c>
      <c r="AE69" s="3"/>
      <c r="AF69" s="3"/>
    </row>
    <row r="70" spans="1:32" x14ac:dyDescent="0.3">
      <c r="A70" s="3"/>
      <c r="B70" s="3">
        <v>4.3232894073458406</v>
      </c>
      <c r="C70" s="3"/>
      <c r="D70" s="3"/>
      <c r="E70" s="3"/>
      <c r="F70" s="3">
        <v>-1.0017996653638273</v>
      </c>
      <c r="G70" s="3"/>
      <c r="H70" s="3"/>
      <c r="O70" s="3"/>
      <c r="P70" s="3"/>
      <c r="Q70" s="3"/>
      <c r="R70" s="3">
        <v>-0.48909799137061255</v>
      </c>
      <c r="S70" s="3"/>
      <c r="T70" s="3"/>
      <c r="V70">
        <v>-1.6433478775576569</v>
      </c>
      <c r="X70" s="3"/>
      <c r="Y70" s="24"/>
      <c r="Z70" s="3">
        <v>1.9595745658011448E-4</v>
      </c>
      <c r="AA70" s="3"/>
      <c r="AB70" s="3"/>
      <c r="AC70" s="3"/>
      <c r="AD70" s="3">
        <v>4.2523567968928919E-6</v>
      </c>
      <c r="AE70" s="3"/>
      <c r="AF70" s="3"/>
    </row>
    <row r="71" spans="1:32" x14ac:dyDescent="0.3">
      <c r="A71" s="3"/>
      <c r="B71" s="3">
        <v>-4.6667063514182558</v>
      </c>
      <c r="C71" s="3"/>
      <c r="D71" s="3"/>
      <c r="E71" s="3"/>
      <c r="F71" s="3">
        <v>1.4235928691617894</v>
      </c>
      <c r="G71" s="3"/>
      <c r="H71" s="3"/>
      <c r="O71" s="3"/>
      <c r="P71" s="3"/>
      <c r="V71">
        <v>2.8609956038328788</v>
      </c>
      <c r="X71" s="3"/>
      <c r="Y71" s="24"/>
      <c r="Z71" s="3">
        <v>1.1431680127851033E-4</v>
      </c>
      <c r="AA71" s="3"/>
      <c r="AB71" s="3"/>
      <c r="AC71" s="3"/>
      <c r="AD71" s="3">
        <v>2.6313576405899357E-5</v>
      </c>
      <c r="AE71" s="3"/>
      <c r="AF71" s="3"/>
    </row>
    <row r="72" spans="1:32" x14ac:dyDescent="0.3">
      <c r="A72" s="3"/>
      <c r="B72" s="3">
        <v>2.3188538103932883</v>
      </c>
      <c r="C72" s="3"/>
      <c r="D72" s="3"/>
      <c r="E72" s="3"/>
      <c r="F72" s="3"/>
      <c r="G72" s="3"/>
      <c r="H72" s="3"/>
      <c r="O72" s="3"/>
      <c r="P72" s="3"/>
      <c r="V72">
        <v>-0.87996565700689555</v>
      </c>
      <c r="X72" s="3"/>
      <c r="Y72" s="24"/>
      <c r="Z72" s="3">
        <v>4.0168793033596601E-5</v>
      </c>
      <c r="AA72" s="3"/>
      <c r="AB72" s="3"/>
      <c r="AC72" s="3"/>
      <c r="AD72" s="3"/>
      <c r="AE72" s="3"/>
      <c r="AF72" s="3"/>
    </row>
    <row r="73" spans="1:32" x14ac:dyDescent="0.3">
      <c r="A73" s="3"/>
      <c r="B73" s="3"/>
      <c r="C73" s="3"/>
      <c r="D73" s="3"/>
      <c r="E73" s="3"/>
      <c r="F73" s="3">
        <v>-1.0695097826778782E-5</v>
      </c>
      <c r="G73" s="3"/>
      <c r="H73" s="3"/>
      <c r="O73" s="3"/>
      <c r="P73" s="3"/>
      <c r="V73">
        <v>0.83620649291586224</v>
      </c>
      <c r="X73" s="3"/>
      <c r="Y73" s="24"/>
      <c r="Z73" s="3">
        <v>1.8887885405003744E-4</v>
      </c>
      <c r="AA73" s="3"/>
      <c r="AB73" s="3"/>
      <c r="AC73" s="24" t="s">
        <v>8</v>
      </c>
      <c r="AD73" s="3">
        <v>1.6770811087603744E-4</v>
      </c>
      <c r="AE73" s="3">
        <f>AVERAGE(AD73:AD271)</f>
        <v>3.3718818922958029E-5</v>
      </c>
      <c r="AF73" s="3">
        <f>STDEV(AD73:AD271)</f>
        <v>1.2528453050274786</v>
      </c>
    </row>
    <row r="74" spans="1:32" x14ac:dyDescent="0.3">
      <c r="A74" s="3"/>
      <c r="B74" s="3"/>
      <c r="C74" s="3"/>
      <c r="D74" s="3"/>
      <c r="E74" s="3"/>
      <c r="F74" s="3">
        <v>3.304603764811103E-5</v>
      </c>
      <c r="G74" s="3"/>
      <c r="H74" s="3"/>
      <c r="O74" s="3"/>
      <c r="P74" s="3"/>
      <c r="V74">
        <v>-2.4540961094855565</v>
      </c>
      <c r="X74" s="3"/>
      <c r="Y74" s="24"/>
      <c r="Z74" s="3"/>
      <c r="AA74" s="3"/>
      <c r="AB74" s="3"/>
      <c r="AC74" s="24"/>
      <c r="AD74" s="3">
        <v>-7.647698674504653E-5</v>
      </c>
      <c r="AE74" s="3"/>
      <c r="AF74" s="3"/>
    </row>
    <row r="75" spans="1:32" x14ac:dyDescent="0.3">
      <c r="A75" s="3"/>
      <c r="B75" s="3"/>
      <c r="C75" s="3"/>
      <c r="D75" s="3"/>
      <c r="E75" s="3"/>
      <c r="F75" s="3">
        <v>-2.5156888894783491E-5</v>
      </c>
      <c r="G75" s="3"/>
      <c r="H75" s="3"/>
      <c r="O75" s="3"/>
      <c r="P75" s="3"/>
      <c r="V75">
        <v>1.3008319726644599</v>
      </c>
      <c r="X75" s="3"/>
      <c r="Y75" s="24"/>
      <c r="Z75" s="3">
        <v>0.25196987373430635</v>
      </c>
      <c r="AA75" s="3"/>
      <c r="AB75" s="3"/>
      <c r="AC75" s="24"/>
      <c r="AD75" s="3">
        <v>-6.1114667488281767E-5</v>
      </c>
      <c r="AE75" s="3"/>
      <c r="AF75" s="3"/>
    </row>
    <row r="76" spans="1:32" x14ac:dyDescent="0.3">
      <c r="A76" s="3"/>
      <c r="B76" s="3"/>
      <c r="C76" s="3"/>
      <c r="D76" s="3"/>
      <c r="E76" s="3"/>
      <c r="F76" s="3">
        <v>-3.8603618560846332E-5</v>
      </c>
      <c r="G76" s="3"/>
      <c r="H76" s="3"/>
      <c r="O76" s="3"/>
      <c r="P76" s="3"/>
      <c r="X76" s="3"/>
      <c r="Y76" s="24"/>
      <c r="Z76" s="3">
        <v>-0.28443999207642895</v>
      </c>
      <c r="AA76" s="3"/>
      <c r="AB76" s="3"/>
      <c r="AC76" s="24"/>
      <c r="AD76" s="3">
        <v>5.279933962693736E-5</v>
      </c>
      <c r="AE76" s="3"/>
      <c r="AF76" s="3"/>
    </row>
    <row r="77" spans="1:32" x14ac:dyDescent="0.3">
      <c r="A77" s="3"/>
      <c r="B77" s="3"/>
      <c r="C77" s="3"/>
      <c r="D77" s="3"/>
      <c r="E77" s="3"/>
      <c r="F77" s="3">
        <v>3.8571222822363724E-5</v>
      </c>
      <c r="G77" s="3"/>
      <c r="H77" s="3"/>
      <c r="O77" s="3"/>
      <c r="P77" s="3"/>
      <c r="V77">
        <v>2.6236070304189862</v>
      </c>
      <c r="X77" s="3"/>
      <c r="Y77" s="24"/>
      <c r="Z77" s="3">
        <v>0.31053596369263747</v>
      </c>
      <c r="AA77" s="3"/>
      <c r="AB77" s="3"/>
      <c r="AC77" s="24"/>
      <c r="AD77" s="3">
        <v>-1.4381397369500864E-4</v>
      </c>
      <c r="AE77" s="3"/>
      <c r="AF77" s="3"/>
    </row>
    <row r="78" spans="1:32" x14ac:dyDescent="0.3">
      <c r="A78" s="3"/>
      <c r="B78" s="3"/>
      <c r="C78" s="3"/>
      <c r="D78" s="3"/>
      <c r="E78" s="3"/>
      <c r="F78" s="3"/>
      <c r="G78" s="3"/>
      <c r="H78" s="3"/>
      <c r="O78" s="3"/>
      <c r="P78" s="3"/>
      <c r="V78">
        <v>-5.9090228770382129</v>
      </c>
      <c r="X78" s="3"/>
      <c r="Y78" s="24"/>
      <c r="Z78" s="3">
        <v>-0.34194403988617772</v>
      </c>
      <c r="AA78" s="3"/>
      <c r="AB78" s="3"/>
      <c r="AC78" s="24"/>
      <c r="AD78" s="3"/>
      <c r="AE78" s="3"/>
      <c r="AF78" s="3"/>
    </row>
    <row r="79" spans="1:32" x14ac:dyDescent="0.3">
      <c r="A79" s="3"/>
      <c r="B79" s="3"/>
      <c r="C79" s="3"/>
      <c r="D79" s="3"/>
      <c r="E79" s="3"/>
      <c r="F79" s="3">
        <v>6.7414414169827728</v>
      </c>
      <c r="G79" s="3"/>
      <c r="H79" s="3"/>
      <c r="O79" s="3"/>
      <c r="P79" s="3"/>
      <c r="V79">
        <v>2.8846564304798727</v>
      </c>
      <c r="X79" s="3"/>
      <c r="Y79" s="3"/>
      <c r="Z79" s="3">
        <v>0.38725883075526363</v>
      </c>
      <c r="AA79" s="3"/>
      <c r="AB79" s="3"/>
      <c r="AC79" s="24"/>
      <c r="AD79" s="3">
        <v>-5.4503583117237215E-6</v>
      </c>
      <c r="AE79" s="3"/>
      <c r="AF79" s="3"/>
    </row>
    <row r="80" spans="1:32" x14ac:dyDescent="0.3">
      <c r="A80" s="3"/>
      <c r="B80" s="3"/>
      <c r="C80" s="3"/>
      <c r="D80" s="3"/>
      <c r="E80" s="3"/>
      <c r="F80" s="3">
        <v>-8.3736154329811878</v>
      </c>
      <c r="G80" s="3"/>
      <c r="H80" s="3"/>
      <c r="O80" s="3"/>
      <c r="P80" s="3"/>
      <c r="V80">
        <v>-4.0378356451843986</v>
      </c>
      <c r="X80" s="3"/>
      <c r="Y80" s="3"/>
      <c r="Z80" s="3">
        <v>-0.32332305229812952</v>
      </c>
      <c r="AA80" s="3"/>
      <c r="AB80" s="3"/>
      <c r="AC80" s="24"/>
      <c r="AD80" s="3">
        <v>1.2005037881141803E-5</v>
      </c>
      <c r="AE80" s="3"/>
      <c r="AF80" s="3"/>
    </row>
    <row r="81" spans="1:32" x14ac:dyDescent="0.3">
      <c r="A81" s="3"/>
      <c r="B81" s="3"/>
      <c r="C81" s="3"/>
      <c r="D81" s="3"/>
      <c r="E81" s="3"/>
      <c r="F81" s="3">
        <v>4.521536002336032</v>
      </c>
      <c r="G81" s="3"/>
      <c r="H81" s="3"/>
      <c r="O81" s="3"/>
      <c r="P81" s="3"/>
      <c r="V81">
        <v>9.3633759184549721</v>
      </c>
      <c r="X81" s="3"/>
      <c r="Y81" s="3"/>
      <c r="Z81" s="3"/>
      <c r="AA81" s="3"/>
      <c r="AB81" s="3"/>
      <c r="AC81" s="24"/>
      <c r="AD81" s="3">
        <v>-1.0774718975801423E-5</v>
      </c>
      <c r="AE81" s="3"/>
      <c r="AF81" s="3"/>
    </row>
    <row r="82" spans="1:32" x14ac:dyDescent="0.3">
      <c r="A82" s="3"/>
      <c r="B82" s="3"/>
      <c r="C82" s="3"/>
      <c r="D82" s="3"/>
      <c r="E82" s="3"/>
      <c r="F82" s="3">
        <v>-1.7027170916962011</v>
      </c>
      <c r="G82" s="3"/>
      <c r="H82" s="3"/>
      <c r="O82" s="3"/>
      <c r="P82" s="3"/>
      <c r="V82">
        <v>-4.7898036413803871</v>
      </c>
      <c r="X82" s="3"/>
      <c r="Y82" s="3"/>
      <c r="Z82" s="3">
        <v>-0.82622681015329413</v>
      </c>
      <c r="AA82" s="3"/>
      <c r="AB82" s="3"/>
      <c r="AC82" s="24"/>
      <c r="AD82" s="3">
        <v>1.8708582949950327E-5</v>
      </c>
      <c r="AE82" s="3"/>
      <c r="AF82" s="3"/>
    </row>
    <row r="83" spans="1:32" x14ac:dyDescent="0.3">
      <c r="A83" s="3"/>
      <c r="B83" s="3"/>
      <c r="C83" s="3"/>
      <c r="D83" s="3"/>
      <c r="E83" s="3"/>
      <c r="F83" s="3">
        <v>3.0583830354258816E-2</v>
      </c>
      <c r="G83" s="3"/>
      <c r="H83" s="3"/>
      <c r="O83" s="3"/>
      <c r="P83" s="3"/>
      <c r="X83" s="3"/>
      <c r="Y83" s="3"/>
      <c r="Z83" s="3">
        <v>1.4749336059957372</v>
      </c>
      <c r="AA83" s="3"/>
      <c r="AB83" s="3"/>
      <c r="AC83" s="3"/>
      <c r="AD83" s="3">
        <v>-1.1022669978683613E-5</v>
      </c>
      <c r="AE83" s="3"/>
      <c r="AF83" s="3"/>
    </row>
    <row r="84" spans="1:32" x14ac:dyDescent="0.3">
      <c r="A84" s="3"/>
      <c r="B84" s="3"/>
      <c r="C84" s="3"/>
      <c r="D84" s="3"/>
      <c r="E84" s="3"/>
      <c r="F84" s="3">
        <v>2.2088549172098548</v>
      </c>
      <c r="G84" s="3"/>
      <c r="H84" s="3"/>
      <c r="O84" s="3"/>
      <c r="P84" s="3"/>
      <c r="V84">
        <v>-5.9334571178588418E-2</v>
      </c>
      <c r="X84" s="3"/>
      <c r="Y84" s="3"/>
      <c r="Z84" s="3">
        <v>-1.4194903358704165</v>
      </c>
      <c r="AA84" s="3"/>
      <c r="AB84" s="3"/>
      <c r="AC84" s="3"/>
      <c r="AD84" s="3"/>
      <c r="AE84" s="3"/>
      <c r="AF84" s="3"/>
    </row>
    <row r="85" spans="1:32" x14ac:dyDescent="0.3">
      <c r="A85" s="3"/>
      <c r="B85" s="3"/>
      <c r="C85" s="3"/>
      <c r="D85" s="3"/>
      <c r="E85" s="3"/>
      <c r="F85" s="3">
        <v>-3.3965044022003918</v>
      </c>
      <c r="G85" s="3"/>
      <c r="H85" s="3"/>
      <c r="O85" s="3"/>
      <c r="P85" s="3"/>
      <c r="V85">
        <v>9.5587029829307626E-2</v>
      </c>
      <c r="X85" s="3"/>
      <c r="Y85" s="3"/>
      <c r="Z85" s="3">
        <v>0.9879799028829499</v>
      </c>
      <c r="AA85" s="3"/>
      <c r="AB85" s="3"/>
      <c r="AC85" s="3"/>
      <c r="AD85" s="3">
        <v>-1.2068277006165686</v>
      </c>
      <c r="AE85" s="3"/>
      <c r="AF85" s="3"/>
    </row>
    <row r="86" spans="1:32" x14ac:dyDescent="0.3">
      <c r="A86" s="3"/>
      <c r="B86" s="3"/>
      <c r="C86" s="3"/>
      <c r="D86" s="3"/>
      <c r="E86" s="3"/>
      <c r="F86" s="3"/>
      <c r="G86" s="3"/>
      <c r="H86" s="3"/>
      <c r="O86" s="3"/>
      <c r="P86" s="3"/>
      <c r="V86">
        <v>-3.3473787962260013E-2</v>
      </c>
      <c r="X86" s="3"/>
      <c r="Y86" s="3"/>
      <c r="Z86" s="3">
        <v>-0.86963023721709998</v>
      </c>
      <c r="AA86" s="3"/>
      <c r="AB86" s="3"/>
      <c r="AC86" s="3"/>
      <c r="AD86" s="3">
        <v>1.7427843621563761</v>
      </c>
      <c r="AE86" s="3"/>
      <c r="AF86" s="3"/>
    </row>
    <row r="87" spans="1:32" x14ac:dyDescent="0.3">
      <c r="A87" s="3"/>
      <c r="B87" s="3"/>
      <c r="C87" s="3"/>
      <c r="D87" s="3"/>
      <c r="E87" s="3"/>
      <c r="F87" s="3">
        <v>2.7875716650339357E-7</v>
      </c>
      <c r="G87" s="3"/>
      <c r="H87" s="3"/>
      <c r="O87" s="3"/>
      <c r="P87" s="3"/>
      <c r="V87">
        <v>2.4684197328495368E-2</v>
      </c>
      <c r="X87" s="3"/>
      <c r="Y87" s="3"/>
      <c r="Z87" s="3">
        <v>0.65248802675839523</v>
      </c>
      <c r="AA87" s="3"/>
      <c r="AB87" s="3"/>
      <c r="AC87" s="3"/>
      <c r="AD87" s="3">
        <v>-1.567744698778947</v>
      </c>
      <c r="AE87" s="3"/>
      <c r="AF87" s="3"/>
    </row>
    <row r="88" spans="1:32" x14ac:dyDescent="0.3">
      <c r="A88" s="3"/>
      <c r="B88" s="3"/>
      <c r="C88" s="3"/>
      <c r="D88" s="3"/>
      <c r="E88" s="3"/>
      <c r="F88" s="3">
        <v>-1.8431995792748741E-6</v>
      </c>
      <c r="G88" s="3"/>
      <c r="H88" s="3"/>
      <c r="O88" s="3"/>
      <c r="P88" s="3"/>
      <c r="V88">
        <v>-8.0317931137607088E-2</v>
      </c>
      <c r="X88" s="3"/>
      <c r="Y88" s="3"/>
      <c r="Z88" s="3"/>
      <c r="AA88" s="3"/>
      <c r="AB88" s="3"/>
      <c r="AC88" s="3"/>
      <c r="AD88" s="3">
        <v>1.5728650616244515</v>
      </c>
      <c r="AE88" s="3"/>
      <c r="AF88" s="3"/>
    </row>
    <row r="89" spans="1:32" x14ac:dyDescent="0.3">
      <c r="A89" s="3"/>
      <c r="B89" s="3"/>
      <c r="C89" s="3"/>
      <c r="D89" s="3"/>
      <c r="E89" s="3"/>
      <c r="F89" s="3">
        <v>-1.386930714302002E-6</v>
      </c>
      <c r="G89" s="3"/>
      <c r="H89" s="3"/>
      <c r="O89" s="3"/>
      <c r="P89" s="3"/>
      <c r="V89">
        <v>5.3018894627360709E-2</v>
      </c>
      <c r="X89" s="3"/>
      <c r="Y89" s="3"/>
      <c r="Z89" s="3">
        <v>0.57827587280462867</v>
      </c>
      <c r="AA89" s="3"/>
      <c r="AB89" s="3"/>
      <c r="AC89" s="3"/>
      <c r="AD89" s="3">
        <v>-1.324547797747764</v>
      </c>
      <c r="AE89" s="3"/>
      <c r="AF89" s="3"/>
    </row>
    <row r="90" spans="1:32" x14ac:dyDescent="0.3">
      <c r="A90" s="3"/>
      <c r="B90" s="3"/>
      <c r="C90" s="3"/>
      <c r="D90" s="3"/>
      <c r="E90" s="3"/>
      <c r="F90" s="3">
        <v>1.0938920266826699E-6</v>
      </c>
      <c r="G90" s="3"/>
      <c r="H90" s="3"/>
      <c r="Y90" s="3"/>
      <c r="Z90" s="3">
        <v>4.7523568530434261E-2</v>
      </c>
      <c r="AA90" s="3"/>
      <c r="AB90" s="3"/>
      <c r="AC90" s="3"/>
      <c r="AD90" s="3">
        <v>0.7837239579401637</v>
      </c>
      <c r="AE90" s="3"/>
      <c r="AF90" s="3"/>
    </row>
    <row r="91" spans="1:32" x14ac:dyDescent="0.3">
      <c r="A91" s="3"/>
      <c r="B91" s="3"/>
      <c r="C91" s="3"/>
      <c r="D91" s="3"/>
      <c r="E91" s="3"/>
      <c r="F91" s="3">
        <v>-3.5918558518189321E-6</v>
      </c>
      <c r="G91" s="3"/>
      <c r="H91" s="3"/>
      <c r="V91">
        <v>0.12730492829743775</v>
      </c>
      <c r="Y91" s="3"/>
      <c r="Z91" s="3">
        <v>-1.7736321554254666</v>
      </c>
      <c r="AA91" s="3"/>
      <c r="AB91" s="3"/>
      <c r="AC91" s="3"/>
      <c r="AD91" s="3"/>
      <c r="AE91" s="3"/>
      <c r="AF91" s="3"/>
    </row>
    <row r="92" spans="1:32" x14ac:dyDescent="0.3">
      <c r="A92" s="3"/>
      <c r="B92" s="3"/>
      <c r="C92" s="3"/>
      <c r="D92" s="3"/>
      <c r="E92" s="3"/>
      <c r="F92" s="3"/>
      <c r="G92" s="3"/>
      <c r="H92" s="3"/>
      <c r="V92">
        <v>-0.39411351242069476</v>
      </c>
      <c r="Y92" s="3"/>
      <c r="Z92" s="3">
        <v>1.986052951757276</v>
      </c>
      <c r="AA92" s="3"/>
      <c r="AB92" s="3"/>
      <c r="AC92" s="3"/>
      <c r="AD92" s="3">
        <v>-2.8848970872554793</v>
      </c>
      <c r="AE92" s="3"/>
      <c r="AF92" s="3"/>
    </row>
    <row r="93" spans="1:32" x14ac:dyDescent="0.3">
      <c r="A93" s="3"/>
      <c r="B93" s="3"/>
      <c r="C93" s="3"/>
      <c r="D93" s="3"/>
      <c r="E93" s="3"/>
      <c r="F93" s="3">
        <v>1.5341459964633783E-6</v>
      </c>
      <c r="G93" s="3"/>
      <c r="H93" s="3"/>
      <c r="V93">
        <v>0.15133872818313743</v>
      </c>
      <c r="Y93" s="3"/>
      <c r="Z93" s="3">
        <v>-2.509502178610973</v>
      </c>
      <c r="AA93" s="3"/>
      <c r="AB93" s="3"/>
      <c r="AC93" s="3"/>
      <c r="AD93" s="3">
        <v>2.7272683293921607</v>
      </c>
      <c r="AE93" s="3"/>
      <c r="AF93" s="3"/>
    </row>
    <row r="94" spans="1:32" x14ac:dyDescent="0.3">
      <c r="A94" s="3"/>
      <c r="B94" s="3"/>
      <c r="C94" s="3"/>
      <c r="D94" s="3"/>
      <c r="E94" s="3"/>
      <c r="F94" s="3">
        <v>-8.1392890449118807E-6</v>
      </c>
      <c r="G94" s="3"/>
      <c r="H94" s="3"/>
      <c r="V94">
        <v>-0.12959697536235795</v>
      </c>
      <c r="Y94" s="3"/>
      <c r="Z94" s="3">
        <v>3.0996961448816824</v>
      </c>
      <c r="AA94" s="3"/>
      <c r="AB94" s="3"/>
      <c r="AC94" s="3"/>
      <c r="AD94" s="3">
        <v>-1.612059914377405</v>
      </c>
      <c r="AE94" s="3"/>
      <c r="AF94" s="3"/>
    </row>
    <row r="95" spans="1:32" x14ac:dyDescent="0.3">
      <c r="A95" s="3"/>
      <c r="B95" s="3"/>
      <c r="C95" s="3"/>
      <c r="D95" s="3"/>
      <c r="E95" s="3"/>
      <c r="F95" s="3">
        <v>1.0416550414195091E-5</v>
      </c>
      <c r="G95" s="3"/>
      <c r="H95" s="3"/>
      <c r="V95">
        <v>0.57997186870648487</v>
      </c>
      <c r="Y95" s="3"/>
      <c r="Z95" s="3">
        <v>-1.4250445363165716</v>
      </c>
      <c r="AA95" s="3"/>
      <c r="AB95" s="3"/>
      <c r="AC95" s="3"/>
      <c r="AD95" s="3">
        <v>1.6377587470590851</v>
      </c>
      <c r="AE95" s="3"/>
      <c r="AF95" s="3"/>
    </row>
    <row r="96" spans="1:32" x14ac:dyDescent="0.3">
      <c r="A96" s="3"/>
      <c r="B96" s="3"/>
      <c r="C96" s="3"/>
      <c r="D96" s="3"/>
      <c r="E96" s="3"/>
      <c r="F96" s="3">
        <v>-8.194803110653333E-6</v>
      </c>
      <c r="G96" s="3"/>
      <c r="H96" s="3"/>
      <c r="V96">
        <v>-0.33352945577478021</v>
      </c>
      <c r="Y96" s="3"/>
      <c r="Z96" s="3"/>
      <c r="AA96" s="3"/>
      <c r="AB96" s="3"/>
      <c r="AC96" s="3"/>
      <c r="AD96" s="3">
        <v>-2.8086756951579481</v>
      </c>
      <c r="AE96" s="3"/>
      <c r="AF96" s="3"/>
    </row>
    <row r="97" spans="1:32" x14ac:dyDescent="0.3">
      <c r="A97" s="3"/>
      <c r="B97" s="3"/>
      <c r="C97" s="3"/>
      <c r="D97" s="3"/>
      <c r="E97" s="3"/>
      <c r="F97" s="3">
        <v>7.5353046341555129E-6</v>
      </c>
      <c r="G97" s="3"/>
      <c r="H97" s="3"/>
      <c r="Y97" s="3"/>
      <c r="Z97" s="3">
        <v>1.1401101254528079</v>
      </c>
      <c r="AA97" s="3"/>
      <c r="AB97" s="3"/>
      <c r="AC97" s="3"/>
      <c r="AD97" s="3">
        <v>2.9414437559354178</v>
      </c>
      <c r="AE97" s="3"/>
      <c r="AF97" s="3"/>
    </row>
    <row r="98" spans="1:32" x14ac:dyDescent="0.3">
      <c r="A98" s="3"/>
      <c r="B98" s="3"/>
      <c r="C98" s="3"/>
      <c r="D98" s="3"/>
      <c r="E98" s="3"/>
      <c r="F98" s="3"/>
      <c r="G98" s="3"/>
      <c r="H98" s="3"/>
      <c r="V98">
        <v>1.5543868079270846E-4</v>
      </c>
      <c r="Y98" s="3"/>
      <c r="Z98" s="3">
        <v>-1.1075231387464082</v>
      </c>
      <c r="AA98" s="3"/>
      <c r="AB98" s="3"/>
      <c r="AC98" s="3"/>
      <c r="AD98" s="3"/>
      <c r="AE98" s="3"/>
      <c r="AF98" s="3"/>
    </row>
    <row r="99" spans="1:32" x14ac:dyDescent="0.3">
      <c r="A99" s="3"/>
      <c r="B99" s="3"/>
      <c r="C99" s="3"/>
      <c r="D99" s="3"/>
      <c r="E99" s="3"/>
      <c r="F99" s="3">
        <v>-0.47496065983426333</v>
      </c>
      <c r="G99" s="3"/>
      <c r="H99" s="3"/>
      <c r="V99">
        <v>-1.129128030798813E-5</v>
      </c>
      <c r="Y99" s="3"/>
      <c r="Z99" s="3">
        <v>1.1720775378158748</v>
      </c>
      <c r="AA99" s="3"/>
      <c r="AB99" s="3"/>
      <c r="AC99" s="3"/>
      <c r="AD99" s="3">
        <v>-0.21002419381288079</v>
      </c>
      <c r="AE99" s="3"/>
      <c r="AF99" s="3"/>
    </row>
    <row r="100" spans="1:32" x14ac:dyDescent="0.3">
      <c r="A100" s="3"/>
      <c r="B100" s="3"/>
      <c r="C100" s="3"/>
      <c r="D100" s="3"/>
      <c r="E100" s="3"/>
      <c r="F100" s="3">
        <v>-1.1670487368849303</v>
      </c>
      <c r="G100" s="3"/>
      <c r="H100" s="3"/>
      <c r="V100">
        <v>3.5731690025016022E-5</v>
      </c>
      <c r="Y100" s="3"/>
      <c r="Z100" s="3">
        <v>-1.5189611158204588</v>
      </c>
      <c r="AA100" s="3"/>
      <c r="AB100" s="3"/>
      <c r="AC100" s="3"/>
      <c r="AD100" s="3">
        <v>0.1763915080737998</v>
      </c>
      <c r="AE100" s="3"/>
      <c r="AF100" s="3"/>
    </row>
    <row r="101" spans="1:32" x14ac:dyDescent="0.3">
      <c r="A101" s="3"/>
      <c r="B101" s="3"/>
      <c r="C101" s="3"/>
      <c r="D101" s="3"/>
      <c r="E101" s="3"/>
      <c r="F101" s="3">
        <v>3.658408916976557</v>
      </c>
      <c r="G101" s="3"/>
      <c r="H101" s="3"/>
      <c r="V101">
        <v>1.2199320337650996E-4</v>
      </c>
      <c r="Y101" s="3"/>
      <c r="Z101" s="3">
        <v>1.7008307241734182</v>
      </c>
      <c r="AA101" s="3"/>
      <c r="AB101" s="3"/>
      <c r="AC101" s="3"/>
      <c r="AD101" s="3">
        <v>-0.30623912696728783</v>
      </c>
      <c r="AE101" s="3"/>
      <c r="AF101" s="3"/>
    </row>
    <row r="102" spans="1:32" x14ac:dyDescent="0.3">
      <c r="A102" s="3"/>
      <c r="B102" s="3"/>
      <c r="C102" s="3"/>
      <c r="D102" s="3"/>
      <c r="E102" s="3"/>
      <c r="F102" s="3">
        <v>-2.7248394026461837</v>
      </c>
      <c r="G102" s="3"/>
      <c r="H102" s="3"/>
      <c r="V102">
        <v>4.4743578321763561E-5</v>
      </c>
      <c r="Y102" s="3"/>
      <c r="Z102" s="3">
        <v>-1.3861411053006378</v>
      </c>
      <c r="AA102" s="3"/>
      <c r="AB102" s="3"/>
      <c r="AC102" s="3"/>
      <c r="AD102" s="3">
        <v>0.47963101959949145</v>
      </c>
      <c r="AE102" s="3"/>
      <c r="AF102" s="3"/>
    </row>
    <row r="103" spans="1:32" x14ac:dyDescent="0.3">
      <c r="A103" s="3"/>
      <c r="B103" s="3"/>
      <c r="C103" s="3"/>
      <c r="D103" s="3"/>
      <c r="E103" s="3"/>
      <c r="F103" s="3">
        <v>0.91907244223034357</v>
      </c>
      <c r="G103" s="3"/>
      <c r="H103" s="3"/>
      <c r="Y103" s="3"/>
      <c r="Z103" s="3"/>
      <c r="AA103" s="3"/>
      <c r="AB103" s="3"/>
      <c r="AC103" s="3"/>
      <c r="AD103" s="3">
        <v>-0.43216883184285404</v>
      </c>
      <c r="AE103" s="3"/>
      <c r="AF103" s="3"/>
    </row>
    <row r="104" spans="1:32" x14ac:dyDescent="0.3">
      <c r="A104" s="3"/>
      <c r="B104" s="3"/>
      <c r="C104" s="3"/>
      <c r="D104" s="3"/>
      <c r="E104" s="3"/>
      <c r="F104" s="3">
        <v>-1.5764590510146861</v>
      </c>
      <c r="G104" s="3"/>
      <c r="H104" s="3"/>
      <c r="V104">
        <v>5.1550573394142672E-5</v>
      </c>
      <c r="Y104" s="3"/>
      <c r="Z104" s="3">
        <v>4.4323167897590893E-5</v>
      </c>
      <c r="AA104" s="3"/>
      <c r="AB104" s="3"/>
      <c r="AC104" s="3"/>
      <c r="AD104" s="3">
        <v>0.29246917111606063</v>
      </c>
      <c r="AE104" s="3"/>
      <c r="AF104" s="3"/>
    </row>
    <row r="105" spans="1:32" x14ac:dyDescent="0.3">
      <c r="A105" s="3"/>
      <c r="B105" s="3"/>
      <c r="C105" s="3"/>
      <c r="D105" s="3"/>
      <c r="E105" s="3"/>
      <c r="F105" s="3">
        <v>0.70990960205588927</v>
      </c>
      <c r="G105" s="3"/>
      <c r="H105" s="3"/>
      <c r="V105">
        <v>-2.9511357399870593E-5</v>
      </c>
      <c r="Y105" s="3"/>
      <c r="Z105" s="3">
        <v>2.7644196574698737E-5</v>
      </c>
      <c r="AA105" s="3"/>
      <c r="AB105" s="3"/>
      <c r="AC105" s="3"/>
      <c r="AD105" s="3"/>
      <c r="AE105" s="3"/>
      <c r="AF105" s="3"/>
    </row>
    <row r="106" spans="1:32" x14ac:dyDescent="0.3">
      <c r="A106" s="3"/>
      <c r="B106" s="3"/>
      <c r="C106" s="3"/>
      <c r="D106" s="3"/>
      <c r="E106" s="3"/>
      <c r="F106" s="3">
        <v>0.65779512094747805</v>
      </c>
      <c r="G106" s="3"/>
      <c r="H106" s="3"/>
      <c r="V106">
        <v>1.7453516832017566E-5</v>
      </c>
      <c r="Y106" s="3"/>
      <c r="Z106" s="3">
        <v>2.9916494333044867E-6</v>
      </c>
      <c r="AA106" s="3"/>
      <c r="AB106" s="3"/>
      <c r="AC106" s="3"/>
      <c r="AD106" s="3">
        <v>0.13969056575644101</v>
      </c>
      <c r="AE106" s="3"/>
      <c r="AF106" s="3"/>
    </row>
    <row r="107" spans="1:32" x14ac:dyDescent="0.3">
      <c r="A107" s="3"/>
      <c r="B107" s="3"/>
      <c r="C107" s="3"/>
      <c r="D107" s="3"/>
      <c r="E107" s="3"/>
      <c r="F107" s="3"/>
      <c r="G107" s="3"/>
      <c r="H107" s="3"/>
      <c r="V107">
        <v>1.8293784615817314E-5</v>
      </c>
      <c r="Y107" s="3"/>
      <c r="Z107" s="3">
        <v>4.431396662263487E-6</v>
      </c>
      <c r="AA107" s="3"/>
      <c r="AB107" s="3"/>
      <c r="AC107" s="3"/>
      <c r="AD107" s="3">
        <v>-0.31969024726955297</v>
      </c>
      <c r="AE107" s="3"/>
      <c r="AF107" s="3"/>
    </row>
    <row r="108" spans="1:32" x14ac:dyDescent="0.3">
      <c r="A108" s="3"/>
      <c r="B108" s="3"/>
      <c r="C108" s="3"/>
      <c r="D108" s="3"/>
      <c r="E108" s="3"/>
      <c r="F108" s="3">
        <v>1.1076062080766022E-4</v>
      </c>
      <c r="G108" s="3"/>
      <c r="H108" s="3"/>
      <c r="V108">
        <v>3.109484183936666E-5</v>
      </c>
      <c r="Y108" s="3"/>
      <c r="Z108" s="3">
        <v>1.2545055226317647E-5</v>
      </c>
      <c r="AA108" s="3"/>
      <c r="AB108" s="3"/>
      <c r="AC108" s="3"/>
      <c r="AD108" s="3">
        <v>0.40683809891816869</v>
      </c>
      <c r="AE108" s="3"/>
      <c r="AF108" s="3"/>
    </row>
    <row r="109" spans="1:32" x14ac:dyDescent="0.3">
      <c r="A109" s="3"/>
      <c r="B109" s="3"/>
      <c r="C109" s="3"/>
      <c r="D109" s="3"/>
      <c r="E109" s="3"/>
      <c r="F109" s="3">
        <v>-2.2947434868298463E-4</v>
      </c>
      <c r="G109" s="3"/>
      <c r="H109" s="3"/>
      <c r="Y109" s="3"/>
      <c r="Z109" s="3"/>
      <c r="AA109" s="3"/>
      <c r="AB109" s="3"/>
      <c r="AC109" s="3"/>
      <c r="AD109" s="3">
        <v>-0.22282715808618292</v>
      </c>
      <c r="AE109" s="3"/>
      <c r="AF109" s="3"/>
    </row>
    <row r="110" spans="1:32" x14ac:dyDescent="0.3">
      <c r="A110" s="3"/>
      <c r="B110" s="3"/>
      <c r="C110" s="3"/>
      <c r="D110" s="3"/>
      <c r="E110" s="3"/>
      <c r="F110" s="3">
        <v>2.0845153183849044E-4</v>
      </c>
      <c r="G110" s="3"/>
      <c r="H110" s="3"/>
      <c r="V110">
        <v>-0.29959342817912515</v>
      </c>
      <c r="Y110" s="3"/>
      <c r="Z110" s="3">
        <v>-0.41538439637788355</v>
      </c>
      <c r="AA110" s="3"/>
      <c r="AB110" s="3"/>
      <c r="AC110" s="3"/>
      <c r="AD110" s="3">
        <v>0.14370906890283452</v>
      </c>
      <c r="AE110" s="3"/>
      <c r="AF110" s="3"/>
    </row>
    <row r="111" spans="1:32" x14ac:dyDescent="0.3">
      <c r="A111" s="3"/>
      <c r="B111" s="3"/>
      <c r="C111" s="3"/>
      <c r="D111" s="3"/>
      <c r="E111" s="3"/>
      <c r="F111" s="3">
        <v>2.7957077384771121E-4</v>
      </c>
      <c r="G111" s="3"/>
      <c r="H111" s="3"/>
      <c r="V111">
        <v>1.1185985497558626</v>
      </c>
      <c r="Y111" s="3"/>
      <c r="Z111" s="3">
        <v>0.57942528356463441</v>
      </c>
      <c r="AA111" s="3"/>
      <c r="AB111" s="3"/>
      <c r="AC111" s="3"/>
      <c r="AD111" s="3">
        <v>-0.14771751703467123</v>
      </c>
      <c r="AE111" s="3"/>
      <c r="AF111" s="3"/>
    </row>
    <row r="112" spans="1:32" x14ac:dyDescent="0.3">
      <c r="A112" s="3"/>
      <c r="B112" s="3"/>
      <c r="C112" s="3"/>
      <c r="D112" s="3"/>
      <c r="E112" s="3"/>
      <c r="F112" s="3">
        <v>-2.0211223970990807E-4</v>
      </c>
      <c r="G112" s="3"/>
      <c r="H112" s="3"/>
      <c r="V112">
        <v>-0.66159471890355126</v>
      </c>
      <c r="Y112" s="3"/>
      <c r="Z112" s="3">
        <v>-0.98001274392991844</v>
      </c>
      <c r="AA112" s="3"/>
      <c r="AB112" s="3"/>
      <c r="AC112" s="3"/>
      <c r="AD112" s="3"/>
      <c r="AE112" s="3"/>
      <c r="AF112" s="3"/>
    </row>
    <row r="113" spans="1:32" x14ac:dyDescent="0.3">
      <c r="A113" s="3"/>
      <c r="B113" s="3"/>
      <c r="C113" s="3"/>
      <c r="D113" s="3"/>
      <c r="E113" s="3"/>
      <c r="F113" s="3"/>
      <c r="G113" s="3"/>
      <c r="H113" s="3"/>
      <c r="V113">
        <v>0.44706410196905905</v>
      </c>
      <c r="Y113" s="3"/>
      <c r="Z113" s="3">
        <v>1.0687039408700845</v>
      </c>
      <c r="AA113" s="3"/>
      <c r="AB113" s="3"/>
      <c r="AC113" s="3"/>
      <c r="AD113" s="3">
        <v>-8.5656854023157068E-4</v>
      </c>
      <c r="AE113" s="3"/>
      <c r="AF113" s="3"/>
    </row>
    <row r="114" spans="1:32" x14ac:dyDescent="0.3">
      <c r="A114" s="3"/>
      <c r="B114" s="3"/>
      <c r="C114" s="3"/>
      <c r="D114" s="3"/>
      <c r="E114" s="3"/>
      <c r="F114" s="3">
        <v>-1.4185251190169319E-5</v>
      </c>
      <c r="G114" s="3"/>
      <c r="H114" s="3"/>
      <c r="V114">
        <v>-1.2409057397687999</v>
      </c>
      <c r="Y114" s="3"/>
      <c r="Z114" s="3">
        <v>-0.85980441718871203</v>
      </c>
      <c r="AA114" s="3"/>
      <c r="AB114" s="3"/>
      <c r="AC114" s="3"/>
      <c r="AD114" s="3">
        <v>1.6523011857643934E-3</v>
      </c>
      <c r="AE114" s="3"/>
      <c r="AF114" s="3"/>
    </row>
    <row r="115" spans="1:32" x14ac:dyDescent="0.3">
      <c r="A115" s="3"/>
      <c r="B115" s="3"/>
      <c r="C115" s="3"/>
      <c r="D115" s="3"/>
      <c r="E115" s="3"/>
      <c r="F115" s="3">
        <v>1.363955008751752E-5</v>
      </c>
      <c r="G115" s="3"/>
      <c r="H115" s="3"/>
      <c r="V115">
        <v>0.63978314474051778</v>
      </c>
      <c r="Y115" s="3"/>
      <c r="Z115" s="3">
        <v>0.60738177309459307</v>
      </c>
      <c r="AA115" s="3"/>
      <c r="AB115" s="3"/>
      <c r="AC115" s="3"/>
      <c r="AD115" s="3">
        <v>-6.0940687914593807E-4</v>
      </c>
      <c r="AE115" s="3"/>
      <c r="AF115" s="3"/>
    </row>
    <row r="116" spans="1:32" x14ac:dyDescent="0.3">
      <c r="A116" s="3"/>
      <c r="B116" s="3"/>
      <c r="C116" s="3"/>
      <c r="D116" s="3"/>
      <c r="E116" s="3"/>
      <c r="F116" s="3">
        <v>-1.3617723405756972E-5</v>
      </c>
      <c r="G116" s="3"/>
      <c r="H116" s="3"/>
      <c r="Y116" s="3"/>
      <c r="Z116" s="3"/>
      <c r="AA116" s="3"/>
      <c r="AB116" s="3"/>
      <c r="AC116" s="3"/>
      <c r="AD116" s="3">
        <v>1.0304747862483581E-3</v>
      </c>
      <c r="AE116" s="3"/>
      <c r="AF116" s="3"/>
    </row>
    <row r="117" spans="1:32" x14ac:dyDescent="0.3">
      <c r="A117" s="3"/>
      <c r="B117" s="3"/>
      <c r="C117" s="3"/>
      <c r="D117" s="3"/>
      <c r="E117" s="3"/>
      <c r="F117" s="3">
        <v>2.3770788057481472E-5</v>
      </c>
      <c r="G117" s="3"/>
      <c r="H117" s="3"/>
      <c r="V117">
        <v>-1.0779031005193809</v>
      </c>
      <c r="Y117" s="3"/>
      <c r="Z117" s="3">
        <v>2.1280543985772261E-4</v>
      </c>
      <c r="AA117" s="3"/>
      <c r="AB117" s="3"/>
      <c r="AC117" s="3"/>
      <c r="AD117" s="3">
        <v>-4.7801504345214063E-4</v>
      </c>
      <c r="AE117" s="3"/>
      <c r="AF117" s="3"/>
    </row>
    <row r="118" spans="1:32" x14ac:dyDescent="0.3">
      <c r="A118" s="3"/>
      <c r="B118" s="3"/>
      <c r="C118" s="3"/>
      <c r="D118" s="3"/>
      <c r="E118" s="3"/>
      <c r="F118" s="3">
        <v>2.5263822722370262E-6</v>
      </c>
      <c r="G118" s="3"/>
      <c r="H118" s="3"/>
      <c r="V118">
        <v>2.3862568072914523</v>
      </c>
      <c r="Y118" s="3"/>
      <c r="Z118" s="3">
        <v>-1.4723176279646542E-4</v>
      </c>
      <c r="AA118" s="3"/>
      <c r="AB118" s="3"/>
      <c r="AC118" s="3"/>
      <c r="AD118" s="3"/>
      <c r="AE118" s="3"/>
      <c r="AF118" s="3"/>
    </row>
    <row r="119" spans="1:32" x14ac:dyDescent="0.3">
      <c r="A119" s="3"/>
      <c r="B119" s="3"/>
      <c r="C119" s="3"/>
      <c r="D119" s="3"/>
      <c r="E119" s="3"/>
      <c r="F119" s="3"/>
      <c r="G119" s="3"/>
      <c r="H119" s="3"/>
      <c r="V119">
        <v>-1.1482239516556316</v>
      </c>
      <c r="Y119" s="3"/>
      <c r="Z119" s="3">
        <v>7.7663719616286961E-5</v>
      </c>
      <c r="AA119" s="3"/>
      <c r="AB119" s="3"/>
      <c r="AC119" s="3"/>
      <c r="AD119" s="3">
        <v>-0.24864678339969912</v>
      </c>
      <c r="AE119" s="3"/>
      <c r="AF119" s="3"/>
    </row>
    <row r="120" spans="1:32" x14ac:dyDescent="0.3">
      <c r="A120" s="3"/>
      <c r="B120" s="3"/>
      <c r="C120" s="3"/>
      <c r="D120" s="3"/>
      <c r="E120" s="3"/>
      <c r="F120" s="3">
        <v>-2.4841609260622937E-2</v>
      </c>
      <c r="G120" s="3"/>
      <c r="H120" s="3"/>
      <c r="V120">
        <v>0.99031509274071838</v>
      </c>
      <c r="Y120" s="3"/>
      <c r="Z120" s="3">
        <v>-1.1069383014655567E-5</v>
      </c>
      <c r="AA120" s="3"/>
      <c r="AB120" s="3"/>
      <c r="AC120" s="3"/>
      <c r="AD120" s="3">
        <v>0.12732936643310616</v>
      </c>
      <c r="AE120" s="3"/>
      <c r="AF120" s="3"/>
    </row>
    <row r="121" spans="1:32" x14ac:dyDescent="0.3">
      <c r="A121" s="3"/>
      <c r="B121" s="3"/>
      <c r="C121" s="3"/>
      <c r="D121" s="3"/>
      <c r="E121" s="3"/>
      <c r="F121" s="3">
        <v>7.8405559716279143E-3</v>
      </c>
      <c r="G121" s="3"/>
      <c r="H121" s="3"/>
      <c r="V121">
        <v>-3.4530969510545564</v>
      </c>
      <c r="Y121" s="3"/>
      <c r="Z121" s="3">
        <v>-1.6055942369826374E-4</v>
      </c>
      <c r="AA121" s="3"/>
      <c r="AB121" s="3"/>
      <c r="AC121" s="3"/>
      <c r="AD121" s="3">
        <v>-0.12073058623557262</v>
      </c>
      <c r="AE121" s="3"/>
      <c r="AF121" s="3"/>
    </row>
    <row r="122" spans="1:32" x14ac:dyDescent="0.3">
      <c r="A122" s="3"/>
      <c r="B122" s="3"/>
      <c r="C122" s="3"/>
      <c r="D122" s="3"/>
      <c r="E122" s="3"/>
      <c r="F122" s="3">
        <v>-2.3797166432136575E-2</v>
      </c>
      <c r="G122" s="3"/>
      <c r="H122" s="3"/>
      <c r="V122">
        <v>2.3275979391716208</v>
      </c>
      <c r="Y122" s="3"/>
      <c r="Z122" s="3"/>
      <c r="AA122" s="3"/>
      <c r="AB122" s="3"/>
      <c r="AC122" s="3"/>
      <c r="AD122" s="3">
        <v>0.10181679810873429</v>
      </c>
      <c r="AE122" s="3"/>
      <c r="AF122" s="3"/>
    </row>
    <row r="123" spans="1:32" x14ac:dyDescent="0.3">
      <c r="A123" s="3"/>
      <c r="B123" s="3"/>
      <c r="C123" s="3"/>
      <c r="D123" s="3"/>
      <c r="E123" s="3"/>
      <c r="F123" s="3">
        <v>2.0772618030713362E-2</v>
      </c>
      <c r="G123" s="3"/>
      <c r="H123" s="3"/>
      <c r="Y123" s="3"/>
      <c r="Z123" s="3">
        <v>-0.46296746271658629</v>
      </c>
      <c r="AA123" s="3"/>
      <c r="AB123" s="3"/>
      <c r="AC123" s="3"/>
      <c r="AD123" s="3">
        <v>-0.21763674388541629</v>
      </c>
      <c r="AE123" s="3"/>
      <c r="AF123" s="3"/>
    </row>
    <row r="124" spans="1:32" x14ac:dyDescent="0.3">
      <c r="A124" s="3"/>
      <c r="B124" s="3"/>
      <c r="C124" s="3"/>
      <c r="D124" s="3"/>
      <c r="E124" s="3"/>
      <c r="F124" s="3">
        <v>-2.1596591811722455E-2</v>
      </c>
      <c r="G124" s="3"/>
      <c r="H124" s="3"/>
      <c r="V124">
        <v>-2.2319440975562185E-5</v>
      </c>
      <c r="Y124" s="3"/>
      <c r="Z124" s="3">
        <v>0.41465818392648379</v>
      </c>
      <c r="AA124" s="3"/>
      <c r="AB124" s="3"/>
      <c r="AC124" s="3"/>
      <c r="AD124" s="3">
        <v>0.35786995040184322</v>
      </c>
      <c r="AE124" s="3"/>
      <c r="AF124" s="3"/>
    </row>
    <row r="125" spans="1:32" x14ac:dyDescent="0.3">
      <c r="A125" s="3"/>
      <c r="B125" s="3"/>
      <c r="C125" s="3"/>
      <c r="D125" s="3"/>
      <c r="E125" s="3"/>
      <c r="F125" s="3">
        <v>4.1625176486755837E-2</v>
      </c>
      <c r="G125" s="3"/>
      <c r="H125" s="3"/>
      <c r="V125">
        <v>7.0500006311187378E-5</v>
      </c>
      <c r="Y125" s="3"/>
      <c r="Z125" s="3">
        <v>-0.63153734028713371</v>
      </c>
      <c r="AA125" s="3"/>
      <c r="AB125" s="3"/>
      <c r="AC125" s="3"/>
      <c r="AD125" s="3"/>
      <c r="AE125" s="3"/>
      <c r="AF125" s="3"/>
    </row>
    <row r="126" spans="1:32" x14ac:dyDescent="0.3">
      <c r="A126" s="3"/>
      <c r="B126" s="3"/>
      <c r="C126" s="3"/>
      <c r="D126" s="3"/>
      <c r="E126" s="3"/>
      <c r="F126" s="3"/>
      <c r="G126" s="3"/>
      <c r="H126" s="3"/>
      <c r="V126">
        <v>-4.5722164365683743E-5</v>
      </c>
      <c r="Y126" s="3"/>
      <c r="Z126" s="3">
        <v>0.87399412957366251</v>
      </c>
      <c r="AA126" s="3"/>
      <c r="AB126" s="3"/>
      <c r="AC126" s="3"/>
      <c r="AD126" s="3">
        <v>-5.2095024460467567E-6</v>
      </c>
      <c r="AE126" s="3"/>
      <c r="AF126" s="3"/>
    </row>
    <row r="127" spans="1:32" x14ac:dyDescent="0.3">
      <c r="A127" s="3"/>
      <c r="B127" s="3"/>
      <c r="C127" s="3"/>
      <c r="D127" s="3"/>
      <c r="E127" s="3"/>
      <c r="F127" s="3">
        <v>0.79167775454936917</v>
      </c>
      <c r="G127" s="3"/>
      <c r="H127" s="3"/>
      <c r="V127">
        <v>-1.8985304478037369E-5</v>
      </c>
      <c r="Y127" s="3"/>
      <c r="Z127" s="3">
        <v>-0.87345120542956445</v>
      </c>
      <c r="AA127" s="3"/>
      <c r="AB127" s="3"/>
      <c r="AC127" s="3"/>
      <c r="AD127" s="3">
        <v>-6.5672111748246796E-5</v>
      </c>
      <c r="AE127" s="3"/>
      <c r="AF127" s="3"/>
    </row>
    <row r="128" spans="1:32" x14ac:dyDescent="0.3">
      <c r="A128" s="3"/>
      <c r="B128" s="3"/>
      <c r="C128" s="3"/>
      <c r="D128" s="3"/>
      <c r="E128" s="3"/>
      <c r="F128" s="3">
        <v>-4.0939947858862773</v>
      </c>
      <c r="G128" s="3"/>
      <c r="H128" s="3"/>
      <c r="V128">
        <v>1.1067834675526E-4</v>
      </c>
      <c r="Y128" s="3"/>
      <c r="Z128" s="3">
        <v>0.67924114791727508</v>
      </c>
      <c r="AA128" s="3"/>
      <c r="AB128" s="3"/>
      <c r="AC128" s="3"/>
      <c r="AD128" s="3">
        <v>1.0826149869072332E-4</v>
      </c>
      <c r="AE128" s="3"/>
      <c r="AF128" s="3"/>
    </row>
    <row r="129" spans="1:32" x14ac:dyDescent="0.3">
      <c r="A129" s="3"/>
      <c r="B129" s="3"/>
      <c r="C129" s="3"/>
      <c r="D129" s="3"/>
      <c r="E129" s="3"/>
      <c r="F129" s="3">
        <v>6.8064976195218039</v>
      </c>
      <c r="G129" s="3"/>
      <c r="H129" s="3"/>
      <c r="Y129" s="3"/>
      <c r="Z129" s="3"/>
      <c r="AA129" s="3"/>
      <c r="AB129" s="3"/>
      <c r="AC129" s="3"/>
      <c r="AD129" s="3">
        <v>-1.0054222276905415E-4</v>
      </c>
      <c r="AE129" s="3"/>
      <c r="AF129" s="3"/>
    </row>
    <row r="130" spans="1:32" x14ac:dyDescent="0.3">
      <c r="A130" s="3"/>
      <c r="B130" s="3"/>
      <c r="C130" s="3"/>
      <c r="D130" s="3"/>
      <c r="E130" s="3"/>
      <c r="F130" s="3">
        <v>-3.7533822708678186</v>
      </c>
      <c r="G130" s="3"/>
      <c r="H130" s="3"/>
      <c r="V130">
        <v>1.176268767986125</v>
      </c>
      <c r="Y130" s="3"/>
      <c r="Z130" s="3">
        <v>6.8926321090227684E-6</v>
      </c>
      <c r="AA130" s="3"/>
      <c r="AB130" s="3"/>
      <c r="AC130" s="3"/>
      <c r="AD130" s="3">
        <v>1.07651281466163E-4</v>
      </c>
      <c r="AE130" s="3"/>
      <c r="AF130" s="3"/>
    </row>
    <row r="131" spans="1:32" x14ac:dyDescent="0.3">
      <c r="A131" s="3"/>
      <c r="B131" s="3"/>
      <c r="C131" s="3"/>
      <c r="D131" s="3"/>
      <c r="E131" s="3"/>
      <c r="F131" s="3">
        <v>-1.8227760527327097</v>
      </c>
      <c r="G131" s="3"/>
      <c r="H131" s="3"/>
      <c r="V131">
        <v>-1.9984438501337349</v>
      </c>
      <c r="Y131" s="3"/>
      <c r="Z131" s="3">
        <v>-3.4753737616059138E-5</v>
      </c>
      <c r="AA131" s="3"/>
      <c r="AB131" s="3"/>
      <c r="AC131" s="3"/>
      <c r="AD131" s="3"/>
      <c r="AE131" s="3"/>
      <c r="AF131" s="3"/>
    </row>
    <row r="132" spans="1:32" x14ac:dyDescent="0.3">
      <c r="A132" s="3"/>
      <c r="B132" s="3"/>
      <c r="C132" s="3"/>
      <c r="D132" s="3"/>
      <c r="E132" s="3"/>
      <c r="F132" s="3">
        <v>6.6855782791313505</v>
      </c>
      <c r="G132" s="3"/>
      <c r="H132" s="3"/>
      <c r="V132">
        <v>1.2754810682732109</v>
      </c>
      <c r="Y132" s="3"/>
      <c r="Z132" s="3">
        <v>3.514317494750738E-5</v>
      </c>
      <c r="AA132" s="3"/>
      <c r="AB132" s="3"/>
      <c r="AC132" s="3"/>
      <c r="AD132" s="3">
        <v>3.6141831671812126</v>
      </c>
      <c r="AE132" s="3"/>
      <c r="AF132" s="3"/>
    </row>
    <row r="133" spans="1:32" x14ac:dyDescent="0.3">
      <c r="A133" s="3"/>
      <c r="B133" s="3"/>
      <c r="C133" s="3"/>
      <c r="D133" s="3"/>
      <c r="E133" s="3"/>
      <c r="F133" s="3">
        <v>-4.4612170176982522</v>
      </c>
      <c r="G133" s="3"/>
      <c r="H133" s="3"/>
      <c r="V133">
        <v>-1.0107885347682684</v>
      </c>
      <c r="Y133" s="3"/>
      <c r="Z133" s="3">
        <v>-1.9362798056952705E-5</v>
      </c>
      <c r="AA133" s="3"/>
      <c r="AB133" s="3"/>
      <c r="AC133" s="3"/>
      <c r="AD133" s="3">
        <v>-3.3547030747073805</v>
      </c>
      <c r="AE133" s="3"/>
      <c r="AF133" s="3"/>
    </row>
    <row r="134" spans="1:32" x14ac:dyDescent="0.3">
      <c r="A134" s="3"/>
      <c r="B134" s="3"/>
      <c r="C134" s="3"/>
      <c r="D134" s="3"/>
      <c r="E134" s="3"/>
      <c r="F134" s="3"/>
      <c r="G134" s="3"/>
      <c r="H134" s="3"/>
      <c r="V134">
        <v>4.251486429228577</v>
      </c>
      <c r="Y134" s="3"/>
      <c r="Z134" s="3">
        <v>3.3557704503370684E-5</v>
      </c>
      <c r="AA134" s="3"/>
      <c r="AB134" s="3"/>
      <c r="AC134" s="3"/>
      <c r="AD134" s="3">
        <v>0.42024034993944526</v>
      </c>
      <c r="AE134" s="3"/>
      <c r="AF134" s="3"/>
    </row>
    <row r="135" spans="1:32" x14ac:dyDescent="0.3">
      <c r="A135" s="3"/>
      <c r="B135" s="3"/>
      <c r="C135" s="3"/>
      <c r="D135" s="3"/>
      <c r="E135" s="3"/>
      <c r="F135" s="3">
        <v>-1.6544160621255835</v>
      </c>
      <c r="G135" s="3"/>
      <c r="H135" s="3"/>
      <c r="V135">
        <v>-3.6702476761212459</v>
      </c>
      <c r="Y135" s="3"/>
      <c r="Z135" s="3"/>
      <c r="AA135" s="3"/>
      <c r="AB135" s="3"/>
      <c r="AC135" s="3"/>
      <c r="AD135" s="3">
        <v>1.3831315220864659</v>
      </c>
      <c r="AE135" s="3"/>
      <c r="AF135" s="3"/>
    </row>
    <row r="136" spans="1:32" x14ac:dyDescent="0.3">
      <c r="A136" s="3"/>
      <c r="B136" s="3"/>
      <c r="C136" s="3"/>
      <c r="D136" s="3"/>
      <c r="E136" s="3"/>
      <c r="F136" s="3">
        <v>1.8874077324301508</v>
      </c>
      <c r="G136" s="3"/>
      <c r="H136" s="3"/>
      <c r="Y136" s="24" t="s">
        <v>6</v>
      </c>
      <c r="Z136" s="3">
        <v>-0.29838778010052652</v>
      </c>
      <c r="AA136" s="3">
        <f>AVERAGE(Z136:Z334)</f>
        <v>3.8949879036693685E-5</v>
      </c>
      <c r="AB136" s="3">
        <f>STDEV(Z136:Z334)</f>
        <v>0.97848927008908415</v>
      </c>
      <c r="AC136" s="3"/>
      <c r="AD136" s="3">
        <v>-1.3417325856680462</v>
      </c>
      <c r="AE136" s="3"/>
      <c r="AF136" s="3"/>
    </row>
    <row r="137" spans="1:32" x14ac:dyDescent="0.3">
      <c r="A137" s="3"/>
      <c r="B137" s="3"/>
      <c r="C137" s="3"/>
      <c r="D137" s="3"/>
      <c r="E137" s="3"/>
      <c r="F137" s="3">
        <v>-3.8023654802400317</v>
      </c>
      <c r="G137" s="3"/>
      <c r="H137" s="3"/>
      <c r="Y137" s="24"/>
      <c r="Z137" s="3">
        <v>0.34474217460161655</v>
      </c>
      <c r="AA137" s="3"/>
      <c r="AB137" s="3"/>
      <c r="AC137" s="3"/>
      <c r="AD137" s="3">
        <v>1.7283539145144633</v>
      </c>
      <c r="AE137" s="3"/>
      <c r="AF137" s="3"/>
    </row>
    <row r="138" spans="1:32" x14ac:dyDescent="0.3">
      <c r="A138" s="3"/>
      <c r="B138" s="3"/>
      <c r="C138" s="3"/>
      <c r="D138" s="3"/>
      <c r="E138" s="3"/>
      <c r="F138" s="3">
        <v>6.3842188792759753</v>
      </c>
      <c r="G138" s="3"/>
      <c r="H138" s="3"/>
      <c r="Y138" s="24"/>
      <c r="Z138" s="3">
        <v>-0.35740027768715849</v>
      </c>
      <c r="AA138" s="3"/>
      <c r="AB138" s="3"/>
      <c r="AC138" s="3"/>
      <c r="AD138" s="3">
        <v>-2.4494328417659728</v>
      </c>
      <c r="AE138" s="3"/>
      <c r="AF138" s="3"/>
    </row>
    <row r="139" spans="1:32" x14ac:dyDescent="0.3">
      <c r="A139" s="3"/>
      <c r="B139" s="3"/>
      <c r="C139" s="3"/>
      <c r="D139" s="3"/>
      <c r="E139" s="3"/>
      <c r="F139" s="3">
        <v>0.22111079604409359</v>
      </c>
      <c r="G139" s="3"/>
      <c r="H139" s="3"/>
      <c r="Y139" s="24"/>
      <c r="Z139" s="3">
        <v>0.35370302591673869</v>
      </c>
      <c r="AA139" s="3"/>
      <c r="AB139" s="3"/>
      <c r="AC139" s="3"/>
      <c r="AD139" s="3"/>
      <c r="AE139" s="3"/>
      <c r="AF139" s="3"/>
    </row>
    <row r="140" spans="1:32" x14ac:dyDescent="0.3">
      <c r="A140" s="3"/>
      <c r="B140" s="3"/>
      <c r="C140" s="3"/>
      <c r="D140" s="3"/>
      <c r="E140" s="3"/>
      <c r="F140" s="3">
        <v>-3.2904022805588502</v>
      </c>
      <c r="G140" s="3"/>
      <c r="H140" s="3"/>
      <c r="Y140" s="24"/>
      <c r="Z140" s="3">
        <v>-0.27299893718191121</v>
      </c>
      <c r="AA140" s="3"/>
      <c r="AB140" s="3"/>
      <c r="AC140" s="3"/>
      <c r="AD140" s="3"/>
      <c r="AE140" s="3"/>
      <c r="AF140" s="3"/>
    </row>
    <row r="141" spans="1:32" x14ac:dyDescent="0.3">
      <c r="A141" s="3"/>
      <c r="B141" s="3"/>
      <c r="C141" s="3"/>
      <c r="D141" s="3"/>
      <c r="E141" s="3"/>
      <c r="F141" s="3">
        <v>0.34073751507229139</v>
      </c>
      <c r="G141" s="3"/>
      <c r="H141" s="3"/>
      <c r="Y141" s="24"/>
      <c r="Z141" s="3">
        <v>0.23035321306961398</v>
      </c>
      <c r="AA141" s="3"/>
      <c r="AB141" s="3"/>
      <c r="AC141" s="3"/>
      <c r="AD141" s="3"/>
      <c r="AE141" s="3"/>
      <c r="AF141" s="3"/>
    </row>
    <row r="142" spans="1:32" x14ac:dyDescent="0.3">
      <c r="A142" s="3"/>
      <c r="B142" s="3"/>
      <c r="C142" s="3"/>
      <c r="D142" s="3"/>
      <c r="E142" s="3"/>
      <c r="F142" s="3"/>
      <c r="G142" s="3"/>
      <c r="H142" s="3"/>
      <c r="Y142" s="24"/>
      <c r="Z142" s="3"/>
      <c r="AA142" s="3"/>
      <c r="AB142" s="3"/>
      <c r="AC142" s="3"/>
      <c r="AD142" s="3"/>
      <c r="AE142" s="3"/>
      <c r="AF142" s="3"/>
    </row>
    <row r="143" spans="1:32" x14ac:dyDescent="0.3">
      <c r="A143" s="3"/>
      <c r="B143" s="3"/>
      <c r="C143" s="3"/>
      <c r="D143" s="3"/>
      <c r="E143" s="3"/>
      <c r="F143" s="3">
        <v>1.3833285264027257E-5</v>
      </c>
      <c r="G143" s="3"/>
      <c r="H143" s="3"/>
      <c r="Y143" s="24"/>
      <c r="Z143" s="3">
        <v>0.55788597671695317</v>
      </c>
      <c r="AA143" s="3"/>
      <c r="AB143" s="3"/>
      <c r="AC143" s="3"/>
      <c r="AD143" s="3"/>
      <c r="AE143" s="3"/>
      <c r="AF143" s="3"/>
    </row>
    <row r="144" spans="1:32" x14ac:dyDescent="0.3">
      <c r="A144" s="3"/>
      <c r="B144" s="3"/>
      <c r="C144" s="3"/>
      <c r="D144" s="3"/>
      <c r="E144" s="3"/>
      <c r="F144" s="3">
        <v>2.6803067235761498E-5</v>
      </c>
      <c r="G144" s="3"/>
      <c r="H144" s="3"/>
      <c r="Y144" s="24"/>
      <c r="Z144" s="3">
        <v>-0.70267723671810522</v>
      </c>
      <c r="AA144" s="3"/>
      <c r="AB144" s="3"/>
      <c r="AC144" s="3"/>
      <c r="AD144" s="3"/>
      <c r="AE144" s="3"/>
      <c r="AF144" s="3"/>
    </row>
    <row r="145" spans="1:32" x14ac:dyDescent="0.3">
      <c r="A145" s="3"/>
      <c r="B145" s="3"/>
      <c r="C145" s="3"/>
      <c r="D145" s="3"/>
      <c r="E145" s="3"/>
      <c r="F145" s="3">
        <v>2.3799450864563207E-5</v>
      </c>
      <c r="G145" s="3"/>
      <c r="H145" s="3"/>
      <c r="Y145" s="24"/>
      <c r="Z145" s="3">
        <v>0.73000355976313036</v>
      </c>
      <c r="AA145" s="3"/>
      <c r="AB145" s="3"/>
      <c r="AC145" s="3"/>
      <c r="AD145" s="3"/>
      <c r="AE145" s="3"/>
      <c r="AF145" s="3"/>
    </row>
    <row r="146" spans="1:32" x14ac:dyDescent="0.3">
      <c r="A146" s="3"/>
      <c r="B146" s="3"/>
      <c r="C146" s="3"/>
      <c r="D146" s="3"/>
      <c r="E146" s="3"/>
      <c r="F146" s="3">
        <v>2.4575614624513313E-5</v>
      </c>
      <c r="G146" s="3"/>
      <c r="H146" s="3"/>
      <c r="Y146" s="3"/>
      <c r="Z146" s="3">
        <v>-0.57858825604990216</v>
      </c>
      <c r="AA146" s="3"/>
      <c r="AB146" s="3"/>
      <c r="AC146" s="3"/>
      <c r="AD146" s="3"/>
      <c r="AE146" s="3"/>
      <c r="AF146" s="3"/>
    </row>
    <row r="147" spans="1:32" x14ac:dyDescent="0.3">
      <c r="A147" s="3"/>
      <c r="B147" s="3"/>
      <c r="C147" s="3"/>
      <c r="D147" s="3"/>
      <c r="E147" s="3"/>
      <c r="F147" s="3">
        <v>-2.6149177925436069E-5</v>
      </c>
      <c r="G147" s="3"/>
      <c r="H147" s="3"/>
      <c r="Y147" s="3"/>
      <c r="Z147" s="3">
        <v>0.44880234720182005</v>
      </c>
      <c r="AA147" s="3"/>
      <c r="AB147" s="3"/>
      <c r="AC147" s="3"/>
      <c r="AD147" s="3"/>
      <c r="AE147" s="3"/>
      <c r="AF147" s="3"/>
    </row>
    <row r="148" spans="1:32" x14ac:dyDescent="0.3">
      <c r="A148" s="3"/>
      <c r="B148" s="3"/>
      <c r="C148" s="3"/>
      <c r="D148" s="3"/>
      <c r="E148" s="3"/>
      <c r="F148" s="3"/>
      <c r="G148" s="3"/>
      <c r="H148" s="3"/>
      <c r="Y148" s="3"/>
      <c r="Z148" s="3">
        <v>-0.45519473766133056</v>
      </c>
      <c r="AA148" s="3"/>
      <c r="AB148" s="3"/>
      <c r="AC148" s="3"/>
      <c r="AD148" s="3"/>
      <c r="AE148" s="3"/>
      <c r="AF148" s="3"/>
    </row>
    <row r="149" spans="1:32" x14ac:dyDescent="0.3">
      <c r="A149" s="3"/>
      <c r="B149" s="3"/>
      <c r="C149" s="3"/>
      <c r="D149" s="3"/>
      <c r="E149" s="3"/>
      <c r="F149" s="3">
        <v>7.2339240762133523E-5</v>
      </c>
      <c r="G149" s="3"/>
      <c r="H149" s="3"/>
      <c r="Y149" s="3"/>
      <c r="Z149" s="3"/>
      <c r="AA149" s="3"/>
      <c r="AB149" s="3"/>
      <c r="AC149" s="3"/>
      <c r="AD149" s="3"/>
      <c r="AE149" s="3"/>
      <c r="AF149" s="3"/>
    </row>
    <row r="150" spans="1:32" x14ac:dyDescent="0.3">
      <c r="A150" s="3"/>
      <c r="B150" s="3"/>
      <c r="C150" s="3"/>
      <c r="D150" s="3"/>
      <c r="E150" s="3"/>
      <c r="F150" s="3">
        <v>-7.096227084033354E-6</v>
      </c>
      <c r="G150" s="3"/>
      <c r="H150" s="3"/>
      <c r="Y150" s="3"/>
      <c r="Z150" s="3">
        <v>-1.7107088969057874E-5</v>
      </c>
      <c r="AA150" s="3"/>
      <c r="AB150" s="3"/>
      <c r="AC150" s="3"/>
      <c r="AD150" s="3"/>
      <c r="AE150" s="3"/>
      <c r="AF150" s="3"/>
    </row>
    <row r="151" spans="1:32" x14ac:dyDescent="0.3">
      <c r="A151" s="3"/>
      <c r="B151" s="3"/>
      <c r="C151" s="3"/>
      <c r="D151" s="3"/>
      <c r="E151" s="3"/>
      <c r="F151" s="3">
        <v>5.2695203672860393E-5</v>
      </c>
      <c r="G151" s="3"/>
      <c r="H151" s="3"/>
      <c r="Y151" s="3"/>
      <c r="Z151" s="3">
        <v>3.4135264289197661E-5</v>
      </c>
      <c r="AA151" s="3"/>
      <c r="AB151" s="3"/>
      <c r="AC151" s="3"/>
      <c r="AD151" s="3"/>
      <c r="AE151" s="3"/>
      <c r="AF151" s="3"/>
    </row>
    <row r="152" spans="1:32" x14ac:dyDescent="0.3">
      <c r="A152" s="3"/>
      <c r="B152" s="3"/>
      <c r="C152" s="3"/>
      <c r="D152" s="3"/>
      <c r="E152" s="3"/>
      <c r="F152" s="3">
        <v>-7.453598957607739E-5</v>
      </c>
      <c r="G152" s="3"/>
      <c r="H152" s="3"/>
      <c r="Y152" s="3"/>
      <c r="Z152" s="3">
        <v>-4.5582794904634573E-5</v>
      </c>
      <c r="AA152" s="3"/>
      <c r="AB152" s="3"/>
      <c r="AC152" s="3"/>
      <c r="AD152" s="3"/>
      <c r="AE152" s="3"/>
      <c r="AF152" s="3"/>
    </row>
    <row r="153" spans="1:32" x14ac:dyDescent="0.3">
      <c r="A153" s="3"/>
      <c r="B153" s="3"/>
      <c r="C153" s="3"/>
      <c r="D153" s="3"/>
      <c r="E153" s="3"/>
      <c r="F153" s="3">
        <v>-8.4004600946383602E-5</v>
      </c>
      <c r="G153" s="3"/>
      <c r="H153" s="3"/>
      <c r="Y153" s="3"/>
      <c r="Z153" s="3">
        <v>5.4966992976967458E-5</v>
      </c>
      <c r="AA153" s="3"/>
      <c r="AB153" s="3"/>
      <c r="AC153" s="3"/>
      <c r="AD153" s="3"/>
      <c r="AE153" s="3"/>
      <c r="AF153" s="3"/>
    </row>
    <row r="154" spans="1:32" x14ac:dyDescent="0.3">
      <c r="A154" s="3"/>
      <c r="B154" s="3"/>
      <c r="C154" s="3"/>
      <c r="D154" s="3"/>
      <c r="E154" s="3"/>
      <c r="F154" s="3"/>
      <c r="G154" s="3"/>
      <c r="H154" s="3"/>
      <c r="Y154" s="3"/>
      <c r="Z154" s="3">
        <v>-1.8504936021505426E-5</v>
      </c>
      <c r="AA154" s="3"/>
      <c r="AB154" s="3"/>
      <c r="AC154" s="3"/>
      <c r="AD154" s="3"/>
      <c r="AE154" s="3"/>
      <c r="AF154" s="3"/>
    </row>
    <row r="155" spans="1:32" x14ac:dyDescent="0.3">
      <c r="A155" s="3"/>
      <c r="B155" s="3"/>
      <c r="C155" s="3"/>
      <c r="D155" s="3"/>
      <c r="E155" s="3"/>
      <c r="F155" s="3">
        <v>8.6029233758531601E-5</v>
      </c>
      <c r="G155" s="3"/>
      <c r="H155" s="3"/>
      <c r="Y155" s="3"/>
      <c r="Z155" s="3"/>
      <c r="AA155" s="3"/>
      <c r="AB155" s="3"/>
      <c r="AC155" s="3"/>
      <c r="AD155" s="3"/>
      <c r="AE155" s="3"/>
      <c r="AF155" s="3"/>
    </row>
    <row r="156" spans="1:32" x14ac:dyDescent="0.3">
      <c r="A156" s="3"/>
      <c r="B156" s="3"/>
      <c r="C156" s="3"/>
      <c r="D156" s="3"/>
      <c r="E156" s="3"/>
      <c r="F156" s="3">
        <v>-7.3237634930127751E-5</v>
      </c>
      <c r="G156" s="3"/>
      <c r="H156" s="3"/>
      <c r="Y156" s="3"/>
      <c r="Z156" s="3">
        <v>1.728683876763117E-5</v>
      </c>
      <c r="AA156" s="3"/>
      <c r="AB156" s="3"/>
      <c r="AC156" s="3"/>
      <c r="AD156" s="3"/>
      <c r="AE156" s="3"/>
      <c r="AF156" s="3"/>
    </row>
    <row r="157" spans="1:32" x14ac:dyDescent="0.3">
      <c r="A157" s="3"/>
      <c r="B157" s="3"/>
      <c r="C157" s="3"/>
      <c r="D157" s="3"/>
      <c r="E157" s="3"/>
      <c r="F157" s="3">
        <v>7.8359609781568514E-5</v>
      </c>
      <c r="G157" s="3"/>
      <c r="H157" s="3"/>
      <c r="Y157" s="3"/>
      <c r="Z157" s="3">
        <v>2.9144347259707152E-5</v>
      </c>
      <c r="AA157" s="3"/>
      <c r="AB157" s="3"/>
      <c r="AC157" s="3"/>
      <c r="AD157" s="3"/>
      <c r="AE157" s="3"/>
      <c r="AF157" s="3"/>
    </row>
    <row r="158" spans="1:32" x14ac:dyDescent="0.3">
      <c r="A158" s="3"/>
      <c r="B158" s="3"/>
      <c r="C158" s="3"/>
      <c r="D158" s="3"/>
      <c r="E158" s="3"/>
      <c r="F158" s="3">
        <v>1.7021533371999794E-5</v>
      </c>
      <c r="G158" s="3"/>
      <c r="H158" s="3"/>
      <c r="Y158" s="3"/>
      <c r="Z158" s="3">
        <v>-9.8498989986677147E-6</v>
      </c>
      <c r="AA158" s="3"/>
      <c r="AB158" s="3"/>
      <c r="AC158" s="3"/>
      <c r="AD158" s="3"/>
      <c r="AE158" s="3"/>
      <c r="AF158" s="3"/>
    </row>
    <row r="159" spans="1:32" x14ac:dyDescent="0.3">
      <c r="A159" s="3"/>
      <c r="B159" s="3"/>
      <c r="C159" s="3"/>
      <c r="D159" s="3"/>
      <c r="E159" s="3"/>
      <c r="F159" s="3">
        <v>-3.7900520748119173E-5</v>
      </c>
      <c r="G159" s="3"/>
      <c r="H159" s="3"/>
      <c r="Y159" s="3"/>
      <c r="Z159" s="3">
        <v>-1.1259822651392282E-5</v>
      </c>
      <c r="AA159" s="3"/>
      <c r="AB159" s="3"/>
      <c r="AC159" s="3"/>
      <c r="AD159" s="3"/>
      <c r="AE159" s="3"/>
      <c r="AF159" s="3"/>
    </row>
    <row r="160" spans="1:32" x14ac:dyDescent="0.3">
      <c r="A160" s="3"/>
      <c r="B160" s="3"/>
      <c r="C160" s="3"/>
      <c r="D160" s="3"/>
      <c r="E160" s="3"/>
      <c r="F160" s="3"/>
      <c r="G160" s="3"/>
      <c r="H160" s="3"/>
      <c r="Y160" s="3"/>
      <c r="Z160" s="3">
        <v>7.1548340892618035E-5</v>
      </c>
      <c r="AA160" s="3"/>
      <c r="AB160" s="3"/>
      <c r="AC160" s="3"/>
      <c r="AD160" s="3"/>
      <c r="AE160" s="3"/>
      <c r="AF160" s="3"/>
    </row>
    <row r="161" spans="1:32" x14ac:dyDescent="0.3">
      <c r="A161" s="3"/>
      <c r="B161" s="3"/>
      <c r="C161" s="3"/>
      <c r="D161" s="3"/>
      <c r="E161" s="3"/>
      <c r="F161" s="3">
        <v>-2.1701480910583757</v>
      </c>
      <c r="G161" s="3"/>
      <c r="H161" s="3"/>
      <c r="Y161" s="3"/>
      <c r="Z161" s="3"/>
      <c r="AA161" s="3"/>
      <c r="AB161" s="3"/>
      <c r="AC161" s="3"/>
      <c r="AD161" s="3"/>
      <c r="AE161" s="3"/>
      <c r="AF161" s="3"/>
    </row>
    <row r="162" spans="1:32" x14ac:dyDescent="0.3">
      <c r="A162" s="3"/>
      <c r="B162" s="3"/>
      <c r="C162" s="3"/>
      <c r="D162" s="3"/>
      <c r="E162" s="3"/>
      <c r="F162" s="3">
        <v>2.5101498431300375</v>
      </c>
      <c r="G162" s="3"/>
      <c r="H162" s="3"/>
      <c r="Y162" s="3"/>
      <c r="Z162" s="3">
        <v>0.65107934457642136</v>
      </c>
      <c r="AA162" s="3"/>
      <c r="AB162" s="3"/>
      <c r="AC162" s="3"/>
      <c r="AD162" s="3"/>
      <c r="AE162" s="3"/>
      <c r="AF162" s="3"/>
    </row>
    <row r="163" spans="1:32" x14ac:dyDescent="0.3">
      <c r="A163" s="3"/>
      <c r="B163" s="3"/>
      <c r="C163" s="3"/>
      <c r="D163" s="3"/>
      <c r="E163" s="3"/>
      <c r="F163" s="3">
        <v>-3.0833444530130838</v>
      </c>
      <c r="G163" s="3"/>
      <c r="H163" s="3"/>
      <c r="Y163" s="3"/>
      <c r="Z163" s="3">
        <v>0.15623500804691531</v>
      </c>
      <c r="AA163" s="3"/>
      <c r="AB163" s="3"/>
      <c r="AC163" s="3"/>
      <c r="AD163" s="3"/>
      <c r="AE163" s="3"/>
      <c r="AF163" s="3"/>
    </row>
    <row r="164" spans="1:32" x14ac:dyDescent="0.3">
      <c r="A164" s="3"/>
      <c r="B164" s="3"/>
      <c r="C164" s="3"/>
      <c r="D164" s="3"/>
      <c r="E164" s="3"/>
      <c r="F164" s="3">
        <v>4.764866476781572</v>
      </c>
      <c r="G164" s="3"/>
      <c r="H164" s="3"/>
      <c r="Y164" s="3"/>
      <c r="Z164" s="3">
        <v>-0.74042572727910594</v>
      </c>
      <c r="AA164" s="3"/>
      <c r="AB164" s="3"/>
      <c r="AC164" s="3"/>
      <c r="AD164" s="3"/>
      <c r="AE164" s="3"/>
      <c r="AF164" s="3"/>
    </row>
    <row r="165" spans="1:32" x14ac:dyDescent="0.3">
      <c r="A165" s="3"/>
      <c r="B165" s="3"/>
      <c r="C165" s="3"/>
      <c r="D165" s="3"/>
      <c r="E165" s="3"/>
      <c r="F165" s="3">
        <v>-3.1172035211214757</v>
      </c>
      <c r="G165" s="3"/>
      <c r="H165" s="3"/>
      <c r="Y165" s="3"/>
      <c r="Z165" s="3">
        <v>1.9392630506815989</v>
      </c>
      <c r="AA165" s="3"/>
      <c r="AB165" s="3"/>
      <c r="AC165" s="3"/>
      <c r="AD165" s="3"/>
      <c r="AE165" s="3"/>
      <c r="AF165" s="3"/>
    </row>
    <row r="166" spans="1:32" x14ac:dyDescent="0.3">
      <c r="A166" s="3"/>
      <c r="B166" s="3"/>
      <c r="C166" s="3"/>
      <c r="D166" s="3"/>
      <c r="E166" s="3"/>
      <c r="F166" s="3">
        <v>1.0982155563747895</v>
      </c>
      <c r="G166" s="3"/>
      <c r="H166" s="3"/>
      <c r="Y166" s="3"/>
      <c r="Z166" s="3">
        <v>-2.07098417778329</v>
      </c>
      <c r="AA166" s="3"/>
      <c r="AB166" s="3"/>
      <c r="AC166" s="3"/>
      <c r="AD166" s="3"/>
      <c r="AE166" s="3"/>
      <c r="AF166" s="3"/>
    </row>
    <row r="167" spans="1:32" x14ac:dyDescent="0.3">
      <c r="A167" s="3"/>
      <c r="B167" s="3"/>
      <c r="C167" s="3"/>
      <c r="D167" s="3"/>
      <c r="E167" s="3"/>
      <c r="F167" s="3"/>
      <c r="G167" s="3"/>
      <c r="H167" s="3"/>
      <c r="Y167" s="3"/>
      <c r="Z167" s="3">
        <v>1.3298017740191057</v>
      </c>
      <c r="AA167" s="3"/>
      <c r="AB167" s="3"/>
      <c r="AC167" s="3"/>
      <c r="AD167" s="3"/>
      <c r="AE167" s="3"/>
      <c r="AF167" s="3"/>
    </row>
    <row r="168" spans="1:32" x14ac:dyDescent="0.3">
      <c r="A168" s="3"/>
      <c r="B168" s="3"/>
      <c r="C168" s="3"/>
      <c r="D168" s="3"/>
      <c r="E168" s="3"/>
      <c r="F168" s="3">
        <v>3.0628672758892524E-6</v>
      </c>
      <c r="G168" s="3"/>
      <c r="H168" s="3"/>
      <c r="Y168" s="3"/>
      <c r="Z168" s="3">
        <v>-1.263464114609675</v>
      </c>
      <c r="AA168" s="3"/>
      <c r="AB168" s="3"/>
      <c r="AC168" s="3"/>
      <c r="AD168" s="3"/>
      <c r="AE168" s="3"/>
      <c r="AF168" s="3"/>
    </row>
    <row r="169" spans="1:32" x14ac:dyDescent="0.3">
      <c r="A169" s="3"/>
      <c r="B169" s="3"/>
      <c r="C169" s="3"/>
      <c r="D169" s="3"/>
      <c r="E169" s="3"/>
      <c r="F169" s="3">
        <v>3.394224551018246</v>
      </c>
      <c r="G169" s="3"/>
      <c r="H169" s="3"/>
      <c r="Y169" s="3"/>
      <c r="Z169" s="3"/>
      <c r="AA169" s="3"/>
      <c r="AB169" s="3"/>
      <c r="AC169" s="3"/>
      <c r="AD169" s="3"/>
      <c r="AE169" s="3"/>
      <c r="AF169" s="3"/>
    </row>
    <row r="170" spans="1:32" x14ac:dyDescent="0.3">
      <c r="A170" s="3"/>
      <c r="B170" s="3"/>
      <c r="C170" s="3"/>
      <c r="D170" s="3"/>
      <c r="E170" s="3"/>
      <c r="F170" s="3">
        <v>-5.0573327326559478E-6</v>
      </c>
      <c r="G170" s="3"/>
      <c r="H170" s="3"/>
      <c r="Y170" s="3"/>
      <c r="Z170" s="3">
        <v>-0.53968434866696191</v>
      </c>
      <c r="AA170" s="3"/>
      <c r="AB170" s="3"/>
      <c r="AC170" s="3"/>
      <c r="AD170" s="3"/>
      <c r="AE170" s="3"/>
      <c r="AF170" s="3"/>
    </row>
    <row r="171" spans="1:32" x14ac:dyDescent="0.3">
      <c r="A171" s="3"/>
      <c r="B171" s="3"/>
      <c r="C171" s="3"/>
      <c r="D171" s="3"/>
      <c r="E171" s="3"/>
      <c r="F171" s="3">
        <v>6.9972736760861862E-6</v>
      </c>
      <c r="G171" s="3"/>
      <c r="H171" s="3"/>
      <c r="Y171" s="3"/>
      <c r="Z171" s="3">
        <v>0.62196546883489268</v>
      </c>
      <c r="AA171" s="3"/>
      <c r="AB171" s="3"/>
      <c r="AC171" s="3"/>
      <c r="AD171" s="3"/>
      <c r="AE171" s="3"/>
      <c r="AF171" s="3"/>
    </row>
    <row r="172" spans="1:32" x14ac:dyDescent="0.3">
      <c r="A172" s="3"/>
      <c r="B172" s="3"/>
      <c r="C172" s="3"/>
      <c r="D172" s="3"/>
      <c r="E172" s="3"/>
      <c r="F172" s="3">
        <v>-5.0414995089210639E-6</v>
      </c>
      <c r="G172" s="3"/>
      <c r="H172" s="3"/>
      <c r="Y172" s="3"/>
      <c r="Z172" s="3">
        <v>-0.63735482396409904</v>
      </c>
      <c r="AA172" s="3"/>
      <c r="AB172" s="3"/>
      <c r="AC172" s="3"/>
      <c r="AD172" s="3"/>
      <c r="AE172" s="3"/>
      <c r="AF172" s="3"/>
    </row>
    <row r="173" spans="1:32" x14ac:dyDescent="0.3">
      <c r="A173" s="3"/>
      <c r="B173" s="3"/>
      <c r="C173" s="3"/>
      <c r="D173" s="3"/>
      <c r="E173" s="3"/>
      <c r="F173" s="3"/>
      <c r="G173" s="3"/>
      <c r="H173" s="3"/>
      <c r="Y173" s="3"/>
      <c r="Z173" s="3">
        <v>0.51842081947538532</v>
      </c>
      <c r="AA173" s="3"/>
      <c r="AB173" s="3"/>
      <c r="AC173" s="3"/>
      <c r="AD173" s="3"/>
      <c r="AE173" s="3"/>
      <c r="AF173" s="3"/>
    </row>
    <row r="174" spans="1:32" x14ac:dyDescent="0.3">
      <c r="A174" s="3"/>
      <c r="B174" s="3"/>
      <c r="C174" s="3"/>
      <c r="D174" s="3"/>
      <c r="E174" s="3"/>
      <c r="F174" s="3">
        <v>-3.0046088128981565</v>
      </c>
      <c r="G174" s="3"/>
      <c r="H174" s="3"/>
      <c r="Y174" s="3"/>
      <c r="Z174" s="3">
        <v>-0.58229951885101328</v>
      </c>
      <c r="AA174" s="3"/>
      <c r="AB174" s="3"/>
      <c r="AC174" s="3"/>
      <c r="AD174" s="3"/>
      <c r="AE174" s="3"/>
      <c r="AF174" s="3"/>
    </row>
    <row r="175" spans="1:32" x14ac:dyDescent="0.3">
      <c r="A175" s="3"/>
      <c r="B175" s="3"/>
      <c r="C175" s="3"/>
      <c r="D175" s="3"/>
      <c r="E175" s="3"/>
      <c r="F175" s="3">
        <v>3.1116394146936219</v>
      </c>
      <c r="G175" s="3"/>
      <c r="H175" s="3"/>
      <c r="Y175" s="3"/>
      <c r="Z175" s="3">
        <v>0.61907326550641728</v>
      </c>
      <c r="AA175" s="3"/>
      <c r="AB175" s="3"/>
      <c r="AC175" s="3"/>
      <c r="AD175" s="3"/>
      <c r="AE175" s="3"/>
      <c r="AF175" s="3"/>
    </row>
    <row r="176" spans="1:32" x14ac:dyDescent="0.3">
      <c r="A176" s="3"/>
      <c r="B176" s="3"/>
      <c r="C176" s="3"/>
      <c r="D176" s="3"/>
      <c r="E176" s="3"/>
      <c r="F176" s="3">
        <v>-3.9711342752142618</v>
      </c>
      <c r="G176" s="3"/>
      <c r="H176" s="3"/>
      <c r="Y176" s="3"/>
      <c r="Z176" s="3"/>
      <c r="AA176" s="3"/>
      <c r="AB176" s="3"/>
      <c r="AC176" s="3"/>
      <c r="AD176" s="3"/>
      <c r="AE176" s="3"/>
      <c r="AF176" s="3"/>
    </row>
    <row r="177" spans="1:32" x14ac:dyDescent="0.3">
      <c r="A177" s="3"/>
      <c r="B177" s="3"/>
      <c r="C177" s="3"/>
      <c r="D177" s="3"/>
      <c r="E177" s="3"/>
      <c r="F177" s="3">
        <v>2.8213231014219908</v>
      </c>
      <c r="G177" s="3"/>
      <c r="H177" s="3"/>
      <c r="Y177" s="3"/>
      <c r="Z177" s="3">
        <v>-1.5649351434586283</v>
      </c>
      <c r="AA177" s="3"/>
      <c r="AB177" s="3"/>
      <c r="AC177" s="3"/>
      <c r="AD177" s="3"/>
      <c r="AE177" s="3"/>
      <c r="AF177" s="3"/>
    </row>
    <row r="178" spans="1:32" x14ac:dyDescent="0.3">
      <c r="A178" s="3"/>
      <c r="B178" s="3"/>
      <c r="C178" s="3"/>
      <c r="D178" s="3"/>
      <c r="E178" s="3"/>
      <c r="F178" s="3">
        <v>-2.371372474491285</v>
      </c>
      <c r="G178" s="3"/>
      <c r="H178" s="3"/>
      <c r="Y178" s="3"/>
      <c r="Z178" s="3">
        <v>1.4413427182804335</v>
      </c>
      <c r="AA178" s="3"/>
      <c r="AB178" s="3"/>
      <c r="AC178" s="3"/>
      <c r="AD178" s="3"/>
      <c r="AE178" s="3"/>
      <c r="AF178" s="3"/>
    </row>
    <row r="179" spans="1:32" x14ac:dyDescent="0.3">
      <c r="A179" s="3"/>
      <c r="B179" s="3"/>
      <c r="C179" s="3"/>
      <c r="D179" s="3"/>
      <c r="E179" s="3"/>
      <c r="F179" s="3">
        <v>3.4191476121524107</v>
      </c>
      <c r="G179" s="3"/>
      <c r="H179" s="3"/>
      <c r="Y179" s="3"/>
      <c r="Z179" s="3">
        <v>-1.7996242622507848</v>
      </c>
      <c r="AA179" s="3"/>
      <c r="AB179" s="3"/>
      <c r="AC179" s="3"/>
      <c r="AD179" s="3"/>
      <c r="AE179" s="3"/>
      <c r="AF179" s="3"/>
    </row>
    <row r="180" spans="1:32" x14ac:dyDescent="0.3">
      <c r="A180" s="3"/>
      <c r="B180" s="3"/>
      <c r="C180" s="3"/>
      <c r="D180" s="3"/>
      <c r="E180" s="3"/>
      <c r="F180" s="3"/>
      <c r="G180" s="3"/>
      <c r="H180" s="3"/>
      <c r="Y180" s="3"/>
      <c r="Z180" s="3">
        <v>1.957406481532457</v>
      </c>
      <c r="AA180" s="3"/>
      <c r="AB180" s="3"/>
      <c r="AC180" s="3"/>
      <c r="AD180" s="3"/>
      <c r="AE180" s="3"/>
      <c r="AF180" s="3"/>
    </row>
    <row r="181" spans="1:32" x14ac:dyDescent="0.3">
      <c r="A181" s="3"/>
      <c r="B181" s="3"/>
      <c r="C181" s="3"/>
      <c r="D181" s="3"/>
      <c r="E181" s="3"/>
      <c r="F181" s="3">
        <v>1.0928567164296642E-3</v>
      </c>
      <c r="G181" s="3"/>
      <c r="H181" s="3"/>
      <c r="Y181" s="3"/>
      <c r="Z181" s="3">
        <v>-2.9000718696719181</v>
      </c>
      <c r="AA181" s="3"/>
      <c r="AB181" s="3"/>
      <c r="AC181" s="3"/>
      <c r="AD181" s="3"/>
      <c r="AE181" s="3"/>
      <c r="AF181" s="3"/>
    </row>
    <row r="182" spans="1:32" x14ac:dyDescent="0.3">
      <c r="A182" s="3"/>
      <c r="B182" s="3"/>
      <c r="C182" s="3"/>
      <c r="D182" s="3"/>
      <c r="E182" s="3"/>
      <c r="F182" s="3">
        <v>-2.9127696981896584E-4</v>
      </c>
      <c r="G182" s="3"/>
      <c r="H182" s="3"/>
      <c r="Y182" s="3"/>
      <c r="Z182" s="3">
        <v>2.8660504079801341</v>
      </c>
      <c r="AA182" s="3"/>
      <c r="AB182" s="3"/>
      <c r="AC182" s="3"/>
      <c r="AD182" s="3"/>
      <c r="AE182" s="3"/>
      <c r="AF182" s="3"/>
    </row>
    <row r="183" spans="1:32" x14ac:dyDescent="0.3">
      <c r="A183" s="3"/>
      <c r="B183" s="3"/>
      <c r="C183" s="3"/>
      <c r="D183" s="3"/>
      <c r="E183" s="3"/>
      <c r="F183" s="3">
        <v>8.1551813896028815E-4</v>
      </c>
      <c r="G183" s="3"/>
      <c r="H183" s="3"/>
      <c r="Y183" s="3"/>
      <c r="Z183" s="3"/>
      <c r="AA183" s="3"/>
      <c r="AB183" s="3"/>
      <c r="AC183" s="3"/>
      <c r="AD183" s="3"/>
      <c r="AE183" s="3"/>
      <c r="AF183" s="3"/>
    </row>
    <row r="184" spans="1:32" x14ac:dyDescent="0.3">
      <c r="A184" s="3"/>
      <c r="B184" s="3"/>
      <c r="C184" s="3"/>
      <c r="D184" s="3"/>
      <c r="E184" s="3"/>
      <c r="F184" s="3">
        <v>1.4649243511844256E-3</v>
      </c>
      <c r="G184" s="3"/>
      <c r="H184" s="3"/>
      <c r="Y184" s="3"/>
      <c r="Z184" s="3">
        <v>0.95767181647810962</v>
      </c>
      <c r="AA184" s="3"/>
      <c r="AB184" s="3"/>
      <c r="AC184" s="3"/>
      <c r="AD184" s="3"/>
      <c r="AE184" s="3"/>
      <c r="AF184" s="3"/>
    </row>
    <row r="185" spans="1:32" x14ac:dyDescent="0.3">
      <c r="A185" s="3"/>
      <c r="B185" s="3"/>
      <c r="C185" s="3"/>
      <c r="D185" s="3"/>
      <c r="E185" s="3"/>
      <c r="F185" s="3">
        <v>-6.0691418681663796E-4</v>
      </c>
      <c r="G185" s="3"/>
      <c r="H185" s="3"/>
      <c r="Y185" s="3"/>
      <c r="Z185" s="3">
        <v>-0.97101109635042793</v>
      </c>
      <c r="AA185" s="3"/>
      <c r="AB185" s="3"/>
      <c r="AC185" s="3"/>
      <c r="AD185" s="3"/>
      <c r="AE185" s="3"/>
      <c r="AF185" s="3"/>
    </row>
    <row r="186" spans="1:32" x14ac:dyDescent="0.3">
      <c r="A186" s="3"/>
      <c r="B186" s="3"/>
      <c r="C186" s="3"/>
      <c r="D186" s="3"/>
      <c r="E186" s="3"/>
      <c r="F186" s="3"/>
      <c r="G186" s="3"/>
      <c r="H186" s="3"/>
      <c r="Y186" s="3"/>
      <c r="Z186" s="3">
        <v>0.83901543707088877</v>
      </c>
      <c r="AA186" s="3"/>
      <c r="AB186" s="3"/>
      <c r="AC186" s="3"/>
      <c r="AD186" s="3"/>
      <c r="AE186" s="3"/>
      <c r="AF186" s="3"/>
    </row>
    <row r="187" spans="1:32" x14ac:dyDescent="0.3">
      <c r="A187" s="3"/>
      <c r="B187" s="3"/>
      <c r="C187" s="3"/>
      <c r="D187" s="3"/>
      <c r="E187" s="3"/>
      <c r="F187" s="3">
        <v>0.968203069013996</v>
      </c>
      <c r="G187" s="3"/>
      <c r="H187" s="3"/>
      <c r="Y187" s="3"/>
      <c r="Z187" s="3">
        <v>-1.5210984520338529</v>
      </c>
      <c r="AA187" s="3"/>
      <c r="AB187" s="3"/>
      <c r="AC187" s="3"/>
      <c r="AD187" s="3"/>
      <c r="AE187" s="3"/>
      <c r="AF187" s="3"/>
    </row>
    <row r="188" spans="1:32" x14ac:dyDescent="0.3">
      <c r="A188" s="3"/>
      <c r="B188" s="3"/>
      <c r="C188" s="3"/>
      <c r="D188" s="3"/>
      <c r="E188" s="3"/>
      <c r="F188" s="3">
        <v>-1.6492102331417735</v>
      </c>
      <c r="G188" s="3"/>
      <c r="H188" s="3"/>
      <c r="Y188" s="3"/>
      <c r="Z188" s="3">
        <v>1.5967170233138472</v>
      </c>
      <c r="AA188" s="3"/>
      <c r="AB188" s="3"/>
      <c r="AC188" s="3"/>
      <c r="AD188" s="3"/>
      <c r="AE188" s="3"/>
      <c r="AF188" s="3"/>
    </row>
    <row r="189" spans="1:32" x14ac:dyDescent="0.3">
      <c r="A189" s="3"/>
      <c r="B189" s="3"/>
      <c r="C189" s="3"/>
      <c r="D189" s="3"/>
      <c r="E189" s="3"/>
      <c r="F189" s="3">
        <v>1.6026192453507633</v>
      </c>
      <c r="G189" s="3"/>
      <c r="H189" s="3"/>
      <c r="Y189" s="3"/>
      <c r="Z189" s="3">
        <v>-0.90127505193280966</v>
      </c>
      <c r="AA189" s="3"/>
      <c r="AB189" s="3"/>
      <c r="AC189" s="3"/>
      <c r="AD189" s="3"/>
      <c r="AE189" s="3"/>
      <c r="AF189" s="3"/>
    </row>
    <row r="190" spans="1:32" x14ac:dyDescent="0.3">
      <c r="A190" s="3"/>
      <c r="B190" s="3"/>
      <c r="C190" s="3"/>
      <c r="D190" s="3"/>
      <c r="E190" s="3"/>
      <c r="F190" s="3">
        <v>-1.1497174313921095</v>
      </c>
      <c r="G190" s="3"/>
      <c r="H190" s="3"/>
      <c r="Y190" s="3"/>
      <c r="Z190" s="3"/>
      <c r="AA190" s="3"/>
      <c r="AB190" s="3"/>
      <c r="AC190" s="3"/>
      <c r="AD190" s="3"/>
      <c r="AE190" s="3"/>
      <c r="AF190" s="3"/>
    </row>
    <row r="191" spans="1:32" x14ac:dyDescent="0.3">
      <c r="A191" s="3"/>
      <c r="B191" s="3"/>
      <c r="C191" s="3"/>
      <c r="D191" s="3"/>
      <c r="E191" s="3"/>
      <c r="F191" s="3">
        <v>-0.26931384391324037</v>
      </c>
      <c r="G191" s="3"/>
      <c r="H191" s="3"/>
      <c r="Y191" s="3"/>
      <c r="Z191" s="3">
        <v>1.1785945780399053E-6</v>
      </c>
      <c r="AA191" s="3"/>
      <c r="AB191" s="3"/>
      <c r="AC191" s="3"/>
      <c r="AD191" s="3"/>
      <c r="AE191" s="3"/>
      <c r="AF191" s="3"/>
    </row>
    <row r="192" spans="1:32" x14ac:dyDescent="0.3">
      <c r="A192" s="3"/>
      <c r="B192" s="3"/>
      <c r="C192" s="3"/>
      <c r="D192" s="3"/>
      <c r="E192" s="3"/>
      <c r="F192" s="3">
        <v>1.2861129882675704</v>
      </c>
      <c r="G192" s="3"/>
      <c r="H192" s="3"/>
      <c r="Y192" s="3"/>
      <c r="Z192" s="3">
        <v>-5.713355208508223E-5</v>
      </c>
      <c r="AA192" s="3"/>
      <c r="AB192" s="3"/>
      <c r="AC192" s="3"/>
      <c r="AD192" s="3"/>
      <c r="AE192" s="3"/>
      <c r="AF192" s="3"/>
    </row>
    <row r="193" spans="1:32" x14ac:dyDescent="0.3">
      <c r="A193" s="3"/>
      <c r="B193" s="3"/>
      <c r="C193" s="3"/>
      <c r="D193" s="3"/>
      <c r="E193" s="3"/>
      <c r="F193" s="3">
        <v>-0.78288022156274661</v>
      </c>
      <c r="G193" s="3"/>
      <c r="H193" s="3"/>
      <c r="Y193" s="3"/>
      <c r="Z193" s="3">
        <v>9.179562808736252E-6</v>
      </c>
      <c r="AA193" s="3"/>
      <c r="AB193" s="3"/>
      <c r="AC193" s="3"/>
      <c r="AD193" s="3"/>
      <c r="AE193" s="3"/>
      <c r="AF193" s="3"/>
    </row>
    <row r="194" spans="1:32" x14ac:dyDescent="0.3">
      <c r="A194" s="3"/>
      <c r="B194" s="3"/>
      <c r="C194" s="3"/>
      <c r="D194" s="3"/>
      <c r="E194" s="3"/>
      <c r="F194" s="3"/>
      <c r="G194" s="3"/>
      <c r="H194" s="3"/>
      <c r="Y194" s="3"/>
      <c r="Z194" s="3">
        <v>-1.0989615319087494E-4</v>
      </c>
      <c r="AA194" s="3"/>
      <c r="AB194" s="3"/>
      <c r="AC194" s="3"/>
      <c r="AD194" s="3"/>
      <c r="AE194" s="3"/>
      <c r="AF194" s="3"/>
    </row>
    <row r="195" spans="1:32" x14ac:dyDescent="0.3">
      <c r="A195" s="3"/>
      <c r="B195" s="3"/>
      <c r="C195" s="3"/>
      <c r="D195" s="3"/>
      <c r="E195" s="3"/>
      <c r="F195" s="3">
        <v>-6.0484104565757042E-2</v>
      </c>
      <c r="G195" s="3"/>
      <c r="H195" s="3"/>
      <c r="Y195" s="3"/>
      <c r="Z195" s="3">
        <v>1.0903098281065415E-4</v>
      </c>
      <c r="AA195" s="3"/>
      <c r="AB195" s="3"/>
      <c r="AC195" s="3"/>
      <c r="AD195" s="3"/>
      <c r="AE195" s="3"/>
      <c r="AF195" s="3"/>
    </row>
    <row r="196" spans="1:32" x14ac:dyDescent="0.3">
      <c r="A196" s="3"/>
      <c r="B196" s="3"/>
      <c r="C196" s="3"/>
      <c r="D196" s="3"/>
      <c r="E196" s="3"/>
      <c r="F196" s="3">
        <v>3.561771900687706E-2</v>
      </c>
      <c r="G196" s="3"/>
      <c r="H196" s="3"/>
      <c r="Y196" s="3"/>
      <c r="Z196" s="3"/>
      <c r="AA196" s="3"/>
      <c r="AB196" s="3"/>
      <c r="AC196" s="3"/>
      <c r="AD196" s="3"/>
      <c r="AE196" s="3"/>
      <c r="AF196" s="3"/>
    </row>
    <row r="197" spans="1:32" x14ac:dyDescent="0.3">
      <c r="A197" s="3"/>
      <c r="B197" s="3"/>
      <c r="C197" s="3"/>
      <c r="D197" s="3"/>
      <c r="E197" s="3"/>
      <c r="F197" s="3">
        <v>-0.28551989883958101</v>
      </c>
      <c r="G197" s="3"/>
      <c r="H197" s="3"/>
      <c r="Y197" s="3"/>
      <c r="Z197" s="3">
        <v>-7.3501701289747288E-5</v>
      </c>
      <c r="AA197" s="3"/>
      <c r="AB197" s="3"/>
      <c r="AC197" s="3"/>
      <c r="AD197" s="3"/>
      <c r="AE197" s="3"/>
      <c r="AF197" s="3"/>
    </row>
    <row r="198" spans="1:32" x14ac:dyDescent="0.3">
      <c r="A198" s="3"/>
      <c r="B198" s="3"/>
      <c r="C198" s="3"/>
      <c r="D198" s="3"/>
      <c r="E198" s="3"/>
      <c r="F198" s="3">
        <v>1.4598281957452628</v>
      </c>
      <c r="G198" s="3"/>
      <c r="H198" s="3"/>
      <c r="Y198" s="3"/>
      <c r="Z198" s="3">
        <v>1.55062190835755E-4</v>
      </c>
      <c r="AA198" s="3"/>
      <c r="AB198" s="3"/>
      <c r="AC198" s="3"/>
      <c r="AD198" s="3"/>
      <c r="AE198" s="3"/>
      <c r="AF198" s="3"/>
    </row>
    <row r="199" spans="1:32" x14ac:dyDescent="0.3">
      <c r="A199" s="3"/>
      <c r="B199" s="3"/>
      <c r="C199" s="3"/>
      <c r="D199" s="3"/>
      <c r="E199" s="3"/>
      <c r="F199" s="3">
        <v>-1.18253681347675</v>
      </c>
      <c r="G199" s="3"/>
      <c r="H199" s="3"/>
      <c r="Y199" s="3"/>
      <c r="Z199" s="3">
        <v>-9.6662654626734998E-5</v>
      </c>
      <c r="AA199" s="3"/>
      <c r="AB199" s="3"/>
      <c r="AC199" s="3"/>
      <c r="AD199" s="3"/>
      <c r="AE199" s="3"/>
      <c r="AF199" s="3"/>
    </row>
    <row r="200" spans="1:32" x14ac:dyDescent="0.3">
      <c r="A200" s="3"/>
      <c r="B200" s="3"/>
      <c r="C200" s="3"/>
      <c r="D200" s="3"/>
      <c r="E200" s="3"/>
      <c r="F200" s="3">
        <v>3.3695566825368367E-2</v>
      </c>
      <c r="G200" s="3"/>
      <c r="H200" s="3"/>
      <c r="Y200" s="3"/>
      <c r="Z200" s="3">
        <v>-5.975676962337143E-5</v>
      </c>
      <c r="AA200" s="3"/>
      <c r="AB200" s="3"/>
      <c r="AC200" s="3"/>
      <c r="AD200" s="3"/>
      <c r="AE200" s="3"/>
      <c r="AF200" s="3"/>
    </row>
    <row r="201" spans="1:32" x14ac:dyDescent="0.3">
      <c r="A201" s="3"/>
      <c r="B201" s="3"/>
      <c r="C201" s="3"/>
      <c r="D201" s="3"/>
      <c r="E201" s="3"/>
      <c r="F201" s="3"/>
      <c r="G201" s="3"/>
      <c r="H201" s="3"/>
      <c r="Y201" s="3"/>
      <c r="Z201" s="3">
        <v>1.8076454725436184E-4</v>
      </c>
      <c r="AA201" s="3"/>
      <c r="AB201" s="3"/>
      <c r="AC201" s="3"/>
      <c r="AD201" s="3"/>
      <c r="AE201" s="3"/>
      <c r="AF201" s="3"/>
    </row>
    <row r="202" spans="1:32" x14ac:dyDescent="0.3">
      <c r="A202" s="3"/>
      <c r="B202" s="3"/>
      <c r="C202" s="3"/>
      <c r="D202" s="3"/>
      <c r="E202" s="24" t="s">
        <v>1</v>
      </c>
      <c r="F202" s="3">
        <v>7.961870228816178E-6</v>
      </c>
      <c r="G202" s="3">
        <f>AVERAGE(F202:F400)</f>
        <v>-5.6507045840258688E-2</v>
      </c>
      <c r="H202" s="3">
        <f>STDEV(F202:F400)</f>
        <v>3.1532739538407046</v>
      </c>
      <c r="Y202" s="3"/>
      <c r="Z202" s="3"/>
      <c r="AA202" s="3"/>
      <c r="AB202" s="3"/>
      <c r="AC202" s="3"/>
      <c r="AD202" s="3"/>
      <c r="AE202" s="3"/>
      <c r="AF202" s="3"/>
    </row>
    <row r="203" spans="1:32" x14ac:dyDescent="0.3">
      <c r="A203" s="3"/>
      <c r="B203" s="3"/>
      <c r="C203" s="3"/>
      <c r="D203" s="3"/>
      <c r="E203" s="24"/>
      <c r="F203" s="3">
        <v>1.1996655905425062E-4</v>
      </c>
      <c r="G203" s="3"/>
      <c r="H203" s="3"/>
      <c r="Y203" s="3"/>
      <c r="Z203" s="3"/>
      <c r="AA203" s="3"/>
      <c r="AB203" s="3"/>
      <c r="AC203" s="3"/>
      <c r="AD203" s="3"/>
      <c r="AE203" s="3"/>
      <c r="AF203" s="3"/>
    </row>
    <row r="204" spans="1:32" x14ac:dyDescent="0.3">
      <c r="A204" s="3"/>
      <c r="B204" s="3"/>
      <c r="C204" s="3"/>
      <c r="D204" s="3"/>
      <c r="E204" s="24"/>
      <c r="F204" s="3">
        <v>-8.969032807521076E-5</v>
      </c>
      <c r="G204" s="3"/>
      <c r="H204" s="3"/>
      <c r="Y204" s="3"/>
      <c r="Z204" s="3"/>
      <c r="AA204" s="3"/>
      <c r="AB204" s="3"/>
      <c r="AC204" s="3"/>
      <c r="AD204" s="3"/>
      <c r="AE204" s="3"/>
      <c r="AF204" s="3"/>
    </row>
    <row r="205" spans="1:32" x14ac:dyDescent="0.3">
      <c r="A205" s="3"/>
      <c r="B205" s="3"/>
      <c r="C205" s="3"/>
      <c r="D205" s="3"/>
      <c r="E205" s="24"/>
      <c r="F205" s="3">
        <v>1.2590580777048353E-4</v>
      </c>
      <c r="G205" s="3"/>
      <c r="H205" s="3"/>
      <c r="Y205" s="3"/>
      <c r="Z205" s="3"/>
      <c r="AA205" s="3"/>
      <c r="AB205" s="3"/>
      <c r="AC205" s="3"/>
      <c r="AD205" s="3"/>
      <c r="AE205" s="3"/>
      <c r="AF205" s="3"/>
    </row>
    <row r="206" spans="1:32" x14ac:dyDescent="0.3">
      <c r="A206" s="3"/>
      <c r="B206" s="3"/>
      <c r="C206" s="3"/>
      <c r="D206" s="3"/>
      <c r="E206" s="24"/>
      <c r="F206" s="3">
        <v>6.158185743553571E-6</v>
      </c>
      <c r="G206" s="3"/>
      <c r="H206" s="3"/>
      <c r="Y206" s="3"/>
      <c r="Z206" s="3"/>
      <c r="AA206" s="3"/>
      <c r="AB206" s="3"/>
      <c r="AC206" s="3"/>
      <c r="AD206" s="3"/>
      <c r="AE206" s="3"/>
      <c r="AF206" s="3"/>
    </row>
    <row r="207" spans="1:32" x14ac:dyDescent="0.3">
      <c r="A207" s="3"/>
      <c r="B207" s="3"/>
      <c r="C207" s="3"/>
      <c r="D207" s="3"/>
      <c r="E207" s="24"/>
      <c r="F207" s="3"/>
      <c r="G207" s="3"/>
      <c r="H207" s="3"/>
      <c r="Y207" s="3"/>
      <c r="Z207" s="3"/>
      <c r="AA207" s="3"/>
      <c r="AB207" s="3"/>
      <c r="AC207" s="3"/>
      <c r="AD207" s="3"/>
      <c r="AE207" s="3"/>
      <c r="AF207" s="3"/>
    </row>
    <row r="208" spans="1:32" x14ac:dyDescent="0.3">
      <c r="A208" s="3"/>
      <c r="B208" s="3"/>
      <c r="C208" s="3"/>
      <c r="D208" s="3"/>
      <c r="E208" s="24"/>
      <c r="F208" s="3">
        <v>3.0402399205039335E-6</v>
      </c>
      <c r="G208" s="3"/>
      <c r="H208" s="3"/>
      <c r="Y208" s="3"/>
      <c r="Z208" s="3"/>
      <c r="AA208" s="3"/>
      <c r="AB208" s="3"/>
      <c r="AC208" s="3"/>
      <c r="AD208" s="3"/>
      <c r="AE208" s="3"/>
      <c r="AF208" s="3"/>
    </row>
    <row r="209" spans="1:32" x14ac:dyDescent="0.3">
      <c r="A209" s="3"/>
      <c r="B209" s="3"/>
      <c r="C209" s="3"/>
      <c r="D209" s="3"/>
      <c r="E209" s="24"/>
      <c r="F209" s="3">
        <v>1.4246160322464934E-6</v>
      </c>
      <c r="G209" s="3"/>
      <c r="H209" s="3"/>
      <c r="Y209" s="3"/>
      <c r="Z209" s="3"/>
      <c r="AA209" s="3"/>
      <c r="AB209" s="3"/>
      <c r="AC209" s="3"/>
      <c r="AD209" s="3"/>
      <c r="AE209" s="3"/>
      <c r="AF209" s="3"/>
    </row>
    <row r="210" spans="1:32" x14ac:dyDescent="0.3">
      <c r="A210" s="3"/>
      <c r="B210" s="3"/>
      <c r="C210" s="3"/>
      <c r="D210" s="3"/>
      <c r="E210" s="24"/>
      <c r="F210" s="3">
        <v>-2.1145593600755884E-6</v>
      </c>
      <c r="G210" s="3"/>
      <c r="H210" s="3"/>
      <c r="Y210" s="3"/>
      <c r="Z210" s="3"/>
      <c r="AA210" s="3"/>
      <c r="AB210" s="3"/>
      <c r="AC210" s="3"/>
      <c r="AD210" s="3"/>
      <c r="AE210" s="3"/>
      <c r="AF210" s="3"/>
    </row>
    <row r="211" spans="1:32" x14ac:dyDescent="0.3">
      <c r="A211" s="3"/>
      <c r="B211" s="3"/>
      <c r="C211" s="3"/>
      <c r="D211" s="3"/>
      <c r="E211" s="24"/>
      <c r="F211" s="3">
        <v>-3.7092021251213334E-7</v>
      </c>
      <c r="G211" s="3"/>
      <c r="H211" s="3"/>
      <c r="Y211" s="3"/>
      <c r="Z211" s="3"/>
      <c r="AA211" s="3"/>
      <c r="AB211" s="3"/>
      <c r="AC211" s="3"/>
      <c r="AD211" s="3"/>
      <c r="AE211" s="3"/>
      <c r="AF211" s="3"/>
    </row>
    <row r="212" spans="1:32" x14ac:dyDescent="0.3">
      <c r="A212" s="3"/>
      <c r="B212" s="3"/>
      <c r="C212" s="3"/>
      <c r="D212" s="3"/>
      <c r="E212" s="24"/>
      <c r="F212" s="3">
        <v>5.0674412764885154E-6</v>
      </c>
      <c r="G212" s="3"/>
      <c r="H212" s="3"/>
      <c r="Y212" s="3"/>
      <c r="Z212" s="3"/>
      <c r="AA212" s="3"/>
      <c r="AB212" s="3"/>
      <c r="AC212" s="3"/>
      <c r="AD212" s="3"/>
      <c r="AE212" s="3"/>
      <c r="AF212" s="3"/>
    </row>
    <row r="213" spans="1:32" x14ac:dyDescent="0.3">
      <c r="A213" s="3"/>
      <c r="B213" s="3"/>
      <c r="C213" s="3"/>
      <c r="D213" s="3"/>
      <c r="E213" s="24"/>
      <c r="F213" s="3"/>
      <c r="G213" s="3"/>
      <c r="H213" s="3"/>
      <c r="Y213" s="3"/>
      <c r="Z213" s="3"/>
      <c r="AA213" s="3"/>
      <c r="AB213" s="3"/>
      <c r="AC213" s="3"/>
      <c r="AD213" s="3"/>
      <c r="AE213" s="3"/>
      <c r="AF213" s="3"/>
    </row>
    <row r="214" spans="1:32" x14ac:dyDescent="0.3">
      <c r="A214" s="3"/>
      <c r="B214" s="3"/>
      <c r="C214" s="3"/>
      <c r="D214" s="3"/>
      <c r="E214" s="24"/>
      <c r="F214" s="3">
        <v>5.1745729902860178E-5</v>
      </c>
      <c r="G214" s="3"/>
      <c r="H214" s="3"/>
      <c r="Y214" s="3"/>
      <c r="Z214" s="3"/>
      <c r="AA214" s="3"/>
      <c r="AB214" s="3"/>
      <c r="AC214" s="3"/>
      <c r="AD214" s="3"/>
      <c r="AE214" s="3"/>
      <c r="AF214" s="3"/>
    </row>
    <row r="215" spans="1:32" x14ac:dyDescent="0.3">
      <c r="A215" s="3"/>
      <c r="B215" s="3"/>
      <c r="C215" s="3"/>
      <c r="D215" s="3"/>
      <c r="E215" s="24"/>
      <c r="F215" s="3">
        <v>-1.8454443308728701E-4</v>
      </c>
      <c r="G215" s="3"/>
      <c r="H215" s="3"/>
      <c r="Y215" s="3"/>
      <c r="Z215" s="3"/>
      <c r="AA215" s="3"/>
      <c r="AB215" s="3"/>
      <c r="AC215" s="3"/>
      <c r="AD215" s="3"/>
      <c r="AE215" s="3"/>
      <c r="AF215" s="3"/>
    </row>
    <row r="216" spans="1:32" x14ac:dyDescent="0.3">
      <c r="A216" s="3"/>
      <c r="B216" s="3"/>
      <c r="C216" s="3"/>
      <c r="D216" s="3"/>
      <c r="E216" s="24"/>
      <c r="F216" s="3">
        <v>3.5285996353068451E-4</v>
      </c>
      <c r="G216" s="3"/>
      <c r="H216" s="3"/>
      <c r="Y216" s="3"/>
      <c r="Z216" s="3"/>
      <c r="AA216" s="3"/>
      <c r="AB216" s="3"/>
      <c r="AC216" s="3"/>
      <c r="AD216" s="3"/>
      <c r="AE216" s="3"/>
      <c r="AF216" s="3"/>
    </row>
    <row r="217" spans="1:32" x14ac:dyDescent="0.3">
      <c r="A217" s="3"/>
      <c r="B217" s="3"/>
      <c r="C217" s="3"/>
      <c r="D217" s="3"/>
      <c r="E217" s="24"/>
      <c r="F217" s="3">
        <v>-7.7872696603644508E-5</v>
      </c>
      <c r="G217" s="3"/>
      <c r="H217" s="3"/>
      <c r="Y217" s="3"/>
      <c r="Z217" s="3"/>
      <c r="AA217" s="3"/>
      <c r="AB217" s="3"/>
      <c r="AC217" s="3"/>
      <c r="AD217" s="3"/>
      <c r="AE217" s="3"/>
      <c r="AF217" s="3"/>
    </row>
    <row r="218" spans="1:32" x14ac:dyDescent="0.3">
      <c r="A218" s="3"/>
      <c r="B218" s="3"/>
      <c r="C218" s="3"/>
      <c r="D218" s="3"/>
      <c r="E218" s="24"/>
      <c r="F218" s="3">
        <v>1.1999676290409947E-4</v>
      </c>
      <c r="G218" s="3"/>
      <c r="H218" s="3"/>
      <c r="Y218" s="3"/>
      <c r="Z218" s="3"/>
      <c r="AA218" s="3"/>
      <c r="AB218" s="3"/>
      <c r="AC218" s="3"/>
      <c r="AD218" s="3"/>
      <c r="AE218" s="3"/>
      <c r="AF218" s="3"/>
    </row>
    <row r="219" spans="1:32" x14ac:dyDescent="0.3">
      <c r="A219" s="3"/>
      <c r="B219" s="3"/>
      <c r="C219" s="3"/>
      <c r="D219" s="3"/>
      <c r="E219" s="24"/>
      <c r="F219" s="3"/>
      <c r="G219" s="3"/>
      <c r="H219" s="3"/>
      <c r="Y219" s="3"/>
      <c r="Z219" s="3"/>
      <c r="AA219" s="3"/>
      <c r="AB219" s="3"/>
      <c r="AC219" s="3"/>
      <c r="AD219" s="3"/>
      <c r="AE219" s="3"/>
      <c r="AF219" s="3"/>
    </row>
    <row r="220" spans="1:32" x14ac:dyDescent="0.3">
      <c r="A220" s="3"/>
      <c r="B220" s="3"/>
      <c r="C220" s="3"/>
      <c r="D220" s="3"/>
      <c r="E220" s="24"/>
      <c r="F220" s="3">
        <v>8.0112192750045104</v>
      </c>
      <c r="G220" s="3"/>
      <c r="H220" s="3"/>
      <c r="Y220" s="3"/>
      <c r="Z220" s="3"/>
      <c r="AA220" s="3"/>
      <c r="AB220" s="3"/>
      <c r="AC220" s="3"/>
      <c r="AD220" s="3"/>
      <c r="AE220" s="3"/>
      <c r="AF220" s="3"/>
    </row>
    <row r="221" spans="1:32" x14ac:dyDescent="0.3">
      <c r="A221" s="3"/>
      <c r="B221" s="3"/>
      <c r="C221" s="3"/>
      <c r="D221" s="3"/>
      <c r="E221" s="24"/>
      <c r="F221" s="3">
        <v>-5.3489173522116618</v>
      </c>
      <c r="G221" s="3"/>
      <c r="H221" s="3"/>
      <c r="Y221" s="3"/>
      <c r="Z221" s="3"/>
      <c r="AA221" s="3"/>
      <c r="AB221" s="3"/>
      <c r="AC221" s="3"/>
      <c r="AD221" s="3"/>
      <c r="AE221" s="3"/>
      <c r="AF221" s="3"/>
    </row>
    <row r="222" spans="1:32" x14ac:dyDescent="0.3">
      <c r="A222" s="3"/>
      <c r="B222" s="3"/>
      <c r="C222" s="3"/>
      <c r="D222" s="3"/>
      <c r="E222" s="3"/>
      <c r="F222" s="3">
        <v>-2.2226805249865857</v>
      </c>
      <c r="G222" s="3"/>
      <c r="H222" s="3"/>
      <c r="Y222" s="3"/>
      <c r="Z222" s="3"/>
      <c r="AA222" s="3"/>
      <c r="AB222" s="3"/>
      <c r="AC222" s="3"/>
      <c r="AD222" s="3"/>
      <c r="AE222" s="3"/>
      <c r="AF222" s="3"/>
    </row>
    <row r="223" spans="1:32" x14ac:dyDescent="0.3">
      <c r="A223" s="3"/>
      <c r="B223" s="3"/>
      <c r="C223" s="3"/>
      <c r="D223" s="3"/>
      <c r="E223" s="3"/>
      <c r="F223" s="3">
        <v>4.2265330452254366</v>
      </c>
      <c r="G223" s="3"/>
      <c r="H223" s="3"/>
      <c r="Y223" s="3"/>
      <c r="Z223" s="3"/>
      <c r="AA223" s="3"/>
      <c r="AB223" s="3"/>
      <c r="AC223" s="3"/>
      <c r="AD223" s="3"/>
      <c r="AE223" s="3"/>
      <c r="AF223" s="3"/>
    </row>
    <row r="224" spans="1:32" x14ac:dyDescent="0.3">
      <c r="A224" s="3"/>
      <c r="B224" s="3"/>
      <c r="C224" s="3"/>
      <c r="D224" s="3"/>
      <c r="E224" s="3"/>
      <c r="F224" s="3">
        <v>-6.8916023159447626</v>
      </c>
      <c r="G224" s="3"/>
      <c r="H224" s="3"/>
      <c r="Y224" s="3"/>
      <c r="Z224" s="3"/>
      <c r="AA224" s="3"/>
      <c r="AB224" s="3"/>
      <c r="AC224" s="3"/>
      <c r="AD224" s="3"/>
      <c r="AE224" s="3"/>
      <c r="AF224" s="3"/>
    </row>
    <row r="225" spans="1:32" x14ac:dyDescent="0.3">
      <c r="A225" s="3"/>
      <c r="B225" s="3"/>
      <c r="C225" s="3"/>
      <c r="D225" s="3"/>
      <c r="E225" s="3"/>
      <c r="F225" s="3">
        <v>6.0662490127025999</v>
      </c>
      <c r="G225" s="3"/>
      <c r="H225" s="3"/>
      <c r="Y225" s="3"/>
      <c r="Z225" s="3"/>
      <c r="AA225" s="3"/>
      <c r="AB225" s="3"/>
      <c r="AC225" s="3"/>
      <c r="AD225" s="3"/>
      <c r="AE225" s="3"/>
      <c r="AF225" s="3"/>
    </row>
    <row r="226" spans="1:32" x14ac:dyDescent="0.3">
      <c r="A226" s="3"/>
      <c r="B226" s="3"/>
      <c r="C226" s="3"/>
      <c r="D226" s="3"/>
      <c r="E226" s="3"/>
      <c r="F226" s="3">
        <v>-10.601315558300781</v>
      </c>
      <c r="G226" s="3"/>
      <c r="H226" s="3"/>
      <c r="Y226" s="3"/>
      <c r="Z226" s="3"/>
      <c r="AA226" s="3"/>
      <c r="AB226" s="3"/>
      <c r="AC226" s="3"/>
      <c r="AD226" s="3"/>
      <c r="AE226" s="3"/>
      <c r="AF226" s="3"/>
    </row>
    <row r="228" spans="1:32" x14ac:dyDescent="0.3">
      <c r="F228">
        <v>8.2159691595510379E-7</v>
      </c>
    </row>
    <row r="229" spans="1:32" x14ac:dyDescent="0.3">
      <c r="F229">
        <v>3.7412507468462786E-6</v>
      </c>
    </row>
    <row r="230" spans="1:32" x14ac:dyDescent="0.3">
      <c r="F230">
        <v>-4.5343973371644279E-6</v>
      </c>
    </row>
    <row r="231" spans="1:32" x14ac:dyDescent="0.3">
      <c r="F231">
        <v>2.0427109878103112E-6</v>
      </c>
    </row>
    <row r="232" spans="1:32" x14ac:dyDescent="0.3">
      <c r="F232">
        <v>-3.284413930944619E-6</v>
      </c>
    </row>
    <row r="234" spans="1:32" x14ac:dyDescent="0.3">
      <c r="F234">
        <v>3.4323498827383293E-4</v>
      </c>
    </row>
    <row r="235" spans="1:32" x14ac:dyDescent="0.3">
      <c r="F235">
        <v>-2.3050986777684214E-4</v>
      </c>
    </row>
    <row r="236" spans="1:32" x14ac:dyDescent="0.3">
      <c r="F236">
        <v>7.8194279696406667E-4</v>
      </c>
    </row>
    <row r="237" spans="1:32" x14ac:dyDescent="0.3">
      <c r="F237">
        <v>1.6782435318401982E-5</v>
      </c>
    </row>
    <row r="238" spans="1:32" x14ac:dyDescent="0.3">
      <c r="F238">
        <v>-1.6950773421169288E-5</v>
      </c>
    </row>
    <row r="240" spans="1:32" x14ac:dyDescent="0.3">
      <c r="F240">
        <v>-4.3751471639441082</v>
      </c>
    </row>
    <row r="241" spans="6:6" x14ac:dyDescent="0.3">
      <c r="F241">
        <v>8.0422225844411717</v>
      </c>
    </row>
    <row r="242" spans="6:6" x14ac:dyDescent="0.3">
      <c r="F242">
        <v>-8.6421014632392179</v>
      </c>
    </row>
    <row r="243" spans="6:6" x14ac:dyDescent="0.3">
      <c r="F243">
        <v>5.7114538063918632</v>
      </c>
    </row>
    <row r="244" spans="6:6" x14ac:dyDescent="0.3">
      <c r="F244">
        <v>-2.9795196263488082</v>
      </c>
    </row>
    <row r="245" spans="6:6" x14ac:dyDescent="0.3">
      <c r="F245">
        <v>-2.1437392771008805</v>
      </c>
    </row>
    <row r="246" spans="6:6" x14ac:dyDescent="0.3">
      <c r="F246">
        <v>4.3882459430119471</v>
      </c>
    </row>
    <row r="248" spans="6:6" x14ac:dyDescent="0.3">
      <c r="F248">
        <v>9.1900161558165376E-6</v>
      </c>
    </row>
    <row r="249" spans="6:6" x14ac:dyDescent="0.3">
      <c r="F249">
        <v>-2.1939678533364201E-6</v>
      </c>
    </row>
    <row r="250" spans="6:6" x14ac:dyDescent="0.3">
      <c r="F250">
        <v>1.9822345621686636E-5</v>
      </c>
    </row>
    <row r="251" spans="6:6" x14ac:dyDescent="0.3">
      <c r="F251">
        <v>-2.0060971790985726E-5</v>
      </c>
    </row>
    <row r="252" spans="6:6" x14ac:dyDescent="0.3">
      <c r="F252">
        <v>2.1287408493617209E-5</v>
      </c>
    </row>
    <row r="254" spans="6:6" x14ac:dyDescent="0.3">
      <c r="F254">
        <v>-6.3829543881146646</v>
      </c>
    </row>
    <row r="255" spans="6:6" x14ac:dyDescent="0.3">
      <c r="F255">
        <v>9.4825778265812399</v>
      </c>
    </row>
    <row r="256" spans="6:6" x14ac:dyDescent="0.3">
      <c r="F256">
        <v>-4.5946196843001781</v>
      </c>
    </row>
    <row r="257" spans="6:6" x14ac:dyDescent="0.3">
      <c r="F257">
        <v>2.9119559802702262</v>
      </c>
    </row>
    <row r="258" spans="6:6" x14ac:dyDescent="0.3">
      <c r="F258">
        <v>-7.7882501800564734</v>
      </c>
    </row>
    <row r="259" spans="6:6" x14ac:dyDescent="0.3">
      <c r="F259">
        <v>6.4514718341594914</v>
      </c>
    </row>
    <row r="261" spans="6:6" x14ac:dyDescent="0.3">
      <c r="F261">
        <v>5.4303170221036117E-5</v>
      </c>
    </row>
    <row r="262" spans="6:6" x14ac:dyDescent="0.3">
      <c r="F262">
        <v>-2.4850111856089767E-5</v>
      </c>
    </row>
    <row r="263" spans="6:6" x14ac:dyDescent="0.3">
      <c r="F263">
        <v>-4.9706976701082194E-6</v>
      </c>
    </row>
    <row r="264" spans="6:6" x14ac:dyDescent="0.3">
      <c r="F264">
        <v>-3.5179148658870664E-5</v>
      </c>
    </row>
    <row r="265" spans="6:6" x14ac:dyDescent="0.3">
      <c r="F265">
        <v>-2.912028538541629E-5</v>
      </c>
    </row>
    <row r="267" spans="6:6" x14ac:dyDescent="0.3">
      <c r="F267">
        <v>-5.7361194121563385E-7</v>
      </c>
    </row>
    <row r="268" spans="6:6" x14ac:dyDescent="0.3">
      <c r="F268">
        <v>1.6792778892475423E-6</v>
      </c>
    </row>
    <row r="269" spans="6:6" x14ac:dyDescent="0.3">
      <c r="F269">
        <v>-1.044597816971262E-6</v>
      </c>
    </row>
    <row r="270" spans="6:6" x14ac:dyDescent="0.3">
      <c r="F270">
        <v>-2.1460238340841474E-7</v>
      </c>
    </row>
    <row r="271" spans="6:6" x14ac:dyDescent="0.3">
      <c r="F271">
        <v>2.7708498715485655E-7</v>
      </c>
    </row>
    <row r="273" spans="6:6" x14ac:dyDescent="0.3">
      <c r="F273">
        <v>-0.54822071429776009</v>
      </c>
    </row>
    <row r="274" spans="6:6" x14ac:dyDescent="0.3">
      <c r="F274">
        <v>1.0019636868261776</v>
      </c>
    </row>
    <row r="275" spans="6:6" x14ac:dyDescent="0.3">
      <c r="F275">
        <v>-1.7885765435591314</v>
      </c>
    </row>
    <row r="276" spans="6:6" x14ac:dyDescent="0.3">
      <c r="F276">
        <v>1.3956933117354984</v>
      </c>
    </row>
    <row r="277" spans="6:6" x14ac:dyDescent="0.3">
      <c r="F277">
        <v>-4.8598821662948408</v>
      </c>
    </row>
    <row r="278" spans="6:6" x14ac:dyDescent="0.3">
      <c r="F278">
        <v>2.8059261016638088</v>
      </c>
    </row>
    <row r="279" spans="6:6" x14ac:dyDescent="0.3">
      <c r="F279">
        <v>2.0296374326266218</v>
      </c>
    </row>
    <row r="281" spans="6:6" x14ac:dyDescent="0.3">
      <c r="F281">
        <v>7.4417055179375705E-2</v>
      </c>
    </row>
    <row r="282" spans="6:6" x14ac:dyDescent="0.3">
      <c r="F282">
        <v>-4.0530693691857286E-2</v>
      </c>
    </row>
    <row r="283" spans="6:6" x14ac:dyDescent="0.3">
      <c r="F283">
        <v>0.27223293863088782</v>
      </c>
    </row>
    <row r="284" spans="6:6" x14ac:dyDescent="0.3">
      <c r="F284">
        <v>-0.53093534769215844</v>
      </c>
    </row>
    <row r="285" spans="6:6" x14ac:dyDescent="0.3">
      <c r="F285">
        <v>0.53511566120394338</v>
      </c>
    </row>
    <row r="286" spans="6:6" x14ac:dyDescent="0.3">
      <c r="F286">
        <v>-0.31005918287562667</v>
      </c>
    </row>
    <row r="288" spans="6:6" x14ac:dyDescent="0.3">
      <c r="F288">
        <v>0.58196810741217897</v>
      </c>
    </row>
    <row r="289" spans="6:6" x14ac:dyDescent="0.3">
      <c r="F289">
        <v>-1.516781799859876</v>
      </c>
    </row>
    <row r="290" spans="6:6" x14ac:dyDescent="0.3">
      <c r="F290">
        <v>2.2997053141891257</v>
      </c>
    </row>
    <row r="291" spans="6:6" x14ac:dyDescent="0.3">
      <c r="F291">
        <v>-1.3860841378525703</v>
      </c>
    </row>
    <row r="292" spans="6:6" x14ac:dyDescent="0.3">
      <c r="F292">
        <v>0.35344712252590105</v>
      </c>
    </row>
    <row r="293" spans="6:6" x14ac:dyDescent="0.3">
      <c r="F293">
        <v>-0.32987052998429173</v>
      </c>
    </row>
    <row r="295" spans="6:6" x14ac:dyDescent="0.3">
      <c r="F295">
        <v>-5.7273689554515659E-5</v>
      </c>
    </row>
    <row r="296" spans="6:6" x14ac:dyDescent="0.3">
      <c r="F296">
        <v>-1.358815898308084E-5</v>
      </c>
    </row>
    <row r="297" spans="6:6" x14ac:dyDescent="0.3">
      <c r="F297">
        <v>-5.6969754069820416E-5</v>
      </c>
    </row>
    <row r="298" spans="6:6" x14ac:dyDescent="0.3">
      <c r="F298">
        <v>1.1209155891515707E-4</v>
      </c>
    </row>
    <row r="299" spans="6:6" x14ac:dyDescent="0.3">
      <c r="F299">
        <v>6.3418994864665958E-5</v>
      </c>
    </row>
    <row r="301" spans="6:6" x14ac:dyDescent="0.3">
      <c r="F301">
        <v>0.13429988292118983</v>
      </c>
    </row>
    <row r="302" spans="6:6" x14ac:dyDescent="0.3">
      <c r="F302">
        <v>-0.20833738874032853</v>
      </c>
    </row>
    <row r="303" spans="6:6" x14ac:dyDescent="0.3">
      <c r="F303">
        <v>0.44980184007901775</v>
      </c>
    </row>
    <row r="304" spans="6:6" x14ac:dyDescent="0.3">
      <c r="F304">
        <v>-0.92087389080023463</v>
      </c>
    </row>
    <row r="305" spans="6:6" x14ac:dyDescent="0.3">
      <c r="F305">
        <v>0.93995384624919642</v>
      </c>
    </row>
    <row r="306" spans="6:6" x14ac:dyDescent="0.3">
      <c r="F306">
        <v>-0.39277718949197798</v>
      </c>
    </row>
    <row r="308" spans="6:6" x14ac:dyDescent="0.3">
      <c r="F308">
        <v>7.3906432431010334</v>
      </c>
    </row>
    <row r="309" spans="6:6" x14ac:dyDescent="0.3">
      <c r="F309">
        <v>-2.9081986861365547</v>
      </c>
    </row>
    <row r="310" spans="6:6" x14ac:dyDescent="0.3">
      <c r="F310">
        <v>0.55693879524674328</v>
      </c>
    </row>
    <row r="311" spans="6:6" x14ac:dyDescent="0.3">
      <c r="F311">
        <v>-0.80459348889150473</v>
      </c>
    </row>
    <row r="312" spans="6:6" x14ac:dyDescent="0.3">
      <c r="F312">
        <v>0.3535028678541543</v>
      </c>
    </row>
    <row r="313" spans="6:6" x14ac:dyDescent="0.3">
      <c r="F313">
        <v>-4.5838216327540344</v>
      </c>
    </row>
    <row r="315" spans="6:6" x14ac:dyDescent="0.3">
      <c r="F315">
        <v>1.8185650339704909E-6</v>
      </c>
    </row>
    <row r="316" spans="6:6" x14ac:dyDescent="0.3">
      <c r="F316">
        <v>-2.6267044014604882E-6</v>
      </c>
    </row>
    <row r="317" spans="6:6" x14ac:dyDescent="0.3">
      <c r="F317">
        <v>3.67682515564449E-6</v>
      </c>
    </row>
    <row r="318" spans="6:6" x14ac:dyDescent="0.3">
      <c r="F318">
        <v>-2.7252253421623398E-6</v>
      </c>
    </row>
    <row r="319" spans="6:6" x14ac:dyDescent="0.3">
      <c r="F319">
        <v>3.5621890417284055E-6</v>
      </c>
    </row>
    <row r="321" spans="6:6" x14ac:dyDescent="0.3">
      <c r="F321">
        <v>-1.5509355725981988</v>
      </c>
    </row>
    <row r="322" spans="6:6" x14ac:dyDescent="0.3">
      <c r="F322">
        <v>1.4985982174673647</v>
      </c>
    </row>
    <row r="323" spans="6:6" x14ac:dyDescent="0.3">
      <c r="F323">
        <v>0.45603239585369909</v>
      </c>
    </row>
    <row r="324" spans="6:6" x14ac:dyDescent="0.3">
      <c r="F324">
        <v>-3.1881037690700857</v>
      </c>
    </row>
    <row r="325" spans="6:6" x14ac:dyDescent="0.3">
      <c r="F325">
        <v>2.9504718091763817</v>
      </c>
    </row>
    <row r="326" spans="6:6" x14ac:dyDescent="0.3">
      <c r="F326">
        <v>-1.1152990218034917</v>
      </c>
    </row>
    <row r="327" spans="6:6" x14ac:dyDescent="0.3">
      <c r="F327">
        <v>-0.68831028052117027</v>
      </c>
    </row>
    <row r="328" spans="6:6" x14ac:dyDescent="0.3">
      <c r="F328">
        <v>1.6422292781208832</v>
      </c>
    </row>
    <row r="330" spans="6:6" x14ac:dyDescent="0.3">
      <c r="F330">
        <v>5.4864686507605276</v>
      </c>
    </row>
    <row r="331" spans="6:6" x14ac:dyDescent="0.3">
      <c r="F331">
        <v>-6.3321024831312052</v>
      </c>
    </row>
    <row r="332" spans="6:6" x14ac:dyDescent="0.3">
      <c r="F332">
        <v>2.8514782021113136</v>
      </c>
    </row>
    <row r="333" spans="6:6" x14ac:dyDescent="0.3">
      <c r="F333">
        <v>-1.6785817750421503</v>
      </c>
    </row>
    <row r="334" spans="6:6" x14ac:dyDescent="0.3">
      <c r="F334">
        <v>-1.8743153513155677</v>
      </c>
    </row>
    <row r="335" spans="6:6" x14ac:dyDescent="0.3">
      <c r="F335">
        <v>7.5492497262808902</v>
      </c>
    </row>
    <row r="336" spans="6:6" x14ac:dyDescent="0.3">
      <c r="F336">
        <v>-5.9298554879961047</v>
      </c>
    </row>
  </sheetData>
  <mergeCells count="12">
    <mergeCell ref="AC73:AC82"/>
    <mergeCell ref="AC2:AC11"/>
    <mergeCell ref="A2:A11"/>
    <mergeCell ref="E2:E31"/>
    <mergeCell ref="E202:E221"/>
    <mergeCell ref="Q2:Q11"/>
    <mergeCell ref="Y2:Y11"/>
    <mergeCell ref="Y69:Y78"/>
    <mergeCell ref="Y136:Y145"/>
    <mergeCell ref="I2:I11"/>
    <mergeCell ref="M2:M11"/>
    <mergeCell ref="U2:U21"/>
  </mergeCells>
  <phoneticPr fontId="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table2Fig4</vt:lpstr>
      <vt:lpstr>deviation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孙国栋</dc:creator>
  <cp:lastModifiedBy>xu</cp:lastModifiedBy>
  <dcterms:created xsi:type="dcterms:W3CDTF">2019-01-09T02:17:44Z</dcterms:created>
  <dcterms:modified xsi:type="dcterms:W3CDTF">2019-03-21T07:08:23Z</dcterms:modified>
</cp:coreProperties>
</file>