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/>
  <mc:AlternateContent xmlns:mc="http://schemas.openxmlformats.org/markup-compatibility/2006">
    <mc:Choice Requires="x15">
      <x15ac:absPath xmlns:x15ac="http://schemas.microsoft.com/office/spreadsheetml/2010/11/ac" url="D:\Study\文章撰写\RyR2-PBmice cardiac function article\Peer J 投稿\原始数据\"/>
    </mc:Choice>
  </mc:AlternateContent>
  <xr:revisionPtr revIDLastSave="0" documentId="10_ncr:8100000_{DBEF4E20-AA37-4737-B667-657CCB31BB63}" xr6:coauthVersionLast="34" xr6:coauthVersionMax="34" xr10:uidLastSave="{00000000-0000-0000-0000-000000000000}"/>
  <bookViews>
    <workbookView xWindow="0" yWindow="0" windowWidth="21600" windowHeight="10510" xr2:uid="{00000000-000D-0000-FFFF-FFFF00000000}"/>
  </bookViews>
  <sheets>
    <sheet name="表达量推导" sheetId="1" r:id="rId1"/>
  </sheets>
  <calcPr calcId="162913"/>
</workbook>
</file>

<file path=xl/calcChain.xml><?xml version="1.0" encoding="utf-8"?>
<calcChain xmlns="http://schemas.openxmlformats.org/spreadsheetml/2006/main">
  <c r="E38" i="1" l="1"/>
  <c r="F38" i="1"/>
  <c r="G38" i="1"/>
  <c r="H38" i="1"/>
  <c r="I38" i="1"/>
  <c r="J38" i="1"/>
  <c r="K38" i="1"/>
  <c r="L38" i="1"/>
  <c r="M38" i="1"/>
  <c r="N38" i="1"/>
  <c r="D38" i="1"/>
  <c r="E37" i="1"/>
  <c r="F37" i="1"/>
  <c r="G37" i="1"/>
  <c r="H37" i="1"/>
  <c r="I37" i="1"/>
  <c r="J37" i="1"/>
  <c r="K37" i="1"/>
  <c r="L37" i="1"/>
  <c r="M37" i="1"/>
  <c r="N37" i="1"/>
  <c r="D37" i="1"/>
  <c r="K21" i="1" l="1"/>
  <c r="K30" i="1" s="1"/>
  <c r="G21" i="1"/>
  <c r="G30" i="1" s="1"/>
  <c r="N20" i="1"/>
  <c r="N29" i="1" s="1"/>
  <c r="J20" i="1"/>
  <c r="J29" i="1" s="1"/>
  <c r="F20" i="1"/>
  <c r="F29" i="1" s="1"/>
  <c r="L18" i="1"/>
  <c r="L27" i="1" s="1"/>
  <c r="H18" i="1"/>
  <c r="H27" i="1" s="1"/>
  <c r="D18" i="1"/>
  <c r="D27" i="1" s="1"/>
  <c r="K17" i="1"/>
  <c r="K26" i="1" s="1"/>
  <c r="G17" i="1"/>
  <c r="G26" i="1" s="1"/>
  <c r="N16" i="1"/>
  <c r="N25" i="1" s="1"/>
  <c r="J16" i="1"/>
  <c r="J25" i="1" s="1"/>
  <c r="F16" i="1"/>
  <c r="F25" i="1" s="1"/>
  <c r="N12" i="1"/>
  <c r="N21" i="1" s="1"/>
  <c r="N30" i="1" s="1"/>
  <c r="M12" i="1"/>
  <c r="M20" i="1" s="1"/>
  <c r="M29" i="1" s="1"/>
  <c r="L12" i="1"/>
  <c r="L19" i="1" s="1"/>
  <c r="L28" i="1" s="1"/>
  <c r="K12" i="1"/>
  <c r="K18" i="1" s="1"/>
  <c r="K27" i="1" s="1"/>
  <c r="J12" i="1"/>
  <c r="J21" i="1" s="1"/>
  <c r="J30" i="1" s="1"/>
  <c r="I12" i="1"/>
  <c r="I20" i="1" s="1"/>
  <c r="I29" i="1" s="1"/>
  <c r="H12" i="1"/>
  <c r="H19" i="1" s="1"/>
  <c r="H28" i="1" s="1"/>
  <c r="G12" i="1"/>
  <c r="G18" i="1" s="1"/>
  <c r="G27" i="1" s="1"/>
  <c r="F12" i="1"/>
  <c r="F21" i="1" s="1"/>
  <c r="F30" i="1" s="1"/>
  <c r="E12" i="1"/>
  <c r="E20" i="1" s="1"/>
  <c r="E29" i="1" s="1"/>
  <c r="D12" i="1"/>
  <c r="D19" i="1" s="1"/>
  <c r="D28" i="1" s="1"/>
  <c r="E19" i="1" l="1"/>
  <c r="E28" i="1" s="1"/>
  <c r="G16" i="1"/>
  <c r="K16" i="1"/>
  <c r="K25" i="1" s="1"/>
  <c r="D17" i="1"/>
  <c r="D26" i="1" s="1"/>
  <c r="H17" i="1"/>
  <c r="H26" i="1" s="1"/>
  <c r="L17" i="1"/>
  <c r="L26" i="1" s="1"/>
  <c r="E18" i="1"/>
  <c r="E27" i="1" s="1"/>
  <c r="I18" i="1"/>
  <c r="I27" i="1" s="1"/>
  <c r="M18" i="1"/>
  <c r="M27" i="1" s="1"/>
  <c r="F19" i="1"/>
  <c r="F28" i="1" s="1"/>
  <c r="J19" i="1"/>
  <c r="J28" i="1" s="1"/>
  <c r="N19" i="1"/>
  <c r="N28" i="1" s="1"/>
  <c r="G20" i="1"/>
  <c r="G29" i="1" s="1"/>
  <c r="K20" i="1"/>
  <c r="K29" i="1" s="1"/>
  <c r="D21" i="1"/>
  <c r="D30" i="1" s="1"/>
  <c r="H21" i="1"/>
  <c r="H30" i="1" s="1"/>
  <c r="L21" i="1"/>
  <c r="L30" i="1" s="1"/>
  <c r="I19" i="1"/>
  <c r="I28" i="1" s="1"/>
  <c r="M19" i="1"/>
  <c r="M28" i="1" s="1"/>
  <c r="D16" i="1"/>
  <c r="D25" i="1" s="1"/>
  <c r="H16" i="1"/>
  <c r="H25" i="1" s="1"/>
  <c r="L16" i="1"/>
  <c r="L25" i="1" s="1"/>
  <c r="E17" i="1"/>
  <c r="E26" i="1" s="1"/>
  <c r="I17" i="1"/>
  <c r="I26" i="1" s="1"/>
  <c r="M17" i="1"/>
  <c r="M26" i="1" s="1"/>
  <c r="F18" i="1"/>
  <c r="F27" i="1" s="1"/>
  <c r="J18" i="1"/>
  <c r="J27" i="1" s="1"/>
  <c r="N18" i="1"/>
  <c r="N27" i="1" s="1"/>
  <c r="G19" i="1"/>
  <c r="G28" i="1" s="1"/>
  <c r="G35" i="1" s="1"/>
  <c r="K19" i="1"/>
  <c r="K28" i="1" s="1"/>
  <c r="K35" i="1" s="1"/>
  <c r="D20" i="1"/>
  <c r="D29" i="1" s="1"/>
  <c r="H20" i="1"/>
  <c r="H29" i="1" s="1"/>
  <c r="H35" i="1" s="1"/>
  <c r="L20" i="1"/>
  <c r="L29" i="1" s="1"/>
  <c r="L35" i="1" s="1"/>
  <c r="E21" i="1"/>
  <c r="E30" i="1" s="1"/>
  <c r="I21" i="1"/>
  <c r="I30" i="1" s="1"/>
  <c r="M21" i="1"/>
  <c r="M30" i="1" s="1"/>
  <c r="E16" i="1"/>
  <c r="E25" i="1" s="1"/>
  <c r="I16" i="1"/>
  <c r="M16" i="1"/>
  <c r="M25" i="1" s="1"/>
  <c r="F17" i="1"/>
  <c r="F26" i="1" s="1"/>
  <c r="J17" i="1"/>
  <c r="J26" i="1" s="1"/>
  <c r="N17" i="1"/>
  <c r="N26" i="1" s="1"/>
  <c r="D35" i="1" l="1"/>
  <c r="E35" i="1"/>
  <c r="N35" i="1"/>
  <c r="M35" i="1"/>
  <c r="J35" i="1"/>
  <c r="I35" i="1"/>
  <c r="F35" i="1"/>
</calcChain>
</file>

<file path=xl/sharedStrings.xml><?xml version="1.0" encoding="utf-8"?>
<sst xmlns="http://schemas.openxmlformats.org/spreadsheetml/2006/main" count="126" uniqueCount="46">
  <si>
    <t>ΔCt</t>
  </si>
  <si>
    <t>Ryr2</t>
  </si>
  <si>
    <t>Gnb3</t>
  </si>
  <si>
    <t>Cox8b</t>
  </si>
  <si>
    <t>Gpr37l1</t>
  </si>
  <si>
    <t>Cdh11</t>
  </si>
  <si>
    <t>Micu3</t>
  </si>
  <si>
    <t>mt-Co2</t>
  </si>
  <si>
    <t>mt-Atp6</t>
  </si>
  <si>
    <t>mt-Co3</t>
  </si>
  <si>
    <t>Nppb</t>
  </si>
  <si>
    <t>Ucp3</t>
  </si>
  <si>
    <t>WTX1</t>
  </si>
  <si>
    <t>control-1</t>
  </si>
  <si>
    <t>WTX2</t>
  </si>
  <si>
    <t>control-2</t>
  </si>
  <si>
    <t>WTX3</t>
  </si>
  <si>
    <t>control-3</t>
  </si>
  <si>
    <t>PBX1</t>
  </si>
  <si>
    <t>test-1</t>
  </si>
  <si>
    <t>PBX2</t>
  </si>
  <si>
    <t>test-2</t>
  </si>
  <si>
    <t>PBX3</t>
  </si>
  <si>
    <t>test-3</t>
  </si>
  <si>
    <t>Mean ΔCt [group control]</t>
  </si>
  <si>
    <r>
      <t>WTX</t>
    </r>
    <r>
      <rPr>
        <b/>
        <sz val="11"/>
        <rFont val="宋体"/>
        <family val="3"/>
        <charset val="134"/>
      </rPr>
      <t>组</t>
    </r>
  </si>
  <si>
    <r>
      <rPr>
        <b/>
        <sz val="11"/>
        <rFont val="Calibri"/>
        <family val="2"/>
      </rPr>
      <t>control</t>
    </r>
    <r>
      <rPr>
        <b/>
        <sz val="11"/>
        <rFont val="宋体"/>
        <family val="3"/>
        <charset val="134"/>
      </rPr>
      <t>组</t>
    </r>
  </si>
  <si>
    <t>ΔΔCt</t>
  </si>
  <si>
    <t>Expression</t>
  </si>
  <si>
    <t>Color</t>
  </si>
  <si>
    <t>Regulation</t>
  </si>
  <si>
    <t>Red</t>
  </si>
  <si>
    <t>up(&gt;2)</t>
  </si>
  <si>
    <t>Blue</t>
  </si>
  <si>
    <t>down(&lt;0.5)</t>
  </si>
  <si>
    <t>Black</t>
  </si>
  <si>
    <t>no change</t>
  </si>
  <si>
    <t>Mean Expression</t>
  </si>
  <si>
    <r>
      <t>PBX</t>
    </r>
    <r>
      <rPr>
        <b/>
        <sz val="11"/>
        <rFont val="宋体"/>
        <family val="3"/>
        <charset val="134"/>
      </rPr>
      <t>组</t>
    </r>
  </si>
  <si>
    <r>
      <rPr>
        <b/>
        <sz val="11"/>
        <rFont val="Calibri"/>
        <family val="2"/>
      </rPr>
      <t>test</t>
    </r>
    <r>
      <rPr>
        <b/>
        <sz val="11"/>
        <rFont val="宋体"/>
        <family val="3"/>
        <charset val="134"/>
      </rPr>
      <t>组</t>
    </r>
  </si>
  <si>
    <t>No.</t>
    <phoneticPr fontId="8" type="noConversion"/>
  </si>
  <si>
    <t>Name</t>
    <phoneticPr fontId="8" type="noConversion"/>
  </si>
  <si>
    <t>Groups</t>
    <phoneticPr fontId="8" type="noConversion"/>
  </si>
  <si>
    <t>S</t>
    <phoneticPr fontId="8" type="noConversion"/>
  </si>
  <si>
    <t>WTX</t>
    <phoneticPr fontId="8" type="noConversion"/>
  </si>
  <si>
    <t>control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</si>
</sst>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_ "/>
    <numFmt numFmtId="177" formatCode="0.00_ "/>
  </numFmts>
  <fonts count="10">
    <font>
      <sz val="11"/>
      <color theme="1"/>
      <name val="宋体"/>
      <charset val="134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name val="宋体"/>
      <family val="3"/>
      <charset val="134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/>
    </xf>
    <xf numFmtId="177" fontId="2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177" fontId="1" fillId="0" borderId="3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2" borderId="3" xfId="1" applyFont="1" applyFill="1" applyBorder="1" applyAlignment="1">
      <alignment horizontal="center"/>
    </xf>
    <xf numFmtId="0" fontId="4" fillId="0" borderId="3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176" fontId="1" fillId="0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/>
    </xf>
    <xf numFmtId="177" fontId="2" fillId="2" borderId="2" xfId="0" applyNumberFormat="1" applyFont="1" applyFill="1" applyBorder="1" applyAlignment="1">
      <alignment horizontal="center"/>
    </xf>
  </cellXfs>
  <cellStyles count="2">
    <cellStyle name="常规" xfId="0" builtinId="0"/>
    <cellStyle name="常规_Sheet1" xfId="1" xr:uid="{00000000-0005-0000-0000-000001000000}"/>
  </cellStyles>
  <dxfs count="8">
    <dxf>
      <font>
        <b val="0"/>
        <i val="0"/>
        <color rgb="FF0070C0"/>
      </font>
    </dxf>
    <dxf>
      <font>
        <b val="0"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FF000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tabSelected="1" workbookViewId="0">
      <selection activeCell="T20" sqref="T20"/>
    </sheetView>
  </sheetViews>
  <sheetFormatPr defaultColWidth="9" defaultRowHeight="14.5"/>
  <cols>
    <col min="1" max="1" width="5.36328125" style="1" customWidth="1"/>
    <col min="2" max="2" width="17.08984375" style="1" customWidth="1"/>
    <col min="3" max="3" width="16.6328125" style="1" customWidth="1"/>
    <col min="4" max="14" width="7.26953125" style="1" customWidth="1"/>
    <col min="15" max="15" width="9" style="1"/>
    <col min="16" max="16" width="6.08984375" style="1" customWidth="1"/>
    <col min="17" max="17" width="26.36328125" style="1" customWidth="1"/>
    <col min="18" max="16384" width="9" style="1"/>
  </cols>
  <sheetData>
    <row r="1" spans="1:14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">
      <c r="A2" s="2" t="s">
        <v>40</v>
      </c>
      <c r="B2" s="2" t="s">
        <v>41</v>
      </c>
      <c r="C2" s="3" t="s">
        <v>42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</row>
    <row r="3" spans="1:14">
      <c r="A3" s="4">
        <v>1</v>
      </c>
      <c r="B3" s="3" t="s">
        <v>12</v>
      </c>
      <c r="C3" s="3" t="s">
        <v>13</v>
      </c>
      <c r="D3" s="5">
        <v>-0.68666666666666698</v>
      </c>
      <c r="E3" s="5">
        <v>3.17</v>
      </c>
      <c r="F3" s="5">
        <v>-4.1533333333333298</v>
      </c>
      <c r="G3" s="5">
        <v>5.14333333333333</v>
      </c>
      <c r="H3" s="5">
        <v>3.43333333333333</v>
      </c>
      <c r="I3" s="5">
        <v>5.9866666666666601</v>
      </c>
      <c r="J3" s="5">
        <v>-8.9666666666666703</v>
      </c>
      <c r="K3" s="5">
        <v>-9.86</v>
      </c>
      <c r="L3" s="5">
        <v>-8.9499999999999993</v>
      </c>
      <c r="M3" s="5">
        <v>-3.77</v>
      </c>
      <c r="N3" s="5">
        <v>0.94999999999999896</v>
      </c>
    </row>
    <row r="4" spans="1:14">
      <c r="A4" s="4">
        <v>2</v>
      </c>
      <c r="B4" s="3" t="s">
        <v>14</v>
      </c>
      <c r="C4" s="3" t="s">
        <v>15</v>
      </c>
      <c r="D4" s="5">
        <v>-0.51333333333333497</v>
      </c>
      <c r="E4" s="5">
        <v>4.3899999999999997</v>
      </c>
      <c r="F4" s="5">
        <v>-3.7133333333333298</v>
      </c>
      <c r="G4" s="5">
        <v>8.4966666666666697</v>
      </c>
      <c r="H4" s="5">
        <v>4.5066666666666704</v>
      </c>
      <c r="I4" s="5">
        <v>7.9466666666666699</v>
      </c>
      <c r="J4" s="5">
        <v>-8.5233333333333299</v>
      </c>
      <c r="K4" s="5">
        <v>-9.44</v>
      </c>
      <c r="L4" s="5">
        <v>-8.4933333333333305</v>
      </c>
      <c r="M4" s="5">
        <v>-3.8133333333333299</v>
      </c>
      <c r="N4" s="5">
        <v>2.2066666666666599</v>
      </c>
    </row>
    <row r="5" spans="1:14">
      <c r="A5" s="4">
        <v>3</v>
      </c>
      <c r="B5" s="3" t="s">
        <v>16</v>
      </c>
      <c r="C5" s="3" t="s">
        <v>17</v>
      </c>
      <c r="D5" s="5">
        <v>-0.77333333333332999</v>
      </c>
      <c r="E5" s="5">
        <v>3.1633333333333402</v>
      </c>
      <c r="F5" s="5">
        <v>-4.3233333333333297</v>
      </c>
      <c r="G5" s="5">
        <v>8.7233333333333292</v>
      </c>
      <c r="H5" s="5">
        <v>5.0266666666666699</v>
      </c>
      <c r="I5" s="5">
        <v>7.8133333333333397</v>
      </c>
      <c r="J5" s="5">
        <v>-9.14</v>
      </c>
      <c r="K5" s="5">
        <v>-10.0966666666667</v>
      </c>
      <c r="L5" s="5">
        <v>-9.1633333333333304</v>
      </c>
      <c r="M5" s="5">
        <v>-3.5733333333333301</v>
      </c>
      <c r="N5" s="5">
        <v>2.2666666666666702</v>
      </c>
    </row>
    <row r="6" spans="1:14">
      <c r="A6" s="4">
        <v>4</v>
      </c>
      <c r="B6" s="3" t="s">
        <v>18</v>
      </c>
      <c r="C6" s="3" t="s">
        <v>19</v>
      </c>
      <c r="D6" s="5">
        <v>0.57333333333333103</v>
      </c>
      <c r="E6" s="5">
        <v>5.92</v>
      </c>
      <c r="F6" s="5">
        <v>-1.99000000000001</v>
      </c>
      <c r="G6" s="5">
        <v>8.9933333333333305</v>
      </c>
      <c r="H6" s="5">
        <v>5.5166666666666702</v>
      </c>
      <c r="I6" s="5">
        <v>9.9266666666666694</v>
      </c>
      <c r="J6" s="5">
        <v>-6.6833333333333398</v>
      </c>
      <c r="K6" s="5">
        <v>-7.67</v>
      </c>
      <c r="L6" s="5">
        <v>-6.7733333333333396</v>
      </c>
      <c r="M6" s="5">
        <v>-0.31333333333333602</v>
      </c>
      <c r="N6" s="5">
        <v>4.24</v>
      </c>
    </row>
    <row r="7" spans="1:14">
      <c r="A7" s="4">
        <v>5</v>
      </c>
      <c r="B7" s="3" t="s">
        <v>20</v>
      </c>
      <c r="C7" s="3" t="s">
        <v>21</v>
      </c>
      <c r="D7" s="5">
        <v>-0.15000000000000099</v>
      </c>
      <c r="E7" s="5">
        <v>5.7566666666666704</v>
      </c>
      <c r="F7" s="5">
        <v>-2.7566666666666602</v>
      </c>
      <c r="G7" s="5">
        <v>7.7933333333333303</v>
      </c>
      <c r="H7" s="5">
        <v>4.93333333333333</v>
      </c>
      <c r="I7" s="5">
        <v>8.7266666666666701</v>
      </c>
      <c r="J7" s="5">
        <v>-7.52</v>
      </c>
      <c r="K7" s="5">
        <v>-8.4933333333333305</v>
      </c>
      <c r="L7" s="5">
        <v>-7.5433333333333303</v>
      </c>
      <c r="M7" s="5">
        <v>-1.3333333333333299</v>
      </c>
      <c r="N7" s="5">
        <v>3.38333333333334</v>
      </c>
    </row>
    <row r="8" spans="1:14">
      <c r="A8" s="4">
        <v>6</v>
      </c>
      <c r="B8" s="3" t="s">
        <v>22</v>
      </c>
      <c r="C8" s="3" t="s">
        <v>23</v>
      </c>
      <c r="D8" s="5">
        <v>-0.33</v>
      </c>
      <c r="E8" s="5">
        <v>5.1133333333333297</v>
      </c>
      <c r="F8" s="5">
        <v>-3.0266666666666699</v>
      </c>
      <c r="G8" s="5">
        <v>8.5299999999999994</v>
      </c>
      <c r="H8" s="5">
        <v>5.58</v>
      </c>
      <c r="I8" s="5">
        <v>8.8933333333333309</v>
      </c>
      <c r="J8" s="5">
        <v>-7.6533333333333298</v>
      </c>
      <c r="K8" s="5">
        <v>-8.5399999999999991</v>
      </c>
      <c r="L8" s="5">
        <v>-7.6866666666666701</v>
      </c>
      <c r="M8" s="5">
        <v>-2.3199999999999998</v>
      </c>
      <c r="N8" s="5">
        <v>3.3966666666666701</v>
      </c>
    </row>
    <row r="9" spans="1:1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>
      <c r="A10" s="15" t="s">
        <v>24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5">
      <c r="A11" s="2" t="s">
        <v>40</v>
      </c>
      <c r="B11" s="2" t="s">
        <v>41</v>
      </c>
      <c r="C11" s="3" t="s">
        <v>42</v>
      </c>
      <c r="D11" s="3" t="s">
        <v>1</v>
      </c>
      <c r="E11" s="3" t="s">
        <v>2</v>
      </c>
      <c r="F11" s="3" t="s">
        <v>3</v>
      </c>
      <c r="G11" s="3" t="s">
        <v>4</v>
      </c>
      <c r="H11" s="3" t="s">
        <v>5</v>
      </c>
      <c r="I11" s="3" t="s">
        <v>6</v>
      </c>
      <c r="J11" s="3" t="s">
        <v>7</v>
      </c>
      <c r="K11" s="3" t="s">
        <v>8</v>
      </c>
      <c r="L11" s="3" t="s">
        <v>9</v>
      </c>
      <c r="M11" s="3" t="s">
        <v>10</v>
      </c>
      <c r="N11" s="3" t="s">
        <v>11</v>
      </c>
    </row>
    <row r="12" spans="1:14" ht="15">
      <c r="A12" s="4">
        <v>1</v>
      </c>
      <c r="B12" s="3" t="s">
        <v>44</v>
      </c>
      <c r="C12" s="3" t="s">
        <v>45</v>
      </c>
      <c r="D12" s="7">
        <f>AVERAGE(D3:D5)</f>
        <v>-0.65777777777777724</v>
      </c>
      <c r="E12" s="7">
        <f t="shared" ref="E12:N12" si="0">AVERAGE(E3:E5)</f>
        <v>3.5744444444444468</v>
      </c>
      <c r="F12" s="7">
        <f t="shared" si="0"/>
        <v>-4.0633333333333299</v>
      </c>
      <c r="G12" s="7">
        <f t="shared" si="0"/>
        <v>7.4544444444444435</v>
      </c>
      <c r="H12" s="7">
        <f t="shared" si="0"/>
        <v>4.3222222222222237</v>
      </c>
      <c r="I12" s="7">
        <f t="shared" si="0"/>
        <v>7.2488888888888896</v>
      </c>
      <c r="J12" s="7">
        <f t="shared" si="0"/>
        <v>-8.8766666666666669</v>
      </c>
      <c r="K12" s="7">
        <f t="shared" si="0"/>
        <v>-9.7988888888888983</v>
      </c>
      <c r="L12" s="7">
        <f t="shared" si="0"/>
        <v>-8.8688888888888862</v>
      </c>
      <c r="M12" s="7">
        <f t="shared" si="0"/>
        <v>-3.7188888888888871</v>
      </c>
      <c r="N12" s="7">
        <f t="shared" si="0"/>
        <v>1.8077777777777762</v>
      </c>
    </row>
    <row r="14" spans="1:14">
      <c r="A14" s="15" t="s">
        <v>27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5">
      <c r="A15" s="2" t="s">
        <v>40</v>
      </c>
      <c r="B15" s="2" t="s">
        <v>41</v>
      </c>
      <c r="C15" s="3" t="s">
        <v>42</v>
      </c>
      <c r="D15" s="3" t="s">
        <v>1</v>
      </c>
      <c r="E15" s="3" t="s">
        <v>2</v>
      </c>
      <c r="F15" s="3" t="s">
        <v>3</v>
      </c>
      <c r="G15" s="3" t="s">
        <v>4</v>
      </c>
      <c r="H15" s="3" t="s">
        <v>5</v>
      </c>
      <c r="I15" s="3" t="s">
        <v>6</v>
      </c>
      <c r="J15" s="3" t="s">
        <v>7</v>
      </c>
      <c r="K15" s="3" t="s">
        <v>8</v>
      </c>
      <c r="L15" s="3" t="s">
        <v>9</v>
      </c>
      <c r="M15" s="3" t="s">
        <v>10</v>
      </c>
      <c r="N15" s="3" t="s">
        <v>11</v>
      </c>
    </row>
    <row r="16" spans="1:14">
      <c r="A16" s="4">
        <v>1</v>
      </c>
      <c r="B16" s="3" t="s">
        <v>12</v>
      </c>
      <c r="C16" s="3" t="s">
        <v>13</v>
      </c>
      <c r="D16" s="7">
        <f>D3-D12</f>
        <v>-2.8888888888889741E-2</v>
      </c>
      <c r="E16" s="7">
        <f t="shared" ref="E16:N16" si="1">E3-E12</f>
        <v>-0.40444444444444683</v>
      </c>
      <c r="F16" s="7">
        <f t="shared" si="1"/>
        <v>-8.9999999999999858E-2</v>
      </c>
      <c r="G16" s="7">
        <f t="shared" si="1"/>
        <v>-2.3111111111111136</v>
      </c>
      <c r="H16" s="7">
        <f t="shared" si="1"/>
        <v>-0.88888888888889372</v>
      </c>
      <c r="I16" s="7">
        <f t="shared" si="1"/>
        <v>-1.2622222222222295</v>
      </c>
      <c r="J16" s="7">
        <f t="shared" si="1"/>
        <v>-9.0000000000003411E-2</v>
      </c>
      <c r="K16" s="7">
        <f t="shared" si="1"/>
        <v>-6.1111111111101124E-2</v>
      </c>
      <c r="L16" s="7">
        <f t="shared" si="1"/>
        <v>-8.1111111111113132E-2</v>
      </c>
      <c r="M16" s="7">
        <f t="shared" si="1"/>
        <v>-5.1111111111112884E-2</v>
      </c>
      <c r="N16" s="7">
        <f t="shared" si="1"/>
        <v>-0.8577777777777772</v>
      </c>
    </row>
    <row r="17" spans="1:17">
      <c r="A17" s="4">
        <v>2</v>
      </c>
      <c r="B17" s="3" t="s">
        <v>14</v>
      </c>
      <c r="C17" s="3" t="s">
        <v>15</v>
      </c>
      <c r="D17" s="7">
        <f>D4-D12</f>
        <v>0.14444444444444227</v>
      </c>
      <c r="E17" s="7">
        <f t="shared" ref="E17:N17" si="2">E4-E12</f>
        <v>0.81555555555555292</v>
      </c>
      <c r="F17" s="7">
        <f t="shared" si="2"/>
        <v>0.35000000000000009</v>
      </c>
      <c r="G17" s="7">
        <f t="shared" si="2"/>
        <v>1.0422222222222262</v>
      </c>
      <c r="H17" s="7">
        <f t="shared" si="2"/>
        <v>0.18444444444444663</v>
      </c>
      <c r="I17" s="7">
        <f t="shared" si="2"/>
        <v>0.69777777777778027</v>
      </c>
      <c r="J17" s="7">
        <f t="shared" si="2"/>
        <v>0.35333333333333705</v>
      </c>
      <c r="K17" s="7">
        <f t="shared" si="2"/>
        <v>0.3588888888888988</v>
      </c>
      <c r="L17" s="7">
        <f t="shared" si="2"/>
        <v>0.37555555555555564</v>
      </c>
      <c r="M17" s="7">
        <f t="shared" si="2"/>
        <v>-9.4444444444442777E-2</v>
      </c>
      <c r="N17" s="7">
        <f t="shared" si="2"/>
        <v>0.39888888888888374</v>
      </c>
    </row>
    <row r="18" spans="1:17">
      <c r="A18" s="4">
        <v>3</v>
      </c>
      <c r="B18" s="3" t="s">
        <v>16</v>
      </c>
      <c r="C18" s="3" t="s">
        <v>17</v>
      </c>
      <c r="D18" s="7">
        <f>D5-D12</f>
        <v>-0.11555555555555275</v>
      </c>
      <c r="E18" s="7">
        <f t="shared" ref="E18:N18" si="3">E5-E12</f>
        <v>-0.41111111111110654</v>
      </c>
      <c r="F18" s="7">
        <f t="shared" si="3"/>
        <v>-0.25999999999999979</v>
      </c>
      <c r="G18" s="7">
        <f t="shared" si="3"/>
        <v>1.2688888888888856</v>
      </c>
      <c r="H18" s="7">
        <f t="shared" si="3"/>
        <v>0.70444444444444621</v>
      </c>
      <c r="I18" s="7">
        <f t="shared" si="3"/>
        <v>0.56444444444445008</v>
      </c>
      <c r="J18" s="7">
        <f t="shared" si="3"/>
        <v>-0.26333333333333364</v>
      </c>
      <c r="K18" s="7">
        <f t="shared" si="3"/>
        <v>-0.29777777777780123</v>
      </c>
      <c r="L18" s="7">
        <f t="shared" si="3"/>
        <v>-0.29444444444444429</v>
      </c>
      <c r="M18" s="7">
        <f t="shared" si="3"/>
        <v>0.14555555555555699</v>
      </c>
      <c r="N18" s="7">
        <f t="shared" si="3"/>
        <v>0.45888888888889401</v>
      </c>
    </row>
    <row r="19" spans="1:17">
      <c r="A19" s="4">
        <v>4</v>
      </c>
      <c r="B19" s="3" t="s">
        <v>18</v>
      </c>
      <c r="C19" s="3" t="s">
        <v>19</v>
      </c>
      <c r="D19" s="7">
        <f>D6-D12</f>
        <v>1.2311111111111082</v>
      </c>
      <c r="E19" s="7">
        <f t="shared" ref="E19:N19" si="4">E6-E12</f>
        <v>2.3455555555555532</v>
      </c>
      <c r="F19" s="7">
        <f t="shared" si="4"/>
        <v>2.0733333333333199</v>
      </c>
      <c r="G19" s="7">
        <f t="shared" si="4"/>
        <v>1.538888888888887</v>
      </c>
      <c r="H19" s="7">
        <f t="shared" si="4"/>
        <v>1.1944444444444464</v>
      </c>
      <c r="I19" s="7">
        <f t="shared" si="4"/>
        <v>2.6777777777777798</v>
      </c>
      <c r="J19" s="7">
        <f t="shared" si="4"/>
        <v>2.1933333333333271</v>
      </c>
      <c r="K19" s="7">
        <f t="shared" si="4"/>
        <v>2.1288888888888984</v>
      </c>
      <c r="L19" s="7">
        <f t="shared" si="4"/>
        <v>2.0955555555555465</v>
      </c>
      <c r="M19" s="7">
        <f t="shared" si="4"/>
        <v>3.405555555555551</v>
      </c>
      <c r="N19" s="7">
        <f t="shared" si="4"/>
        <v>2.4322222222222241</v>
      </c>
    </row>
    <row r="20" spans="1:17">
      <c r="A20" s="4">
        <v>5</v>
      </c>
      <c r="B20" s="3" t="s">
        <v>20</v>
      </c>
      <c r="C20" s="3" t="s">
        <v>21</v>
      </c>
      <c r="D20" s="7">
        <f>D7-D12</f>
        <v>0.50777777777777622</v>
      </c>
      <c r="E20" s="7">
        <f t="shared" ref="E20:N20" si="5">E7-E12</f>
        <v>2.1822222222222236</v>
      </c>
      <c r="F20" s="7">
        <f t="shared" si="5"/>
        <v>1.3066666666666698</v>
      </c>
      <c r="G20" s="7">
        <f t="shared" si="5"/>
        <v>0.3388888888888868</v>
      </c>
      <c r="H20" s="7">
        <f t="shared" si="5"/>
        <v>0.61111111111110628</v>
      </c>
      <c r="I20" s="7">
        <f t="shared" si="5"/>
        <v>1.4777777777777805</v>
      </c>
      <c r="J20" s="7">
        <f t="shared" si="5"/>
        <v>1.3566666666666674</v>
      </c>
      <c r="K20" s="7">
        <f t="shared" si="5"/>
        <v>1.3055555555555678</v>
      </c>
      <c r="L20" s="7">
        <f t="shared" si="5"/>
        <v>1.3255555555555558</v>
      </c>
      <c r="M20" s="7">
        <f t="shared" si="5"/>
        <v>2.3855555555555572</v>
      </c>
      <c r="N20" s="7">
        <f t="shared" si="5"/>
        <v>1.5755555555555638</v>
      </c>
    </row>
    <row r="21" spans="1:17">
      <c r="A21" s="4">
        <v>6</v>
      </c>
      <c r="B21" s="3" t="s">
        <v>22</v>
      </c>
      <c r="C21" s="3" t="s">
        <v>23</v>
      </c>
      <c r="D21" s="7">
        <f>D8-D12</f>
        <v>0.32777777777777722</v>
      </c>
      <c r="E21" s="7">
        <f t="shared" ref="E21:N21" si="6">E8-E12</f>
        <v>1.538888888888883</v>
      </c>
      <c r="F21" s="7">
        <f t="shared" si="6"/>
        <v>1.03666666666666</v>
      </c>
      <c r="G21" s="7">
        <f t="shared" si="6"/>
        <v>1.0755555555555558</v>
      </c>
      <c r="H21" s="7">
        <f t="shared" si="6"/>
        <v>1.2577777777777763</v>
      </c>
      <c r="I21" s="7">
        <f t="shared" si="6"/>
        <v>1.6444444444444413</v>
      </c>
      <c r="J21" s="7">
        <f t="shared" si="6"/>
        <v>1.2233333333333372</v>
      </c>
      <c r="K21" s="7">
        <f t="shared" si="6"/>
        <v>1.2588888888888992</v>
      </c>
      <c r="L21" s="7">
        <f t="shared" si="6"/>
        <v>1.1822222222222161</v>
      </c>
      <c r="M21" s="7">
        <f t="shared" si="6"/>
        <v>1.3988888888888873</v>
      </c>
      <c r="N21" s="7">
        <f t="shared" si="6"/>
        <v>1.5888888888888939</v>
      </c>
    </row>
    <row r="23" spans="1:17">
      <c r="A23" s="15" t="s">
        <v>28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P23" s="9" t="s">
        <v>29</v>
      </c>
      <c r="Q23" s="9" t="s">
        <v>30</v>
      </c>
    </row>
    <row r="24" spans="1:17" ht="15">
      <c r="A24" s="2" t="s">
        <v>40</v>
      </c>
      <c r="B24" s="2" t="s">
        <v>41</v>
      </c>
      <c r="C24" s="3" t="s">
        <v>42</v>
      </c>
      <c r="D24" s="3" t="s">
        <v>1</v>
      </c>
      <c r="E24" s="3" t="s">
        <v>2</v>
      </c>
      <c r="F24" s="3" t="s">
        <v>3</v>
      </c>
      <c r="G24" s="3" t="s">
        <v>4</v>
      </c>
      <c r="H24" s="3" t="s">
        <v>5</v>
      </c>
      <c r="I24" s="3" t="s">
        <v>6</v>
      </c>
      <c r="J24" s="3" t="s">
        <v>7</v>
      </c>
      <c r="K24" s="3" t="s">
        <v>8</v>
      </c>
      <c r="L24" s="3" t="s">
        <v>9</v>
      </c>
      <c r="M24" s="3" t="s">
        <v>10</v>
      </c>
      <c r="N24" s="3" t="s">
        <v>11</v>
      </c>
      <c r="P24" s="10" t="s">
        <v>31</v>
      </c>
      <c r="Q24" s="10" t="s">
        <v>32</v>
      </c>
    </row>
    <row r="25" spans="1:17">
      <c r="A25" s="4">
        <v>1</v>
      </c>
      <c r="B25" s="3" t="s">
        <v>12</v>
      </c>
      <c r="C25" s="3" t="s">
        <v>13</v>
      </c>
      <c r="D25" s="7">
        <f t="shared" ref="D25:D30" si="7">2^(-D16)</f>
        <v>1.020226082130151</v>
      </c>
      <c r="E25" s="7">
        <f t="shared" ref="E25:N25" si="8">2^(-E16)</f>
        <v>1.3235791260587748</v>
      </c>
      <c r="F25" s="7">
        <f t="shared" si="8"/>
        <v>1.0643701824533598</v>
      </c>
      <c r="G25" s="7"/>
      <c r="H25" s="7">
        <f t="shared" si="8"/>
        <v>1.8517494245745869</v>
      </c>
      <c r="I25" s="7"/>
      <c r="J25" s="7">
        <f t="shared" si="8"/>
        <v>1.0643701824533625</v>
      </c>
      <c r="K25" s="7">
        <f t="shared" si="8"/>
        <v>1.0432689392051542</v>
      </c>
      <c r="L25" s="7">
        <f t="shared" si="8"/>
        <v>1.0578324308775626</v>
      </c>
      <c r="M25" s="7">
        <f t="shared" si="8"/>
        <v>1.0360625542472044</v>
      </c>
      <c r="N25" s="7">
        <f t="shared" si="8"/>
        <v>1.8122447100767765</v>
      </c>
      <c r="P25" s="11" t="s">
        <v>33</v>
      </c>
      <c r="Q25" s="11" t="s">
        <v>34</v>
      </c>
    </row>
    <row r="26" spans="1:17">
      <c r="A26" s="4">
        <v>2</v>
      </c>
      <c r="B26" s="3" t="s">
        <v>14</v>
      </c>
      <c r="C26" s="3" t="s">
        <v>15</v>
      </c>
      <c r="D26" s="7">
        <f t="shared" si="7"/>
        <v>0.90472770463271668</v>
      </c>
      <c r="E26" s="7">
        <f t="shared" ref="E26:N26" si="9">2^(-E17)</f>
        <v>0.56818964501227653</v>
      </c>
      <c r="F26" s="7">
        <f t="shared" si="9"/>
        <v>0.78458409789675065</v>
      </c>
      <c r="G26" s="7">
        <f t="shared" si="9"/>
        <v>0.48557894697051573</v>
      </c>
      <c r="H26" s="7">
        <f t="shared" si="9"/>
        <v>0.87998787797197009</v>
      </c>
      <c r="I26" s="7">
        <f t="shared" si="9"/>
        <v>0.61652111983534685</v>
      </c>
      <c r="J26" s="7">
        <f t="shared" si="9"/>
        <v>0.78277341629909836</v>
      </c>
      <c r="K26" s="7">
        <f t="shared" si="9"/>
        <v>0.77976489494749712</v>
      </c>
      <c r="L26" s="7">
        <f t="shared" si="9"/>
        <v>0.77080853123460924</v>
      </c>
      <c r="M26" s="7">
        <f t="shared" si="9"/>
        <v>1.0676541947137317</v>
      </c>
      <c r="N26" s="7">
        <f t="shared" si="9"/>
        <v>0.75844218288911192</v>
      </c>
      <c r="P26" s="12" t="s">
        <v>35</v>
      </c>
      <c r="Q26" s="12" t="s">
        <v>36</v>
      </c>
    </row>
    <row r="27" spans="1:17">
      <c r="A27" s="4">
        <v>3</v>
      </c>
      <c r="B27" s="3" t="s">
        <v>16</v>
      </c>
      <c r="C27" s="3" t="s">
        <v>17</v>
      </c>
      <c r="D27" s="7">
        <f t="shared" si="7"/>
        <v>1.0833921597764384</v>
      </c>
      <c r="E27" s="7">
        <f t="shared" ref="E27:N27" si="10">2^(-E18)</f>
        <v>1.3297095136160275</v>
      </c>
      <c r="F27" s="7">
        <f t="shared" si="10"/>
        <v>1.1974787046189284</v>
      </c>
      <c r="G27" s="7">
        <f t="shared" si="10"/>
        <v>0.41497925175300004</v>
      </c>
      <c r="H27" s="7">
        <f t="shared" si="10"/>
        <v>0.61367875963326957</v>
      </c>
      <c r="I27" s="7">
        <f t="shared" si="10"/>
        <v>0.67621576474471079</v>
      </c>
      <c r="J27" s="7">
        <f t="shared" si="10"/>
        <v>1.2002486666652681</v>
      </c>
      <c r="K27" s="7">
        <f t="shared" si="10"/>
        <v>1.2292495080421737</v>
      </c>
      <c r="L27" s="7">
        <f t="shared" si="10"/>
        <v>1.2264126171733489</v>
      </c>
      <c r="M27" s="7">
        <f t="shared" si="10"/>
        <v>0.9040311845980411</v>
      </c>
      <c r="N27" s="7">
        <f t="shared" si="10"/>
        <v>0.72754637262824995</v>
      </c>
    </row>
    <row r="28" spans="1:17">
      <c r="A28" s="4">
        <v>4</v>
      </c>
      <c r="B28" s="3" t="s">
        <v>18</v>
      </c>
      <c r="C28" s="3" t="s">
        <v>19</v>
      </c>
      <c r="D28" s="7">
        <f t="shared" si="7"/>
        <v>0.42598923813631284</v>
      </c>
      <c r="E28" s="7">
        <f t="shared" ref="E28:N28" si="11">2^(-E19)</f>
        <v>0.19675121424727232</v>
      </c>
      <c r="F28" s="7">
        <f t="shared" si="11"/>
        <v>0.23760986942770274</v>
      </c>
      <c r="G28" s="7">
        <f t="shared" si="11"/>
        <v>0.34415040458621449</v>
      </c>
      <c r="H28" s="7">
        <f t="shared" si="11"/>
        <v>0.43695467884476291</v>
      </c>
      <c r="I28" s="7">
        <f t="shared" si="11"/>
        <v>0.15628185848695367</v>
      </c>
      <c r="J28" s="7">
        <f t="shared" si="11"/>
        <v>0.21864566751396003</v>
      </c>
      <c r="K28" s="7">
        <f t="shared" si="11"/>
        <v>0.22863388024463729</v>
      </c>
      <c r="L28" s="7">
        <f t="shared" si="11"/>
        <v>0.23397794386828211</v>
      </c>
      <c r="M28" s="7">
        <f t="shared" si="11"/>
        <v>9.4368190130543192E-2</v>
      </c>
      <c r="N28" s="7">
        <f t="shared" si="11"/>
        <v>0.18527983487278041</v>
      </c>
    </row>
    <row r="29" spans="1:17">
      <c r="A29" s="4">
        <v>5</v>
      </c>
      <c r="B29" s="3" t="s">
        <v>20</v>
      </c>
      <c r="C29" s="3" t="s">
        <v>21</v>
      </c>
      <c r="D29" s="7">
        <f t="shared" si="7"/>
        <v>0.70330492357473384</v>
      </c>
      <c r="E29" s="7">
        <f t="shared" ref="E29:N29" si="12">2^(-E20)</f>
        <v>0.22033609789723987</v>
      </c>
      <c r="F29" s="7">
        <f t="shared" si="12"/>
        <v>0.40425382607993016</v>
      </c>
      <c r="G29" s="7">
        <f t="shared" si="12"/>
        <v>0.79065000723949741</v>
      </c>
      <c r="H29" s="7">
        <f t="shared" si="12"/>
        <v>0.65469228758748887</v>
      </c>
      <c r="I29" s="7">
        <f t="shared" si="12"/>
        <v>0.35904142751968599</v>
      </c>
      <c r="J29" s="7">
        <f t="shared" si="12"/>
        <v>0.39048345671747142</v>
      </c>
      <c r="K29" s="7">
        <f t="shared" si="12"/>
        <v>0.40456528755797738</v>
      </c>
      <c r="L29" s="7">
        <f t="shared" si="12"/>
        <v>0.3989955176924409</v>
      </c>
      <c r="M29" s="7">
        <f t="shared" si="12"/>
        <v>0.19137104194698343</v>
      </c>
      <c r="N29" s="7">
        <f t="shared" si="12"/>
        <v>0.33551390052987173</v>
      </c>
    </row>
    <row r="30" spans="1:17">
      <c r="A30" s="4">
        <v>6</v>
      </c>
      <c r="B30" s="3" t="s">
        <v>22</v>
      </c>
      <c r="C30" s="3" t="s">
        <v>23</v>
      </c>
      <c r="D30" s="7">
        <f t="shared" si="7"/>
        <v>0.79676281436700869</v>
      </c>
      <c r="E30" s="7">
        <f t="shared" ref="E30:N30" si="13">2^(-E21)</f>
        <v>0.34415040458621543</v>
      </c>
      <c r="F30" s="7">
        <f t="shared" si="13"/>
        <v>0.48745242786112236</v>
      </c>
      <c r="G30" s="7">
        <f t="shared" si="13"/>
        <v>0.47448830849404477</v>
      </c>
      <c r="H30" s="7">
        <f t="shared" si="13"/>
        <v>0.41818760956575918</v>
      </c>
      <c r="I30" s="7">
        <f t="shared" si="13"/>
        <v>0.31986954753656704</v>
      </c>
      <c r="J30" s="7">
        <f t="shared" si="13"/>
        <v>0.42829200948522694</v>
      </c>
      <c r="K30" s="7">
        <f t="shared" si="13"/>
        <v>0.41786566071106379</v>
      </c>
      <c r="L30" s="7">
        <f t="shared" si="13"/>
        <v>0.44067219579448197</v>
      </c>
      <c r="M30" s="7">
        <f t="shared" si="13"/>
        <v>0.37922109144455507</v>
      </c>
      <c r="N30" s="7">
        <f t="shared" si="13"/>
        <v>0.33242737840400677</v>
      </c>
    </row>
    <row r="31" spans="1:17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7">
      <c r="A32" s="15" t="s">
        <v>37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5">
      <c r="A33" s="2" t="s">
        <v>40</v>
      </c>
      <c r="B33" s="2" t="s">
        <v>41</v>
      </c>
      <c r="C33" s="3" t="s">
        <v>42</v>
      </c>
      <c r="D33" s="3" t="s">
        <v>1</v>
      </c>
      <c r="E33" s="3" t="s">
        <v>2</v>
      </c>
      <c r="F33" s="3" t="s">
        <v>3</v>
      </c>
      <c r="G33" s="3" t="s">
        <v>4</v>
      </c>
      <c r="H33" s="3" t="s">
        <v>5</v>
      </c>
      <c r="I33" s="3" t="s">
        <v>6</v>
      </c>
      <c r="J33" s="3" t="s">
        <v>7</v>
      </c>
      <c r="K33" s="3" t="s">
        <v>8</v>
      </c>
      <c r="L33" s="3" t="s">
        <v>9</v>
      </c>
      <c r="M33" s="3" t="s">
        <v>10</v>
      </c>
      <c r="N33" s="3" t="s">
        <v>11</v>
      </c>
    </row>
    <row r="34" spans="1:14" ht="15">
      <c r="A34" s="4">
        <v>1</v>
      </c>
      <c r="B34" s="3" t="s">
        <v>25</v>
      </c>
      <c r="C34" s="3" t="s">
        <v>26</v>
      </c>
      <c r="D34" s="7">
        <v>1</v>
      </c>
      <c r="E34" s="7">
        <v>1</v>
      </c>
      <c r="F34" s="7">
        <v>1</v>
      </c>
      <c r="G34" s="7">
        <v>1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M34" s="7">
        <v>1</v>
      </c>
      <c r="N34" s="7">
        <v>1</v>
      </c>
    </row>
    <row r="35" spans="1:14" ht="15">
      <c r="A35" s="4">
        <v>2</v>
      </c>
      <c r="B35" s="3" t="s">
        <v>38</v>
      </c>
      <c r="C35" s="3" t="s">
        <v>39</v>
      </c>
      <c r="D35" s="7">
        <f>AVERAGE(D28:D30)/AVERAGE(D25:D27)</f>
        <v>0.64023786170394492</v>
      </c>
      <c r="E35" s="7">
        <f t="shared" ref="E35:N35" si="14">AVERAGE(E28:E30)/AVERAGE(E25:E27)</f>
        <v>0.23630074439712423</v>
      </c>
      <c r="F35" s="7">
        <f t="shared" si="14"/>
        <v>0.37070112125910837</v>
      </c>
      <c r="G35" s="7">
        <f t="shared" si="14"/>
        <v>1.1913268330692539</v>
      </c>
      <c r="H35" s="7">
        <f t="shared" si="14"/>
        <v>0.45131443979922303</v>
      </c>
      <c r="I35" s="7">
        <f t="shared" si="14"/>
        <v>0.43071040132270333</v>
      </c>
      <c r="J35" s="7">
        <f t="shared" si="14"/>
        <v>0.34042914182380496</v>
      </c>
      <c r="K35" s="7">
        <f t="shared" si="14"/>
        <v>0.34435362339522591</v>
      </c>
      <c r="L35" s="7">
        <f t="shared" si="14"/>
        <v>0.35143267687183943</v>
      </c>
      <c r="M35" s="7">
        <f t="shared" si="14"/>
        <v>0.22108246376060317</v>
      </c>
      <c r="N35" s="7">
        <f t="shared" si="14"/>
        <v>0.25869034877160552</v>
      </c>
    </row>
    <row r="36" spans="1:14">
      <c r="K36" s="13"/>
      <c r="L36" s="13"/>
      <c r="M36" s="13"/>
      <c r="N36" s="13"/>
    </row>
    <row r="37" spans="1:14">
      <c r="C37" s="14" t="s">
        <v>43</v>
      </c>
      <c r="D37" s="1">
        <f>STDEV(D25:D27)</f>
        <v>9.0600603476245878E-2</v>
      </c>
      <c r="E37" s="1">
        <f t="shared" ref="E37:N37" si="15">STDEV(E25:E27)</f>
        <v>0.4379047385002009</v>
      </c>
      <c r="F37" s="1">
        <f t="shared" si="15"/>
        <v>0.21074474609697808</v>
      </c>
      <c r="G37" s="1">
        <f t="shared" si="15"/>
        <v>4.9921523238008816E-2</v>
      </c>
      <c r="H37" s="1">
        <f t="shared" si="15"/>
        <v>0.6516722107207582</v>
      </c>
      <c r="I37" s="1">
        <f t="shared" si="15"/>
        <v>4.2210488215934261E-2</v>
      </c>
      <c r="J37" s="1">
        <f t="shared" si="15"/>
        <v>0.21293398266777422</v>
      </c>
      <c r="K37" s="1">
        <f t="shared" si="15"/>
        <v>0.22585377671329543</v>
      </c>
      <c r="L37" s="1">
        <f t="shared" si="15"/>
        <v>0.23035374293386404</v>
      </c>
      <c r="M37" s="1">
        <f t="shared" si="15"/>
        <v>8.6797469008913414E-2</v>
      </c>
      <c r="N37" s="1">
        <f t="shared" si="15"/>
        <v>0.61752527622524422</v>
      </c>
    </row>
    <row r="38" spans="1:14">
      <c r="D38" s="1">
        <f>STDEV(D28:D30)</f>
        <v>0.19283473562112818</v>
      </c>
      <c r="E38" s="1">
        <f t="shared" ref="E38:N38" si="16">STDEV(E28:E30)</f>
        <v>7.9175701860093262E-2</v>
      </c>
      <c r="F38" s="1">
        <f t="shared" si="16"/>
        <v>0.12722258685181895</v>
      </c>
      <c r="G38" s="1">
        <f t="shared" si="16"/>
        <v>0.22960403746386093</v>
      </c>
      <c r="H38" s="1">
        <f t="shared" si="16"/>
        <v>0.13146376679303753</v>
      </c>
      <c r="I38" s="1">
        <f t="shared" si="16"/>
        <v>0.10755371605570255</v>
      </c>
      <c r="J38" s="1">
        <f t="shared" si="16"/>
        <v>0.11173577550235506</v>
      </c>
      <c r="K38" s="1">
        <f t="shared" si="16"/>
        <v>0.10562309307450857</v>
      </c>
      <c r="L38" s="1">
        <f t="shared" si="16"/>
        <v>0.10930862953716908</v>
      </c>
      <c r="M38" s="1">
        <f t="shared" si="16"/>
        <v>0.14482079140773296</v>
      </c>
      <c r="N38" s="1">
        <f t="shared" si="16"/>
        <v>8.5860546498344972E-2</v>
      </c>
    </row>
  </sheetData>
  <mergeCells count="5">
    <mergeCell ref="A1:N1"/>
    <mergeCell ref="A10:N10"/>
    <mergeCell ref="A14:N14"/>
    <mergeCell ref="A23:N23"/>
    <mergeCell ref="A32:N32"/>
  </mergeCells>
  <phoneticPr fontId="8" type="noConversion"/>
  <conditionalFormatting sqref="A31:C31">
    <cfRule type="cellIs" dxfId="7" priority="5" stopIfTrue="1" operator="greaterThan">
      <formula>2</formula>
    </cfRule>
    <cfRule type="cellIs" dxfId="6" priority="6" stopIfTrue="1" operator="lessThan">
      <formula>0.5</formula>
    </cfRule>
  </conditionalFormatting>
  <conditionalFormatting sqref="E34:N34">
    <cfRule type="cellIs" dxfId="5" priority="1" stopIfTrue="1" operator="greaterThan">
      <formula>2</formula>
    </cfRule>
    <cfRule type="cellIs" dxfId="4" priority="2" stopIfTrue="1" operator="lessThan">
      <formula>0.5</formula>
    </cfRule>
  </conditionalFormatting>
  <conditionalFormatting sqref="D25:N31">
    <cfRule type="cellIs" dxfId="3" priority="7" stopIfTrue="1" operator="greaterThan">
      <formula>2</formula>
    </cfRule>
    <cfRule type="cellIs" dxfId="2" priority="8" stopIfTrue="1" operator="lessThan">
      <formula>0.5</formula>
    </cfRule>
  </conditionalFormatting>
  <conditionalFormatting sqref="D34 D35:N35 K36:N36">
    <cfRule type="cellIs" dxfId="1" priority="3" stopIfTrue="1" operator="greaterThan">
      <formula>2</formula>
    </cfRule>
    <cfRule type="cellIs" dxfId="0" priority="4" stopIfTrue="1" operator="lessThan">
      <formula>0.5</formula>
    </cfRule>
  </conditionalFormatting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表达量推导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wqq</dc:creator>
  <cp:lastModifiedBy>wqq</cp:lastModifiedBy>
  <dcterms:created xsi:type="dcterms:W3CDTF">2016-04-14T02:18:00Z</dcterms:created>
  <dcterms:modified xsi:type="dcterms:W3CDTF">2018-11-22T04:38:54Z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