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54C681AA-AA1A-46DC-919F-AE6FE87790AE}" xr6:coauthVersionLast="34" xr6:coauthVersionMax="34" xr10:uidLastSave="{00000000-0000-0000-0000-000000000000}"/>
  <bookViews>
    <workbookView xWindow="0" yWindow="0" windowWidth="16815" windowHeight="775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F23" i="1"/>
  <c r="E23" i="1"/>
  <c r="D23" i="1"/>
  <c r="C23" i="1"/>
  <c r="B23" i="1"/>
  <c r="D17" i="1" l="1"/>
  <c r="D16" i="1"/>
  <c r="D15" i="1"/>
  <c r="C17" i="1"/>
  <c r="C16" i="1"/>
  <c r="C15" i="1"/>
  <c r="B15" i="1"/>
  <c r="J20" i="1"/>
  <c r="E17" i="1"/>
  <c r="F22" i="1" s="1"/>
  <c r="C20" i="1"/>
  <c r="M15" i="1"/>
  <c r="F17" i="1"/>
  <c r="F16" i="1"/>
  <c r="E15" i="1"/>
  <c r="F15" i="1"/>
  <c r="N10" i="1"/>
  <c r="O10" i="1"/>
  <c r="P10" i="1"/>
  <c r="E12" i="1" l="1"/>
  <c r="B12" i="1"/>
  <c r="F12" i="1" l="1"/>
  <c r="J17" i="1" s="1"/>
  <c r="G12" i="1"/>
  <c r="H12" i="1"/>
  <c r="I12" i="1"/>
  <c r="J12" i="1"/>
  <c r="K12" i="1"/>
  <c r="L12" i="1"/>
  <c r="M12" i="1"/>
  <c r="E11" i="1"/>
  <c r="F11" i="1"/>
  <c r="G11" i="1"/>
  <c r="H11" i="1"/>
  <c r="I11" i="1"/>
  <c r="J11" i="1"/>
  <c r="K11" i="1"/>
  <c r="L11" i="1"/>
  <c r="M11" i="1"/>
  <c r="E10" i="1"/>
  <c r="F10" i="1"/>
  <c r="G10" i="1"/>
  <c r="H10" i="1"/>
  <c r="I10" i="1"/>
  <c r="J10" i="1"/>
  <c r="K10" i="1"/>
  <c r="L10" i="1"/>
  <c r="M10" i="1"/>
  <c r="C12" i="1"/>
  <c r="D12" i="1"/>
  <c r="C11" i="1"/>
  <c r="D11" i="1"/>
  <c r="B11" i="1"/>
  <c r="B10" i="1"/>
  <c r="C10" i="1"/>
  <c r="D10" i="1"/>
  <c r="J15" i="1" l="1"/>
  <c r="L20" i="1" s="1"/>
  <c r="K17" i="1"/>
  <c r="K22" i="1" s="1"/>
  <c r="L15" i="1"/>
  <c r="M20" i="1" s="1"/>
  <c r="L22" i="1"/>
  <c r="E16" i="1"/>
  <c r="F21" i="1" s="1"/>
  <c r="K15" i="1"/>
  <c r="K20" i="1" s="1"/>
  <c r="B20" i="1"/>
  <c r="B17" i="1"/>
  <c r="F20" i="1"/>
  <c r="K16" i="1"/>
  <c r="K21" i="1" s="1"/>
  <c r="I16" i="1"/>
  <c r="I21" i="1" s="1"/>
  <c r="D21" i="1"/>
  <c r="L16" i="1"/>
  <c r="M21" i="1" s="1"/>
  <c r="B16" i="1"/>
  <c r="B21" i="1" s="1"/>
  <c r="D20" i="1"/>
  <c r="J16" i="1"/>
  <c r="L21" i="1" s="1"/>
  <c r="I15" i="1"/>
  <c r="I20" i="1" s="1"/>
  <c r="E20" i="1"/>
  <c r="I17" i="1"/>
  <c r="I22" i="1" s="1"/>
  <c r="L17" i="1"/>
  <c r="M22" i="1" s="1"/>
  <c r="E21" i="1" l="1"/>
  <c r="E22" i="1"/>
  <c r="D22" i="1"/>
  <c r="B22" i="1"/>
</calcChain>
</file>

<file path=xl/sharedStrings.xml><?xml version="1.0" encoding="utf-8"?>
<sst xmlns="http://schemas.openxmlformats.org/spreadsheetml/2006/main" count="81" uniqueCount="31">
  <si>
    <t>AAT</t>
  </si>
  <si>
    <t>LF</t>
  </si>
  <si>
    <t>SG</t>
  </si>
  <si>
    <t>LFSG</t>
  </si>
  <si>
    <t>Butyl Butyrate</t>
  </si>
  <si>
    <t>Butyl Hexanoate</t>
  </si>
  <si>
    <t>Butyl Octanoate</t>
  </si>
  <si>
    <t>BB</t>
  </si>
  <si>
    <t>BH</t>
  </si>
  <si>
    <t>BO</t>
  </si>
  <si>
    <t>S99G</t>
  </si>
  <si>
    <t>L178F</t>
  </si>
  <si>
    <t>S99G L178F</t>
  </si>
  <si>
    <t>OD</t>
  </si>
  <si>
    <t>slope</t>
  </si>
  <si>
    <t>y-int</t>
  </si>
  <si>
    <t>area</t>
  </si>
  <si>
    <t>mg/L sample</t>
  </si>
  <si>
    <t>avg</t>
  </si>
  <si>
    <t>stndev</t>
  </si>
  <si>
    <t>mg/L broth</t>
  </si>
  <si>
    <t>AAT FI</t>
  </si>
  <si>
    <t xml:space="preserve"> FI</t>
  </si>
  <si>
    <t>FI</t>
  </si>
  <si>
    <t>F185F</t>
  </si>
  <si>
    <t>AAT16-S99G-L178F</t>
  </si>
  <si>
    <t>AAT16-L178F</t>
  </si>
  <si>
    <t>AAT16-S99G</t>
  </si>
  <si>
    <t>AAT16-F185I</t>
  </si>
  <si>
    <t>AAT16-wt</t>
  </si>
  <si>
    <t>OD600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</si>
</sst>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9076500437445320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Butyl Butyrate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Sheet1!$I$20:$M$20</c:f>
                <c:numCache>
                  <c:formatCode>General</c:formatCode>
                  <c:ptCount val="5"/>
                  <c:pt idx="0">
                    <c:v>0.74017845723667008</c:v>
                  </c:pt>
                  <c:pt idx="1">
                    <c:v>5.7865274261159998E-2</c:v>
                  </c:pt>
                  <c:pt idx="2">
                    <c:v>2.4459868866176233</c:v>
                  </c:pt>
                  <c:pt idx="3">
                    <c:v>0.48116821111136476</c:v>
                  </c:pt>
                  <c:pt idx="4">
                    <c:v>0.66168252098330893</c:v>
                  </c:pt>
                </c:numCache>
              </c:numRef>
            </c:plus>
            <c:minus>
              <c:numRef>
                <c:f>Sheet1!$I$20:$M$20</c:f>
                <c:numCache>
                  <c:formatCode>General</c:formatCode>
                  <c:ptCount val="5"/>
                  <c:pt idx="0">
                    <c:v>0.74017845723667008</c:v>
                  </c:pt>
                  <c:pt idx="1">
                    <c:v>5.7865274261159998E-2</c:v>
                  </c:pt>
                  <c:pt idx="2">
                    <c:v>2.4459868866176233</c:v>
                  </c:pt>
                  <c:pt idx="3">
                    <c:v>0.48116821111136476</c:v>
                  </c:pt>
                  <c:pt idx="4">
                    <c:v>0.66168252098330893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Sheet1!$B$19:$F$19</c:f>
              <c:strCache>
                <c:ptCount val="5"/>
                <c:pt idx="0">
                  <c:v>AAT16-wt</c:v>
                </c:pt>
                <c:pt idx="1">
                  <c:v>AAT16-F185I</c:v>
                </c:pt>
                <c:pt idx="2">
                  <c:v>AAT16-S99G</c:v>
                </c:pt>
                <c:pt idx="3">
                  <c:v>AAT16-L178F</c:v>
                </c:pt>
                <c:pt idx="4">
                  <c:v>AAT16-S99G-L178F</c:v>
                </c:pt>
              </c:strCache>
            </c:strRef>
          </c:cat>
          <c:val>
            <c:numRef>
              <c:f>Sheet1!$B$20:$F$20</c:f>
              <c:numCache>
                <c:formatCode>General</c:formatCode>
                <c:ptCount val="5"/>
                <c:pt idx="0">
                  <c:v>7.8048419273623786</c:v>
                </c:pt>
                <c:pt idx="1">
                  <c:v>0.49096167751265352</c:v>
                </c:pt>
                <c:pt idx="2">
                  <c:v>11.24078962269904</c:v>
                </c:pt>
                <c:pt idx="3">
                  <c:v>5.0384836526147971</c:v>
                </c:pt>
                <c:pt idx="4">
                  <c:v>11.940399341400308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44A-B96E-408A5312360C}"/>
            </c:ext>
          </c:extLst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Butyl Hexanoate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Sheet1!$I$21:$M$21</c:f>
                <c:numCache>
                  <c:formatCode>General</c:formatCode>
                  <c:ptCount val="5"/>
                  <c:pt idx="0">
                    <c:v>0.43154919627969085</c:v>
                  </c:pt>
                  <c:pt idx="1">
                    <c:v>0</c:v>
                  </c:pt>
                  <c:pt idx="2">
                    <c:v>2.1913049792540362</c:v>
                  </c:pt>
                  <c:pt idx="3">
                    <c:v>3.796564983545285E-2</c:v>
                  </c:pt>
                  <c:pt idx="4">
                    <c:v>0.39557757731778026</c:v>
                  </c:pt>
                </c:numCache>
              </c:numRef>
            </c:plus>
            <c:minus>
              <c:numRef>
                <c:f>Sheet1!$I$21:$M$21</c:f>
                <c:numCache>
                  <c:formatCode>General</c:formatCode>
                  <c:ptCount val="5"/>
                  <c:pt idx="0">
                    <c:v>0.43154919627969085</c:v>
                  </c:pt>
                  <c:pt idx="1">
                    <c:v>0</c:v>
                  </c:pt>
                  <c:pt idx="2">
                    <c:v>2.1913049792540362</c:v>
                  </c:pt>
                  <c:pt idx="3">
                    <c:v>3.796564983545285E-2</c:v>
                  </c:pt>
                  <c:pt idx="4">
                    <c:v>0.39557757731778026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Sheet1!$B$19:$F$19</c:f>
              <c:strCache>
                <c:ptCount val="5"/>
                <c:pt idx="0">
                  <c:v>AAT16-wt</c:v>
                </c:pt>
                <c:pt idx="1">
                  <c:v>AAT16-F185I</c:v>
                </c:pt>
                <c:pt idx="2">
                  <c:v>AAT16-S99G</c:v>
                </c:pt>
                <c:pt idx="3">
                  <c:v>AAT16-L178F</c:v>
                </c:pt>
                <c:pt idx="4">
                  <c:v>AAT16-S99G-L178F</c:v>
                </c:pt>
              </c:strCache>
            </c:strRef>
          </c:cat>
          <c:val>
            <c:numRef>
              <c:f>Sheet1!$B$21:$F$21</c:f>
              <c:numCache>
                <c:formatCode>General</c:formatCode>
                <c:ptCount val="5"/>
                <c:pt idx="0">
                  <c:v>3.3356885271474321</c:v>
                </c:pt>
                <c:pt idx="1">
                  <c:v>0</c:v>
                </c:pt>
                <c:pt idx="2">
                  <c:v>9.62006059271358</c:v>
                </c:pt>
                <c:pt idx="3">
                  <c:v>3.3347193037190648</c:v>
                </c:pt>
                <c:pt idx="4">
                  <c:v>9.7823147120087341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5-444A-B96E-408A5312360C}"/>
            </c:ext>
          </c:extLst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Butyl Octanoate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Sheet1!$I$22:$M$22</c:f>
                <c:numCache>
                  <c:formatCode>General</c:formatCode>
                  <c:ptCount val="5"/>
                  <c:pt idx="0">
                    <c:v>4.366837243632405E-2</c:v>
                  </c:pt>
                  <c:pt idx="1">
                    <c:v>0</c:v>
                  </c:pt>
                  <c:pt idx="2">
                    <c:v>0.1815091153647006</c:v>
                  </c:pt>
                  <c:pt idx="3">
                    <c:v>5.6040035344596971E-2</c:v>
                  </c:pt>
                  <c:pt idx="4">
                    <c:v>8.0670692488543042E-2</c:v>
                  </c:pt>
                </c:numCache>
              </c:numRef>
            </c:plus>
            <c:minus>
              <c:numRef>
                <c:f>Sheet1!$I$22:$M$22</c:f>
                <c:numCache>
                  <c:formatCode>General</c:formatCode>
                  <c:ptCount val="5"/>
                  <c:pt idx="0">
                    <c:v>4.366837243632405E-2</c:v>
                  </c:pt>
                  <c:pt idx="1">
                    <c:v>0</c:v>
                  </c:pt>
                  <c:pt idx="2">
                    <c:v>0.1815091153647006</c:v>
                  </c:pt>
                  <c:pt idx="3">
                    <c:v>5.6040035344596971E-2</c:v>
                  </c:pt>
                  <c:pt idx="4">
                    <c:v>8.0670692488543042E-2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Sheet1!$B$19:$F$19</c:f>
              <c:strCache>
                <c:ptCount val="5"/>
                <c:pt idx="0">
                  <c:v>AAT16-wt</c:v>
                </c:pt>
                <c:pt idx="1">
                  <c:v>AAT16-F185I</c:v>
                </c:pt>
                <c:pt idx="2">
                  <c:v>AAT16-S99G</c:v>
                </c:pt>
                <c:pt idx="3">
                  <c:v>AAT16-L178F</c:v>
                </c:pt>
                <c:pt idx="4">
                  <c:v>AAT16-S99G-L178F</c:v>
                </c:pt>
              </c:strCache>
            </c:strRef>
          </c:cat>
          <c:val>
            <c:numRef>
              <c:f>Sheet1!$B$22:$F$22</c:f>
              <c:numCache>
                <c:formatCode>General</c:formatCode>
                <c:ptCount val="5"/>
                <c:pt idx="0">
                  <c:v>0.23298971262543836</c:v>
                </c:pt>
                <c:pt idx="1">
                  <c:v>0</c:v>
                </c:pt>
                <c:pt idx="2">
                  <c:v>1.0474610887061968</c:v>
                </c:pt>
                <c:pt idx="3">
                  <c:v>0.44047456219676456</c:v>
                </c:pt>
                <c:pt idx="4">
                  <c:v>1.1697511970066974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5-444A-B96E-408A53123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431392"/>
        <c:axId val="487432960"/>
      </c:barChart>
      <c:catAx>
        <c:axId val="4874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432960"/>
        <c:crosses val="autoZero"/>
        <c:auto val="1"/>
        <c:lblAlgn val="ctr"/>
        <c:lblOffset val="100"/>
        <c:noMultiLvlLbl val="0"/>
      </c:catAx>
      <c:valAx>
        <c:axId val="487432960"/>
        <c:scaling>
          <c:orientation val="minMax"/>
          <c:max val="14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4313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5342082239720035E-2"/>
          <c:y val="4.9478346456692912E-2"/>
          <c:w val="0.21188013998250219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Butyl Octanoate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Sheet1!$I$22:$M$22</c:f>
                <c:numCache>
                  <c:formatCode>General</c:formatCode>
                  <c:ptCount val="5"/>
                  <c:pt idx="0">
                    <c:v>4.366837243632405E-2</c:v>
                  </c:pt>
                  <c:pt idx="1">
                    <c:v>0</c:v>
                  </c:pt>
                  <c:pt idx="2">
                    <c:v>0.1815091153647006</c:v>
                  </c:pt>
                  <c:pt idx="3">
                    <c:v>5.6040035344596971E-2</c:v>
                  </c:pt>
                  <c:pt idx="4">
                    <c:v>8.0670692488543042E-2</c:v>
                  </c:pt>
                </c:numCache>
              </c:numRef>
            </c:plus>
            <c:minus>
              <c:numRef>
                <c:f>Sheet1!$I$22:$M$22</c:f>
                <c:numCache>
                  <c:formatCode>General</c:formatCode>
                  <c:ptCount val="5"/>
                  <c:pt idx="0">
                    <c:v>4.366837243632405E-2</c:v>
                  </c:pt>
                  <c:pt idx="1">
                    <c:v>0</c:v>
                  </c:pt>
                  <c:pt idx="2">
                    <c:v>0.1815091153647006</c:v>
                  </c:pt>
                  <c:pt idx="3">
                    <c:v>5.6040035344596971E-2</c:v>
                  </c:pt>
                  <c:pt idx="4">
                    <c:v>8.0670692488543042E-2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Sheet1!$B$19:$F$19</c:f>
              <c:strCache>
                <c:ptCount val="5"/>
                <c:pt idx="0">
                  <c:v>AAT16-wt</c:v>
                </c:pt>
                <c:pt idx="1">
                  <c:v>AAT16-F185I</c:v>
                </c:pt>
                <c:pt idx="2">
                  <c:v>AAT16-S99G</c:v>
                </c:pt>
                <c:pt idx="3">
                  <c:v>AAT16-L178F</c:v>
                </c:pt>
                <c:pt idx="4">
                  <c:v>AAT16-S99G-L178F</c:v>
                </c:pt>
              </c:strCache>
            </c:strRef>
          </c:cat>
          <c:val>
            <c:numRef>
              <c:f>Sheet1!$B$22:$F$22</c:f>
              <c:numCache>
                <c:formatCode>General</c:formatCode>
                <c:ptCount val="5"/>
                <c:pt idx="0">
                  <c:v>0.23298971262543836</c:v>
                </c:pt>
                <c:pt idx="1">
                  <c:v>0</c:v>
                </c:pt>
                <c:pt idx="2">
                  <c:v>1.0474610887061968</c:v>
                </c:pt>
                <c:pt idx="3">
                  <c:v>0.44047456219676456</c:v>
                </c:pt>
                <c:pt idx="4">
                  <c:v>1.1697511970066974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3-4C16-9568-EF711BFEC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424624"/>
        <c:axId val="617426264"/>
      </c:barChart>
      <c:catAx>
        <c:axId val="6174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26264"/>
        <c:crosses val="autoZero"/>
        <c:auto val="1"/>
        <c:lblAlgn val="ctr"/>
        <c:lblOffset val="100"/>
        <c:noMultiLvlLbl val="0"/>
      </c:catAx>
      <c:valAx>
        <c:axId val="617426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2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12</xdr:row>
      <xdr:rowOff>166687</xdr:rowOff>
    </xdr:from>
    <xdr:to>
      <xdr:col>21</xdr:col>
      <xdr:colOff>342900</xdr:colOff>
      <xdr:row>28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514350</xdr:colOff>
      <xdr:row>30</xdr:row>
      <xdr:rowOff>138112</xdr:rowOff>
    </xdr:from>
    <xdr:to>
      <xdr:col>21</xdr:col>
      <xdr:colOff>209550</xdr:colOff>
      <xdr:row>45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F925B-EFDE-4990-A6F6-CBF0CA016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="90" zoomScaleNormal="90" workbookViewId="0">
      <selection activeCell="H15" sqref="H15"/>
    </sheetView>
  </sheetViews>
  <sheetFormatPr defaultRowHeight="15" x14ac:dyDescent="0.25"/>
  <cols>
    <col min="1" max="1" width="9.140625" style="1"/>
  </cols>
  <sheetData>
    <row r="1" spans="1:20" s="1" customFormat="1" x14ac:dyDescent="0.25">
      <c r="A1" s="1" t="s">
        <v>16</v>
      </c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2</v>
      </c>
      <c r="K1" s="1" t="s">
        <v>3</v>
      </c>
      <c r="L1" s="1" t="s">
        <v>3</v>
      </c>
      <c r="M1" s="1" t="s">
        <v>3</v>
      </c>
      <c r="N1" s="1" t="s">
        <v>21</v>
      </c>
      <c r="O1" s="1" t="s">
        <v>21</v>
      </c>
      <c r="P1" s="1" t="s">
        <v>21</v>
      </c>
    </row>
    <row r="2" spans="1:20" s="1" customFormat="1" x14ac:dyDescent="0.25"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H2" s="1">
        <v>1</v>
      </c>
      <c r="I2" s="1">
        <v>2</v>
      </c>
      <c r="J2" s="1">
        <v>3</v>
      </c>
      <c r="K2" s="1">
        <v>1</v>
      </c>
      <c r="L2" s="1">
        <v>2</v>
      </c>
      <c r="M2" s="1">
        <v>3</v>
      </c>
      <c r="N2" s="1">
        <v>1</v>
      </c>
      <c r="O2" s="1">
        <v>2</v>
      </c>
      <c r="P2" s="1">
        <v>3</v>
      </c>
      <c r="S2" s="1" t="s">
        <v>14</v>
      </c>
      <c r="T2" s="1" t="s">
        <v>15</v>
      </c>
    </row>
    <row r="3" spans="1:20" x14ac:dyDescent="0.25">
      <c r="A3" s="1" t="s">
        <v>4</v>
      </c>
      <c r="B3">
        <v>370186</v>
      </c>
      <c r="C3">
        <v>315260</v>
      </c>
      <c r="D3">
        <v>330737</v>
      </c>
      <c r="E3">
        <v>418503</v>
      </c>
      <c r="F3">
        <v>245897</v>
      </c>
      <c r="G3">
        <v>219860</v>
      </c>
      <c r="H3">
        <v>371152</v>
      </c>
      <c r="I3">
        <v>482280</v>
      </c>
      <c r="J3">
        <v>557160</v>
      </c>
      <c r="K3">
        <v>201024</v>
      </c>
      <c r="L3">
        <v>514869</v>
      </c>
      <c r="M3">
        <v>479064</v>
      </c>
      <c r="N3">
        <v>60094</v>
      </c>
      <c r="O3">
        <v>60215</v>
      </c>
      <c r="P3">
        <v>56321</v>
      </c>
      <c r="R3" s="1" t="s">
        <v>7</v>
      </c>
      <c r="S3">
        <v>2305</v>
      </c>
      <c r="T3">
        <v>40091</v>
      </c>
    </row>
    <row r="4" spans="1:20" x14ac:dyDescent="0.25">
      <c r="A4" s="1" t="s">
        <v>5</v>
      </c>
      <c r="B4">
        <v>286564</v>
      </c>
      <c r="C4">
        <v>212312</v>
      </c>
      <c r="D4">
        <v>260004</v>
      </c>
      <c r="E4">
        <v>474918</v>
      </c>
      <c r="F4">
        <v>255216</v>
      </c>
      <c r="G4">
        <v>250535</v>
      </c>
      <c r="H4">
        <v>629933</v>
      </c>
      <c r="I4">
        <v>765529</v>
      </c>
      <c r="J4">
        <v>1007093</v>
      </c>
      <c r="K4">
        <v>415041</v>
      </c>
      <c r="L4">
        <v>790611</v>
      </c>
      <c r="M4">
        <v>839384</v>
      </c>
      <c r="N4">
        <v>0</v>
      </c>
      <c r="O4">
        <v>0</v>
      </c>
      <c r="P4">
        <v>0</v>
      </c>
      <c r="R4" s="1" t="s">
        <v>8</v>
      </c>
      <c r="S4">
        <v>5252</v>
      </c>
      <c r="T4">
        <v>-37856</v>
      </c>
    </row>
    <row r="5" spans="1:20" x14ac:dyDescent="0.25">
      <c r="A5" s="1" t="s">
        <v>6</v>
      </c>
      <c r="B5">
        <v>45760</v>
      </c>
      <c r="C5">
        <v>43703</v>
      </c>
      <c r="D5">
        <v>33480</v>
      </c>
      <c r="E5">
        <v>62996</v>
      </c>
      <c r="F5">
        <v>79546</v>
      </c>
      <c r="G5">
        <v>74150</v>
      </c>
      <c r="H5">
        <v>145676</v>
      </c>
      <c r="I5">
        <v>150164</v>
      </c>
      <c r="J5">
        <v>195110</v>
      </c>
      <c r="K5">
        <v>174449</v>
      </c>
      <c r="L5">
        <v>196080</v>
      </c>
      <c r="M5">
        <v>175676</v>
      </c>
      <c r="N5">
        <v>0</v>
      </c>
      <c r="O5">
        <v>0</v>
      </c>
      <c r="P5">
        <v>0</v>
      </c>
      <c r="R5" s="1" t="s">
        <v>9</v>
      </c>
      <c r="S5">
        <v>9073</v>
      </c>
      <c r="T5">
        <v>5890</v>
      </c>
    </row>
    <row r="6" spans="1:20" x14ac:dyDescent="0.25">
      <c r="A6" s="1" t="s">
        <v>13</v>
      </c>
      <c r="B6">
        <v>4.16</v>
      </c>
      <c r="C6">
        <v>4.42</v>
      </c>
      <c r="D6">
        <v>4.26</v>
      </c>
      <c r="E6">
        <v>4.1900000000000004</v>
      </c>
      <c r="F6">
        <v>4.1500000000000004</v>
      </c>
      <c r="G6">
        <v>4.4000000000000004</v>
      </c>
      <c r="H6">
        <v>3.98</v>
      </c>
      <c r="I6">
        <v>4.17</v>
      </c>
      <c r="J6">
        <v>3.95</v>
      </c>
      <c r="K6">
        <v>3.92</v>
      </c>
      <c r="L6">
        <v>4.1100000000000003</v>
      </c>
      <c r="M6">
        <v>3.98</v>
      </c>
      <c r="N6">
        <v>4.22</v>
      </c>
      <c r="O6">
        <v>4.07</v>
      </c>
      <c r="P6">
        <v>4.1399999999999997</v>
      </c>
    </row>
    <row r="8" spans="1:20" s="1" customFormat="1" x14ac:dyDescent="0.25">
      <c r="A8" s="1" t="s">
        <v>17</v>
      </c>
      <c r="B8" s="1" t="s">
        <v>0</v>
      </c>
      <c r="C8" s="1" t="s">
        <v>0</v>
      </c>
      <c r="D8" s="1" t="s">
        <v>0</v>
      </c>
      <c r="E8" s="1" t="s">
        <v>1</v>
      </c>
      <c r="F8" s="1" t="s">
        <v>1</v>
      </c>
      <c r="G8" s="1" t="s">
        <v>1</v>
      </c>
      <c r="H8" s="1" t="s">
        <v>2</v>
      </c>
      <c r="I8" s="1" t="s">
        <v>2</v>
      </c>
      <c r="J8" s="1" t="s">
        <v>2</v>
      </c>
      <c r="K8" s="1" t="s">
        <v>3</v>
      </c>
      <c r="L8" s="1" t="s">
        <v>3</v>
      </c>
      <c r="M8" s="1" t="s">
        <v>3</v>
      </c>
      <c r="N8" s="1" t="s">
        <v>22</v>
      </c>
      <c r="O8" s="1" t="s">
        <v>22</v>
      </c>
      <c r="P8" s="1" t="s">
        <v>23</v>
      </c>
      <c r="T8"/>
    </row>
    <row r="9" spans="1:20" x14ac:dyDescent="0.25">
      <c r="B9" s="1">
        <v>1</v>
      </c>
      <c r="C9" s="1">
        <v>2</v>
      </c>
      <c r="D9" s="1">
        <v>3</v>
      </c>
      <c r="E9" s="1">
        <v>1</v>
      </c>
      <c r="F9" s="1">
        <v>2</v>
      </c>
      <c r="G9" s="1">
        <v>3</v>
      </c>
      <c r="H9" s="1">
        <v>1</v>
      </c>
      <c r="I9" s="1">
        <v>2</v>
      </c>
      <c r="J9" s="1">
        <v>3</v>
      </c>
      <c r="K9" s="1">
        <v>1</v>
      </c>
      <c r="L9" s="1">
        <v>2</v>
      </c>
      <c r="M9" s="1">
        <v>3</v>
      </c>
      <c r="N9" s="1">
        <v>1</v>
      </c>
      <c r="O9" s="1">
        <v>2</v>
      </c>
      <c r="P9" s="1">
        <v>3</v>
      </c>
      <c r="T9" s="1"/>
    </row>
    <row r="10" spans="1:20" x14ac:dyDescent="0.25">
      <c r="A10" s="1" t="s">
        <v>4</v>
      </c>
      <c r="B10">
        <f t="shared" ref="B10:M10" si="0">(B3-$T$3)/$S$3</f>
        <v>143.20824295010846</v>
      </c>
      <c r="C10">
        <f t="shared" si="0"/>
        <v>119.37917570498915</v>
      </c>
      <c r="D10">
        <f t="shared" si="0"/>
        <v>126.09370932754881</v>
      </c>
      <c r="E10">
        <f t="shared" si="0"/>
        <v>164.17006507592191</v>
      </c>
      <c r="F10">
        <f t="shared" si="0"/>
        <v>89.286767895878526</v>
      </c>
      <c r="G10">
        <f t="shared" si="0"/>
        <v>77.990889370932749</v>
      </c>
      <c r="H10">
        <f t="shared" si="0"/>
        <v>143.62733188720173</v>
      </c>
      <c r="I10">
        <f t="shared" si="0"/>
        <v>191.83904555314533</v>
      </c>
      <c r="J10">
        <f t="shared" si="0"/>
        <v>224.32494577006509</v>
      </c>
      <c r="K10">
        <f t="shared" si="0"/>
        <v>69.819088937093269</v>
      </c>
      <c r="L10">
        <f t="shared" si="0"/>
        <v>205.97744034707159</v>
      </c>
      <c r="M10">
        <f t="shared" si="0"/>
        <v>190.44381778741865</v>
      </c>
      <c r="N10">
        <f t="shared" ref="N10:P10" si="1">(N3-$T$3)/$S$3</f>
        <v>8.6780911062906725</v>
      </c>
      <c r="O10">
        <f t="shared" si="1"/>
        <v>8.7305856832971802</v>
      </c>
      <c r="P10">
        <f t="shared" si="1"/>
        <v>7.0412147505422995</v>
      </c>
    </row>
    <row r="11" spans="1:20" x14ac:dyDescent="0.25">
      <c r="A11" s="1" t="s">
        <v>5</v>
      </c>
      <c r="B11">
        <f t="shared" ref="B11:M11" si="2">(B4-$T$4)/$S$4</f>
        <v>61.770753998476771</v>
      </c>
      <c r="C11">
        <f t="shared" si="2"/>
        <v>47.632901751713632</v>
      </c>
      <c r="D11">
        <f t="shared" si="2"/>
        <v>56.713632901751716</v>
      </c>
      <c r="E11">
        <f t="shared" si="2"/>
        <v>97.634044173648135</v>
      </c>
      <c r="F11">
        <f t="shared" si="2"/>
        <v>55.801980198019805</v>
      </c>
      <c r="G11">
        <f t="shared" si="2"/>
        <v>54.910700685453158</v>
      </c>
      <c r="H11">
        <f t="shared" si="2"/>
        <v>127.1494668697639</v>
      </c>
      <c r="I11">
        <f t="shared" si="2"/>
        <v>152.96744097486672</v>
      </c>
      <c r="J11">
        <f t="shared" si="2"/>
        <v>198.9621096725057</v>
      </c>
      <c r="K11">
        <f t="shared" si="2"/>
        <v>86.233244478293983</v>
      </c>
      <c r="L11">
        <f t="shared" si="2"/>
        <v>157.74314546839298</v>
      </c>
      <c r="M11">
        <f t="shared" si="2"/>
        <v>167.02970297029702</v>
      </c>
      <c r="N11">
        <v>0</v>
      </c>
      <c r="O11">
        <v>0</v>
      </c>
      <c r="P11">
        <v>0</v>
      </c>
    </row>
    <row r="12" spans="1:20" x14ac:dyDescent="0.25">
      <c r="A12" s="1" t="s">
        <v>6</v>
      </c>
      <c r="B12">
        <f t="shared" ref="B12:M12" si="3">(B5-$T$5)/$S$5</f>
        <v>4.3943568830596274</v>
      </c>
      <c r="C12">
        <f t="shared" si="3"/>
        <v>4.167640251295051</v>
      </c>
      <c r="D12">
        <f t="shared" si="3"/>
        <v>3.0408905543921527</v>
      </c>
      <c r="E12">
        <f t="shared" si="3"/>
        <v>6.2940592968147246</v>
      </c>
      <c r="F12">
        <f t="shared" si="3"/>
        <v>8.1181527609390507</v>
      </c>
      <c r="G12">
        <f t="shared" si="3"/>
        <v>7.5234211396451007</v>
      </c>
      <c r="H12">
        <f t="shared" si="3"/>
        <v>15.406811418494435</v>
      </c>
      <c r="I12">
        <f t="shared" si="3"/>
        <v>15.901465887798963</v>
      </c>
      <c r="J12">
        <f t="shared" si="3"/>
        <v>20.855284911275213</v>
      </c>
      <c r="K12">
        <f t="shared" si="3"/>
        <v>18.578088835004959</v>
      </c>
      <c r="L12">
        <f t="shared" si="3"/>
        <v>20.962195525184615</v>
      </c>
      <c r="M12">
        <f t="shared" si="3"/>
        <v>18.713325250743967</v>
      </c>
      <c r="N12">
        <v>0</v>
      </c>
      <c r="O12">
        <v>0</v>
      </c>
      <c r="P12">
        <v>0</v>
      </c>
    </row>
    <row r="14" spans="1:20" x14ac:dyDescent="0.25">
      <c r="A14" s="1" t="s">
        <v>18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23</v>
      </c>
      <c r="G14" s="1"/>
      <c r="H14" s="1" t="s">
        <v>19</v>
      </c>
      <c r="I14" s="1" t="s">
        <v>0</v>
      </c>
      <c r="J14" s="1" t="s">
        <v>1</v>
      </c>
      <c r="K14" s="1" t="s">
        <v>2</v>
      </c>
      <c r="L14" s="1" t="s">
        <v>3</v>
      </c>
      <c r="M14" s="1" t="s">
        <v>23</v>
      </c>
    </row>
    <row r="15" spans="1:20" x14ac:dyDescent="0.25">
      <c r="A15" s="1" t="s">
        <v>4</v>
      </c>
      <c r="B15">
        <f>AVERAGE(B10:D10)</f>
        <v>129.56037599421549</v>
      </c>
      <c r="C15">
        <f>AVERAGE(F10:G10)</f>
        <v>83.638828633405637</v>
      </c>
      <c r="D15">
        <f>AVERAGE(H10:J10)</f>
        <v>186.59710773680408</v>
      </c>
      <c r="E15">
        <f>AVERAGE(L10:M10)</f>
        <v>198.21062906724512</v>
      </c>
      <c r="F15">
        <f>AVERAGE(N10:P10)</f>
        <v>8.1499638467100493</v>
      </c>
      <c r="H15" s="1" t="s">
        <v>4</v>
      </c>
      <c r="I15">
        <f>STDEV(B10:D10)</f>
        <v>12.286962390128725</v>
      </c>
      <c r="J15">
        <f>STDEV(F10:G10)</f>
        <v>7.9873923044486554</v>
      </c>
      <c r="K15">
        <f>STDEV(H10:J10)</f>
        <v>40.603382317852549</v>
      </c>
      <c r="L15">
        <f>STDEV(L10:M10)</f>
        <v>10.98392984832293</v>
      </c>
      <c r="M15">
        <f>STDEV(N10:P10)</f>
        <v>0.96056355273525607</v>
      </c>
    </row>
    <row r="16" spans="1:20" x14ac:dyDescent="0.25">
      <c r="A16" s="1" t="s">
        <v>5</v>
      </c>
      <c r="B16">
        <f t="shared" ref="B16:B17" si="4">AVERAGE(B11:D11)</f>
        <v>55.372429550647375</v>
      </c>
      <c r="C16">
        <f>AVERAGE(F11:G11)</f>
        <v>55.356340441736478</v>
      </c>
      <c r="D16">
        <f>AVERAGE(H11:J11)</f>
        <v>159.69300583904544</v>
      </c>
      <c r="E16">
        <f>AVERAGE(L11:M11)</f>
        <v>162.386424219345</v>
      </c>
      <c r="F16">
        <f>AVERAGE(N11:P11)</f>
        <v>0</v>
      </c>
      <c r="H16" s="1" t="s">
        <v>5</v>
      </c>
      <c r="I16">
        <f t="shared" ref="I16:I17" si="5">STDEV(B11:D11)</f>
        <v>7.1637166582428691</v>
      </c>
      <c r="J16">
        <f>STDEV(F11:G11)</f>
        <v>0.63022978726851731</v>
      </c>
      <c r="K16">
        <f t="shared" ref="K16" si="6">STDEV(H11:J11)</f>
        <v>36.375662655617006</v>
      </c>
      <c r="L16">
        <f>STDEV(L11:M11)</f>
        <v>6.5665877834751525</v>
      </c>
      <c r="M16">
        <v>0</v>
      </c>
    </row>
    <row r="17" spans="1:13" x14ac:dyDescent="0.25">
      <c r="A17" s="1" t="s">
        <v>6</v>
      </c>
      <c r="B17">
        <f t="shared" si="4"/>
        <v>3.8676292295822772</v>
      </c>
      <c r="C17">
        <f>AVERAGE(E12:G12)</f>
        <v>7.311877732466292</v>
      </c>
      <c r="D17">
        <f>AVERAGE(H12:J12)</f>
        <v>17.38785407252287</v>
      </c>
      <c r="E17">
        <f>AVERAGE(K12:M12)</f>
        <v>19.417869870311179</v>
      </c>
      <c r="F17">
        <f>AVERAGE(N12:P12)</f>
        <v>0</v>
      </c>
      <c r="H17" s="1" t="s">
        <v>6</v>
      </c>
      <c r="I17">
        <f t="shared" si="5"/>
        <v>0.72489498244297934</v>
      </c>
      <c r="J17">
        <f t="shared" ref="J17" si="7">STDEV(E12:G12)</f>
        <v>0.93026458672030976</v>
      </c>
      <c r="K17">
        <f>STDEV(H12:J12)</f>
        <v>3.0130513150540303</v>
      </c>
      <c r="L17">
        <f t="shared" ref="L17" si="8">STDEV(K12:M12)</f>
        <v>1.3391334953098146</v>
      </c>
      <c r="M17">
        <v>0</v>
      </c>
    </row>
    <row r="19" spans="1:13" s="1" customFormat="1" x14ac:dyDescent="0.25">
      <c r="A19" s="1" t="s">
        <v>20</v>
      </c>
      <c r="B19" s="1" t="s">
        <v>29</v>
      </c>
      <c r="C19" s="1" t="s">
        <v>28</v>
      </c>
      <c r="D19" s="1" t="s">
        <v>27</v>
      </c>
      <c r="E19" s="1" t="s">
        <v>26</v>
      </c>
      <c r="F19" s="1" t="s">
        <v>25</v>
      </c>
      <c r="I19" s="1" t="s">
        <v>0</v>
      </c>
      <c r="J19" s="1" t="s">
        <v>24</v>
      </c>
      <c r="K19" s="1" t="s">
        <v>10</v>
      </c>
      <c r="L19" s="1" t="s">
        <v>11</v>
      </c>
      <c r="M19" s="1" t="s">
        <v>12</v>
      </c>
    </row>
    <row r="20" spans="1:13" x14ac:dyDescent="0.25">
      <c r="A20" s="1" t="s">
        <v>4</v>
      </c>
      <c r="B20">
        <f>B15/16.6</f>
        <v>7.8048419273623786</v>
      </c>
      <c r="C20">
        <f>F15/16.6</f>
        <v>0.49096167751265352</v>
      </c>
      <c r="D20">
        <f>D15/16.6</f>
        <v>11.24078962269904</v>
      </c>
      <c r="E20">
        <f>C15/16.6</f>
        <v>5.0384836526147971</v>
      </c>
      <c r="F20">
        <f>E15/16.6</f>
        <v>11.940399341400308</v>
      </c>
      <c r="H20" s="1" t="s">
        <v>4</v>
      </c>
      <c r="I20">
        <f>I15/16.6</f>
        <v>0.74017845723667008</v>
      </c>
      <c r="J20">
        <f>M15/16.6</f>
        <v>5.7865274261159998E-2</v>
      </c>
      <c r="K20">
        <f>K15/16.6</f>
        <v>2.4459868866176233</v>
      </c>
      <c r="L20">
        <f>J15/16.6</f>
        <v>0.48116821111136476</v>
      </c>
      <c r="M20">
        <f>L15/16.6</f>
        <v>0.66168252098330893</v>
      </c>
    </row>
    <row r="21" spans="1:13" x14ac:dyDescent="0.25">
      <c r="A21" s="1" t="s">
        <v>5</v>
      </c>
      <c r="B21">
        <f t="shared" ref="B21" si="9">B16/16.6</f>
        <v>3.3356885271474321</v>
      </c>
      <c r="C21">
        <v>0</v>
      </c>
      <c r="D21">
        <f>D16/16.6</f>
        <v>9.62006059271358</v>
      </c>
      <c r="E21">
        <f>C16/16.6</f>
        <v>3.3347193037190648</v>
      </c>
      <c r="F21">
        <f>E16/16.6</f>
        <v>9.7823147120087341</v>
      </c>
      <c r="H21" s="1" t="s">
        <v>5</v>
      </c>
      <c r="I21">
        <f t="shared" ref="I21:I22" si="10">I16/16.6</f>
        <v>0.43154919627969085</v>
      </c>
      <c r="J21">
        <v>0</v>
      </c>
      <c r="K21">
        <f>K16/16.6</f>
        <v>2.1913049792540362</v>
      </c>
      <c r="L21">
        <f>J16/16.6</f>
        <v>3.796564983545285E-2</v>
      </c>
      <c r="M21">
        <f>L16/16.6</f>
        <v>0.39557757731778026</v>
      </c>
    </row>
    <row r="22" spans="1:13" x14ac:dyDescent="0.25">
      <c r="A22" s="1" t="s">
        <v>6</v>
      </c>
      <c r="B22">
        <f>B17/16.6</f>
        <v>0.23298971262543836</v>
      </c>
      <c r="C22">
        <v>0</v>
      </c>
      <c r="D22">
        <f>D17/16.6</f>
        <v>1.0474610887061968</v>
      </c>
      <c r="E22">
        <f>C17/16.6</f>
        <v>0.44047456219676456</v>
      </c>
      <c r="F22">
        <f>E17/16.6</f>
        <v>1.1697511970066974</v>
      </c>
      <c r="H22" s="1" t="s">
        <v>6</v>
      </c>
      <c r="I22">
        <f t="shared" si="10"/>
        <v>4.366837243632405E-2</v>
      </c>
      <c r="J22">
        <v>0</v>
      </c>
      <c r="K22">
        <f>K17/16.6</f>
        <v>0.1815091153647006</v>
      </c>
      <c r="L22">
        <f>J17/16.6</f>
        <v>5.6040035344596971E-2</v>
      </c>
      <c r="M22">
        <f>L17/16.6</f>
        <v>8.0670692488543042E-2</v>
      </c>
    </row>
    <row r="23" spans="1:13" x14ac:dyDescent="0.25">
      <c r="A23" s="1" t="s">
        <v>30</v>
      </c>
      <c r="B23">
        <f>AVERAGE(B6:D6)</f>
        <v>4.28</v>
      </c>
      <c r="C23">
        <f>AVERAGE(N6:P6)</f>
        <v>4.1433333333333335</v>
      </c>
      <c r="D23">
        <f>AVERAGE(H6:J6)</f>
        <v>4.0333333333333341</v>
      </c>
      <c r="E23">
        <f>AVERAGE(E6:G6)</f>
        <v>4.246666666666667</v>
      </c>
      <c r="F23">
        <f>AVERAGE(K6:M6)</f>
        <v>4.0033333333333339</v>
      </c>
      <c r="H23" s="1" t="s">
        <v>30</v>
      </c>
      <c r="I23">
        <f>STDEV(B6:D6)</f>
        <v>0.13114877048603993</v>
      </c>
      <c r="J23">
        <f>STDEV(N6:P6)</f>
        <v>7.5055534994651091E-2</v>
      </c>
      <c r="K23">
        <f>STDEV(H6:J6)</f>
        <v>0.11930353445448844</v>
      </c>
      <c r="L23">
        <f>STDEVPA(E6:G6)</f>
        <v>0.10964589468932351</v>
      </c>
      <c r="M23">
        <f>STDEV(K6:M6)</f>
        <v>9.712534856222331E-2</v>
      </c>
    </row>
  </sheetData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MIcaela Chacon</cp:lastModifiedBy>
  <dcterms:created xsi:type="dcterms:W3CDTF">2016-05-24T14:07:07Z</dcterms:created>
  <dcterms:modified xsi:type="dcterms:W3CDTF">2018-08-15T09:35:50Z</dcterms:modified>
</cp:coreProperties>
</file>