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F:\USB\PhD data\Butanol paper\"/>
    </mc:Choice>
  </mc:AlternateContent>
  <xr:revisionPtr revIDLastSave="0" documentId="13_ncr:1_{29B20FC2-AF6A-4F29-8F35-8270B3C8D79C}" xr6:coauthVersionLast="34" xr6:coauthVersionMax="34" xr10:uidLastSave="{00000000-0000-0000-0000-000000000000}"/>
  <bookViews>
    <workbookView xWindow="0" yWindow="0" windowWidth="9690" windowHeight="4290" xr2:uid="{00000000-000D-0000-FFFF-FFFF00000000}"/>
  </bookViews>
  <sheets>
    <sheet name="making BH" sheetId="2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B8" i="2"/>
  <c r="C7" i="2"/>
  <c r="D7" i="2"/>
  <c r="E7" i="2"/>
  <c r="B7" i="2"/>
  <c r="B11" i="2" s="1"/>
  <c r="J12" i="2" l="1"/>
  <c r="I12" i="2"/>
  <c r="J11" i="2"/>
  <c r="I11" i="2"/>
  <c r="I15" i="2" s="1"/>
  <c r="B12" i="2"/>
  <c r="J15" i="2" l="1"/>
  <c r="J19" i="2" s="1"/>
  <c r="J23" i="2" s="1"/>
  <c r="I16" i="2"/>
  <c r="I20" i="2" s="1"/>
  <c r="I24" i="2" s="1"/>
  <c r="J16" i="2"/>
  <c r="J20" i="2" s="1"/>
  <c r="J24" i="2" s="1"/>
  <c r="I19" i="2"/>
  <c r="I23" i="2" s="1"/>
  <c r="C12" i="2"/>
  <c r="C11" i="2"/>
</calcChain>
</file>

<file path=xl/sharedStrings.xml><?xml version="1.0" encoding="utf-8"?>
<sst xmlns="http://schemas.openxmlformats.org/spreadsheetml/2006/main" count="43" uniqueCount="19">
  <si>
    <t>average</t>
  </si>
  <si>
    <t>stndev</t>
  </si>
  <si>
    <t>mg/L</t>
  </si>
  <si>
    <t>slope</t>
  </si>
  <si>
    <t>mg/ml</t>
  </si>
  <si>
    <t>y int</t>
  </si>
  <si>
    <t xml:space="preserve">umol in 500ul </t>
  </si>
  <si>
    <t>umol/mg protein</t>
  </si>
  <si>
    <t>umol/min/mg protein</t>
  </si>
  <si>
    <t>10mM butanol</t>
  </si>
  <si>
    <t>0.75mM hexanoyl CoA</t>
  </si>
  <si>
    <t>in 500ul</t>
  </si>
  <si>
    <t>nmol/min/mg protein</t>
  </si>
  <si>
    <t>umol/ml reaction volume</t>
  </si>
  <si>
    <t xml:space="preserve">pBEST01 </t>
  </si>
  <si>
    <t>pBEST04</t>
  </si>
  <si>
    <t>pBEST01  protein conc</t>
  </si>
  <si>
    <t>pBEST04 protein conc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</si>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</sst>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abSelected="1" zoomScaleNormal="100" workbookViewId="0">
      <selection activeCell="P11" sqref="P11"/>
    </sheetView>
  </sheetViews>
  <sheetFormatPr defaultRowHeight="15" x14ac:dyDescent="0.25"/>
  <cols>
    <col min="1" max="1" width="19.42578125" customWidth="1"/>
  </cols>
  <sheetData>
    <row r="1" spans="1:15" x14ac:dyDescent="0.25">
      <c r="O1" s="1" t="s">
        <v>18</v>
      </c>
    </row>
    <row r="2" spans="1:15" x14ac:dyDescent="0.25">
      <c r="A2" s="1"/>
      <c r="B2" s="1">
        <v>1</v>
      </c>
      <c r="C2" s="1">
        <v>2</v>
      </c>
      <c r="D2" s="1">
        <v>3</v>
      </c>
      <c r="E2" s="1">
        <v>4</v>
      </c>
      <c r="H2" s="2" t="s">
        <v>9</v>
      </c>
      <c r="N2" s="1" t="s">
        <v>3</v>
      </c>
      <c r="O2">
        <v>4113</v>
      </c>
    </row>
    <row r="3" spans="1:15" x14ac:dyDescent="0.25">
      <c r="A3" s="1" t="s">
        <v>14</v>
      </c>
      <c r="B3">
        <v>128535</v>
      </c>
      <c r="C3">
        <v>112553</v>
      </c>
      <c r="D3">
        <v>138922</v>
      </c>
      <c r="E3">
        <v>135126</v>
      </c>
      <c r="H3" s="2" t="s">
        <v>10</v>
      </c>
      <c r="N3" s="1" t="s">
        <v>5</v>
      </c>
      <c r="O3">
        <v>5801</v>
      </c>
    </row>
    <row r="4" spans="1:15" x14ac:dyDescent="0.25">
      <c r="A4" s="1" t="s">
        <v>15</v>
      </c>
      <c r="B4">
        <v>6364</v>
      </c>
      <c r="C4">
        <v>6515</v>
      </c>
      <c r="D4">
        <v>10483</v>
      </c>
      <c r="E4">
        <v>6762</v>
      </c>
      <c r="H4" s="2" t="s">
        <v>11</v>
      </c>
    </row>
    <row r="5" spans="1:15" x14ac:dyDescent="0.25">
      <c r="A5" s="1"/>
    </row>
    <row r="6" spans="1:15" x14ac:dyDescent="0.25">
      <c r="A6" s="1"/>
      <c r="B6" s="1">
        <v>1</v>
      </c>
      <c r="C6" s="1">
        <v>2</v>
      </c>
      <c r="D6" s="1">
        <v>3</v>
      </c>
      <c r="E6" s="1">
        <v>4</v>
      </c>
      <c r="G6" s="1"/>
      <c r="H6" s="1"/>
      <c r="I6" s="1" t="s">
        <v>0</v>
      </c>
      <c r="J6" s="1" t="s">
        <v>1</v>
      </c>
      <c r="K6" s="1" t="s">
        <v>6</v>
      </c>
      <c r="L6" s="1"/>
      <c r="M6" s="1"/>
    </row>
    <row r="7" spans="1:15" x14ac:dyDescent="0.25">
      <c r="A7" s="1" t="s">
        <v>14</v>
      </c>
      <c r="B7">
        <f>((B3-$O$3)/$O$2)/5</f>
        <v>5.9681011427182105</v>
      </c>
      <c r="C7">
        <f>((C3-$O$3)/$O$2)/5</f>
        <v>5.1909555069292486</v>
      </c>
      <c r="D7">
        <f>((D3-$O$3)/$O$2)/5</f>
        <v>6.4731825917821535</v>
      </c>
      <c r="E7">
        <f>((E3-$O$3)/$O$2)/5</f>
        <v>6.2885971310478972</v>
      </c>
      <c r="H7" s="1" t="s">
        <v>14</v>
      </c>
      <c r="I7">
        <v>1.7357279999999999E-2</v>
      </c>
      <c r="J7">
        <v>1.6428967E-3</v>
      </c>
    </row>
    <row r="8" spans="1:15" x14ac:dyDescent="0.25">
      <c r="A8" s="1" t="s">
        <v>15</v>
      </c>
      <c r="B8">
        <f>((B4-$O$3)/$O$2)/5</f>
        <v>2.7376610746413808E-2</v>
      </c>
      <c r="C8">
        <f>((C4-$O$3)/$O$2)/5</f>
        <v>3.4719183078045224E-2</v>
      </c>
      <c r="D8">
        <f>((D4-$O$3)/$O$2)/5</f>
        <v>0.22766836858740577</v>
      </c>
      <c r="E8">
        <f>((E4-$O$3)/$O$2)/5</f>
        <v>4.6729880865548259E-2</v>
      </c>
      <c r="H8" s="1" t="s">
        <v>15</v>
      </c>
      <c r="I8">
        <v>2.4416459999999999E-4</v>
      </c>
      <c r="J8">
        <v>2.8357025000000001E-5</v>
      </c>
    </row>
    <row r="9" spans="1:15" x14ac:dyDescent="0.25">
      <c r="A9" s="1"/>
      <c r="H9" s="1"/>
    </row>
    <row r="10" spans="1:15" x14ac:dyDescent="0.25">
      <c r="A10" s="1"/>
      <c r="B10" s="1" t="s">
        <v>0</v>
      </c>
      <c r="C10" s="1" t="s">
        <v>1</v>
      </c>
      <c r="D10" s="1" t="s">
        <v>2</v>
      </c>
      <c r="H10" s="1"/>
      <c r="I10" s="1" t="s">
        <v>0</v>
      </c>
      <c r="J10" s="1" t="s">
        <v>1</v>
      </c>
      <c r="K10" s="1" t="s">
        <v>13</v>
      </c>
    </row>
    <row r="11" spans="1:15" x14ac:dyDescent="0.25">
      <c r="A11" s="1" t="s">
        <v>14</v>
      </c>
      <c r="B11">
        <f>AVERAGE(B7:E7)</f>
        <v>5.9802090931193774</v>
      </c>
      <c r="C11">
        <f>STDEV(B7:E7)</f>
        <v>0.56603706536413212</v>
      </c>
      <c r="E11" s="1"/>
      <c r="H11" s="1" t="s">
        <v>14</v>
      </c>
      <c r="I11">
        <f>I7*2</f>
        <v>3.4714559999999998E-2</v>
      </c>
      <c r="J11">
        <f>J7*2</f>
        <v>3.2857934000000001E-3</v>
      </c>
    </row>
    <row r="12" spans="1:15" x14ac:dyDescent="0.25">
      <c r="A12" s="1" t="s">
        <v>15</v>
      </c>
      <c r="B12">
        <f>AVERAGE(B8:E8)</f>
        <v>8.4123510819353264E-2</v>
      </c>
      <c r="C12">
        <f>STDEV(B8:C8,E8)</f>
        <v>9.7700161556686146E-3</v>
      </c>
      <c r="H12" s="1" t="s">
        <v>15</v>
      </c>
      <c r="I12">
        <f>I8*2</f>
        <v>4.8832919999999998E-4</v>
      </c>
      <c r="J12">
        <f>J8*2</f>
        <v>5.6714050000000003E-5</v>
      </c>
    </row>
    <row r="13" spans="1:15" s="1" customFormat="1" x14ac:dyDescent="0.25">
      <c r="B13"/>
      <c r="C13"/>
      <c r="D13"/>
      <c r="E13"/>
      <c r="G13"/>
      <c r="H13"/>
      <c r="I13"/>
      <c r="J13"/>
      <c r="K13"/>
      <c r="L13"/>
      <c r="M13"/>
    </row>
    <row r="14" spans="1:15" x14ac:dyDescent="0.25">
      <c r="B14" s="1" t="s">
        <v>4</v>
      </c>
      <c r="H14" s="1"/>
      <c r="I14" s="1" t="s">
        <v>0</v>
      </c>
      <c r="J14" s="1" t="s">
        <v>1</v>
      </c>
      <c r="K14" s="1" t="s">
        <v>7</v>
      </c>
    </row>
    <row r="15" spans="1:15" x14ac:dyDescent="0.25">
      <c r="A15" s="1" t="s">
        <v>16</v>
      </c>
      <c r="B15">
        <v>6.1919999999999993</v>
      </c>
      <c r="C15" s="1"/>
      <c r="H15" s="1" t="s">
        <v>14</v>
      </c>
      <c r="I15">
        <f>(I11*50)/B15</f>
        <v>0.28031782945736439</v>
      </c>
      <c r="J15">
        <f>(J11*50)/B15</f>
        <v>2.6532569444444449E-2</v>
      </c>
    </row>
    <row r="16" spans="1:15" x14ac:dyDescent="0.25">
      <c r="A16" s="1" t="s">
        <v>17</v>
      </c>
      <c r="B16">
        <v>4.9219999999999997</v>
      </c>
      <c r="H16" s="1" t="s">
        <v>15</v>
      </c>
      <c r="I16">
        <f>(I12*50)/B16</f>
        <v>4.9606785859406741E-3</v>
      </c>
      <c r="J16">
        <f>(J12*50)/B16</f>
        <v>5.7612809833401061E-4</v>
      </c>
    </row>
    <row r="18" spans="8:11" x14ac:dyDescent="0.25">
      <c r="H18" s="1"/>
      <c r="I18" s="1" t="s">
        <v>0</v>
      </c>
      <c r="J18" s="1" t="s">
        <v>1</v>
      </c>
      <c r="K18" s="1" t="s">
        <v>8</v>
      </c>
    </row>
    <row r="19" spans="8:11" x14ac:dyDescent="0.25">
      <c r="H19" s="1" t="s">
        <v>14</v>
      </c>
      <c r="I19">
        <f>I15/30</f>
        <v>9.3439276485788123E-3</v>
      </c>
      <c r="J19">
        <f>J15/30</f>
        <v>8.8441898148148158E-4</v>
      </c>
    </row>
    <row r="20" spans="8:11" x14ac:dyDescent="0.25">
      <c r="H20" s="1" t="s">
        <v>15</v>
      </c>
      <c r="I20">
        <f>I16/30</f>
        <v>1.6535595286468915E-4</v>
      </c>
      <c r="J20">
        <f>J16/30</f>
        <v>1.9204269944467019E-5</v>
      </c>
    </row>
    <row r="22" spans="8:11" x14ac:dyDescent="0.25">
      <c r="H22" s="1"/>
      <c r="I22" s="1" t="s">
        <v>0</v>
      </c>
      <c r="J22" s="1" t="s">
        <v>1</v>
      </c>
      <c r="K22" s="1" t="s">
        <v>12</v>
      </c>
    </row>
    <row r="23" spans="8:11" x14ac:dyDescent="0.25">
      <c r="H23" s="1" t="s">
        <v>14</v>
      </c>
      <c r="I23">
        <f>I19*1000</f>
        <v>9.3439276485788128</v>
      </c>
      <c r="J23">
        <f>J19*1000</f>
        <v>0.88441898148148157</v>
      </c>
    </row>
    <row r="24" spans="8:11" x14ac:dyDescent="0.25">
      <c r="H24" s="1" t="s">
        <v>15</v>
      </c>
      <c r="I24">
        <f>I20*1000</f>
        <v>0.16535595286468915</v>
      </c>
      <c r="J24">
        <f>J20*1000</f>
        <v>1.9204269944467018E-2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making BH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MIcaela Chacon</cp:lastModifiedBy>
  <dcterms:created xsi:type="dcterms:W3CDTF">2017-01-13T11:23:19Z</dcterms:created>
  <dcterms:modified xsi:type="dcterms:W3CDTF">2018-08-05T17:55:38Z</dcterms:modified>
</cp:coreProperties>
</file>