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PhD data\Butanol paper\"/>
    </mc:Choice>
  </mc:AlternateContent>
  <xr:revisionPtr revIDLastSave="0" documentId="8_{A82D0D06-D2E2-4291-8884-4CF96F5B3C88}" xr6:coauthVersionLast="34" xr6:coauthVersionMax="34" xr10:uidLastSave="{00000000-0000-0000-0000-000000000000}"/>
  <bookViews>
    <workbookView xWindow="120" yWindow="105" windowWidth="19020" windowHeight="11895" activeTab="1" xr2:uid="{00000000-000D-0000-FFFF-FFFF00000000}"/>
  </bookViews>
  <sheets>
    <sheet name="raw data" sheetId="1" r:id="rId1"/>
    <sheet name="AAT induced" sheetId="2" r:id="rId2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Q3" i="2"/>
  <c r="R3" i="2"/>
  <c r="F7" i="2" l="1"/>
  <c r="G7" i="2" s="1"/>
  <c r="F3" i="2"/>
  <c r="G3" i="2" s="1"/>
  <c r="P3" i="2" s="1"/>
  <c r="N3" i="2"/>
  <c r="M8" i="2"/>
  <c r="N8" i="2" s="1"/>
  <c r="M3" i="2"/>
  <c r="L11" i="2"/>
  <c r="M11" i="2" s="1"/>
  <c r="N11" i="2" s="1"/>
  <c r="L9" i="2"/>
  <c r="M9" i="2" s="1"/>
  <c r="N9" i="2" s="1"/>
  <c r="L8" i="2"/>
  <c r="L7" i="2"/>
  <c r="M7" i="2" s="1"/>
  <c r="N7" i="2" s="1"/>
  <c r="L5" i="2"/>
  <c r="M5" i="2" s="1"/>
  <c r="N5" i="2" s="1"/>
  <c r="L4" i="2"/>
  <c r="M4" i="2" s="1"/>
  <c r="N4" i="2" s="1"/>
  <c r="L3" i="2"/>
  <c r="E11" i="2"/>
  <c r="F11" i="2" s="1"/>
  <c r="G11" i="2" s="1"/>
  <c r="E9" i="2"/>
  <c r="F9" i="2" s="1"/>
  <c r="G9" i="2" s="1"/>
  <c r="E8" i="2"/>
  <c r="F8" i="2" s="1"/>
  <c r="G8" i="2" s="1"/>
  <c r="E7" i="2"/>
  <c r="E5" i="2"/>
  <c r="F5" i="2" s="1"/>
  <c r="G5" i="2" s="1"/>
  <c r="E4" i="2"/>
  <c r="F4" i="2" s="1"/>
  <c r="G4" i="2" s="1"/>
  <c r="E3" i="2"/>
  <c r="P4" i="2" l="1"/>
  <c r="P8" i="2"/>
  <c r="Q8" i="2" s="1"/>
  <c r="P9" i="2"/>
  <c r="Q9" i="2" s="1"/>
  <c r="P5" i="2"/>
  <c r="P11" i="2"/>
  <c r="Q11" i="2" s="1"/>
  <c r="P7" i="2"/>
  <c r="Q7" i="2" s="1"/>
  <c r="R7" i="2" s="1"/>
  <c r="Q5" i="2" l="1"/>
  <c r="Q4" i="2"/>
</calcChain>
</file>

<file path=xl/sharedStrings.xml><?xml version="1.0" encoding="utf-8"?>
<sst xmlns="http://schemas.openxmlformats.org/spreadsheetml/2006/main" count="205" uniqueCount="93">
  <si>
    <t>Well / Set</t>
  </si>
  <si>
    <t>Dye</t>
  </si>
  <si>
    <t>Content</t>
  </si>
  <si>
    <t>Description</t>
  </si>
  <si>
    <t>Efficiency</t>
  </si>
  <si>
    <t>C(t)</t>
  </si>
  <si>
    <t>Quantity</t>
  </si>
  <si>
    <t>Avg C(t)</t>
  </si>
  <si>
    <t>Max C(t)</t>
  </si>
  <si>
    <t>Min C(t)</t>
  </si>
  <si>
    <t>C(t) SD</t>
  </si>
  <si>
    <t>Avg Quantity</t>
  </si>
  <si>
    <t>Max Quantity</t>
  </si>
  <si>
    <t>Min Quantity</t>
  </si>
  <si>
    <t>Quantity SD</t>
  </si>
  <si>
    <t>Wellset Type</t>
  </si>
  <si>
    <t>B2</t>
  </si>
  <si>
    <t>SBG1</t>
  </si>
  <si>
    <t>Sample</t>
  </si>
  <si>
    <t>Ter1 50ng</t>
  </si>
  <si>
    <t>C2</t>
  </si>
  <si>
    <t>D2</t>
  </si>
  <si>
    <t>E2</t>
  </si>
  <si>
    <t>F2</t>
  </si>
  <si>
    <t>G2</t>
  </si>
  <si>
    <t>B3</t>
  </si>
  <si>
    <t>C3</t>
  </si>
  <si>
    <t>D3</t>
  </si>
  <si>
    <t>E3</t>
  </si>
  <si>
    <t>F3</t>
  </si>
  <si>
    <t>G3</t>
  </si>
  <si>
    <t>B4</t>
  </si>
  <si>
    <t>C4</t>
  </si>
  <si>
    <t>D4</t>
  </si>
  <si>
    <t>E4</t>
  </si>
  <si>
    <t>F4</t>
  </si>
  <si>
    <t>G4</t>
  </si>
  <si>
    <t>B5</t>
  </si>
  <si>
    <t>C5</t>
  </si>
  <si>
    <t>D5</t>
  </si>
  <si>
    <t>E5</t>
  </si>
  <si>
    <t>F5</t>
  </si>
  <si>
    <t>G5</t>
  </si>
  <si>
    <t>B6</t>
  </si>
  <si>
    <t>C6</t>
  </si>
  <si>
    <t>D6</t>
  </si>
  <si>
    <t>E6</t>
  </si>
  <si>
    <t>F6</t>
  </si>
  <si>
    <t>G6</t>
  </si>
  <si>
    <t>B7</t>
  </si>
  <si>
    <t>C7</t>
  </si>
  <si>
    <t>D7</t>
  </si>
  <si>
    <t>E7</t>
  </si>
  <si>
    <t>F7</t>
  </si>
  <si>
    <t>G7</t>
  </si>
  <si>
    <t>B8</t>
  </si>
  <si>
    <t>C8</t>
  </si>
  <si>
    <t>D8</t>
  </si>
  <si>
    <t>E8</t>
  </si>
  <si>
    <t>F8</t>
  </si>
  <si>
    <t>G8</t>
  </si>
  <si>
    <t>B9</t>
  </si>
  <si>
    <t>N/A</t>
  </si>
  <si>
    <t>C9</t>
  </si>
  <si>
    <t>D9</t>
  </si>
  <si>
    <t>E9</t>
  </si>
  <si>
    <t>F9</t>
  </si>
  <si>
    <t>G9</t>
  </si>
  <si>
    <t>C10</t>
  </si>
  <si>
    <t>E10</t>
  </si>
  <si>
    <t>strain</t>
  </si>
  <si>
    <t>ct rrsA</t>
  </si>
  <si>
    <t>avg ct rrsA</t>
  </si>
  <si>
    <t>delta ct target</t>
  </si>
  <si>
    <t>E(rrsA) ^delta ct</t>
  </si>
  <si>
    <t>ct AAT</t>
  </si>
  <si>
    <t>avg ct AAT</t>
  </si>
  <si>
    <t>E(aat) ^delta ct</t>
  </si>
  <si>
    <t>FOLD CHANGE</t>
  </si>
  <si>
    <t>wt</t>
  </si>
  <si>
    <t>BLANK</t>
  </si>
  <si>
    <t>induced</t>
  </si>
  <si>
    <t>WT</t>
  </si>
  <si>
    <t>FC AVG</t>
  </si>
  <si>
    <t>FC STDEV</t>
  </si>
  <si>
    <t>BEST04-1</t>
  </si>
  <si>
    <t>BEST04-2</t>
  </si>
  <si>
    <t>BEST04-3</t>
  </si>
  <si>
    <t>pBEST04</t>
  </si>
  <si>
    <t>pBEST01</t>
  </si>
  <si>
    <t>BEST01-1</t>
  </si>
  <si>
    <t>BEST01-2</t>
  </si>
  <si>
    <t>BEST01-3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</si>
</sst>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'AAT induced'!$R$15:$S$15</c:f>
                <c:numCache>
                  <c:formatCode>General</c:formatCode>
                  <c:ptCount val="2"/>
                  <c:pt idx="0">
                    <c:v>0.85875862369687816</c:v>
                  </c:pt>
                  <c:pt idx="1">
                    <c:v>0.3298708415121695</c:v>
                  </c:pt>
                </c:numCache>
              </c:numRef>
            </c:plus>
            <c:minus>
              <c:numRef>
                <c:f>'AAT induced'!$R$15:$S$15</c:f>
                <c:numCache>
                  <c:formatCode>General</c:formatCode>
                  <c:ptCount val="2"/>
                  <c:pt idx="0">
                    <c:v>0.85875862369687816</c:v>
                  </c:pt>
                  <c:pt idx="1">
                    <c:v>0.3298708415121695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'AAT induced'!$R$13:$S$13</c:f>
              <c:strCache>
                <c:ptCount val="2"/>
                <c:pt idx="0">
                  <c:v>pBEST01</c:v>
                </c:pt>
                <c:pt idx="1">
                  <c:v>pBEST04</c:v>
                </c:pt>
              </c:strCache>
            </c:strRef>
          </c:cat>
          <c:val>
            <c:numRef>
              <c:f>'AAT induced'!$R$14:$S$14</c:f>
              <c:numCache>
                <c:formatCode>General</c:formatCode>
                <c:ptCount val="2"/>
                <c:pt idx="0">
                  <c:v>4.8564436917130722</c:v>
                </c:pt>
                <c:pt idx="1">
                  <c:v>1.4321023582741095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5-4EB2-919E-55D812F4E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45448"/>
        <c:axId val="179443632"/>
      </c:barChart>
      <c:catAx>
        <c:axId val="18584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43632"/>
        <c:crosses val="autoZero"/>
        <c:auto val="1"/>
        <c:lblAlgn val="ctr"/>
        <c:lblOffset val="100"/>
        <c:noMultiLvlLbl val="0"/>
      </c:catAx>
      <c:valAx>
        <c:axId val="17944363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Fold Change in AAT expression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8386956838728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45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14</xdr:row>
      <xdr:rowOff>57150</xdr:rowOff>
    </xdr:from>
    <xdr:to>
      <xdr:col>10</xdr:col>
      <xdr:colOff>419100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32" workbookViewId="0">
      <selection activeCell="F53" sqref="F53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s="1">
        <v>0.73270000000000002</v>
      </c>
      <c r="F4">
        <v>25.6</v>
      </c>
    </row>
    <row r="5" spans="1:16" x14ac:dyDescent="0.25">
      <c r="A5" t="s">
        <v>20</v>
      </c>
      <c r="B5" t="s">
        <v>17</v>
      </c>
      <c r="C5" t="s">
        <v>18</v>
      </c>
      <c r="D5" t="s">
        <v>19</v>
      </c>
      <c r="E5" s="1">
        <v>0.7319</v>
      </c>
      <c r="F5">
        <v>25.55</v>
      </c>
    </row>
    <row r="6" spans="1:16" x14ac:dyDescent="0.25">
      <c r="A6" t="s">
        <v>21</v>
      </c>
      <c r="B6" t="s">
        <v>17</v>
      </c>
      <c r="C6" t="s">
        <v>18</v>
      </c>
      <c r="D6" t="s">
        <v>19</v>
      </c>
      <c r="E6" s="1">
        <v>0.76570000000000005</v>
      </c>
      <c r="F6">
        <v>25.52</v>
      </c>
    </row>
    <row r="7" spans="1:16" x14ac:dyDescent="0.25">
      <c r="A7" t="s">
        <v>22</v>
      </c>
      <c r="B7" t="s">
        <v>17</v>
      </c>
      <c r="C7" t="s">
        <v>18</v>
      </c>
      <c r="E7" s="1">
        <v>0.71440000000000003</v>
      </c>
      <c r="F7">
        <v>18.149999999999999</v>
      </c>
    </row>
    <row r="8" spans="1:16" x14ac:dyDescent="0.25">
      <c r="A8" t="s">
        <v>23</v>
      </c>
      <c r="B8" t="s">
        <v>17</v>
      </c>
      <c r="C8" t="s">
        <v>18</v>
      </c>
      <c r="E8" s="1">
        <v>0.69110000000000005</v>
      </c>
      <c r="F8">
        <v>18.100000000000001</v>
      </c>
    </row>
    <row r="9" spans="1:16" x14ac:dyDescent="0.25">
      <c r="A9" t="s">
        <v>24</v>
      </c>
      <c r="B9" t="s">
        <v>17</v>
      </c>
      <c r="C9" t="s">
        <v>18</v>
      </c>
      <c r="E9" s="1">
        <v>0.68759999999999999</v>
      </c>
      <c r="F9">
        <v>18.09</v>
      </c>
    </row>
    <row r="10" spans="1:16" x14ac:dyDescent="0.25">
      <c r="A10" t="s">
        <v>25</v>
      </c>
      <c r="B10" t="s">
        <v>17</v>
      </c>
      <c r="C10" t="s">
        <v>18</v>
      </c>
      <c r="E10" s="1">
        <v>0.72950000000000004</v>
      </c>
      <c r="F10">
        <v>25.46</v>
      </c>
    </row>
    <row r="11" spans="1:16" x14ac:dyDescent="0.25">
      <c r="A11" t="s">
        <v>26</v>
      </c>
      <c r="B11" t="s">
        <v>17</v>
      </c>
      <c r="C11" t="s">
        <v>18</v>
      </c>
      <c r="E11" s="1">
        <v>0.69089999999999996</v>
      </c>
      <c r="F11">
        <v>25.25</v>
      </c>
    </row>
    <row r="12" spans="1:16" x14ac:dyDescent="0.25">
      <c r="A12" t="s">
        <v>27</v>
      </c>
      <c r="B12" t="s">
        <v>17</v>
      </c>
      <c r="C12" t="s">
        <v>18</v>
      </c>
      <c r="E12" s="1">
        <v>0.7127</v>
      </c>
      <c r="F12">
        <v>25.39</v>
      </c>
    </row>
    <row r="13" spans="1:16" x14ac:dyDescent="0.25">
      <c r="A13" t="s">
        <v>28</v>
      </c>
      <c r="B13" t="s">
        <v>17</v>
      </c>
      <c r="C13" t="s">
        <v>18</v>
      </c>
      <c r="E13" s="1">
        <v>0.67549999999999999</v>
      </c>
      <c r="F13">
        <v>18.02</v>
      </c>
    </row>
    <row r="14" spans="1:16" x14ac:dyDescent="0.25">
      <c r="A14" t="s">
        <v>29</v>
      </c>
      <c r="B14" t="s">
        <v>17</v>
      </c>
      <c r="C14" t="s">
        <v>18</v>
      </c>
      <c r="E14" s="1">
        <v>0.67020000000000002</v>
      </c>
      <c r="F14">
        <v>18</v>
      </c>
    </row>
    <row r="15" spans="1:16" x14ac:dyDescent="0.25">
      <c r="A15" t="s">
        <v>30</v>
      </c>
      <c r="B15" t="s">
        <v>17</v>
      </c>
      <c r="C15" t="s">
        <v>18</v>
      </c>
      <c r="E15" s="1">
        <v>0.69720000000000004</v>
      </c>
      <c r="F15">
        <v>18.059999999999999</v>
      </c>
    </row>
    <row r="16" spans="1:16" x14ac:dyDescent="0.25">
      <c r="A16" t="s">
        <v>31</v>
      </c>
      <c r="B16" t="s">
        <v>17</v>
      </c>
      <c r="C16" t="s">
        <v>18</v>
      </c>
      <c r="E16" s="1">
        <v>0.69589999999999996</v>
      </c>
      <c r="F16">
        <v>26.12</v>
      </c>
    </row>
    <row r="17" spans="1:6" x14ac:dyDescent="0.25">
      <c r="A17" t="s">
        <v>32</v>
      </c>
      <c r="B17" t="s">
        <v>17</v>
      </c>
      <c r="C17" t="s">
        <v>18</v>
      </c>
      <c r="E17" s="1">
        <v>0.70679999999999998</v>
      </c>
      <c r="F17">
        <v>25.97</v>
      </c>
    </row>
    <row r="18" spans="1:6" x14ac:dyDescent="0.25">
      <c r="A18" t="s">
        <v>33</v>
      </c>
      <c r="B18" t="s">
        <v>17</v>
      </c>
      <c r="C18" t="s">
        <v>18</v>
      </c>
      <c r="E18" s="1">
        <v>0.57789999999999997</v>
      </c>
      <c r="F18">
        <v>25.93</v>
      </c>
    </row>
    <row r="19" spans="1:6" x14ac:dyDescent="0.25">
      <c r="A19" t="s">
        <v>34</v>
      </c>
      <c r="B19" t="s">
        <v>17</v>
      </c>
      <c r="C19" t="s">
        <v>18</v>
      </c>
      <c r="E19" s="1">
        <v>0.67130000000000001</v>
      </c>
      <c r="F19">
        <v>18.11</v>
      </c>
    </row>
    <row r="20" spans="1:6" x14ac:dyDescent="0.25">
      <c r="A20" t="s">
        <v>35</v>
      </c>
      <c r="B20" t="s">
        <v>17</v>
      </c>
      <c r="C20" t="s">
        <v>18</v>
      </c>
      <c r="E20" s="1">
        <v>0.72060000000000002</v>
      </c>
      <c r="F20">
        <v>18.18</v>
      </c>
    </row>
    <row r="21" spans="1:6" x14ac:dyDescent="0.25">
      <c r="A21" t="s">
        <v>36</v>
      </c>
      <c r="B21" t="s">
        <v>17</v>
      </c>
      <c r="C21" t="s">
        <v>18</v>
      </c>
      <c r="E21" s="1">
        <v>0.70389999999999997</v>
      </c>
      <c r="F21">
        <v>18.170000000000002</v>
      </c>
    </row>
    <row r="22" spans="1:6" x14ac:dyDescent="0.25">
      <c r="A22" t="s">
        <v>37</v>
      </c>
      <c r="B22" t="s">
        <v>17</v>
      </c>
      <c r="C22" t="s">
        <v>18</v>
      </c>
      <c r="E22" s="1">
        <v>0.74109999999999998</v>
      </c>
      <c r="F22">
        <v>26.31</v>
      </c>
    </row>
    <row r="23" spans="1:6" x14ac:dyDescent="0.25">
      <c r="A23" t="s">
        <v>38</v>
      </c>
      <c r="B23" t="s">
        <v>17</v>
      </c>
      <c r="C23" t="s">
        <v>18</v>
      </c>
      <c r="E23" s="1">
        <v>0.70320000000000005</v>
      </c>
      <c r="F23">
        <v>26.36</v>
      </c>
    </row>
    <row r="24" spans="1:6" x14ac:dyDescent="0.25">
      <c r="A24" t="s">
        <v>39</v>
      </c>
      <c r="B24" t="s">
        <v>17</v>
      </c>
      <c r="C24" t="s">
        <v>18</v>
      </c>
      <c r="E24" s="1">
        <v>0.66900000000000004</v>
      </c>
      <c r="F24">
        <v>26.27</v>
      </c>
    </row>
    <row r="25" spans="1:6" x14ac:dyDescent="0.25">
      <c r="A25" t="s">
        <v>40</v>
      </c>
      <c r="B25" t="s">
        <v>17</v>
      </c>
      <c r="C25" t="s">
        <v>18</v>
      </c>
      <c r="E25" s="1">
        <v>0.63519999999999999</v>
      </c>
      <c r="F25">
        <v>16.77</v>
      </c>
    </row>
    <row r="26" spans="1:6" x14ac:dyDescent="0.25">
      <c r="A26" t="s">
        <v>41</v>
      </c>
      <c r="B26" t="s">
        <v>17</v>
      </c>
      <c r="C26" t="s">
        <v>18</v>
      </c>
      <c r="E26" s="1">
        <v>0.71579999999999999</v>
      </c>
      <c r="F26">
        <v>16.84</v>
      </c>
    </row>
    <row r="27" spans="1:6" x14ac:dyDescent="0.25">
      <c r="A27" t="s">
        <v>42</v>
      </c>
      <c r="B27" t="s">
        <v>17</v>
      </c>
      <c r="C27" t="s">
        <v>18</v>
      </c>
      <c r="E27" s="1">
        <v>0.67679999999999996</v>
      </c>
      <c r="F27">
        <v>16.809999999999999</v>
      </c>
    </row>
    <row r="28" spans="1:6" x14ac:dyDescent="0.25">
      <c r="A28" t="s">
        <v>43</v>
      </c>
      <c r="B28" t="s">
        <v>17</v>
      </c>
      <c r="C28" t="s">
        <v>18</v>
      </c>
      <c r="E28" s="1">
        <v>0.7762</v>
      </c>
      <c r="F28">
        <v>25.91</v>
      </c>
    </row>
    <row r="29" spans="1:6" x14ac:dyDescent="0.25">
      <c r="A29" t="s">
        <v>44</v>
      </c>
      <c r="B29" t="s">
        <v>17</v>
      </c>
      <c r="C29" t="s">
        <v>18</v>
      </c>
      <c r="E29" s="1">
        <v>0.77210000000000001</v>
      </c>
      <c r="F29">
        <v>25.98</v>
      </c>
    </row>
    <row r="30" spans="1:6" x14ac:dyDescent="0.25">
      <c r="A30" t="s">
        <v>45</v>
      </c>
      <c r="B30" t="s">
        <v>17</v>
      </c>
      <c r="C30" t="s">
        <v>18</v>
      </c>
      <c r="E30" s="1">
        <v>0.61080000000000001</v>
      </c>
      <c r="F30">
        <v>25.84</v>
      </c>
    </row>
    <row r="31" spans="1:6" x14ac:dyDescent="0.25">
      <c r="A31" t="s">
        <v>46</v>
      </c>
      <c r="B31" t="s">
        <v>17</v>
      </c>
      <c r="C31" t="s">
        <v>18</v>
      </c>
      <c r="E31" s="1">
        <v>0.73029999999999995</v>
      </c>
      <c r="F31">
        <v>16.46</v>
      </c>
    </row>
    <row r="32" spans="1:6" x14ac:dyDescent="0.25">
      <c r="A32" t="s">
        <v>47</v>
      </c>
      <c r="B32" t="s">
        <v>17</v>
      </c>
      <c r="C32" t="s">
        <v>18</v>
      </c>
      <c r="E32" s="1">
        <v>0.70650000000000002</v>
      </c>
      <c r="F32">
        <v>16.350000000000001</v>
      </c>
    </row>
    <row r="33" spans="1:6" x14ac:dyDescent="0.25">
      <c r="A33" t="s">
        <v>48</v>
      </c>
      <c r="B33" t="s">
        <v>17</v>
      </c>
      <c r="C33" t="s">
        <v>18</v>
      </c>
      <c r="E33" s="1">
        <v>0.66279999999999994</v>
      </c>
      <c r="F33">
        <v>16.37</v>
      </c>
    </row>
    <row r="34" spans="1:6" x14ac:dyDescent="0.25">
      <c r="A34" t="s">
        <v>49</v>
      </c>
      <c r="B34" t="s">
        <v>17</v>
      </c>
      <c r="C34" t="s">
        <v>18</v>
      </c>
      <c r="E34" s="1">
        <v>0.69579999999999997</v>
      </c>
      <c r="F34">
        <v>27.21</v>
      </c>
    </row>
    <row r="35" spans="1:6" x14ac:dyDescent="0.25">
      <c r="A35" t="s">
        <v>50</v>
      </c>
      <c r="B35" t="s">
        <v>17</v>
      </c>
      <c r="C35" t="s">
        <v>18</v>
      </c>
      <c r="E35" s="1">
        <v>0.71220000000000006</v>
      </c>
      <c r="F35">
        <v>27.28</v>
      </c>
    </row>
    <row r="36" spans="1:6" x14ac:dyDescent="0.25">
      <c r="A36" t="s">
        <v>51</v>
      </c>
      <c r="B36" t="s">
        <v>17</v>
      </c>
      <c r="C36" t="s">
        <v>18</v>
      </c>
      <c r="E36" s="1">
        <v>0.68620000000000003</v>
      </c>
      <c r="F36">
        <v>27.45</v>
      </c>
    </row>
    <row r="37" spans="1:6" x14ac:dyDescent="0.25">
      <c r="A37" t="s">
        <v>52</v>
      </c>
      <c r="B37" t="s">
        <v>17</v>
      </c>
      <c r="C37" t="s">
        <v>18</v>
      </c>
      <c r="E37" s="1">
        <v>0.7268</v>
      </c>
      <c r="F37">
        <v>18.440000000000001</v>
      </c>
    </row>
    <row r="38" spans="1:6" x14ac:dyDescent="0.25">
      <c r="A38" t="s">
        <v>53</v>
      </c>
      <c r="B38" t="s">
        <v>17</v>
      </c>
      <c r="C38" t="s">
        <v>18</v>
      </c>
      <c r="E38" s="1">
        <v>0.69710000000000005</v>
      </c>
      <c r="F38">
        <v>18.3</v>
      </c>
    </row>
    <row r="39" spans="1:6" x14ac:dyDescent="0.25">
      <c r="A39" t="s">
        <v>54</v>
      </c>
      <c r="B39" t="s">
        <v>17</v>
      </c>
      <c r="C39" t="s">
        <v>18</v>
      </c>
      <c r="E39" s="1">
        <v>0.72130000000000005</v>
      </c>
      <c r="F39">
        <v>18.3</v>
      </c>
    </row>
    <row r="40" spans="1:6" x14ac:dyDescent="0.25">
      <c r="A40" t="s">
        <v>55</v>
      </c>
      <c r="B40" t="s">
        <v>17</v>
      </c>
      <c r="C40" t="s">
        <v>18</v>
      </c>
      <c r="E40" s="1">
        <v>0.73829999999999996</v>
      </c>
      <c r="F40">
        <v>28.08</v>
      </c>
    </row>
    <row r="41" spans="1:6" x14ac:dyDescent="0.25">
      <c r="A41" t="s">
        <v>56</v>
      </c>
      <c r="B41" t="s">
        <v>17</v>
      </c>
      <c r="C41" t="s">
        <v>18</v>
      </c>
      <c r="E41" s="1">
        <v>0.71399999999999997</v>
      </c>
      <c r="F41">
        <v>28.06</v>
      </c>
    </row>
    <row r="42" spans="1:6" x14ac:dyDescent="0.25">
      <c r="A42" t="s">
        <v>57</v>
      </c>
      <c r="B42" t="s">
        <v>17</v>
      </c>
      <c r="C42" t="s">
        <v>18</v>
      </c>
      <c r="E42" s="1">
        <v>0.69940000000000002</v>
      </c>
      <c r="F42">
        <v>27.89</v>
      </c>
    </row>
    <row r="43" spans="1:6" x14ac:dyDescent="0.25">
      <c r="A43" t="s">
        <v>58</v>
      </c>
      <c r="B43" t="s">
        <v>17</v>
      </c>
      <c r="C43" t="s">
        <v>18</v>
      </c>
      <c r="E43" s="1">
        <v>0.69910000000000005</v>
      </c>
      <c r="F43">
        <v>18.190000000000001</v>
      </c>
    </row>
    <row r="44" spans="1:6" x14ac:dyDescent="0.25">
      <c r="A44" t="s">
        <v>59</v>
      </c>
      <c r="B44" t="s">
        <v>17</v>
      </c>
      <c r="C44" t="s">
        <v>18</v>
      </c>
      <c r="E44" s="1">
        <v>0.65910000000000002</v>
      </c>
      <c r="F44">
        <v>18.14</v>
      </c>
    </row>
    <row r="45" spans="1:6" x14ac:dyDescent="0.25">
      <c r="A45" t="s">
        <v>60</v>
      </c>
      <c r="B45" t="s">
        <v>17</v>
      </c>
      <c r="C45" t="s">
        <v>18</v>
      </c>
      <c r="E45" s="1">
        <v>0.71879999999999999</v>
      </c>
      <c r="F45">
        <v>18.2</v>
      </c>
    </row>
    <row r="46" spans="1:6" x14ac:dyDescent="0.25">
      <c r="A46" t="s">
        <v>61</v>
      </c>
      <c r="B46" t="s">
        <v>17</v>
      </c>
      <c r="C46" t="s">
        <v>18</v>
      </c>
      <c r="E46" t="s">
        <v>62</v>
      </c>
      <c r="F46" t="s">
        <v>62</v>
      </c>
    </row>
    <row r="47" spans="1:6" x14ac:dyDescent="0.25">
      <c r="A47" t="s">
        <v>63</v>
      </c>
      <c r="B47" t="s">
        <v>17</v>
      </c>
      <c r="C47" t="s">
        <v>18</v>
      </c>
      <c r="E47" t="s">
        <v>62</v>
      </c>
      <c r="F47" t="s">
        <v>62</v>
      </c>
    </row>
    <row r="48" spans="1:6" x14ac:dyDescent="0.25">
      <c r="A48" t="s">
        <v>64</v>
      </c>
      <c r="B48" t="s">
        <v>17</v>
      </c>
      <c r="C48" t="s">
        <v>18</v>
      </c>
      <c r="E48" t="s">
        <v>62</v>
      </c>
      <c r="F48" t="s">
        <v>62</v>
      </c>
    </row>
    <row r="49" spans="1:6" x14ac:dyDescent="0.25">
      <c r="A49" t="s">
        <v>65</v>
      </c>
      <c r="B49" t="s">
        <v>17</v>
      </c>
      <c r="C49" t="s">
        <v>18</v>
      </c>
      <c r="E49" t="s">
        <v>62</v>
      </c>
      <c r="F49" t="s">
        <v>62</v>
      </c>
    </row>
    <row r="50" spans="1:6" x14ac:dyDescent="0.25">
      <c r="A50" t="s">
        <v>66</v>
      </c>
      <c r="B50" t="s">
        <v>17</v>
      </c>
      <c r="C50" t="s">
        <v>18</v>
      </c>
      <c r="E50" t="s">
        <v>62</v>
      </c>
      <c r="F50" t="s">
        <v>62</v>
      </c>
    </row>
    <row r="51" spans="1:6" x14ac:dyDescent="0.25">
      <c r="A51" t="s">
        <v>67</v>
      </c>
      <c r="B51" t="s">
        <v>17</v>
      </c>
      <c r="C51" t="s">
        <v>18</v>
      </c>
      <c r="E51" t="s">
        <v>62</v>
      </c>
      <c r="F51" t="s">
        <v>62</v>
      </c>
    </row>
    <row r="52" spans="1:6" x14ac:dyDescent="0.25">
      <c r="A52" t="s">
        <v>68</v>
      </c>
      <c r="B52" t="s">
        <v>17</v>
      </c>
      <c r="C52" t="s">
        <v>18</v>
      </c>
      <c r="E52" s="1">
        <v>0.6865</v>
      </c>
      <c r="F52">
        <v>27.88</v>
      </c>
    </row>
    <row r="53" spans="1:6" x14ac:dyDescent="0.25">
      <c r="A53" t="s">
        <v>69</v>
      </c>
      <c r="B53" t="s">
        <v>17</v>
      </c>
      <c r="C53" t="s">
        <v>18</v>
      </c>
      <c r="E53" s="1">
        <v>0.62660000000000005</v>
      </c>
      <c r="F53">
        <v>25.24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tabSelected="1" zoomScaleNormal="100" workbookViewId="0">
      <selection activeCell="D4" sqref="D4"/>
    </sheetView>
  </sheetViews>
  <sheetFormatPr defaultRowHeight="15" x14ac:dyDescent="0.25"/>
  <sheetData>
    <row r="1" spans="1:19" x14ac:dyDescent="0.25">
      <c r="A1" s="2" t="s">
        <v>81</v>
      </c>
    </row>
    <row r="2" spans="1:19" x14ac:dyDescent="0.25">
      <c r="A2" s="2" t="s">
        <v>70</v>
      </c>
      <c r="B2" s="3" t="s">
        <v>71</v>
      </c>
      <c r="C2" s="3"/>
      <c r="D2" s="3"/>
      <c r="E2" s="2" t="s">
        <v>72</v>
      </c>
      <c r="F2" s="2" t="s">
        <v>73</v>
      </c>
      <c r="G2" s="2" t="s">
        <v>74</v>
      </c>
      <c r="H2" s="2"/>
      <c r="I2" s="3" t="s">
        <v>75</v>
      </c>
      <c r="J2" s="3"/>
      <c r="K2" s="3"/>
      <c r="L2" s="2" t="s">
        <v>76</v>
      </c>
      <c r="M2" s="2" t="s">
        <v>73</v>
      </c>
      <c r="N2" s="2" t="s">
        <v>77</v>
      </c>
      <c r="O2" s="2"/>
      <c r="P2" s="2" t="s">
        <v>78</v>
      </c>
      <c r="Q2" s="2"/>
      <c r="R2" s="2" t="s">
        <v>83</v>
      </c>
      <c r="S2" s="2" t="s">
        <v>84</v>
      </c>
    </row>
    <row r="3" spans="1:19" x14ac:dyDescent="0.25">
      <c r="A3" s="2" t="s">
        <v>90</v>
      </c>
      <c r="B3">
        <v>18.149999999999999</v>
      </c>
      <c r="C3">
        <v>18.100000000000001</v>
      </c>
      <c r="D3">
        <v>18.09</v>
      </c>
      <c r="E3">
        <f>AVERAGE(B3:D3)</f>
        <v>18.113333333333333</v>
      </c>
      <c r="F3">
        <f>25.24-E3</f>
        <v>7.1266666666666652</v>
      </c>
      <c r="G3">
        <f>1.991^F3</f>
        <v>135.32597967559019</v>
      </c>
      <c r="I3">
        <v>25.6</v>
      </c>
      <c r="J3">
        <v>25.55</v>
      </c>
      <c r="K3">
        <v>25.52</v>
      </c>
      <c r="L3">
        <f>AVERAGE(I3:K3)</f>
        <v>25.556666666666668</v>
      </c>
      <c r="M3">
        <f>27.88-L3</f>
        <v>2.3233333333333306</v>
      </c>
      <c r="N3">
        <f>1.9857^M3</f>
        <v>4.9221254746425291</v>
      </c>
      <c r="P3">
        <f>N3/G3</f>
        <v>3.6372361659173499E-2</v>
      </c>
      <c r="Q3">
        <f>P3/$P$11</f>
        <v>5.1515779231284586</v>
      </c>
      <c r="R3" s="2">
        <f>AVERAGE(Q3:Q5)</f>
        <v>4.8564436917130722</v>
      </c>
      <c r="S3" s="2">
        <f>STDEV(Q3:Q5)</f>
        <v>0.85875862369687816</v>
      </c>
    </row>
    <row r="4" spans="1:19" x14ac:dyDescent="0.25">
      <c r="A4" s="2" t="s">
        <v>91</v>
      </c>
      <c r="B4">
        <v>18.02</v>
      </c>
      <c r="C4">
        <v>18</v>
      </c>
      <c r="D4">
        <v>18.059999999999999</v>
      </c>
      <c r="E4">
        <f>AVERAGE(B4:D4)</f>
        <v>18.026666666666667</v>
      </c>
      <c r="F4">
        <f t="shared" ref="F4:F11" si="0">25.24-E4</f>
        <v>7.2133333333333312</v>
      </c>
      <c r="G4">
        <f t="shared" ref="G4:G11" si="1">1.991^F4</f>
        <v>143.64836558353309</v>
      </c>
      <c r="I4">
        <v>25.46</v>
      </c>
      <c r="J4">
        <v>25.25</v>
      </c>
      <c r="K4">
        <v>25.39</v>
      </c>
      <c r="L4">
        <f>AVERAGE(I4:K4)</f>
        <v>25.366666666666664</v>
      </c>
      <c r="M4">
        <f t="shared" ref="M4:M11" si="2">27.88-L4</f>
        <v>2.5133333333333354</v>
      </c>
      <c r="N4">
        <f t="shared" ref="N4:N11" si="3">1.9857^M4</f>
        <v>5.6073320087643577</v>
      </c>
      <c r="P4">
        <f t="shared" ref="P4:P11" si="4">N4/G4</f>
        <v>3.903512571121899E-2</v>
      </c>
      <c r="Q4">
        <f t="shared" ref="Q4:Q11" si="5">P4/$P$11</f>
        <v>5.5287169341598732</v>
      </c>
    </row>
    <row r="5" spans="1:19" x14ac:dyDescent="0.25">
      <c r="A5" s="2" t="s">
        <v>92</v>
      </c>
      <c r="B5">
        <v>18.11</v>
      </c>
      <c r="C5">
        <v>18.18</v>
      </c>
      <c r="D5">
        <v>18.170000000000002</v>
      </c>
      <c r="E5">
        <f>AVERAGE(B5:D5)</f>
        <v>18.153333333333332</v>
      </c>
      <c r="F5">
        <f t="shared" si="0"/>
        <v>7.086666666666666</v>
      </c>
      <c r="G5">
        <f t="shared" si="1"/>
        <v>131.6492318428177</v>
      </c>
      <c r="I5">
        <v>26.12</v>
      </c>
      <c r="J5">
        <v>25.97</v>
      </c>
      <c r="K5">
        <v>25.93</v>
      </c>
      <c r="L5">
        <f>AVERAGE(I5:K5)</f>
        <v>26.006666666666671</v>
      </c>
      <c r="M5">
        <f t="shared" si="2"/>
        <v>1.8733333333333277</v>
      </c>
      <c r="N5">
        <f t="shared" si="3"/>
        <v>3.6148605182109241</v>
      </c>
      <c r="P5">
        <f t="shared" si="4"/>
        <v>2.7458272772353725E-2</v>
      </c>
      <c r="Q5">
        <f t="shared" si="5"/>
        <v>3.889036217850887</v>
      </c>
    </row>
    <row r="6" spans="1:19" x14ac:dyDescent="0.25">
      <c r="A6" s="2"/>
    </row>
    <row r="7" spans="1:19" x14ac:dyDescent="0.25">
      <c r="A7" s="2" t="s">
        <v>85</v>
      </c>
      <c r="B7">
        <v>16.77</v>
      </c>
      <c r="C7">
        <v>16.84</v>
      </c>
      <c r="D7">
        <v>16.809999999999999</v>
      </c>
      <c r="E7">
        <f>AVERAGE(B7:D7)</f>
        <v>16.806666666666668</v>
      </c>
      <c r="F7">
        <f t="shared" si="0"/>
        <v>8.43333333333333</v>
      </c>
      <c r="G7">
        <f t="shared" si="1"/>
        <v>332.78797590194972</v>
      </c>
      <c r="I7">
        <v>26.31</v>
      </c>
      <c r="J7">
        <v>26.36</v>
      </c>
      <c r="K7">
        <v>26.27</v>
      </c>
      <c r="L7">
        <f>AVERAGE(I7:K7)</f>
        <v>26.313333333333333</v>
      </c>
      <c r="M7">
        <f t="shared" si="2"/>
        <v>1.5666666666666664</v>
      </c>
      <c r="N7">
        <f t="shared" si="3"/>
        <v>2.9290808722457706</v>
      </c>
      <c r="P7">
        <f t="shared" si="4"/>
        <v>8.8016427405681694E-3</v>
      </c>
      <c r="Q7">
        <f t="shared" si="5"/>
        <v>1.2466154618843404</v>
      </c>
      <c r="R7" s="2">
        <f>AVERAGE(Q7:Q9)</f>
        <v>1.4321023582741095</v>
      </c>
      <c r="S7" s="2">
        <v>0.3298708415121695</v>
      </c>
    </row>
    <row r="8" spans="1:19" x14ac:dyDescent="0.25">
      <c r="A8" s="2" t="s">
        <v>86</v>
      </c>
      <c r="B8">
        <v>16.46</v>
      </c>
      <c r="C8">
        <v>16.350000000000001</v>
      </c>
      <c r="D8">
        <v>16.37</v>
      </c>
      <c r="E8">
        <f>AVERAGE(B8:D8)</f>
        <v>16.393333333333334</v>
      </c>
      <c r="F8">
        <f t="shared" si="0"/>
        <v>8.846666666666664</v>
      </c>
      <c r="G8">
        <f t="shared" si="1"/>
        <v>442.36804439805536</v>
      </c>
      <c r="I8">
        <v>25.91</v>
      </c>
      <c r="J8">
        <v>25.98</v>
      </c>
      <c r="K8">
        <v>25.84</v>
      </c>
      <c r="L8">
        <f>AVERAGE(I8:K8)</f>
        <v>25.91</v>
      </c>
      <c r="M8">
        <f t="shared" si="2"/>
        <v>1.9699999999999989</v>
      </c>
      <c r="N8">
        <f t="shared" si="3"/>
        <v>3.8626900647573521</v>
      </c>
      <c r="P8">
        <f t="shared" si="4"/>
        <v>8.731846962439253E-3</v>
      </c>
      <c r="Q8">
        <f t="shared" si="5"/>
        <v>1.2367299781451835</v>
      </c>
    </row>
    <row r="9" spans="1:19" x14ac:dyDescent="0.25">
      <c r="A9" s="2" t="s">
        <v>87</v>
      </c>
      <c r="B9">
        <v>18.440000000000001</v>
      </c>
      <c r="C9">
        <v>18.3</v>
      </c>
      <c r="D9">
        <v>18.3</v>
      </c>
      <c r="E9">
        <f>AVERAGE(B9:D9)</f>
        <v>18.346666666666668</v>
      </c>
      <c r="F9">
        <f t="shared" si="0"/>
        <v>6.8933333333333309</v>
      </c>
      <c r="G9">
        <f t="shared" si="1"/>
        <v>115.23857671980629</v>
      </c>
      <c r="I9">
        <v>27.21</v>
      </c>
      <c r="J9">
        <v>27.28</v>
      </c>
      <c r="K9">
        <v>27.45</v>
      </c>
      <c r="L9">
        <f>AVERAGE(I9:K9)</f>
        <v>27.313333333333333</v>
      </c>
      <c r="M9">
        <f t="shared" si="2"/>
        <v>0.56666666666666643</v>
      </c>
      <c r="N9">
        <f t="shared" si="3"/>
        <v>1.4750873103921895</v>
      </c>
      <c r="P9">
        <f t="shared" si="4"/>
        <v>1.2800290947524894E-2</v>
      </c>
      <c r="Q9">
        <f t="shared" si="5"/>
        <v>1.8129616347928044</v>
      </c>
    </row>
    <row r="10" spans="1:19" x14ac:dyDescent="0.25">
      <c r="A10" s="2"/>
    </row>
    <row r="11" spans="1:19" x14ac:dyDescent="0.25">
      <c r="A11" s="2" t="s">
        <v>79</v>
      </c>
      <c r="B11">
        <v>18.190000000000001</v>
      </c>
      <c r="C11">
        <v>18.14</v>
      </c>
      <c r="D11">
        <v>18.2</v>
      </c>
      <c r="E11">
        <f>AVERAGE(B11:D11)</f>
        <v>18.176666666666666</v>
      </c>
      <c r="F11">
        <f t="shared" si="0"/>
        <v>7.0633333333333326</v>
      </c>
      <c r="G11">
        <f t="shared" si="1"/>
        <v>129.55077041301513</v>
      </c>
      <c r="I11">
        <v>28.08</v>
      </c>
      <c r="J11">
        <v>28.06</v>
      </c>
      <c r="K11">
        <v>27.89</v>
      </c>
      <c r="L11">
        <f>AVERAGE(I11:K11)</f>
        <v>28.01</v>
      </c>
      <c r="M11">
        <f t="shared" si="2"/>
        <v>-0.13000000000000256</v>
      </c>
      <c r="N11">
        <f t="shared" si="3"/>
        <v>0.91468430546910717</v>
      </c>
      <c r="P11">
        <f t="shared" si="4"/>
        <v>7.0604312313469249E-3</v>
      </c>
      <c r="Q11">
        <f t="shared" si="5"/>
        <v>1</v>
      </c>
      <c r="R11">
        <v>1</v>
      </c>
    </row>
    <row r="12" spans="1:19" x14ac:dyDescent="0.25">
      <c r="A12" s="2"/>
    </row>
    <row r="13" spans="1:19" x14ac:dyDescent="0.25">
      <c r="A13" s="2" t="s">
        <v>80</v>
      </c>
      <c r="E13">
        <v>25.24</v>
      </c>
      <c r="L13">
        <v>27.88</v>
      </c>
      <c r="Q13" s="2" t="s">
        <v>82</v>
      </c>
      <c r="R13" s="2" t="s">
        <v>89</v>
      </c>
      <c r="S13" s="2" t="s">
        <v>88</v>
      </c>
    </row>
    <row r="14" spans="1:19" x14ac:dyDescent="0.25">
      <c r="A14" s="2"/>
      <c r="Q14">
        <v>1</v>
      </c>
      <c r="R14">
        <v>4.8564436917130722</v>
      </c>
      <c r="S14">
        <v>1.4321023582741095</v>
      </c>
    </row>
    <row r="15" spans="1:19" x14ac:dyDescent="0.25">
      <c r="A15" s="2"/>
      <c r="Q15">
        <v>0</v>
      </c>
      <c r="R15">
        <v>0.85875862369687816</v>
      </c>
      <c r="S15">
        <v>0.3298708415121695</v>
      </c>
    </row>
    <row r="16" spans="1:19" x14ac:dyDescent="0.25">
      <c r="A16" s="2"/>
    </row>
    <row r="17" spans="1:1" x14ac:dyDescent="0.25">
      <c r="A17" s="2"/>
    </row>
  </sheetData>
  <mergeCells count="2">
    <mergeCell ref="B2:D2"/>
    <mergeCell ref="I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AAT induced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MIcaela Chacon</cp:lastModifiedBy>
  <dcterms:created xsi:type="dcterms:W3CDTF">2017-02-16T18:04:22Z</dcterms:created>
  <dcterms:modified xsi:type="dcterms:W3CDTF">2018-08-05T16:53:37Z</dcterms:modified>
</cp:coreProperties>
</file>