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ede Yamasaki\Desktop\食品機能化学研究室\学術論文\long term in vivo\raw data\"/>
    </mc:Choice>
  </mc:AlternateContent>
  <bookViews>
    <workbookView xWindow="0" yWindow="0" windowWidth="14424" windowHeight="5904" firstSheet="2" activeTab="2"/>
  </bookViews>
  <sheets>
    <sheet name="20180909-CYP2E1-1" sheetId="1" r:id="rId1"/>
    <sheet name="20180911-CYP2E1-2" sheetId="5" r:id="rId2"/>
    <sheet name="CYP2E1 protein" sheetId="6" r:id="rId3"/>
    <sheet name="ANOVA" sheetId="8" r:id="rId4"/>
    <sheet name="tukey" sheetId="7" r:id="rId5"/>
  </sheets>
  <definedNames>
    <definedName name="_xlnm.Print_Area" localSheetId="3">ANOVA!$B$3:$N$20</definedName>
    <definedName name="_xlnm.Print_Area" localSheetId="2">'CYP2E1 protein'!$B$3:$N$20</definedName>
  </definedNames>
  <calcPr calcId="162913"/>
</workbook>
</file>

<file path=xl/calcChain.xml><?xml version="1.0" encoding="utf-8"?>
<calcChain xmlns="http://schemas.openxmlformats.org/spreadsheetml/2006/main">
  <c r="F9" i="8" l="1"/>
  <c r="E9" i="8"/>
  <c r="D9" i="8"/>
  <c r="C9" i="8"/>
  <c r="D22" i="8" s="1"/>
  <c r="C13" i="8" l="1"/>
  <c r="C15" i="8"/>
  <c r="C17" i="8"/>
  <c r="C19" i="8"/>
  <c r="C21" i="8"/>
  <c r="D13" i="8"/>
  <c r="D15" i="8"/>
  <c r="D17" i="8"/>
  <c r="D19" i="8"/>
  <c r="D21" i="8"/>
  <c r="C14" i="8"/>
  <c r="C16" i="8"/>
  <c r="C18" i="8"/>
  <c r="C20" i="8"/>
  <c r="C22" i="8"/>
  <c r="D14" i="8"/>
  <c r="D16" i="8"/>
  <c r="D18" i="8"/>
  <c r="D20" i="8"/>
  <c r="D19" i="6" l="1"/>
  <c r="E19" i="6"/>
  <c r="F19" i="6"/>
  <c r="D20" i="6"/>
  <c r="E20" i="6"/>
  <c r="F20" i="6"/>
  <c r="C20" i="6"/>
  <c r="C19" i="6"/>
  <c r="C14" i="6"/>
  <c r="C18" i="6" s="1"/>
  <c r="D14" i="6"/>
  <c r="D18" i="6" s="1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D13" i="6"/>
  <c r="E13" i="6"/>
  <c r="F13" i="6"/>
  <c r="C13" i="6"/>
  <c r="F18" i="6"/>
  <c r="E18" i="6"/>
  <c r="D9" i="6"/>
  <c r="E9" i="6"/>
  <c r="F9" i="6"/>
  <c r="C9" i="6"/>
</calcChain>
</file>

<file path=xl/sharedStrings.xml><?xml version="1.0" encoding="utf-8"?>
<sst xmlns="http://schemas.openxmlformats.org/spreadsheetml/2006/main" count="155" uniqueCount="98">
  <si>
    <t>Name</t>
  </si>
  <si>
    <t>Volume</t>
  </si>
  <si>
    <t>Volume + Background</t>
  </si>
  <si>
    <t>Background</t>
  </si>
  <si>
    <t>Background Level</t>
  </si>
  <si>
    <t>Background Type</t>
  </si>
  <si>
    <t>Median Intensity</t>
  </si>
  <si>
    <t>Average Intensity</t>
  </si>
  <si>
    <t>Mode Intensity</t>
  </si>
  <si>
    <t>Std Dev</t>
  </si>
  <si>
    <t>Variance</t>
  </si>
  <si>
    <t>Min Intensity</t>
  </si>
  <si>
    <t>Max Intensity</t>
  </si>
  <si>
    <t>Percent</t>
  </si>
  <si>
    <t>Area &gt; Background</t>
  </si>
  <si>
    <t>Centre X</t>
  </si>
  <si>
    <t>Centre Y</t>
  </si>
  <si>
    <t>Width</t>
  </si>
  <si>
    <t>Height</t>
  </si>
  <si>
    <t>Area</t>
  </si>
  <si>
    <t>Comment</t>
  </si>
  <si>
    <t>Shape 13</t>
  </si>
  <si>
    <t>NLD</t>
  </si>
  <si>
    <t>NLD+BLEx</t>
  </si>
  <si>
    <t>ALD</t>
  </si>
  <si>
    <t>ALD+BLEx</t>
  </si>
  <si>
    <t>relative</t>
    <phoneticPr fontId="18"/>
  </si>
  <si>
    <t>Ｆ(0.95)</t>
  </si>
  <si>
    <t>Ｆ(0.99)</t>
  </si>
  <si>
    <t>NLD,NLD+BLEx</t>
  </si>
  <si>
    <t>NLD,ALD</t>
  </si>
  <si>
    <t>NLD,ALD+BLEx</t>
  </si>
  <si>
    <t>NLD+BLEx,ALD</t>
  </si>
  <si>
    <t>NLD+BLEx,ALD+BLEx</t>
  </si>
  <si>
    <t>ALD,ALD+BLEx</t>
  </si>
  <si>
    <t>**</t>
  </si>
  <si>
    <t>Shape 9</t>
  </si>
  <si>
    <t>NLD</t>
    <phoneticPr fontId="18"/>
  </si>
  <si>
    <t>NLD+BLEx</t>
    <phoneticPr fontId="18"/>
  </si>
  <si>
    <t>ALD</t>
    <phoneticPr fontId="18"/>
  </si>
  <si>
    <t>ALD+BLEx</t>
    <phoneticPr fontId="18"/>
  </si>
  <si>
    <t>average</t>
    <phoneticPr fontId="18"/>
  </si>
  <si>
    <t>s.d.</t>
    <phoneticPr fontId="18"/>
  </si>
  <si>
    <t>s.e.</t>
    <phoneticPr fontId="18"/>
  </si>
  <si>
    <t>NLD + BLEx</t>
    <phoneticPr fontId="18"/>
  </si>
  <si>
    <t>ALD + BLEx</t>
    <phoneticPr fontId="18"/>
  </si>
  <si>
    <t>NLD</t>
    <phoneticPr fontId="18"/>
  </si>
  <si>
    <t>NLD+BLEx</t>
    <phoneticPr fontId="18"/>
  </si>
  <si>
    <t>ALD</t>
    <phoneticPr fontId="18"/>
  </si>
  <si>
    <t>ALD+BLEx</t>
    <phoneticPr fontId="18"/>
  </si>
  <si>
    <t>average</t>
    <phoneticPr fontId="18"/>
  </si>
  <si>
    <t>relative</t>
    <phoneticPr fontId="18"/>
  </si>
  <si>
    <t>control</t>
    <phoneticPr fontId="18"/>
  </si>
  <si>
    <t>BLEx</t>
    <phoneticPr fontId="18"/>
  </si>
  <si>
    <t>control</t>
  </si>
  <si>
    <t>BLEx</t>
  </si>
  <si>
    <t>control,NLD</t>
  </si>
  <si>
    <t>control,ALD</t>
  </si>
  <si>
    <t>BLEx,NLD</t>
  </si>
  <si>
    <t>BLEx,ALD</t>
  </si>
  <si>
    <t>two-way ANOVA</t>
    <phoneticPr fontId="18"/>
  </si>
  <si>
    <t>data number</t>
    <phoneticPr fontId="19"/>
  </si>
  <si>
    <t>average</t>
    <phoneticPr fontId="19"/>
  </si>
  <si>
    <t>unbiased vatriance</t>
    <phoneticPr fontId="19"/>
  </si>
  <si>
    <t>s.d.</t>
    <phoneticPr fontId="19"/>
  </si>
  <si>
    <t>s.e.</t>
    <phoneticPr fontId="19"/>
  </si>
  <si>
    <t>total</t>
    <phoneticPr fontId="18"/>
  </si>
  <si>
    <t>ANOVA table</t>
    <phoneticPr fontId="18"/>
  </si>
  <si>
    <t>Variation factors</t>
    <phoneticPr fontId="19"/>
  </si>
  <si>
    <t>Sum of squared deviations</t>
    <phoneticPr fontId="19"/>
  </si>
  <si>
    <t>Degree of freedom</t>
    <phoneticPr fontId="19"/>
  </si>
  <si>
    <t>mean square</t>
    <phoneticPr fontId="19"/>
  </si>
  <si>
    <t>F value</t>
    <phoneticPr fontId="19"/>
  </si>
  <si>
    <t>P value</t>
    <phoneticPr fontId="19"/>
  </si>
  <si>
    <t>Total variation</t>
    <phoneticPr fontId="19"/>
  </si>
  <si>
    <t>Line spacing change</t>
    <phoneticPr fontId="19"/>
  </si>
  <si>
    <t>Inter-row change</t>
    <phoneticPr fontId="19"/>
  </si>
  <si>
    <t>Interaction</t>
    <phoneticPr fontId="19"/>
  </si>
  <si>
    <t>Error variation</t>
    <phoneticPr fontId="19"/>
  </si>
  <si>
    <t>one-way ANOVA</t>
    <phoneticPr fontId="18"/>
  </si>
  <si>
    <t>total</t>
    <phoneticPr fontId="18"/>
  </si>
  <si>
    <t>ANOVA table</t>
    <phoneticPr fontId="18"/>
  </si>
  <si>
    <t>Variation factors</t>
    <phoneticPr fontId="18"/>
  </si>
  <si>
    <t>Total variation</t>
    <phoneticPr fontId="18"/>
  </si>
  <si>
    <t>Variation betseen subgroup</t>
    <phoneticPr fontId="18"/>
  </si>
  <si>
    <t>Error variation</t>
    <phoneticPr fontId="18"/>
  </si>
  <si>
    <t>Sum of squared deviations</t>
    <phoneticPr fontId="18"/>
  </si>
  <si>
    <t>F value</t>
    <phoneticPr fontId="18"/>
  </si>
  <si>
    <t>P value</t>
    <phoneticPr fontId="18"/>
  </si>
  <si>
    <t>Result of multiple comparison</t>
    <phoneticPr fontId="18"/>
  </si>
  <si>
    <t>Tukey-Kramer</t>
    <phoneticPr fontId="18"/>
  </si>
  <si>
    <t>The difference between the average</t>
    <phoneticPr fontId="18"/>
  </si>
  <si>
    <t>Rejection value</t>
    <phoneticPr fontId="18"/>
  </si>
  <si>
    <t>Rejection value</t>
    <phoneticPr fontId="18"/>
  </si>
  <si>
    <t>Level of significance (5%)</t>
    <phoneticPr fontId="18"/>
  </si>
  <si>
    <t>Level of significance (1%)</t>
    <phoneticPr fontId="18"/>
  </si>
  <si>
    <t>test statistic</t>
    <phoneticPr fontId="18"/>
  </si>
  <si>
    <t>Reference point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</si>
</sst>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3" borderId="0" xfId="0" applyFill="1">
      <alignment vertic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'CYP2E1 protein'!$C$19:$F$19</c:f>
                <c:numCache>
                  <c:formatCode>General</c:formatCode>
                  <c:ptCount val="4"/>
                  <c:pt idx="0">
                    <c:v>0.62838473437258546</c:v>
                  </c:pt>
                  <c:pt idx="1">
                    <c:v>0.34348494994408701</c:v>
                  </c:pt>
                  <c:pt idx="2">
                    <c:v>0.91783768646169051</c:v>
                  </c:pt>
                  <c:pt idx="3">
                    <c:v>0.3533508404935175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'CYP2E1 protein'!$C$12:$F$12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'CYP2E1 protein'!$C$18:$F$18</c:f>
              <c:numCache>
                <c:formatCode>General</c:formatCode>
                <c:ptCount val="4"/>
                <c:pt idx="0">
                  <c:v>1</c:v>
                </c:pt>
                <c:pt idx="1">
                  <c:v>1.535757107605968</c:v>
                </c:pt>
                <c:pt idx="2">
                  <c:v>3.1850378000311195</c:v>
                </c:pt>
                <c:pt idx="3">
                  <c:v>2.5485381152803503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A-4E3A-87C7-557F2E25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731600"/>
        <c:axId val="1730729936"/>
      </c:barChart>
      <c:catAx>
        <c:axId val="173073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0729936"/>
        <c:crosses val="autoZero"/>
        <c:auto val="1"/>
        <c:lblAlgn val="ctr"/>
        <c:lblOffset val="100"/>
        <c:noMultiLvlLbl val="0"/>
      </c:catAx>
      <c:valAx>
        <c:axId val="1730729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CYP2E1</a:t>
                </a:r>
                <a:r>
                  <a:rPr lang="en-US" altLang="ja-JP" baseline="0"/>
                  <a:t> protein</a:t>
                </a:r>
              </a:p>
              <a:p>
                <a:pPr>
                  <a:defRPr/>
                </a:pPr>
                <a:r>
                  <a:rPr lang="en-US" altLang="ja-JP" baseline="0"/>
                  <a:t>(relative to NLD)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07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2</xdr:row>
      <xdr:rowOff>76200</xdr:rowOff>
    </xdr:from>
    <xdr:to>
      <xdr:col>13</xdr:col>
      <xdr:colOff>556260</xdr:colOff>
      <xdr:row>18</xdr:row>
      <xdr:rowOff>137160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C2" sqref="C2:C13"/>
    </sheetView>
  </sheetViews>
  <sheetFormatPr defaultRowHeight="13.2" x14ac:dyDescent="0.2"/>
  <sheetData>
    <row r="1" spans="1:2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">
      <c r="A2">
        <v>1</v>
      </c>
      <c r="B2">
        <v>1</v>
      </c>
      <c r="C2">
        <v>554813.39</v>
      </c>
      <c r="D2">
        <v>2592179</v>
      </c>
      <c r="E2">
        <v>2037365.61</v>
      </c>
      <c r="F2">
        <v>1039.47</v>
      </c>
      <c r="G2" t="s">
        <v>21</v>
      </c>
      <c r="H2">
        <v>1165</v>
      </c>
      <c r="I2">
        <v>1322.54</v>
      </c>
      <c r="J2">
        <v>1076</v>
      </c>
      <c r="K2">
        <v>321.45999999999998</v>
      </c>
      <c r="L2">
        <v>103336.79</v>
      </c>
      <c r="M2">
        <v>1009</v>
      </c>
      <c r="N2">
        <v>2457</v>
      </c>
      <c r="O2">
        <v>1.47</v>
      </c>
      <c r="P2">
        <v>1926</v>
      </c>
      <c r="Q2">
        <v>360</v>
      </c>
      <c r="R2">
        <v>527</v>
      </c>
      <c r="S2">
        <v>70</v>
      </c>
      <c r="T2">
        <v>28</v>
      </c>
      <c r="U2">
        <v>1960</v>
      </c>
    </row>
    <row r="3" spans="1:22" x14ac:dyDescent="0.2">
      <c r="A3">
        <v>2</v>
      </c>
      <c r="B3">
        <v>2</v>
      </c>
      <c r="C3">
        <v>895101.39</v>
      </c>
      <c r="D3">
        <v>2932467</v>
      </c>
      <c r="E3">
        <v>2037365.61</v>
      </c>
      <c r="F3">
        <v>1039.47</v>
      </c>
      <c r="G3" t="s">
        <v>21</v>
      </c>
      <c r="H3">
        <v>1242.5</v>
      </c>
      <c r="I3">
        <v>1496.16</v>
      </c>
      <c r="J3">
        <v>1068</v>
      </c>
      <c r="K3">
        <v>522.76</v>
      </c>
      <c r="L3">
        <v>273275.51</v>
      </c>
      <c r="M3">
        <v>1028</v>
      </c>
      <c r="N3">
        <v>3378</v>
      </c>
      <c r="O3">
        <v>2.38</v>
      </c>
      <c r="P3">
        <v>1950</v>
      </c>
      <c r="Q3">
        <v>436</v>
      </c>
      <c r="R3">
        <v>528</v>
      </c>
      <c r="S3">
        <v>70</v>
      </c>
      <c r="T3">
        <v>28</v>
      </c>
      <c r="U3">
        <v>1960</v>
      </c>
    </row>
    <row r="4" spans="1:22" x14ac:dyDescent="0.2">
      <c r="A4">
        <v>3</v>
      </c>
      <c r="B4">
        <v>3</v>
      </c>
      <c r="C4">
        <v>1467741.39</v>
      </c>
      <c r="D4">
        <v>3505107</v>
      </c>
      <c r="E4">
        <v>2037365.61</v>
      </c>
      <c r="F4">
        <v>1039.47</v>
      </c>
      <c r="G4" t="s">
        <v>21</v>
      </c>
      <c r="H4">
        <v>1379</v>
      </c>
      <c r="I4">
        <v>1788.32</v>
      </c>
      <c r="J4">
        <v>1113</v>
      </c>
      <c r="K4">
        <v>836.28</v>
      </c>
      <c r="L4">
        <v>699356.78</v>
      </c>
      <c r="M4">
        <v>1035</v>
      </c>
      <c r="N4">
        <v>4462</v>
      </c>
      <c r="O4">
        <v>3.89</v>
      </c>
      <c r="P4">
        <v>1959</v>
      </c>
      <c r="Q4">
        <v>515</v>
      </c>
      <c r="R4">
        <v>525</v>
      </c>
      <c r="S4">
        <v>70</v>
      </c>
      <c r="T4">
        <v>28</v>
      </c>
      <c r="U4">
        <v>1960</v>
      </c>
    </row>
    <row r="5" spans="1:22" x14ac:dyDescent="0.2">
      <c r="A5">
        <v>4</v>
      </c>
      <c r="B5">
        <v>4</v>
      </c>
      <c r="C5">
        <v>2722695.39</v>
      </c>
      <c r="D5">
        <v>4760061</v>
      </c>
      <c r="E5">
        <v>2037365.61</v>
      </c>
      <c r="F5">
        <v>1039.47</v>
      </c>
      <c r="G5" t="s">
        <v>21</v>
      </c>
      <c r="H5">
        <v>1611</v>
      </c>
      <c r="I5">
        <v>2428.6</v>
      </c>
      <c r="J5">
        <v>1157</v>
      </c>
      <c r="K5">
        <v>1604.79</v>
      </c>
      <c r="L5">
        <v>2575340.6</v>
      </c>
      <c r="M5">
        <v>1020</v>
      </c>
      <c r="N5">
        <v>6894</v>
      </c>
      <c r="O5">
        <v>7.22</v>
      </c>
      <c r="P5">
        <v>1958</v>
      </c>
      <c r="Q5">
        <v>585</v>
      </c>
      <c r="R5">
        <v>524</v>
      </c>
      <c r="S5">
        <v>70</v>
      </c>
      <c r="T5">
        <v>28</v>
      </c>
      <c r="U5">
        <v>1960</v>
      </c>
    </row>
    <row r="6" spans="1:22" x14ac:dyDescent="0.2">
      <c r="A6">
        <v>5</v>
      </c>
      <c r="B6">
        <v>5</v>
      </c>
      <c r="C6">
        <v>2850018.39</v>
      </c>
      <c r="D6">
        <v>4887384</v>
      </c>
      <c r="E6">
        <v>2037365.61</v>
      </c>
      <c r="F6">
        <v>1039.47</v>
      </c>
      <c r="G6" t="s">
        <v>21</v>
      </c>
      <c r="H6">
        <v>1672</v>
      </c>
      <c r="I6">
        <v>2493.56</v>
      </c>
      <c r="J6">
        <v>1194</v>
      </c>
      <c r="K6">
        <v>1619.85</v>
      </c>
      <c r="L6">
        <v>2623925.6800000002</v>
      </c>
      <c r="M6">
        <v>1050</v>
      </c>
      <c r="N6">
        <v>6697</v>
      </c>
      <c r="O6">
        <v>7.56</v>
      </c>
      <c r="P6">
        <v>1960</v>
      </c>
      <c r="Q6">
        <v>654</v>
      </c>
      <c r="R6">
        <v>524</v>
      </c>
      <c r="S6">
        <v>70</v>
      </c>
      <c r="T6">
        <v>28</v>
      </c>
      <c r="U6">
        <v>1960</v>
      </c>
    </row>
    <row r="7" spans="1:22" x14ac:dyDescent="0.2">
      <c r="A7">
        <v>6</v>
      </c>
      <c r="B7">
        <v>6</v>
      </c>
      <c r="C7">
        <v>2468638.39</v>
      </c>
      <c r="D7">
        <v>4506004</v>
      </c>
      <c r="E7">
        <v>2037365.61</v>
      </c>
      <c r="F7">
        <v>1039.47</v>
      </c>
      <c r="G7" t="s">
        <v>21</v>
      </c>
      <c r="H7">
        <v>1737</v>
      </c>
      <c r="I7">
        <v>2298.98</v>
      </c>
      <c r="J7">
        <v>1158</v>
      </c>
      <c r="K7">
        <v>1241.19</v>
      </c>
      <c r="L7">
        <v>1540548.91</v>
      </c>
      <c r="M7">
        <v>1025</v>
      </c>
      <c r="N7">
        <v>5519</v>
      </c>
      <c r="O7">
        <v>6.55</v>
      </c>
      <c r="P7">
        <v>1958</v>
      </c>
      <c r="Q7">
        <v>730</v>
      </c>
      <c r="R7">
        <v>520</v>
      </c>
      <c r="S7">
        <v>70</v>
      </c>
      <c r="T7">
        <v>28</v>
      </c>
      <c r="U7">
        <v>1960</v>
      </c>
    </row>
    <row r="8" spans="1:22" x14ac:dyDescent="0.2">
      <c r="A8">
        <v>7</v>
      </c>
      <c r="B8">
        <v>7</v>
      </c>
      <c r="C8">
        <v>3243846.39</v>
      </c>
      <c r="D8">
        <v>5281212</v>
      </c>
      <c r="E8">
        <v>2037365.61</v>
      </c>
      <c r="F8">
        <v>1039.47</v>
      </c>
      <c r="G8" t="s">
        <v>21</v>
      </c>
      <c r="H8">
        <v>1747.5</v>
      </c>
      <c r="I8">
        <v>2694.5</v>
      </c>
      <c r="J8">
        <v>1166</v>
      </c>
      <c r="K8">
        <v>1956.59</v>
      </c>
      <c r="L8">
        <v>3828240.55</v>
      </c>
      <c r="M8">
        <v>1063</v>
      </c>
      <c r="N8">
        <v>9723</v>
      </c>
      <c r="O8">
        <v>8.61</v>
      </c>
      <c r="P8">
        <v>1960</v>
      </c>
      <c r="Q8">
        <v>802</v>
      </c>
      <c r="R8">
        <v>516</v>
      </c>
      <c r="S8">
        <v>70</v>
      </c>
      <c r="T8">
        <v>28</v>
      </c>
      <c r="U8">
        <v>1960</v>
      </c>
    </row>
    <row r="9" spans="1:22" x14ac:dyDescent="0.2">
      <c r="A9">
        <v>8</v>
      </c>
      <c r="B9">
        <v>8</v>
      </c>
      <c r="C9">
        <v>6281744.3899999997</v>
      </c>
      <c r="D9">
        <v>8319110</v>
      </c>
      <c r="E9">
        <v>2037365.61</v>
      </c>
      <c r="F9">
        <v>1039.47</v>
      </c>
      <c r="G9" t="s">
        <v>21</v>
      </c>
      <c r="H9">
        <v>2321</v>
      </c>
      <c r="I9">
        <v>4244.4399999999996</v>
      </c>
      <c r="J9">
        <v>1224</v>
      </c>
      <c r="K9">
        <v>3777.42</v>
      </c>
      <c r="L9">
        <v>14268929.93</v>
      </c>
      <c r="M9">
        <v>1057</v>
      </c>
      <c r="N9">
        <v>15724</v>
      </c>
      <c r="O9">
        <v>16.670000000000002</v>
      </c>
      <c r="P9">
        <v>1960</v>
      </c>
      <c r="Q9">
        <v>870</v>
      </c>
      <c r="R9">
        <v>515</v>
      </c>
      <c r="S9">
        <v>70</v>
      </c>
      <c r="T9">
        <v>28</v>
      </c>
      <c r="U9">
        <v>1960</v>
      </c>
    </row>
    <row r="10" spans="1:22" x14ac:dyDescent="0.2">
      <c r="A10">
        <v>9</v>
      </c>
      <c r="B10">
        <v>9</v>
      </c>
      <c r="C10">
        <v>4683486.3899999997</v>
      </c>
      <c r="D10">
        <v>6720852</v>
      </c>
      <c r="E10">
        <v>2037365.61</v>
      </c>
      <c r="F10">
        <v>1039.47</v>
      </c>
      <c r="G10" t="s">
        <v>21</v>
      </c>
      <c r="H10">
        <v>2101.5</v>
      </c>
      <c r="I10">
        <v>3429.01</v>
      </c>
      <c r="J10">
        <v>1246</v>
      </c>
      <c r="K10">
        <v>2730.26</v>
      </c>
      <c r="L10">
        <v>7454346.1699999999</v>
      </c>
      <c r="M10">
        <v>1074</v>
      </c>
      <c r="N10">
        <v>11665</v>
      </c>
      <c r="O10">
        <v>12.43</v>
      </c>
      <c r="P10">
        <v>1960</v>
      </c>
      <c r="Q10">
        <v>939</v>
      </c>
      <c r="R10">
        <v>513</v>
      </c>
      <c r="S10">
        <v>70</v>
      </c>
      <c r="T10">
        <v>28</v>
      </c>
      <c r="U10">
        <v>1960</v>
      </c>
    </row>
    <row r="11" spans="1:22" x14ac:dyDescent="0.2">
      <c r="A11">
        <v>10</v>
      </c>
      <c r="B11">
        <v>10</v>
      </c>
      <c r="C11">
        <v>3905513.39</v>
      </c>
      <c r="D11">
        <v>5942879</v>
      </c>
      <c r="E11">
        <v>2037365.61</v>
      </c>
      <c r="F11">
        <v>1039.47</v>
      </c>
      <c r="G11" t="s">
        <v>21</v>
      </c>
      <c r="H11">
        <v>1837.5</v>
      </c>
      <c r="I11">
        <v>3032.08</v>
      </c>
      <c r="J11">
        <v>1129</v>
      </c>
      <c r="K11">
        <v>2425.52</v>
      </c>
      <c r="L11">
        <v>5883139.5999999996</v>
      </c>
      <c r="M11">
        <v>1052</v>
      </c>
      <c r="N11">
        <v>12067</v>
      </c>
      <c r="O11">
        <v>10.36</v>
      </c>
      <c r="P11">
        <v>1960</v>
      </c>
      <c r="Q11">
        <v>1013</v>
      </c>
      <c r="R11">
        <v>512</v>
      </c>
      <c r="S11">
        <v>70</v>
      </c>
      <c r="T11">
        <v>28</v>
      </c>
      <c r="U11">
        <v>1960</v>
      </c>
    </row>
    <row r="12" spans="1:22" x14ac:dyDescent="0.2">
      <c r="A12">
        <v>11</v>
      </c>
      <c r="B12">
        <v>11</v>
      </c>
      <c r="C12">
        <v>4974621.3899999997</v>
      </c>
      <c r="D12">
        <v>7011987</v>
      </c>
      <c r="E12">
        <v>2037365.61</v>
      </c>
      <c r="F12">
        <v>1039.47</v>
      </c>
      <c r="G12" t="s">
        <v>21</v>
      </c>
      <c r="H12">
        <v>2240</v>
      </c>
      <c r="I12">
        <v>3577.54</v>
      </c>
      <c r="J12">
        <v>1161</v>
      </c>
      <c r="K12">
        <v>2793.04</v>
      </c>
      <c r="L12">
        <v>7801093.8399999999</v>
      </c>
      <c r="M12">
        <v>1072</v>
      </c>
      <c r="N12">
        <v>12697</v>
      </c>
      <c r="O12">
        <v>13.2</v>
      </c>
      <c r="P12">
        <v>1960</v>
      </c>
      <c r="Q12">
        <v>1086</v>
      </c>
      <c r="R12">
        <v>510</v>
      </c>
      <c r="S12">
        <v>70</v>
      </c>
      <c r="T12">
        <v>28</v>
      </c>
      <c r="U12">
        <v>1960</v>
      </c>
    </row>
    <row r="13" spans="1:22" x14ac:dyDescent="0.2">
      <c r="A13">
        <v>12</v>
      </c>
      <c r="B13">
        <v>12</v>
      </c>
      <c r="C13">
        <v>3639220.39</v>
      </c>
      <c r="D13">
        <v>5676586</v>
      </c>
      <c r="E13">
        <v>2037365.61</v>
      </c>
      <c r="F13">
        <v>1039.47</v>
      </c>
      <c r="G13" t="s">
        <v>21</v>
      </c>
      <c r="H13">
        <v>1963</v>
      </c>
      <c r="I13">
        <v>2896.22</v>
      </c>
      <c r="J13">
        <v>1162</v>
      </c>
      <c r="K13">
        <v>2016.62</v>
      </c>
      <c r="L13">
        <v>4066745.69</v>
      </c>
      <c r="M13">
        <v>1052</v>
      </c>
      <c r="N13">
        <v>8862</v>
      </c>
      <c r="O13">
        <v>9.66</v>
      </c>
      <c r="P13">
        <v>1960</v>
      </c>
      <c r="Q13">
        <v>1159</v>
      </c>
      <c r="R13">
        <v>507</v>
      </c>
      <c r="S13">
        <v>70</v>
      </c>
      <c r="T13">
        <v>28</v>
      </c>
      <c r="U13">
        <v>1960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C2" sqref="C2:C9"/>
    </sheetView>
  </sheetViews>
  <sheetFormatPr defaultRowHeight="13.2" x14ac:dyDescent="0.2"/>
  <sheetData>
    <row r="1" spans="1:2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">
      <c r="A2">
        <v>1</v>
      </c>
      <c r="B2">
        <v>1</v>
      </c>
      <c r="C2">
        <v>2834972.71</v>
      </c>
      <c r="D2">
        <v>5532298</v>
      </c>
      <c r="E2">
        <v>2697325.29</v>
      </c>
      <c r="F2">
        <v>1043.8599999999999</v>
      </c>
      <c r="G2" t="s">
        <v>36</v>
      </c>
      <c r="H2">
        <v>1527.5</v>
      </c>
      <c r="I2">
        <v>2140.98</v>
      </c>
      <c r="J2">
        <v>1102</v>
      </c>
      <c r="K2">
        <v>1227.44</v>
      </c>
      <c r="L2">
        <v>1506616.3</v>
      </c>
      <c r="M2">
        <v>1039</v>
      </c>
      <c r="N2">
        <v>6468</v>
      </c>
      <c r="O2">
        <v>8.3800000000000008</v>
      </c>
      <c r="P2">
        <v>2583</v>
      </c>
      <c r="Q2">
        <v>530</v>
      </c>
      <c r="R2">
        <v>479</v>
      </c>
      <c r="S2">
        <v>76</v>
      </c>
      <c r="T2">
        <v>34</v>
      </c>
      <c r="U2">
        <v>2584</v>
      </c>
    </row>
    <row r="3" spans="1:22" x14ac:dyDescent="0.2">
      <c r="A3">
        <v>2</v>
      </c>
      <c r="B3">
        <v>2</v>
      </c>
      <c r="C3">
        <v>2894608.71</v>
      </c>
      <c r="D3">
        <v>5591934</v>
      </c>
      <c r="E3">
        <v>2697325.29</v>
      </c>
      <c r="F3">
        <v>1043.8599999999999</v>
      </c>
      <c r="G3" t="s">
        <v>36</v>
      </c>
      <c r="H3">
        <v>1401</v>
      </c>
      <c r="I3">
        <v>2164.06</v>
      </c>
      <c r="J3">
        <v>1090</v>
      </c>
      <c r="K3">
        <v>1444.18</v>
      </c>
      <c r="L3">
        <v>2085662.21</v>
      </c>
      <c r="M3">
        <v>1022</v>
      </c>
      <c r="N3">
        <v>7076</v>
      </c>
      <c r="O3">
        <v>8.56</v>
      </c>
      <c r="P3">
        <v>2574</v>
      </c>
      <c r="Q3">
        <v>604</v>
      </c>
      <c r="R3">
        <v>480</v>
      </c>
      <c r="S3">
        <v>76</v>
      </c>
      <c r="T3">
        <v>34</v>
      </c>
      <c r="U3">
        <v>2584</v>
      </c>
    </row>
    <row r="4" spans="1:22" x14ac:dyDescent="0.2">
      <c r="A4">
        <v>3</v>
      </c>
      <c r="B4">
        <v>3</v>
      </c>
      <c r="C4">
        <v>3435332.71</v>
      </c>
      <c r="D4">
        <v>6132658</v>
      </c>
      <c r="E4">
        <v>2697325.29</v>
      </c>
      <c r="F4">
        <v>1043.8599999999999</v>
      </c>
      <c r="G4" t="s">
        <v>36</v>
      </c>
      <c r="H4">
        <v>1548</v>
      </c>
      <c r="I4">
        <v>2373.3200000000002</v>
      </c>
      <c r="J4">
        <v>1173</v>
      </c>
      <c r="K4">
        <v>1586.84</v>
      </c>
      <c r="L4">
        <v>2518067.27</v>
      </c>
      <c r="M4">
        <v>1023</v>
      </c>
      <c r="N4">
        <v>7147</v>
      </c>
      <c r="O4">
        <v>10.16</v>
      </c>
      <c r="P4">
        <v>2577</v>
      </c>
      <c r="Q4">
        <v>678</v>
      </c>
      <c r="R4">
        <v>482</v>
      </c>
      <c r="S4">
        <v>76</v>
      </c>
      <c r="T4">
        <v>34</v>
      </c>
      <c r="U4">
        <v>2584</v>
      </c>
    </row>
    <row r="5" spans="1:22" x14ac:dyDescent="0.2">
      <c r="A5">
        <v>4</v>
      </c>
      <c r="B5">
        <v>4</v>
      </c>
      <c r="C5">
        <v>1803371.71</v>
      </c>
      <c r="D5">
        <v>4500697</v>
      </c>
      <c r="E5">
        <v>2697325.29</v>
      </c>
      <c r="F5">
        <v>1043.8599999999999</v>
      </c>
      <c r="G5" t="s">
        <v>36</v>
      </c>
      <c r="H5">
        <v>1354</v>
      </c>
      <c r="I5">
        <v>1741.76</v>
      </c>
      <c r="J5">
        <v>1160</v>
      </c>
      <c r="K5">
        <v>794.54</v>
      </c>
      <c r="L5">
        <v>631296.4</v>
      </c>
      <c r="M5">
        <v>1023</v>
      </c>
      <c r="N5">
        <v>4464</v>
      </c>
      <c r="O5">
        <v>5.33</v>
      </c>
      <c r="P5">
        <v>2582</v>
      </c>
      <c r="Q5">
        <v>751</v>
      </c>
      <c r="R5">
        <v>482</v>
      </c>
      <c r="S5">
        <v>76</v>
      </c>
      <c r="T5">
        <v>34</v>
      </c>
      <c r="U5">
        <v>2584</v>
      </c>
    </row>
    <row r="6" spans="1:22" x14ac:dyDescent="0.2">
      <c r="A6">
        <v>5</v>
      </c>
      <c r="B6">
        <v>5</v>
      </c>
      <c r="C6">
        <v>5962681.71</v>
      </c>
      <c r="D6">
        <v>8660007</v>
      </c>
      <c r="E6">
        <v>2697325.29</v>
      </c>
      <c r="F6">
        <v>1043.8599999999999</v>
      </c>
      <c r="G6" t="s">
        <v>36</v>
      </c>
      <c r="H6">
        <v>1794.5</v>
      </c>
      <c r="I6">
        <v>3351.4</v>
      </c>
      <c r="J6">
        <v>1101</v>
      </c>
      <c r="K6">
        <v>3291.64</v>
      </c>
      <c r="L6">
        <v>10834903.59</v>
      </c>
      <c r="M6">
        <v>1047</v>
      </c>
      <c r="N6">
        <v>14843</v>
      </c>
      <c r="O6">
        <v>17.63</v>
      </c>
      <c r="P6">
        <v>2584</v>
      </c>
      <c r="Q6">
        <v>820</v>
      </c>
      <c r="R6">
        <v>482</v>
      </c>
      <c r="S6">
        <v>76</v>
      </c>
      <c r="T6">
        <v>34</v>
      </c>
      <c r="U6">
        <v>2584</v>
      </c>
    </row>
    <row r="7" spans="1:22" x14ac:dyDescent="0.2">
      <c r="A7">
        <v>6</v>
      </c>
      <c r="B7">
        <v>6</v>
      </c>
      <c r="C7">
        <v>7370019.71</v>
      </c>
      <c r="D7">
        <v>10067345</v>
      </c>
      <c r="E7">
        <v>2697325.29</v>
      </c>
      <c r="F7">
        <v>1043.8599999999999</v>
      </c>
      <c r="G7" t="s">
        <v>36</v>
      </c>
      <c r="H7">
        <v>1978</v>
      </c>
      <c r="I7">
        <v>3896.03</v>
      </c>
      <c r="J7">
        <v>1227</v>
      </c>
      <c r="K7">
        <v>3705.22</v>
      </c>
      <c r="L7">
        <v>13728639.57</v>
      </c>
      <c r="M7">
        <v>1106</v>
      </c>
      <c r="N7">
        <v>15947</v>
      </c>
      <c r="O7">
        <v>21.79</v>
      </c>
      <c r="P7">
        <v>2584</v>
      </c>
      <c r="Q7">
        <v>888</v>
      </c>
      <c r="R7">
        <v>483</v>
      </c>
      <c r="S7">
        <v>76</v>
      </c>
      <c r="T7">
        <v>34</v>
      </c>
      <c r="U7">
        <v>2584</v>
      </c>
    </row>
    <row r="8" spans="1:22" x14ac:dyDescent="0.2">
      <c r="A8">
        <v>7</v>
      </c>
      <c r="B8">
        <v>7</v>
      </c>
      <c r="C8">
        <v>4556149.71</v>
      </c>
      <c r="D8">
        <v>7253475</v>
      </c>
      <c r="E8">
        <v>2697325.29</v>
      </c>
      <c r="F8">
        <v>1043.8599999999999</v>
      </c>
      <c r="G8" t="s">
        <v>36</v>
      </c>
      <c r="H8">
        <v>1710</v>
      </c>
      <c r="I8">
        <v>2807.07</v>
      </c>
      <c r="J8">
        <v>1154</v>
      </c>
      <c r="K8">
        <v>2198.8200000000002</v>
      </c>
      <c r="L8">
        <v>4834796.24</v>
      </c>
      <c r="M8">
        <v>1067</v>
      </c>
      <c r="N8">
        <v>10112</v>
      </c>
      <c r="O8">
        <v>13.47</v>
      </c>
      <c r="P8">
        <v>2584</v>
      </c>
      <c r="Q8">
        <v>962</v>
      </c>
      <c r="R8">
        <v>486</v>
      </c>
      <c r="S8">
        <v>76</v>
      </c>
      <c r="T8">
        <v>34</v>
      </c>
      <c r="U8">
        <v>2584</v>
      </c>
    </row>
    <row r="9" spans="1:22" x14ac:dyDescent="0.2">
      <c r="A9">
        <v>8</v>
      </c>
      <c r="B9">
        <v>8</v>
      </c>
      <c r="C9">
        <v>4962309.71</v>
      </c>
      <c r="D9">
        <v>7659635</v>
      </c>
      <c r="E9">
        <v>2697325.29</v>
      </c>
      <c r="F9">
        <v>1043.8599999999999</v>
      </c>
      <c r="G9" t="s">
        <v>36</v>
      </c>
      <c r="H9">
        <v>1965</v>
      </c>
      <c r="I9">
        <v>2964.26</v>
      </c>
      <c r="J9">
        <v>1186</v>
      </c>
      <c r="K9">
        <v>2130.38</v>
      </c>
      <c r="L9">
        <v>4538518.41</v>
      </c>
      <c r="M9">
        <v>1064</v>
      </c>
      <c r="N9">
        <v>9299</v>
      </c>
      <c r="O9">
        <v>14.67</v>
      </c>
      <c r="P9">
        <v>2584</v>
      </c>
      <c r="Q9">
        <v>1042</v>
      </c>
      <c r="R9">
        <v>488</v>
      </c>
      <c r="S9">
        <v>76</v>
      </c>
      <c r="T9">
        <v>34</v>
      </c>
      <c r="U9">
        <v>2584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topLeftCell="A9" zoomScaleNormal="100" workbookViewId="0">
      <selection activeCell="F12" sqref="F12"/>
    </sheetView>
  </sheetViews>
  <sheetFormatPr defaultRowHeight="13.2" x14ac:dyDescent="0.2"/>
  <sheetData>
    <row r="3" spans="2:6" x14ac:dyDescent="0.2">
      <c r="C3" t="s">
        <v>37</v>
      </c>
      <c r="D3" t="s">
        <v>38</v>
      </c>
      <c r="E3" t="s">
        <v>39</v>
      </c>
      <c r="F3" t="s">
        <v>40</v>
      </c>
    </row>
    <row r="4" spans="2:6" x14ac:dyDescent="0.2">
      <c r="C4">
        <v>554813.39</v>
      </c>
      <c r="D4">
        <v>2722695.39</v>
      </c>
      <c r="E4">
        <v>3243846.39</v>
      </c>
      <c r="F4">
        <v>3905513.39</v>
      </c>
    </row>
    <row r="5" spans="2:6" x14ac:dyDescent="0.2">
      <c r="C5">
        <v>895101.39</v>
      </c>
      <c r="D5">
        <v>2850018.39</v>
      </c>
      <c r="E5">
        <v>6281744.3899999997</v>
      </c>
      <c r="F5">
        <v>4974621.3899999997</v>
      </c>
    </row>
    <row r="6" spans="2:6" x14ac:dyDescent="0.2">
      <c r="C6">
        <v>1467741.39</v>
      </c>
      <c r="D6">
        <v>2468638.39</v>
      </c>
      <c r="E6">
        <v>4683486.3899999997</v>
      </c>
      <c r="F6">
        <v>3639220.39</v>
      </c>
    </row>
    <row r="7" spans="2:6" x14ac:dyDescent="0.2">
      <c r="C7">
        <v>2834972.71</v>
      </c>
      <c r="D7">
        <v>3435332.71</v>
      </c>
      <c r="E7">
        <v>5962681.71</v>
      </c>
      <c r="F7">
        <v>4556149.71</v>
      </c>
    </row>
    <row r="8" spans="2:6" x14ac:dyDescent="0.2">
      <c r="C8">
        <v>2894608.71</v>
      </c>
      <c r="D8">
        <v>1803371.71</v>
      </c>
      <c r="E8">
        <v>7370019.71</v>
      </c>
      <c r="F8">
        <v>4962309.71</v>
      </c>
    </row>
    <row r="9" spans="2:6" x14ac:dyDescent="0.2">
      <c r="B9" t="s">
        <v>41</v>
      </c>
      <c r="C9">
        <f>AVERAGE(C4:C8)</f>
        <v>1729447.5179999999</v>
      </c>
      <c r="D9">
        <f t="shared" ref="D9:F9" si="0">AVERAGE(D4:D8)</f>
        <v>2656011.318</v>
      </c>
      <c r="E9">
        <f t="shared" si="0"/>
        <v>5508355.7180000003</v>
      </c>
      <c r="F9">
        <f t="shared" si="0"/>
        <v>4407562.9179999996</v>
      </c>
    </row>
    <row r="11" spans="2:6" x14ac:dyDescent="0.2">
      <c r="B11" t="s">
        <v>26</v>
      </c>
    </row>
    <row r="12" spans="2:6" x14ac:dyDescent="0.2">
      <c r="C12" t="s">
        <v>37</v>
      </c>
      <c r="D12" t="s">
        <v>44</v>
      </c>
      <c r="E12" t="s">
        <v>39</v>
      </c>
      <c r="F12" t="s">
        <v>45</v>
      </c>
    </row>
    <row r="13" spans="2:6" x14ac:dyDescent="0.2">
      <c r="C13">
        <f>C4/$C$9</f>
        <v>0.32080383141178387</v>
      </c>
      <c r="D13">
        <f t="shared" ref="D13:F13" si="1">D4/$C$9</f>
        <v>1.5743151276129099</v>
      </c>
      <c r="E13">
        <f t="shared" si="1"/>
        <v>1.8756547141432252</v>
      </c>
      <c r="F13">
        <f t="shared" si="1"/>
        <v>2.2582433692561468</v>
      </c>
    </row>
    <row r="14" spans="2:6" x14ac:dyDescent="0.2">
      <c r="C14">
        <f t="shared" ref="C14:F14" si="2">C5/$C$9</f>
        <v>0.51756493370503076</v>
      </c>
      <c r="D14">
        <f t="shared" si="2"/>
        <v>1.6479357484613768</v>
      </c>
      <c r="E14">
        <f t="shared" si="2"/>
        <v>3.6322260864350784</v>
      </c>
      <c r="F14">
        <f t="shared" si="2"/>
        <v>2.8764222899072673</v>
      </c>
    </row>
    <row r="15" spans="2:6" x14ac:dyDescent="0.2">
      <c r="C15">
        <f t="shared" ref="C15:F15" si="3">C6/$C$9</f>
        <v>0.84867645576048056</v>
      </c>
      <c r="D15">
        <f t="shared" si="3"/>
        <v>1.4274144571064111</v>
      </c>
      <c r="E15">
        <f t="shared" si="3"/>
        <v>2.708082402764187</v>
      </c>
      <c r="F15">
        <f t="shared" si="3"/>
        <v>2.1042676069225479</v>
      </c>
    </row>
    <row r="16" spans="2:6" x14ac:dyDescent="0.2">
      <c r="C16">
        <f t="shared" ref="C16:F16" si="4">C7/$C$9</f>
        <v>1.6392360453230013</v>
      </c>
      <c r="D16">
        <f t="shared" si="4"/>
        <v>1.9863758074444211</v>
      </c>
      <c r="E16">
        <f t="shared" si="4"/>
        <v>3.4477378746337881</v>
      </c>
      <c r="F16">
        <f t="shared" si="4"/>
        <v>2.6344538718751687</v>
      </c>
    </row>
    <row r="17" spans="2:6" x14ac:dyDescent="0.2">
      <c r="C17">
        <f t="shared" ref="C17:F17" si="5">C8/$C$9</f>
        <v>1.6737187337997035</v>
      </c>
      <c r="D17">
        <f t="shared" si="5"/>
        <v>1.0427443974047208</v>
      </c>
      <c r="E17">
        <f t="shared" si="5"/>
        <v>4.2614879221793194</v>
      </c>
      <c r="F17">
        <f t="shared" si="5"/>
        <v>2.8693034384406224</v>
      </c>
    </row>
    <row r="18" spans="2:6" x14ac:dyDescent="0.2">
      <c r="B18" t="s">
        <v>41</v>
      </c>
      <c r="C18">
        <f>AVERAGE(C13:C17)</f>
        <v>1</v>
      </c>
      <c r="D18">
        <f t="shared" ref="D18" si="6">AVERAGE(D13:D17)</f>
        <v>1.535757107605968</v>
      </c>
      <c r="E18">
        <f t="shared" ref="E18" si="7">AVERAGE(E13:E17)</f>
        <v>3.1850378000311195</v>
      </c>
      <c r="F18">
        <f t="shared" ref="F18" si="8">AVERAGE(F13:F17)</f>
        <v>2.5485381152803503</v>
      </c>
    </row>
    <row r="19" spans="2:6" x14ac:dyDescent="0.2">
      <c r="B19" t="s">
        <v>42</v>
      </c>
      <c r="C19">
        <f>_xlfn.STDEV.S(C13:C17)</f>
        <v>0.62838473437258546</v>
      </c>
      <c r="D19">
        <f t="shared" ref="D19:F19" si="9">_xlfn.STDEV.S(D13:D17)</f>
        <v>0.34348494994408701</v>
      </c>
      <c r="E19">
        <f t="shared" si="9"/>
        <v>0.91783768646169051</v>
      </c>
      <c r="F19">
        <f t="shared" si="9"/>
        <v>0.3533508404935175</v>
      </c>
    </row>
    <row r="20" spans="2:6" x14ac:dyDescent="0.2">
      <c r="B20" t="s">
        <v>43</v>
      </c>
      <c r="C20">
        <f>C19/SQRT(5)</f>
        <v>0.28102219641604992</v>
      </c>
      <c r="D20">
        <f t="shared" ref="D20:F20" si="10">D19/SQRT(5)</f>
        <v>0.15361113946461821</v>
      </c>
      <c r="E20">
        <f t="shared" si="10"/>
        <v>0.41046949184789566</v>
      </c>
      <c r="F20">
        <f t="shared" si="10"/>
        <v>0.1580232998500381</v>
      </c>
    </row>
  </sheetData>
  <phoneticPr fontId="18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topLeftCell="A28" zoomScaleNormal="100" workbookViewId="0">
      <selection activeCell="A46" sqref="A46:A50"/>
    </sheetView>
  </sheetViews>
  <sheetFormatPr defaultRowHeight="13.2" x14ac:dyDescent="0.2"/>
  <sheetData>
    <row r="3" spans="2:6" x14ac:dyDescent="0.2">
      <c r="C3" t="s">
        <v>46</v>
      </c>
      <c r="D3" t="s">
        <v>47</v>
      </c>
      <c r="E3" t="s">
        <v>48</v>
      </c>
      <c r="F3" t="s">
        <v>49</v>
      </c>
    </row>
    <row r="4" spans="2:6" x14ac:dyDescent="0.2">
      <c r="C4">
        <v>554813.39</v>
      </c>
      <c r="D4">
        <v>2722695.39</v>
      </c>
      <c r="E4">
        <v>3243846.39</v>
      </c>
      <c r="F4">
        <v>3905513.39</v>
      </c>
    </row>
    <row r="5" spans="2:6" x14ac:dyDescent="0.2">
      <c r="C5">
        <v>895101.39</v>
      </c>
      <c r="D5">
        <v>2850018.39</v>
      </c>
      <c r="E5">
        <v>6281744.3899999997</v>
      </c>
      <c r="F5">
        <v>4974621.3899999997</v>
      </c>
    </row>
    <row r="6" spans="2:6" x14ac:dyDescent="0.2">
      <c r="C6">
        <v>1467741.39</v>
      </c>
      <c r="D6">
        <v>2468638.39</v>
      </c>
      <c r="E6">
        <v>4683486.3899999997</v>
      </c>
      <c r="F6">
        <v>3639220.39</v>
      </c>
    </row>
    <row r="7" spans="2:6" x14ac:dyDescent="0.2">
      <c r="C7">
        <v>2834972.71</v>
      </c>
      <c r="D7">
        <v>3435332.71</v>
      </c>
      <c r="E7">
        <v>5962681.71</v>
      </c>
      <c r="F7">
        <v>4556149.71</v>
      </c>
    </row>
    <row r="8" spans="2:6" x14ac:dyDescent="0.2">
      <c r="C8">
        <v>2894608.71</v>
      </c>
      <c r="D8">
        <v>1803371.71</v>
      </c>
      <c r="E8">
        <v>7370019.71</v>
      </c>
      <c r="F8">
        <v>4962309.71</v>
      </c>
    </row>
    <row r="9" spans="2:6" x14ac:dyDescent="0.2">
      <c r="B9" t="s">
        <v>50</v>
      </c>
      <c r="C9">
        <f>AVERAGE(C4:C8)</f>
        <v>1729447.5179999999</v>
      </c>
      <c r="D9">
        <f t="shared" ref="D9:F9" si="0">AVERAGE(D4:D8)</f>
        <v>2656011.318</v>
      </c>
      <c r="E9">
        <f t="shared" si="0"/>
        <v>5508355.7180000003</v>
      </c>
      <c r="F9">
        <f t="shared" si="0"/>
        <v>4407562.9179999996</v>
      </c>
    </row>
    <row r="11" spans="2:6" x14ac:dyDescent="0.2">
      <c r="B11" t="s">
        <v>51</v>
      </c>
    </row>
    <row r="12" spans="2:6" x14ac:dyDescent="0.2">
      <c r="C12" t="s">
        <v>46</v>
      </c>
      <c r="D12" t="s">
        <v>48</v>
      </c>
    </row>
    <row r="13" spans="2:6" x14ac:dyDescent="0.2">
      <c r="B13" t="s">
        <v>52</v>
      </c>
      <c r="C13">
        <f>C4/$C$9</f>
        <v>0.32080383141178387</v>
      </c>
      <c r="D13">
        <f>E4/$C$9</f>
        <v>1.8756547141432252</v>
      </c>
    </row>
    <row r="14" spans="2:6" x14ac:dyDescent="0.2">
      <c r="C14">
        <f t="shared" ref="C14:C17" si="1">C5/$C$9</f>
        <v>0.51756493370503076</v>
      </c>
      <c r="D14">
        <f>E5/$C$9</f>
        <v>3.6322260864350784</v>
      </c>
    </row>
    <row r="15" spans="2:6" x14ac:dyDescent="0.2">
      <c r="C15">
        <f t="shared" si="1"/>
        <v>0.84867645576048056</v>
      </c>
      <c r="D15">
        <f>E6/$C$9</f>
        <v>2.708082402764187</v>
      </c>
    </row>
    <row r="16" spans="2:6" x14ac:dyDescent="0.2">
      <c r="C16">
        <f t="shared" si="1"/>
        <v>1.6392360453230013</v>
      </c>
      <c r="D16">
        <f>E7/$C$9</f>
        <v>3.4477378746337881</v>
      </c>
    </row>
    <row r="17" spans="1:6" x14ac:dyDescent="0.2">
      <c r="C17">
        <f t="shared" si="1"/>
        <v>1.6737187337997035</v>
      </c>
      <c r="D17">
        <f>E8/$C$9</f>
        <v>4.2614879221793194</v>
      </c>
    </row>
    <row r="18" spans="1:6" x14ac:dyDescent="0.2">
      <c r="B18" t="s">
        <v>53</v>
      </c>
      <c r="C18">
        <f>D4/$C$9</f>
        <v>1.5743151276129099</v>
      </c>
      <c r="D18">
        <f>F4/$C$9</f>
        <v>2.2582433692561468</v>
      </c>
    </row>
    <row r="19" spans="1:6" x14ac:dyDescent="0.2">
      <c r="C19">
        <f>D5/$C$9</f>
        <v>1.6479357484613768</v>
      </c>
      <c r="D19">
        <f>F5/$C$9</f>
        <v>2.8764222899072673</v>
      </c>
    </row>
    <row r="20" spans="1:6" x14ac:dyDescent="0.2">
      <c r="C20">
        <f>D6/$C$9</f>
        <v>1.4274144571064111</v>
      </c>
      <c r="D20">
        <f>F6/$C$9</f>
        <v>2.1042676069225479</v>
      </c>
    </row>
    <row r="21" spans="1:6" x14ac:dyDescent="0.2">
      <c r="C21">
        <f>D7/$C$9</f>
        <v>1.9863758074444211</v>
      </c>
      <c r="D21">
        <f>F7/$C$9</f>
        <v>2.6344538718751687</v>
      </c>
    </row>
    <row r="22" spans="1:6" x14ac:dyDescent="0.2">
      <c r="C22">
        <f>D8/$C$9</f>
        <v>1.0427443974047208</v>
      </c>
      <c r="D22">
        <f>F8/$C$9</f>
        <v>2.8693034384406224</v>
      </c>
    </row>
    <row r="24" spans="1:6" x14ac:dyDescent="0.2">
      <c r="A24" t="s">
        <v>60</v>
      </c>
    </row>
    <row r="27" spans="1:6" x14ac:dyDescent="0.2">
      <c r="B27" s="5" t="s">
        <v>61</v>
      </c>
      <c r="C27" s="5" t="s">
        <v>62</v>
      </c>
      <c r="D27" s="5" t="s">
        <v>63</v>
      </c>
      <c r="E27" s="5" t="s">
        <v>64</v>
      </c>
      <c r="F27" s="5" t="s">
        <v>65</v>
      </c>
    </row>
    <row r="29" spans="1:6" x14ac:dyDescent="0.2">
      <c r="A29" t="s">
        <v>56</v>
      </c>
      <c r="B29">
        <v>5</v>
      </c>
      <c r="C29">
        <v>1</v>
      </c>
      <c r="D29">
        <v>0.39486737439250486</v>
      </c>
      <c r="E29">
        <v>0.62838473437258546</v>
      </c>
      <c r="F29">
        <v>0.28102219641604997</v>
      </c>
    </row>
    <row r="30" spans="1:6" x14ac:dyDescent="0.2">
      <c r="A30" t="s">
        <v>57</v>
      </c>
      <c r="B30">
        <v>5</v>
      </c>
      <c r="C30">
        <v>3.1850378000311195</v>
      </c>
      <c r="D30">
        <v>0.84242601868934841</v>
      </c>
      <c r="E30">
        <v>0.91783768646169051</v>
      </c>
      <c r="F30">
        <v>0.41046949184789566</v>
      </c>
    </row>
    <row r="31" spans="1:6" x14ac:dyDescent="0.2">
      <c r="A31" t="s">
        <v>58</v>
      </c>
      <c r="B31">
        <v>5</v>
      </c>
      <c r="C31">
        <v>1.535757107605968</v>
      </c>
      <c r="D31">
        <v>0.11798191083809195</v>
      </c>
      <c r="E31">
        <v>0.34348494994408701</v>
      </c>
      <c r="F31">
        <v>0.15361113946461821</v>
      </c>
    </row>
    <row r="32" spans="1:6" x14ac:dyDescent="0.2">
      <c r="A32" t="s">
        <v>59</v>
      </c>
      <c r="B32">
        <v>5</v>
      </c>
      <c r="C32">
        <v>2.5485381152803503</v>
      </c>
      <c r="D32">
        <v>0.12485681647747526</v>
      </c>
      <c r="E32">
        <v>0.3533508404935175</v>
      </c>
      <c r="F32">
        <v>0.1580232998500381</v>
      </c>
    </row>
    <row r="34" spans="1:8" x14ac:dyDescent="0.2">
      <c r="A34" t="s">
        <v>54</v>
      </c>
      <c r="B34">
        <v>10</v>
      </c>
      <c r="C34">
        <v>2.09251890001556</v>
      </c>
      <c r="D34">
        <v>1.8761276712488326</v>
      </c>
      <c r="E34">
        <v>1.3697180991900606</v>
      </c>
      <c r="F34">
        <v>0.43314289457970245</v>
      </c>
    </row>
    <row r="35" spans="1:8" x14ac:dyDescent="0.2">
      <c r="A35" t="s">
        <v>55</v>
      </c>
      <c r="B35">
        <v>10</v>
      </c>
      <c r="C35">
        <v>2.0421476114431591</v>
      </c>
      <c r="D35">
        <v>0.39285203700301391</v>
      </c>
      <c r="E35">
        <v>0.62677909745221549</v>
      </c>
      <c r="F35">
        <v>0.19820495377336408</v>
      </c>
    </row>
    <row r="37" spans="1:8" x14ac:dyDescent="0.2">
      <c r="A37" t="s">
        <v>22</v>
      </c>
      <c r="B37">
        <v>10</v>
      </c>
      <c r="C37">
        <v>1.2678785538029842</v>
      </c>
      <c r="D37">
        <v>0.30766514853312937</v>
      </c>
      <c r="E37">
        <v>0.55467571474973498</v>
      </c>
      <c r="F37">
        <v>0.17540386213910153</v>
      </c>
    </row>
    <row r="38" spans="1:8" x14ac:dyDescent="0.2">
      <c r="A38" t="s">
        <v>24</v>
      </c>
      <c r="B38">
        <v>10</v>
      </c>
      <c r="C38">
        <v>2.8667879576557351</v>
      </c>
      <c r="D38">
        <v>0.5424401069318745</v>
      </c>
      <c r="E38">
        <v>0.73650533394665552</v>
      </c>
      <c r="F38">
        <v>0.23290343641343605</v>
      </c>
    </row>
    <row r="40" spans="1:8" x14ac:dyDescent="0.2">
      <c r="A40" t="s">
        <v>66</v>
      </c>
      <c r="B40">
        <v>20</v>
      </c>
      <c r="C40">
        <v>2.0673332557293596</v>
      </c>
      <c r="D40">
        <v>1.075447563569939</v>
      </c>
      <c r="E40">
        <v>1.0370378795251112</v>
      </c>
      <c r="F40">
        <v>0.23188871938603858</v>
      </c>
    </row>
    <row r="43" spans="1:8" x14ac:dyDescent="0.2">
      <c r="A43" t="s">
        <v>67</v>
      </c>
    </row>
    <row r="45" spans="1:8" ht="13.8" thickBot="1" x14ac:dyDescent="0.25">
      <c r="A45" s="6" t="s">
        <v>68</v>
      </c>
      <c r="B45" s="6" t="s">
        <v>69</v>
      </c>
      <c r="C45" s="6" t="s">
        <v>70</v>
      </c>
      <c r="D45" s="6" t="s">
        <v>71</v>
      </c>
      <c r="E45" s="6" t="s">
        <v>72</v>
      </c>
      <c r="F45" s="6" t="s">
        <v>73</v>
      </c>
      <c r="G45" s="6" t="s">
        <v>27</v>
      </c>
    </row>
    <row r="46" spans="1:8" x14ac:dyDescent="0.2">
      <c r="A46" s="7" t="s">
        <v>74</v>
      </c>
      <c r="B46">
        <v>20.433503707828841</v>
      </c>
      <c r="C46">
        <v>19</v>
      </c>
    </row>
    <row r="47" spans="1:8" x14ac:dyDescent="0.2">
      <c r="A47" s="7" t="s">
        <v>75</v>
      </c>
      <c r="B47">
        <v>1.2686333562214713E-2</v>
      </c>
      <c r="C47">
        <v>1</v>
      </c>
      <c r="D47">
        <v>1.2686333562214713E-2</v>
      </c>
      <c r="E47">
        <v>3.4284327425604111E-2</v>
      </c>
      <c r="F47">
        <v>0.85543011998498653</v>
      </c>
      <c r="G47">
        <v>4.4939984776663584</v>
      </c>
    </row>
    <row r="48" spans="1:8" x14ac:dyDescent="0.2">
      <c r="A48" s="7" t="s">
        <v>76</v>
      </c>
      <c r="B48">
        <v>12.782556408643785</v>
      </c>
      <c r="C48">
        <v>1</v>
      </c>
      <c r="D48">
        <v>12.782556408643785</v>
      </c>
      <c r="E48">
        <v>34.544365958929738</v>
      </c>
      <c r="F48">
        <v>2.3373564953269291E-5</v>
      </c>
      <c r="G48">
        <v>4.4939984776663584</v>
      </c>
      <c r="H48" s="4"/>
    </row>
    <row r="49" spans="1:8" x14ac:dyDescent="0.2">
      <c r="A49" s="7" t="s">
        <v>77</v>
      </c>
      <c r="B49">
        <v>1.7177324840331591</v>
      </c>
      <c r="C49">
        <v>1</v>
      </c>
      <c r="D49">
        <v>1.7177324840331591</v>
      </c>
      <c r="E49">
        <v>4.6421058238285973</v>
      </c>
      <c r="F49">
        <v>4.6780091104904456E-2</v>
      </c>
      <c r="G49">
        <v>4.4939984776663584</v>
      </c>
      <c r="H49" s="4"/>
    </row>
    <row r="50" spans="1:8" x14ac:dyDescent="0.2">
      <c r="A50" s="7" t="s">
        <v>78</v>
      </c>
      <c r="B50">
        <v>5.9205284815896819</v>
      </c>
      <c r="C50">
        <v>16</v>
      </c>
      <c r="D50">
        <v>0.37003303009935512</v>
      </c>
    </row>
  </sheetData>
  <phoneticPr fontId="18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3" sqref="A3"/>
    </sheetView>
  </sheetViews>
  <sheetFormatPr defaultRowHeight="13.2" x14ac:dyDescent="0.2"/>
  <sheetData>
    <row r="1" spans="1:16" x14ac:dyDescent="0.2">
      <c r="A1" t="s">
        <v>79</v>
      </c>
      <c r="I1" t="s">
        <v>89</v>
      </c>
    </row>
    <row r="2" spans="1:16" x14ac:dyDescent="0.2">
      <c r="I2" t="s">
        <v>90</v>
      </c>
    </row>
    <row r="3" spans="1:16" x14ac:dyDescent="0.2">
      <c r="J3" s="1"/>
      <c r="K3" s="1" t="s">
        <v>95</v>
      </c>
      <c r="L3" s="1" t="s">
        <v>94</v>
      </c>
      <c r="M3" s="1"/>
      <c r="N3" s="3">
        <v>0.05</v>
      </c>
      <c r="O3" s="3">
        <v>0.01</v>
      </c>
    </row>
    <row r="4" spans="1:16" x14ac:dyDescent="0.2">
      <c r="B4" s="5" t="s">
        <v>61</v>
      </c>
      <c r="C4" s="5" t="s">
        <v>62</v>
      </c>
      <c r="D4" s="5" t="s">
        <v>63</v>
      </c>
      <c r="E4" s="5" t="s">
        <v>64</v>
      </c>
      <c r="F4" s="5" t="s">
        <v>65</v>
      </c>
      <c r="J4" s="1" t="s">
        <v>91</v>
      </c>
      <c r="K4" s="1" t="s">
        <v>92</v>
      </c>
      <c r="L4" s="1" t="s">
        <v>93</v>
      </c>
      <c r="M4" s="1" t="s">
        <v>96</v>
      </c>
      <c r="N4" s="1" t="s">
        <v>97</v>
      </c>
      <c r="O4" s="1" t="s">
        <v>97</v>
      </c>
    </row>
    <row r="6" spans="1:16" x14ac:dyDescent="0.2">
      <c r="A6" t="s">
        <v>22</v>
      </c>
      <c r="B6">
        <v>5</v>
      </c>
      <c r="C6">
        <v>1</v>
      </c>
      <c r="D6">
        <v>0.39486737439250486</v>
      </c>
      <c r="E6">
        <v>0.62838473437258546</v>
      </c>
      <c r="F6">
        <v>0.28102219641604997</v>
      </c>
      <c r="I6" t="s">
        <v>29</v>
      </c>
      <c r="J6">
        <v>-0.53575710760596795</v>
      </c>
      <c r="K6">
        <v>1.1007073235866309</v>
      </c>
      <c r="L6">
        <v>1.4124125338793974</v>
      </c>
      <c r="M6">
        <v>-1.3925721311996468</v>
      </c>
      <c r="N6">
        <v>2.8610247473588899</v>
      </c>
      <c r="O6">
        <v>3.6712276972424362</v>
      </c>
    </row>
    <row r="7" spans="1:16" x14ac:dyDescent="0.2">
      <c r="A7" t="s">
        <v>23</v>
      </c>
      <c r="B7">
        <v>5</v>
      </c>
      <c r="C7">
        <v>1.535757107605968</v>
      </c>
      <c r="D7">
        <v>0.11798191083809195</v>
      </c>
      <c r="E7">
        <v>0.34348494994408701</v>
      </c>
      <c r="F7">
        <v>0.15361113946461821</v>
      </c>
      <c r="I7" t="s">
        <v>30</v>
      </c>
      <c r="J7">
        <v>-2.1850378000311195</v>
      </c>
      <c r="K7">
        <v>1.1007073235866309</v>
      </c>
      <c r="L7">
        <v>1.4124125338793974</v>
      </c>
      <c r="M7">
        <v>-5.6794818076011824</v>
      </c>
      <c r="N7">
        <v>2.8610247473588899</v>
      </c>
      <c r="O7">
        <v>3.6712276972424362</v>
      </c>
      <c r="P7" t="s">
        <v>35</v>
      </c>
    </row>
    <row r="8" spans="1:16" x14ac:dyDescent="0.2">
      <c r="A8" t="s">
        <v>24</v>
      </c>
      <c r="B8">
        <v>5</v>
      </c>
      <c r="C8">
        <v>3.1850378000311195</v>
      </c>
      <c r="D8">
        <v>0.84242601868934841</v>
      </c>
      <c r="E8">
        <v>0.91783768646169051</v>
      </c>
      <c r="F8">
        <v>0.41046949184789566</v>
      </c>
      <c r="I8" t="s">
        <v>31</v>
      </c>
      <c r="J8">
        <v>-1.5485381152803503</v>
      </c>
      <c r="K8">
        <v>1.1007073235866309</v>
      </c>
      <c r="L8">
        <v>1.4124125338793974</v>
      </c>
      <c r="M8">
        <v>-4.0250535043313738</v>
      </c>
      <c r="N8">
        <v>2.8610247473588899</v>
      </c>
      <c r="O8">
        <v>3.6712276972424362</v>
      </c>
      <c r="P8" t="s">
        <v>35</v>
      </c>
    </row>
    <row r="9" spans="1:16" x14ac:dyDescent="0.2">
      <c r="A9" t="s">
        <v>25</v>
      </c>
      <c r="B9">
        <v>5</v>
      </c>
      <c r="C9">
        <v>2.5485381152803503</v>
      </c>
      <c r="D9">
        <v>0.12485681647747526</v>
      </c>
      <c r="E9">
        <v>0.3533508404935175</v>
      </c>
      <c r="F9">
        <v>0.1580232998500381</v>
      </c>
      <c r="I9" t="s">
        <v>32</v>
      </c>
      <c r="J9">
        <v>-1.6492806924251515</v>
      </c>
      <c r="K9">
        <v>1.1007073235866309</v>
      </c>
      <c r="L9">
        <v>1.4124125338793974</v>
      </c>
      <c r="M9">
        <v>-4.2869096764015353</v>
      </c>
      <c r="N9">
        <v>2.8610247473588899</v>
      </c>
      <c r="O9">
        <v>3.6712276972424362</v>
      </c>
      <c r="P9" t="s">
        <v>35</v>
      </c>
    </row>
    <row r="10" spans="1:16" x14ac:dyDescent="0.2">
      <c r="I10" t="s">
        <v>33</v>
      </c>
      <c r="J10">
        <v>-1.0127810076743824</v>
      </c>
      <c r="K10">
        <v>1.1007073235866309</v>
      </c>
      <c r="L10">
        <v>1.4124125338793974</v>
      </c>
      <c r="M10">
        <v>-2.6324813731317267</v>
      </c>
      <c r="N10">
        <v>2.8610247473588899</v>
      </c>
      <c r="O10">
        <v>3.6712276972424362</v>
      </c>
    </row>
    <row r="11" spans="1:16" x14ac:dyDescent="0.2">
      <c r="A11" t="s">
        <v>80</v>
      </c>
      <c r="B11">
        <v>20</v>
      </c>
      <c r="C11">
        <v>2.0673332557293596</v>
      </c>
      <c r="D11">
        <v>1.0754475635699385</v>
      </c>
      <c r="E11">
        <v>1.037037879525111</v>
      </c>
      <c r="F11">
        <v>0.23188871938603856</v>
      </c>
      <c r="I11" t="s">
        <v>34</v>
      </c>
      <c r="J11">
        <v>0.63649968475076912</v>
      </c>
      <c r="K11">
        <v>1.1007073235866309</v>
      </c>
      <c r="L11">
        <v>1.4124125338793974</v>
      </c>
      <c r="M11">
        <v>1.6544283032698088</v>
      </c>
      <c r="N11">
        <v>2.8610247473588899</v>
      </c>
      <c r="O11">
        <v>3.6712276972424362</v>
      </c>
    </row>
    <row r="14" spans="1:16" x14ac:dyDescent="0.2">
      <c r="A14" t="s">
        <v>81</v>
      </c>
    </row>
    <row r="16" spans="1:16" ht="13.8" thickBot="1" x14ac:dyDescent="0.25">
      <c r="A16" s="2" t="s">
        <v>82</v>
      </c>
      <c r="B16" s="2" t="s">
        <v>86</v>
      </c>
      <c r="C16" s="6" t="s">
        <v>70</v>
      </c>
      <c r="D16" s="6" t="s">
        <v>71</v>
      </c>
      <c r="E16" s="2" t="s">
        <v>87</v>
      </c>
      <c r="F16" s="2" t="s">
        <v>88</v>
      </c>
      <c r="G16" s="2" t="s">
        <v>27</v>
      </c>
      <c r="H16" s="2" t="s">
        <v>28</v>
      </c>
    </row>
    <row r="17" spans="1:8" x14ac:dyDescent="0.2">
      <c r="A17" t="s">
        <v>83</v>
      </c>
      <c r="B17">
        <v>20.433503707828834</v>
      </c>
      <c r="C17">
        <v>19</v>
      </c>
    </row>
    <row r="18" spans="1:8" x14ac:dyDescent="0.2">
      <c r="A18" t="s">
        <v>84</v>
      </c>
      <c r="B18">
        <v>14.512975226239151</v>
      </c>
      <c r="C18">
        <v>3</v>
      </c>
      <c r="D18">
        <v>4.8376584087463836</v>
      </c>
      <c r="E18">
        <v>13.073585370061306</v>
      </c>
      <c r="F18">
        <v>1.4287031321404362E-4</v>
      </c>
      <c r="G18">
        <v>3.2388715174535854</v>
      </c>
      <c r="H18">
        <v>5.2922140455209483</v>
      </c>
    </row>
    <row r="19" spans="1:8" x14ac:dyDescent="0.2">
      <c r="A19" t="s">
        <v>85</v>
      </c>
      <c r="B19">
        <v>5.9205284815896819</v>
      </c>
      <c r="C19">
        <v>16</v>
      </c>
      <c r="D19">
        <v>0.37003303009935512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20180909-CYP2E1-1</vt:lpstr>
      <vt:lpstr>20180911-CYP2E1-2</vt:lpstr>
      <vt:lpstr>CYP2E1 protein</vt:lpstr>
      <vt:lpstr>ANOVA</vt:lpstr>
      <vt:lpstr>tukey</vt:lpstr>
      <vt:lpstr>ANOVA!Print_Area</vt:lpstr>
      <vt:lpstr>'CYP2E1 protein'!Print_Area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Kaede Yamasaki</dc:creator>
  <cp:lastModifiedBy>Kaede Yamasaki</cp:lastModifiedBy>
  <cp:lastPrinted>2018-09-19T07:41:13Z</cp:lastPrinted>
  <dcterms:created xsi:type="dcterms:W3CDTF">2018-09-09T07:33:26Z</dcterms:created>
  <dcterms:modified xsi:type="dcterms:W3CDTF">2019-03-22T10:35:33Z</dcterms:modified>
</cp:coreProperties>
</file>