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ede Yamasaki\Desktop\食品機能化学研究室\学術論文\long term in vivo\raw data\"/>
    </mc:Choice>
  </mc:AlternateContent>
  <bookViews>
    <workbookView xWindow="0" yWindow="0" windowWidth="14424" windowHeight="5904" firstSheet="2" activeTab="3"/>
  </bookViews>
  <sheets>
    <sheet name="20180827-carbonyl-1" sheetId="6" r:id="rId1"/>
    <sheet name="20180827-carbonyl-2" sheetId="7" r:id="rId2"/>
    <sheet name="carbonyl protein" sheetId="5" r:id="rId3"/>
    <sheet name="ANOVA" sheetId="9" r:id="rId4"/>
  </sheets>
  <calcPr calcId="162913"/>
</workbook>
</file>

<file path=xl/calcChain.xml><?xml version="1.0" encoding="utf-8"?>
<calcChain xmlns="http://schemas.openxmlformats.org/spreadsheetml/2006/main">
  <c r="F9" i="9" l="1"/>
  <c r="E9" i="9"/>
  <c r="D9" i="9"/>
  <c r="C9" i="9"/>
  <c r="D22" i="9" s="1"/>
  <c r="C13" i="9" l="1"/>
  <c r="C15" i="9"/>
  <c r="C17" i="9"/>
  <c r="C19" i="9"/>
  <c r="C21" i="9"/>
  <c r="D13" i="9"/>
  <c r="D15" i="9"/>
  <c r="D17" i="9"/>
  <c r="D19" i="9"/>
  <c r="D21" i="9"/>
  <c r="C14" i="9"/>
  <c r="C16" i="9"/>
  <c r="C18" i="9"/>
  <c r="C20" i="9"/>
  <c r="C22" i="9"/>
  <c r="D14" i="9"/>
  <c r="D16" i="9"/>
  <c r="D18" i="9"/>
  <c r="D20" i="9"/>
  <c r="D18" i="5" l="1"/>
  <c r="E18" i="5"/>
  <c r="F18" i="5"/>
  <c r="D19" i="5"/>
  <c r="E19" i="5"/>
  <c r="F19" i="5"/>
  <c r="D20" i="5"/>
  <c r="E20" i="5"/>
  <c r="F20" i="5"/>
  <c r="C20" i="5"/>
  <c r="C19" i="5"/>
  <c r="C18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D13" i="5"/>
  <c r="E13" i="5"/>
  <c r="F13" i="5"/>
  <c r="C13" i="5"/>
  <c r="D9" i="5"/>
  <c r="E9" i="5"/>
  <c r="F9" i="5"/>
  <c r="C9" i="5"/>
</calcChain>
</file>

<file path=xl/sharedStrings.xml><?xml version="1.0" encoding="utf-8"?>
<sst xmlns="http://schemas.openxmlformats.org/spreadsheetml/2006/main" count="113" uniqueCount="72">
  <si>
    <t>Name</t>
  </si>
  <si>
    <t>Volume</t>
  </si>
  <si>
    <t>Volume + Background</t>
  </si>
  <si>
    <t>Background</t>
  </si>
  <si>
    <t>Background Level</t>
  </si>
  <si>
    <t>Background Type</t>
  </si>
  <si>
    <t>Median Intensity</t>
  </si>
  <si>
    <t>Average Intensity</t>
  </si>
  <si>
    <t>Mode Intensity</t>
  </si>
  <si>
    <t>Std Dev</t>
  </si>
  <si>
    <t>Variance</t>
  </si>
  <si>
    <t>Min Intensity</t>
  </si>
  <si>
    <t>Max Intensity</t>
  </si>
  <si>
    <t>Percent</t>
  </si>
  <si>
    <t>Area &gt; Background</t>
  </si>
  <si>
    <t>Centre X</t>
  </si>
  <si>
    <t>Centre Y</t>
  </si>
  <si>
    <t>Width</t>
  </si>
  <si>
    <t>Height</t>
  </si>
  <si>
    <t>Area</t>
  </si>
  <si>
    <t>Comment</t>
  </si>
  <si>
    <t>s.e.</t>
    <phoneticPr fontId="18"/>
  </si>
  <si>
    <t>Shape 13</t>
  </si>
  <si>
    <t>Shape 9</t>
  </si>
  <si>
    <t>NLD</t>
  </si>
  <si>
    <t>NLD</t>
    <phoneticPr fontId="18"/>
  </si>
  <si>
    <t>NLD+BLEx</t>
    <phoneticPr fontId="18"/>
  </si>
  <si>
    <t>ALD</t>
  </si>
  <si>
    <t>ALD</t>
    <phoneticPr fontId="18"/>
  </si>
  <si>
    <t>ALD+BLEx</t>
    <phoneticPr fontId="18"/>
  </si>
  <si>
    <t>average</t>
    <phoneticPr fontId="18"/>
  </si>
  <si>
    <t>relative</t>
    <phoneticPr fontId="18"/>
  </si>
  <si>
    <t>average</t>
    <phoneticPr fontId="18"/>
  </si>
  <si>
    <t>s.d.</t>
    <phoneticPr fontId="18"/>
  </si>
  <si>
    <t>Ｆ(0.95)</t>
  </si>
  <si>
    <t>NLD + BLEx</t>
    <phoneticPr fontId="18"/>
  </si>
  <si>
    <t>ALD + BLEx</t>
    <phoneticPr fontId="18"/>
  </si>
  <si>
    <t>NLD</t>
    <phoneticPr fontId="18"/>
  </si>
  <si>
    <t>NLD+BLEx</t>
    <phoneticPr fontId="18"/>
  </si>
  <si>
    <t>ALD</t>
    <phoneticPr fontId="18"/>
  </si>
  <si>
    <t>ALD+BLEx</t>
    <phoneticPr fontId="18"/>
  </si>
  <si>
    <t>average</t>
    <phoneticPr fontId="18"/>
  </si>
  <si>
    <t>relative</t>
    <phoneticPr fontId="18"/>
  </si>
  <si>
    <t>NLD</t>
    <phoneticPr fontId="18"/>
  </si>
  <si>
    <t>ALD</t>
    <phoneticPr fontId="18"/>
  </si>
  <si>
    <t>control</t>
    <phoneticPr fontId="18"/>
  </si>
  <si>
    <t>BLEx</t>
    <phoneticPr fontId="18"/>
  </si>
  <si>
    <t>control</t>
  </si>
  <si>
    <t>BLEx</t>
  </si>
  <si>
    <t>control,NLD</t>
  </si>
  <si>
    <t>control,ALD</t>
  </si>
  <si>
    <t>BLEx,NLD</t>
  </si>
  <si>
    <t>BLEx,ALD</t>
  </si>
  <si>
    <t>two-way ANOVA</t>
    <phoneticPr fontId="18"/>
  </si>
  <si>
    <t>data number</t>
    <phoneticPr fontId="19"/>
  </si>
  <si>
    <t>average</t>
    <phoneticPr fontId="19"/>
  </si>
  <si>
    <t>unbiased vatriance</t>
    <phoneticPr fontId="19"/>
  </si>
  <si>
    <t>s.d.</t>
    <phoneticPr fontId="19"/>
  </si>
  <si>
    <t>s.e.</t>
    <phoneticPr fontId="19"/>
  </si>
  <si>
    <t>total</t>
    <phoneticPr fontId="18"/>
  </si>
  <si>
    <t>ANOVA table</t>
    <phoneticPr fontId="18"/>
  </si>
  <si>
    <t>Variation factors</t>
    <phoneticPr fontId="19"/>
  </si>
  <si>
    <t>Sum of squared deviations</t>
    <phoneticPr fontId="19"/>
  </si>
  <si>
    <t>Degree of freedom</t>
    <phoneticPr fontId="19"/>
  </si>
  <si>
    <t>mean square</t>
    <phoneticPr fontId="19"/>
  </si>
  <si>
    <t>F value</t>
    <phoneticPr fontId="19"/>
  </si>
  <si>
    <t>P value</t>
    <phoneticPr fontId="19"/>
  </si>
  <si>
    <t>Total variation</t>
    <phoneticPr fontId="19"/>
  </si>
  <si>
    <t>Line spacing change</t>
    <phoneticPr fontId="19"/>
  </si>
  <si>
    <t>Inter-row change</t>
    <phoneticPr fontId="19"/>
  </si>
  <si>
    <t>Interaction</t>
    <phoneticPr fontId="19"/>
  </si>
  <si>
    <t>Error variation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</si>
</sst>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1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/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7AB"/>
      <color rgb="FFA50021"/>
      <color rgb="FF00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'carbonyl protein'!$C$19:$F$19</c:f>
                <c:numCache>
                  <c:formatCode>General</c:formatCode>
                  <c:ptCount val="4"/>
                  <c:pt idx="0">
                    <c:v>0.11238432189256491</c:v>
                  </c:pt>
                  <c:pt idx="1">
                    <c:v>8.8654901039627726E-2</c:v>
                  </c:pt>
                  <c:pt idx="2">
                    <c:v>0.18576494402682084</c:v>
                  </c:pt>
                  <c:pt idx="3">
                    <c:v>9.6730054106201641E-2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'carbonyl protein'!$C$12:$F$12</c:f>
              <c:strCache>
                <c:ptCount val="4"/>
                <c:pt idx="0">
                  <c:v>NLD</c:v>
                </c:pt>
                <c:pt idx="1">
                  <c:v>NLD + BLEx</c:v>
                </c:pt>
                <c:pt idx="2">
                  <c:v>ALD</c:v>
                </c:pt>
                <c:pt idx="3">
                  <c:v>ALD + BLEx</c:v>
                </c:pt>
              </c:strCache>
            </c:strRef>
          </c:cat>
          <c:val>
            <c:numRef>
              <c:f>'carbonyl protein'!$C$18:$F$18</c:f>
              <c:numCache>
                <c:formatCode>General</c:formatCode>
                <c:ptCount val="4"/>
                <c:pt idx="0">
                  <c:v>1</c:v>
                </c:pt>
                <c:pt idx="1">
                  <c:v>1.0026316339171726</c:v>
                </c:pt>
                <c:pt idx="2">
                  <c:v>0.9643261154524142</c:v>
                </c:pt>
                <c:pt idx="3">
                  <c:v>0.83745711649323284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A-4AAA-B8CE-A4FC8A6CF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4772639"/>
        <c:axId val="1134773055"/>
      </c:barChart>
      <c:catAx>
        <c:axId val="1134772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4773055"/>
        <c:crosses val="autoZero"/>
        <c:auto val="1"/>
        <c:lblAlgn val="ctr"/>
        <c:lblOffset val="100"/>
        <c:noMultiLvlLbl val="0"/>
      </c:catAx>
      <c:valAx>
        <c:axId val="1134773055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Carbonyl protein</a:t>
                </a:r>
              </a:p>
              <a:p>
                <a:pPr>
                  <a:defRPr/>
                </a:pPr>
                <a:r>
                  <a:rPr lang="en-US" altLang="ja-JP"/>
                  <a:t>(relative</a:t>
                </a:r>
                <a:r>
                  <a:rPr lang="en-US" altLang="ja-JP" baseline="0"/>
                  <a:t> to NLD)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4772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426720</xdr:colOff>
      <xdr:row>2</xdr:row>
      <xdr:rowOff>60960</xdr:rowOff>
    </xdr:from>
    <xdr:to>
      <xdr:col>14</xdr:col>
      <xdr:colOff>121920</xdr:colOff>
      <xdr:row>18</xdr:row>
      <xdr:rowOff>121920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3">
      <a:majorFont>
        <a:latin typeface="Cambria"/>
        <a:ea typeface="ＭＳ Ｐゴシック"/>
        <a:cs typeface=""/>
      </a:majorFont>
      <a:minorFont>
        <a:latin typeface="Calibri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C2" sqref="C2:C13"/>
    </sheetView>
  </sheetViews>
  <sheetFormatPr defaultRowHeight="13.2" x14ac:dyDescent="0.2"/>
  <sheetData>
    <row r="1" spans="1:22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2" x14ac:dyDescent="0.2">
      <c r="A2">
        <v>1</v>
      </c>
      <c r="B2">
        <v>1</v>
      </c>
      <c r="C2">
        <v>86863185.849999994</v>
      </c>
      <c r="D2">
        <v>127118493</v>
      </c>
      <c r="E2">
        <v>40255307.149999999</v>
      </c>
      <c r="F2">
        <v>1046.79</v>
      </c>
      <c r="G2" t="s">
        <v>22</v>
      </c>
      <c r="H2">
        <v>2758</v>
      </c>
      <c r="I2">
        <v>3305.56</v>
      </c>
      <c r="J2">
        <v>1097</v>
      </c>
      <c r="K2">
        <v>2030.54</v>
      </c>
      <c r="L2">
        <v>4123111.17</v>
      </c>
      <c r="M2">
        <v>1024</v>
      </c>
      <c r="N2">
        <v>8302</v>
      </c>
      <c r="O2">
        <v>8.42</v>
      </c>
      <c r="P2">
        <v>38374</v>
      </c>
      <c r="Q2">
        <v>349</v>
      </c>
      <c r="R2">
        <v>464</v>
      </c>
      <c r="S2">
        <v>92</v>
      </c>
      <c r="T2">
        <v>418</v>
      </c>
      <c r="U2">
        <v>38456</v>
      </c>
    </row>
    <row r="3" spans="1:22" x14ac:dyDescent="0.2">
      <c r="A3">
        <v>2</v>
      </c>
      <c r="B3">
        <v>2</v>
      </c>
      <c r="C3">
        <v>90471081.950000003</v>
      </c>
      <c r="D3">
        <v>121100120</v>
      </c>
      <c r="E3">
        <v>30629038.050000001</v>
      </c>
      <c r="F3">
        <v>1046.79</v>
      </c>
      <c r="G3" t="s">
        <v>22</v>
      </c>
      <c r="H3">
        <v>4360</v>
      </c>
      <c r="I3">
        <v>4138.76</v>
      </c>
      <c r="J3">
        <v>1107</v>
      </c>
      <c r="K3">
        <v>2063.27</v>
      </c>
      <c r="L3">
        <v>4257080.53</v>
      </c>
      <c r="M3">
        <v>1049</v>
      </c>
      <c r="N3">
        <v>8931</v>
      </c>
      <c r="O3">
        <v>8.77</v>
      </c>
      <c r="P3">
        <v>29260</v>
      </c>
      <c r="Q3">
        <v>429</v>
      </c>
      <c r="R3">
        <v>464</v>
      </c>
      <c r="S3">
        <v>70</v>
      </c>
      <c r="T3">
        <v>418</v>
      </c>
      <c r="U3">
        <v>29260</v>
      </c>
    </row>
    <row r="4" spans="1:22" x14ac:dyDescent="0.2">
      <c r="A4">
        <v>3</v>
      </c>
      <c r="B4">
        <v>3</v>
      </c>
      <c r="C4">
        <v>82114633.950000003</v>
      </c>
      <c r="D4">
        <v>112743672</v>
      </c>
      <c r="E4">
        <v>30629038.050000001</v>
      </c>
      <c r="F4">
        <v>1046.79</v>
      </c>
      <c r="G4" t="s">
        <v>22</v>
      </c>
      <c r="H4">
        <v>4252</v>
      </c>
      <c r="I4">
        <v>3853.17</v>
      </c>
      <c r="J4">
        <v>1141</v>
      </c>
      <c r="K4">
        <v>1737.25</v>
      </c>
      <c r="L4">
        <v>3018049.66</v>
      </c>
      <c r="M4">
        <v>1068</v>
      </c>
      <c r="N4">
        <v>8002</v>
      </c>
      <c r="O4">
        <v>7.96</v>
      </c>
      <c r="P4">
        <v>29260</v>
      </c>
      <c r="Q4">
        <v>501</v>
      </c>
      <c r="R4">
        <v>465</v>
      </c>
      <c r="S4">
        <v>70</v>
      </c>
      <c r="T4">
        <v>418</v>
      </c>
      <c r="U4">
        <v>29260</v>
      </c>
    </row>
    <row r="5" spans="1:22" x14ac:dyDescent="0.2">
      <c r="A5">
        <v>4</v>
      </c>
      <c r="B5">
        <v>4</v>
      </c>
      <c r="C5">
        <v>90160146.950000003</v>
      </c>
      <c r="D5">
        <v>120789185</v>
      </c>
      <c r="E5">
        <v>30629038.050000001</v>
      </c>
      <c r="F5">
        <v>1046.79</v>
      </c>
      <c r="G5" t="s">
        <v>22</v>
      </c>
      <c r="H5">
        <v>4183</v>
      </c>
      <c r="I5">
        <v>4128.13</v>
      </c>
      <c r="J5">
        <v>1159</v>
      </c>
      <c r="K5">
        <v>1839.08</v>
      </c>
      <c r="L5">
        <v>3382198.38</v>
      </c>
      <c r="M5">
        <v>1096</v>
      </c>
      <c r="N5">
        <v>8728</v>
      </c>
      <c r="O5">
        <v>8.74</v>
      </c>
      <c r="P5">
        <v>29260</v>
      </c>
      <c r="Q5">
        <v>572</v>
      </c>
      <c r="R5">
        <v>464</v>
      </c>
      <c r="S5">
        <v>70</v>
      </c>
      <c r="T5">
        <v>418</v>
      </c>
      <c r="U5">
        <v>29260</v>
      </c>
    </row>
    <row r="6" spans="1:22" x14ac:dyDescent="0.2">
      <c r="A6">
        <v>5</v>
      </c>
      <c r="B6">
        <v>5</v>
      </c>
      <c r="C6">
        <v>83644520.950000003</v>
      </c>
      <c r="D6">
        <v>114273559</v>
      </c>
      <c r="E6">
        <v>30629038.050000001</v>
      </c>
      <c r="F6">
        <v>1046.79</v>
      </c>
      <c r="G6" t="s">
        <v>22</v>
      </c>
      <c r="H6">
        <v>3813</v>
      </c>
      <c r="I6">
        <v>3905.45</v>
      </c>
      <c r="J6">
        <v>1179</v>
      </c>
      <c r="K6">
        <v>1647.98</v>
      </c>
      <c r="L6">
        <v>2715821.9</v>
      </c>
      <c r="M6">
        <v>1131</v>
      </c>
      <c r="N6">
        <v>8624</v>
      </c>
      <c r="O6">
        <v>8.11</v>
      </c>
      <c r="P6">
        <v>29260</v>
      </c>
      <c r="Q6">
        <v>643</v>
      </c>
      <c r="R6">
        <v>461</v>
      </c>
      <c r="S6">
        <v>70</v>
      </c>
      <c r="T6">
        <v>418</v>
      </c>
      <c r="U6">
        <v>29260</v>
      </c>
    </row>
    <row r="7" spans="1:22" x14ac:dyDescent="0.2">
      <c r="A7">
        <v>6</v>
      </c>
      <c r="B7">
        <v>6</v>
      </c>
      <c r="C7">
        <v>88172439.950000003</v>
      </c>
      <c r="D7">
        <v>118801478</v>
      </c>
      <c r="E7">
        <v>30629038.050000001</v>
      </c>
      <c r="F7">
        <v>1046.79</v>
      </c>
      <c r="G7" t="s">
        <v>22</v>
      </c>
      <c r="H7">
        <v>4517</v>
      </c>
      <c r="I7">
        <v>4060.2</v>
      </c>
      <c r="J7">
        <v>1183</v>
      </c>
      <c r="K7">
        <v>1729.52</v>
      </c>
      <c r="L7">
        <v>2991250.53</v>
      </c>
      <c r="M7">
        <v>1134</v>
      </c>
      <c r="N7">
        <v>9254</v>
      </c>
      <c r="O7">
        <v>8.5500000000000007</v>
      </c>
      <c r="P7">
        <v>29260</v>
      </c>
      <c r="Q7">
        <v>713</v>
      </c>
      <c r="R7">
        <v>455</v>
      </c>
      <c r="S7">
        <v>70</v>
      </c>
      <c r="T7">
        <v>418</v>
      </c>
      <c r="U7">
        <v>29260</v>
      </c>
    </row>
    <row r="8" spans="1:22" x14ac:dyDescent="0.2">
      <c r="A8">
        <v>7</v>
      </c>
      <c r="B8">
        <v>7</v>
      </c>
      <c r="C8">
        <v>93971284.950000003</v>
      </c>
      <c r="D8">
        <v>124600323</v>
      </c>
      <c r="E8">
        <v>30629038.050000001</v>
      </c>
      <c r="F8">
        <v>1046.79</v>
      </c>
      <c r="G8" t="s">
        <v>22</v>
      </c>
      <c r="H8">
        <v>4352</v>
      </c>
      <c r="I8">
        <v>4258.38</v>
      </c>
      <c r="J8">
        <v>1206</v>
      </c>
      <c r="K8">
        <v>2101.13</v>
      </c>
      <c r="L8">
        <v>4414726.71</v>
      </c>
      <c r="M8">
        <v>1132</v>
      </c>
      <c r="N8">
        <v>10034</v>
      </c>
      <c r="O8">
        <v>9.11</v>
      </c>
      <c r="P8">
        <v>29260</v>
      </c>
      <c r="Q8">
        <v>785</v>
      </c>
      <c r="R8">
        <v>452</v>
      </c>
      <c r="S8">
        <v>70</v>
      </c>
      <c r="T8">
        <v>418</v>
      </c>
      <c r="U8">
        <v>29260</v>
      </c>
    </row>
    <row r="9" spans="1:22" x14ac:dyDescent="0.2">
      <c r="A9">
        <v>8</v>
      </c>
      <c r="B9">
        <v>8</v>
      </c>
      <c r="C9">
        <v>116233395.95</v>
      </c>
      <c r="D9">
        <v>146862434</v>
      </c>
      <c r="E9">
        <v>30629038.050000001</v>
      </c>
      <c r="F9">
        <v>1046.79</v>
      </c>
      <c r="G9" t="s">
        <v>22</v>
      </c>
      <c r="H9">
        <v>5512</v>
      </c>
      <c r="I9">
        <v>5019.22</v>
      </c>
      <c r="J9">
        <v>1156</v>
      </c>
      <c r="K9">
        <v>2353.1999999999998</v>
      </c>
      <c r="L9">
        <v>5537535.4199999999</v>
      </c>
      <c r="M9">
        <v>1117</v>
      </c>
      <c r="N9">
        <v>10151</v>
      </c>
      <c r="O9">
        <v>11.27</v>
      </c>
      <c r="P9">
        <v>29260</v>
      </c>
      <c r="Q9">
        <v>856</v>
      </c>
      <c r="R9">
        <v>458</v>
      </c>
      <c r="S9">
        <v>70</v>
      </c>
      <c r="T9">
        <v>418</v>
      </c>
      <c r="U9">
        <v>29260</v>
      </c>
    </row>
    <row r="10" spans="1:22" x14ac:dyDescent="0.2">
      <c r="A10">
        <v>9</v>
      </c>
      <c r="B10">
        <v>9</v>
      </c>
      <c r="C10">
        <v>72763751.950000003</v>
      </c>
      <c r="D10">
        <v>103392790</v>
      </c>
      <c r="E10">
        <v>30629038.050000001</v>
      </c>
      <c r="F10">
        <v>1046.79</v>
      </c>
      <c r="G10" t="s">
        <v>22</v>
      </c>
      <c r="H10">
        <v>3338</v>
      </c>
      <c r="I10">
        <v>3533.59</v>
      </c>
      <c r="J10">
        <v>1150</v>
      </c>
      <c r="K10">
        <v>1600.33</v>
      </c>
      <c r="L10">
        <v>2561064.44</v>
      </c>
      <c r="M10">
        <v>1096</v>
      </c>
      <c r="N10">
        <v>8299</v>
      </c>
      <c r="O10">
        <v>7.05</v>
      </c>
      <c r="P10">
        <v>29260</v>
      </c>
      <c r="Q10">
        <v>928</v>
      </c>
      <c r="R10">
        <v>451</v>
      </c>
      <c r="S10">
        <v>70</v>
      </c>
      <c r="T10">
        <v>418</v>
      </c>
      <c r="U10">
        <v>29260</v>
      </c>
    </row>
    <row r="11" spans="1:22" x14ac:dyDescent="0.2">
      <c r="A11">
        <v>10</v>
      </c>
      <c r="B11">
        <v>10</v>
      </c>
      <c r="C11">
        <v>70949904.950000003</v>
      </c>
      <c r="D11">
        <v>101578943</v>
      </c>
      <c r="E11">
        <v>30629038.050000001</v>
      </c>
      <c r="F11">
        <v>1046.79</v>
      </c>
      <c r="G11" t="s">
        <v>22</v>
      </c>
      <c r="H11">
        <v>3037</v>
      </c>
      <c r="I11">
        <v>3471.6</v>
      </c>
      <c r="J11">
        <v>1132</v>
      </c>
      <c r="K11">
        <v>1700.47</v>
      </c>
      <c r="L11">
        <v>2891606.9</v>
      </c>
      <c r="M11">
        <v>1067</v>
      </c>
      <c r="N11">
        <v>7683</v>
      </c>
      <c r="O11">
        <v>6.88</v>
      </c>
      <c r="P11">
        <v>29260</v>
      </c>
      <c r="Q11">
        <v>998</v>
      </c>
      <c r="R11">
        <v>450</v>
      </c>
      <c r="S11">
        <v>70</v>
      </c>
      <c r="T11">
        <v>418</v>
      </c>
      <c r="U11">
        <v>29260</v>
      </c>
    </row>
    <row r="12" spans="1:22" x14ac:dyDescent="0.2">
      <c r="A12">
        <v>11</v>
      </c>
      <c r="B12">
        <v>11</v>
      </c>
      <c r="C12">
        <v>69535048.950000003</v>
      </c>
      <c r="D12">
        <v>100164087</v>
      </c>
      <c r="E12">
        <v>30629038.050000001</v>
      </c>
      <c r="F12">
        <v>1046.79</v>
      </c>
      <c r="G12" t="s">
        <v>22</v>
      </c>
      <c r="H12">
        <v>2788</v>
      </c>
      <c r="I12">
        <v>3423.24</v>
      </c>
      <c r="J12">
        <v>1102</v>
      </c>
      <c r="K12">
        <v>1884.55</v>
      </c>
      <c r="L12">
        <v>3551509.9</v>
      </c>
      <c r="M12">
        <v>1041</v>
      </c>
      <c r="N12">
        <v>8329</v>
      </c>
      <c r="O12">
        <v>6.74</v>
      </c>
      <c r="P12">
        <v>29258</v>
      </c>
      <c r="Q12">
        <v>1068</v>
      </c>
      <c r="R12">
        <v>450</v>
      </c>
      <c r="S12">
        <v>70</v>
      </c>
      <c r="T12">
        <v>418</v>
      </c>
      <c r="U12">
        <v>29260</v>
      </c>
    </row>
    <row r="13" spans="1:22" x14ac:dyDescent="0.2">
      <c r="A13">
        <v>12</v>
      </c>
      <c r="B13">
        <v>12</v>
      </c>
      <c r="C13">
        <v>86800515.480000004</v>
      </c>
      <c r="D13">
        <v>127930938</v>
      </c>
      <c r="E13">
        <v>41130422.520000003</v>
      </c>
      <c r="F13">
        <v>1046.79</v>
      </c>
      <c r="G13" t="s">
        <v>22</v>
      </c>
      <c r="H13">
        <v>2708</v>
      </c>
      <c r="I13">
        <v>3255.9</v>
      </c>
      <c r="J13">
        <v>1088</v>
      </c>
      <c r="K13">
        <v>2015.15</v>
      </c>
      <c r="L13">
        <v>4060824.96</v>
      </c>
      <c r="M13">
        <v>1023</v>
      </c>
      <c r="N13">
        <v>7965</v>
      </c>
      <c r="O13">
        <v>8.41</v>
      </c>
      <c r="P13">
        <v>39146</v>
      </c>
      <c r="Q13">
        <v>1152</v>
      </c>
      <c r="R13">
        <v>452</v>
      </c>
      <c r="S13">
        <v>94</v>
      </c>
      <c r="T13">
        <v>418</v>
      </c>
      <c r="U13">
        <v>39292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selection activeCell="C2" sqref="C2:C9"/>
    </sheetView>
  </sheetViews>
  <sheetFormatPr defaultRowHeight="13.2" x14ac:dyDescent="0.2"/>
  <sheetData>
    <row r="1" spans="1:22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2" x14ac:dyDescent="0.2">
      <c r="A2">
        <v>1</v>
      </c>
      <c r="B2">
        <v>1</v>
      </c>
      <c r="C2">
        <v>92798763.709999993</v>
      </c>
      <c r="D2">
        <v>126305314</v>
      </c>
      <c r="E2">
        <v>33506550.289999999</v>
      </c>
      <c r="F2">
        <v>1064.51</v>
      </c>
      <c r="G2" t="s">
        <v>23</v>
      </c>
      <c r="H2">
        <v>3546.5</v>
      </c>
      <c r="I2">
        <v>4012.75</v>
      </c>
      <c r="J2">
        <v>1341</v>
      </c>
      <c r="K2">
        <v>2164.13</v>
      </c>
      <c r="L2">
        <v>4683449.59</v>
      </c>
      <c r="M2">
        <v>1081</v>
      </c>
      <c r="N2">
        <v>9630</v>
      </c>
      <c r="O2">
        <v>12.8</v>
      </c>
      <c r="P2">
        <v>31476</v>
      </c>
      <c r="Q2">
        <v>432</v>
      </c>
      <c r="R2">
        <v>545</v>
      </c>
      <c r="S2">
        <v>86</v>
      </c>
      <c r="T2">
        <v>366</v>
      </c>
      <c r="U2">
        <v>31476</v>
      </c>
    </row>
    <row r="3" spans="1:22" x14ac:dyDescent="0.2">
      <c r="A3">
        <v>2</v>
      </c>
      <c r="B3">
        <v>2</v>
      </c>
      <c r="C3">
        <v>109442652.51000001</v>
      </c>
      <c r="D3">
        <v>136715426</v>
      </c>
      <c r="E3">
        <v>27272773.489999998</v>
      </c>
      <c r="F3">
        <v>1064.51</v>
      </c>
      <c r="G3" t="s">
        <v>23</v>
      </c>
      <c r="H3">
        <v>5638.5</v>
      </c>
      <c r="I3">
        <v>5336.28</v>
      </c>
      <c r="J3">
        <v>1373</v>
      </c>
      <c r="K3">
        <v>2354.0300000000002</v>
      </c>
      <c r="L3">
        <v>5541444.7599999998</v>
      </c>
      <c r="M3">
        <v>1198</v>
      </c>
      <c r="N3">
        <v>11034</v>
      </c>
      <c r="O3">
        <v>15.1</v>
      </c>
      <c r="P3">
        <v>25620</v>
      </c>
      <c r="Q3">
        <v>510</v>
      </c>
      <c r="R3">
        <v>540</v>
      </c>
      <c r="S3">
        <v>70</v>
      </c>
      <c r="T3">
        <v>366</v>
      </c>
      <c r="U3">
        <v>25620</v>
      </c>
    </row>
    <row r="4" spans="1:22" x14ac:dyDescent="0.2">
      <c r="A4">
        <v>3</v>
      </c>
      <c r="B4">
        <v>3</v>
      </c>
      <c r="C4">
        <v>104858057.51000001</v>
      </c>
      <c r="D4">
        <v>132130831</v>
      </c>
      <c r="E4">
        <v>27272773.489999998</v>
      </c>
      <c r="F4">
        <v>1064.51</v>
      </c>
      <c r="G4" t="s">
        <v>23</v>
      </c>
      <c r="H4">
        <v>5352</v>
      </c>
      <c r="I4">
        <v>5157.33</v>
      </c>
      <c r="J4">
        <v>7268</v>
      </c>
      <c r="K4">
        <v>1993.81</v>
      </c>
      <c r="L4">
        <v>3975261.11</v>
      </c>
      <c r="M4">
        <v>1187</v>
      </c>
      <c r="N4">
        <v>9169</v>
      </c>
      <c r="O4">
        <v>14.47</v>
      </c>
      <c r="P4">
        <v>25620</v>
      </c>
      <c r="Q4">
        <v>580</v>
      </c>
      <c r="R4">
        <v>541</v>
      </c>
      <c r="S4">
        <v>70</v>
      </c>
      <c r="T4">
        <v>366</v>
      </c>
      <c r="U4">
        <v>25620</v>
      </c>
    </row>
    <row r="5" spans="1:22" x14ac:dyDescent="0.2">
      <c r="A5">
        <v>4</v>
      </c>
      <c r="B5">
        <v>4</v>
      </c>
      <c r="C5">
        <v>96070152.510000005</v>
      </c>
      <c r="D5">
        <v>123342926</v>
      </c>
      <c r="E5">
        <v>27272773.489999998</v>
      </c>
      <c r="F5">
        <v>1064.51</v>
      </c>
      <c r="G5" t="s">
        <v>23</v>
      </c>
      <c r="H5">
        <v>4975</v>
      </c>
      <c r="I5">
        <v>4814.32</v>
      </c>
      <c r="J5">
        <v>5177</v>
      </c>
      <c r="K5">
        <v>1795.89</v>
      </c>
      <c r="L5">
        <v>3225220.57</v>
      </c>
      <c r="M5">
        <v>1219</v>
      </c>
      <c r="N5">
        <v>8283</v>
      </c>
      <c r="O5">
        <v>13.26</v>
      </c>
      <c r="P5">
        <v>25620</v>
      </c>
      <c r="Q5">
        <v>652</v>
      </c>
      <c r="R5">
        <v>544</v>
      </c>
      <c r="S5">
        <v>70</v>
      </c>
      <c r="T5">
        <v>366</v>
      </c>
      <c r="U5">
        <v>25620</v>
      </c>
    </row>
    <row r="6" spans="1:22" x14ac:dyDescent="0.2">
      <c r="A6">
        <v>5</v>
      </c>
      <c r="B6">
        <v>5</v>
      </c>
      <c r="C6">
        <v>77738912.510000005</v>
      </c>
      <c r="D6">
        <v>105011686</v>
      </c>
      <c r="E6">
        <v>27272773.489999998</v>
      </c>
      <c r="F6">
        <v>1064.51</v>
      </c>
      <c r="G6" t="s">
        <v>23</v>
      </c>
      <c r="H6">
        <v>4069</v>
      </c>
      <c r="I6">
        <v>4098.82</v>
      </c>
      <c r="J6">
        <v>1731</v>
      </c>
      <c r="K6">
        <v>1569.8</v>
      </c>
      <c r="L6">
        <v>2464269.86</v>
      </c>
      <c r="M6">
        <v>1218</v>
      </c>
      <c r="N6">
        <v>7873</v>
      </c>
      <c r="O6">
        <v>10.73</v>
      </c>
      <c r="P6">
        <v>25620</v>
      </c>
      <c r="Q6">
        <v>721</v>
      </c>
      <c r="R6">
        <v>541</v>
      </c>
      <c r="S6">
        <v>70</v>
      </c>
      <c r="T6">
        <v>366</v>
      </c>
      <c r="U6">
        <v>25620</v>
      </c>
    </row>
    <row r="7" spans="1:22" x14ac:dyDescent="0.2">
      <c r="A7">
        <v>6</v>
      </c>
      <c r="B7">
        <v>6</v>
      </c>
      <c r="C7">
        <v>84512685.510000005</v>
      </c>
      <c r="D7">
        <v>111785459</v>
      </c>
      <c r="E7">
        <v>27272773.489999998</v>
      </c>
      <c r="F7">
        <v>1064.51</v>
      </c>
      <c r="G7" t="s">
        <v>23</v>
      </c>
      <c r="H7">
        <v>4103</v>
      </c>
      <c r="I7">
        <v>4363.21</v>
      </c>
      <c r="J7">
        <v>7042</v>
      </c>
      <c r="K7">
        <v>1858.41</v>
      </c>
      <c r="L7">
        <v>3453677.59</v>
      </c>
      <c r="M7">
        <v>1219</v>
      </c>
      <c r="N7">
        <v>8255</v>
      </c>
      <c r="O7">
        <v>11.66</v>
      </c>
      <c r="P7">
        <v>25620</v>
      </c>
      <c r="Q7">
        <v>797</v>
      </c>
      <c r="R7">
        <v>539</v>
      </c>
      <c r="S7">
        <v>70</v>
      </c>
      <c r="T7">
        <v>366</v>
      </c>
      <c r="U7">
        <v>25620</v>
      </c>
    </row>
    <row r="8" spans="1:22" x14ac:dyDescent="0.2">
      <c r="A8">
        <v>7</v>
      </c>
      <c r="B8">
        <v>7</v>
      </c>
      <c r="C8">
        <v>72034644.510000005</v>
      </c>
      <c r="D8">
        <v>99307418</v>
      </c>
      <c r="E8">
        <v>27272773.489999998</v>
      </c>
      <c r="F8">
        <v>1064.51</v>
      </c>
      <c r="G8" t="s">
        <v>23</v>
      </c>
      <c r="H8">
        <v>3766</v>
      </c>
      <c r="I8">
        <v>3876.17</v>
      </c>
      <c r="J8">
        <v>3411</v>
      </c>
      <c r="K8">
        <v>1581.93</v>
      </c>
      <c r="L8">
        <v>2502510.2200000002</v>
      </c>
      <c r="M8">
        <v>1159</v>
      </c>
      <c r="N8">
        <v>7468</v>
      </c>
      <c r="O8">
        <v>9.94</v>
      </c>
      <c r="P8">
        <v>25620</v>
      </c>
      <c r="Q8">
        <v>869</v>
      </c>
      <c r="R8">
        <v>536</v>
      </c>
      <c r="S8">
        <v>70</v>
      </c>
      <c r="T8">
        <v>366</v>
      </c>
      <c r="U8">
        <v>25620</v>
      </c>
    </row>
    <row r="9" spans="1:22" x14ac:dyDescent="0.2">
      <c r="A9">
        <v>8</v>
      </c>
      <c r="B9">
        <v>8</v>
      </c>
      <c r="C9">
        <v>87325728.510000005</v>
      </c>
      <c r="D9">
        <v>130182944</v>
      </c>
      <c r="E9">
        <v>42857215.490000002</v>
      </c>
      <c r="F9">
        <v>1064.51</v>
      </c>
      <c r="G9" t="s">
        <v>23</v>
      </c>
      <c r="H9">
        <v>2961</v>
      </c>
      <c r="I9">
        <v>3233.56</v>
      </c>
      <c r="J9">
        <v>1247</v>
      </c>
      <c r="K9">
        <v>1794.08</v>
      </c>
      <c r="L9">
        <v>3218706.71</v>
      </c>
      <c r="M9">
        <v>1078</v>
      </c>
      <c r="N9">
        <v>7188</v>
      </c>
      <c r="O9">
        <v>12.05</v>
      </c>
      <c r="P9">
        <v>40260</v>
      </c>
      <c r="Q9">
        <v>958</v>
      </c>
      <c r="R9">
        <v>541</v>
      </c>
      <c r="S9">
        <v>110</v>
      </c>
      <c r="T9">
        <v>366</v>
      </c>
      <c r="U9">
        <v>40260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F12" sqref="F12"/>
    </sheetView>
  </sheetViews>
  <sheetFormatPr defaultRowHeight="13.2" x14ac:dyDescent="0.2"/>
  <cols>
    <col min="3" max="3" width="8.88671875" customWidth="1"/>
  </cols>
  <sheetData>
    <row r="3" spans="2:6" x14ac:dyDescent="0.2">
      <c r="C3" t="s">
        <v>25</v>
      </c>
      <c r="D3" t="s">
        <v>26</v>
      </c>
      <c r="E3" t="s">
        <v>28</v>
      </c>
      <c r="F3" t="s">
        <v>29</v>
      </c>
    </row>
    <row r="4" spans="2:6" x14ac:dyDescent="0.2">
      <c r="C4">
        <v>86863185.849999994</v>
      </c>
      <c r="D4">
        <v>90160146.950000003</v>
      </c>
      <c r="E4">
        <v>93971284.950000003</v>
      </c>
      <c r="F4">
        <v>70949904.950000003</v>
      </c>
    </row>
    <row r="5" spans="2:6" x14ac:dyDescent="0.2">
      <c r="C5">
        <v>90471081.950000003</v>
      </c>
      <c r="D5">
        <v>83644520.950000003</v>
      </c>
      <c r="E5">
        <v>116233395.95</v>
      </c>
      <c r="F5">
        <v>69535048.950000003</v>
      </c>
    </row>
    <row r="6" spans="2:6" x14ac:dyDescent="0.2">
      <c r="C6">
        <v>82114633.950000003</v>
      </c>
      <c r="D6">
        <v>88172439.950000003</v>
      </c>
      <c r="E6">
        <v>72763751.950000003</v>
      </c>
      <c r="F6">
        <v>86800515.480000004</v>
      </c>
    </row>
    <row r="7" spans="2:6" x14ac:dyDescent="0.2">
      <c r="C7">
        <v>92798763.709999993</v>
      </c>
      <c r="D7">
        <v>104858057.51000001</v>
      </c>
      <c r="E7">
        <v>77738912.510000005</v>
      </c>
      <c r="F7">
        <v>72034644.510000005</v>
      </c>
    </row>
    <row r="8" spans="2:6" x14ac:dyDescent="0.2">
      <c r="C8">
        <v>109442652.51000001</v>
      </c>
      <c r="D8">
        <v>96070152.510000005</v>
      </c>
      <c r="E8">
        <v>84512685.510000005</v>
      </c>
      <c r="F8">
        <v>87325728.510000005</v>
      </c>
    </row>
    <row r="9" spans="2:6" x14ac:dyDescent="0.2">
      <c r="B9" t="s">
        <v>30</v>
      </c>
      <c r="C9">
        <f>AVERAGE(C4:C8)</f>
        <v>92338063.593999997</v>
      </c>
      <c r="D9">
        <f t="shared" ref="D9:F9" si="0">AVERAGE(D4:D8)</f>
        <v>92581063.574000001</v>
      </c>
      <c r="E9">
        <f t="shared" si="0"/>
        <v>89044006.173999995</v>
      </c>
      <c r="F9">
        <f t="shared" si="0"/>
        <v>77329168.479999989</v>
      </c>
    </row>
    <row r="11" spans="2:6" x14ac:dyDescent="0.2">
      <c r="B11" t="s">
        <v>31</v>
      </c>
    </row>
    <row r="12" spans="2:6" x14ac:dyDescent="0.2">
      <c r="C12" t="s">
        <v>25</v>
      </c>
      <c r="D12" t="s">
        <v>35</v>
      </c>
      <c r="E12" t="s">
        <v>28</v>
      </c>
      <c r="F12" t="s">
        <v>36</v>
      </c>
    </row>
    <row r="13" spans="2:6" x14ac:dyDescent="0.2">
      <c r="C13">
        <f>C4/$C$9</f>
        <v>0.94070833271886212</v>
      </c>
      <c r="D13">
        <f t="shared" ref="D13:F13" si="1">D4/$C$9</f>
        <v>0.97641366345328562</v>
      </c>
      <c r="E13">
        <f t="shared" si="1"/>
        <v>1.017687411804314</v>
      </c>
      <c r="F13">
        <f t="shared" si="1"/>
        <v>0.76837115906998765</v>
      </c>
    </row>
    <row r="14" spans="2:6" x14ac:dyDescent="0.2">
      <c r="C14">
        <f t="shared" ref="C14:F14" si="2">C5/$C$9</f>
        <v>0.97978101801864825</v>
      </c>
      <c r="D14">
        <f t="shared" si="2"/>
        <v>0.90585093182997078</v>
      </c>
      <c r="E14">
        <f t="shared" si="2"/>
        <v>1.2587809558262459</v>
      </c>
      <c r="F14">
        <f t="shared" si="2"/>
        <v>0.75304859386848022</v>
      </c>
    </row>
    <row r="15" spans="2:6" x14ac:dyDescent="0.2">
      <c r="C15">
        <f t="shared" ref="C15:F15" si="3">C6/$C$9</f>
        <v>0.88928260734434228</v>
      </c>
      <c r="D15">
        <f t="shared" si="3"/>
        <v>0.95488725362147764</v>
      </c>
      <c r="E15">
        <f t="shared" si="3"/>
        <v>0.78801470507259042</v>
      </c>
      <c r="F15">
        <f t="shared" si="3"/>
        <v>0.94002962701981752</v>
      </c>
    </row>
    <row r="16" spans="2:6" x14ac:dyDescent="0.2">
      <c r="C16">
        <f t="shared" ref="C16:F16" si="4">C7/$C$9</f>
        <v>1.0049892763403145</v>
      </c>
      <c r="D16">
        <f t="shared" si="4"/>
        <v>1.1355886557362629</v>
      </c>
      <c r="E16">
        <f t="shared" si="4"/>
        <v>0.84189455013708314</v>
      </c>
      <c r="F16">
        <f t="shared" si="4"/>
        <v>0.78011863912078749</v>
      </c>
    </row>
    <row r="17" spans="2:6" x14ac:dyDescent="0.2">
      <c r="C17">
        <f t="shared" ref="C17:F17" si="5">C8/$C$9</f>
        <v>1.1852387655778331</v>
      </c>
      <c r="D17">
        <f t="shared" si="5"/>
        <v>1.0404176649448658</v>
      </c>
      <c r="E17">
        <f t="shared" si="5"/>
        <v>0.91525295442183741</v>
      </c>
      <c r="F17">
        <f t="shared" si="5"/>
        <v>0.94571756338709179</v>
      </c>
    </row>
    <row r="18" spans="2:6" x14ac:dyDescent="0.2">
      <c r="B18" t="s">
        <v>32</v>
      </c>
      <c r="C18">
        <f>AVERAGE(C13:C17)</f>
        <v>1</v>
      </c>
      <c r="D18">
        <f t="shared" ref="D18:F18" si="6">AVERAGE(D13:D17)</f>
        <v>1.0026316339171726</v>
      </c>
      <c r="E18">
        <f t="shared" si="6"/>
        <v>0.9643261154524142</v>
      </c>
      <c r="F18">
        <f t="shared" si="6"/>
        <v>0.83745711649323284</v>
      </c>
    </row>
    <row r="19" spans="2:6" x14ac:dyDescent="0.2">
      <c r="B19" t="s">
        <v>33</v>
      </c>
      <c r="C19">
        <f>_xlfn.STDEV.S(C13:C17)</f>
        <v>0.11238432189256491</v>
      </c>
      <c r="D19">
        <f t="shared" ref="D19:F19" si="7">_xlfn.STDEV.S(D13:D17)</f>
        <v>8.8654901039627726E-2</v>
      </c>
      <c r="E19">
        <f t="shared" si="7"/>
        <v>0.18576494402682084</v>
      </c>
      <c r="F19">
        <f t="shared" si="7"/>
        <v>9.6730054106201641E-2</v>
      </c>
    </row>
    <row r="20" spans="2:6" x14ac:dyDescent="0.2">
      <c r="B20" t="s">
        <v>21</v>
      </c>
      <c r="C20">
        <f>C19/SQRT(5)</f>
        <v>5.0259796671398585E-2</v>
      </c>
      <c r="D20">
        <f t="shared" ref="D20:F20" si="8">D19/SQRT(5)</f>
        <v>3.9647677052624876E-2</v>
      </c>
      <c r="E20">
        <f t="shared" si="8"/>
        <v>8.307660853608298E-2</v>
      </c>
      <c r="F20">
        <f t="shared" si="8"/>
        <v>4.3258995289739907E-2</v>
      </c>
    </row>
  </sheetData>
  <phoneticPr fontId="18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"/>
  <sheetViews>
    <sheetView tabSelected="1" workbookViewId="0">
      <selection activeCell="A46" sqref="A46:A50"/>
    </sheetView>
  </sheetViews>
  <sheetFormatPr defaultRowHeight="13.2" x14ac:dyDescent="0.2"/>
  <cols>
    <col min="3" max="3" width="8.88671875" customWidth="1"/>
  </cols>
  <sheetData>
    <row r="3" spans="2:6" x14ac:dyDescent="0.2">
      <c r="C3" t="s">
        <v>37</v>
      </c>
      <c r="D3" t="s">
        <v>38</v>
      </c>
      <c r="E3" t="s">
        <v>39</v>
      </c>
      <c r="F3" t="s">
        <v>40</v>
      </c>
    </row>
    <row r="4" spans="2:6" x14ac:dyDescent="0.2">
      <c r="C4">
        <v>86863185.849999994</v>
      </c>
      <c r="D4">
        <v>90160146.950000003</v>
      </c>
      <c r="E4">
        <v>93971284.950000003</v>
      </c>
      <c r="F4">
        <v>70949904.950000003</v>
      </c>
    </row>
    <row r="5" spans="2:6" x14ac:dyDescent="0.2">
      <c r="C5">
        <v>90471081.950000003</v>
      </c>
      <c r="D5">
        <v>83644520.950000003</v>
      </c>
      <c r="E5">
        <v>116233395.95</v>
      </c>
      <c r="F5">
        <v>69535048.950000003</v>
      </c>
    </row>
    <row r="6" spans="2:6" x14ac:dyDescent="0.2">
      <c r="C6">
        <v>82114633.950000003</v>
      </c>
      <c r="D6">
        <v>88172439.950000003</v>
      </c>
      <c r="E6">
        <v>72763751.950000003</v>
      </c>
      <c r="F6">
        <v>86800515.480000004</v>
      </c>
    </row>
    <row r="7" spans="2:6" x14ac:dyDescent="0.2">
      <c r="C7">
        <v>92798763.709999993</v>
      </c>
      <c r="D7">
        <v>104858057.51000001</v>
      </c>
      <c r="E7">
        <v>77738912.510000005</v>
      </c>
      <c r="F7">
        <v>72034644.510000005</v>
      </c>
    </row>
    <row r="8" spans="2:6" x14ac:dyDescent="0.2">
      <c r="C8">
        <v>109442652.51000001</v>
      </c>
      <c r="D8">
        <v>96070152.510000005</v>
      </c>
      <c r="E8">
        <v>84512685.510000005</v>
      </c>
      <c r="F8">
        <v>87325728.510000005</v>
      </c>
    </row>
    <row r="9" spans="2:6" x14ac:dyDescent="0.2">
      <c r="B9" t="s">
        <v>41</v>
      </c>
      <c r="C9">
        <f>AVERAGE(C4:C8)</f>
        <v>92338063.593999997</v>
      </c>
      <c r="D9">
        <f t="shared" ref="D9:F9" si="0">AVERAGE(D4:D8)</f>
        <v>92581063.574000001</v>
      </c>
      <c r="E9">
        <f t="shared" si="0"/>
        <v>89044006.173999995</v>
      </c>
      <c r="F9">
        <f t="shared" si="0"/>
        <v>77329168.479999989</v>
      </c>
    </row>
    <row r="11" spans="2:6" x14ac:dyDescent="0.2">
      <c r="B11" t="s">
        <v>42</v>
      </c>
    </row>
    <row r="12" spans="2:6" x14ac:dyDescent="0.2">
      <c r="C12" t="s">
        <v>43</v>
      </c>
      <c r="D12" t="s">
        <v>44</v>
      </c>
    </row>
    <row r="13" spans="2:6" x14ac:dyDescent="0.2">
      <c r="B13" t="s">
        <v>45</v>
      </c>
      <c r="C13">
        <f>C4/$C$9</f>
        <v>0.94070833271886212</v>
      </c>
      <c r="D13">
        <f>E4/$C$9</f>
        <v>1.017687411804314</v>
      </c>
    </row>
    <row r="14" spans="2:6" x14ac:dyDescent="0.2">
      <c r="C14">
        <f t="shared" ref="C14:C17" si="1">C5/$C$9</f>
        <v>0.97978101801864825</v>
      </c>
      <c r="D14">
        <f>E5/$C$9</f>
        <v>1.2587809558262459</v>
      </c>
    </row>
    <row r="15" spans="2:6" x14ac:dyDescent="0.2">
      <c r="C15">
        <f t="shared" si="1"/>
        <v>0.88928260734434228</v>
      </c>
      <c r="D15">
        <f>E6/$C$9</f>
        <v>0.78801470507259042</v>
      </c>
    </row>
    <row r="16" spans="2:6" x14ac:dyDescent="0.2">
      <c r="C16">
        <f t="shared" si="1"/>
        <v>1.0049892763403145</v>
      </c>
      <c r="D16">
        <f>E7/$C$9</f>
        <v>0.84189455013708314</v>
      </c>
    </row>
    <row r="17" spans="1:6" x14ac:dyDescent="0.2">
      <c r="C17">
        <f t="shared" si="1"/>
        <v>1.1852387655778331</v>
      </c>
      <c r="D17">
        <f>E8/$C$9</f>
        <v>0.91525295442183741</v>
      </c>
    </row>
    <row r="18" spans="1:6" x14ac:dyDescent="0.2">
      <c r="B18" t="s">
        <v>46</v>
      </c>
      <c r="C18">
        <f>D4/$C$9</f>
        <v>0.97641366345328562</v>
      </c>
      <c r="D18">
        <f>F4/$C$9</f>
        <v>0.76837115906998765</v>
      </c>
    </row>
    <row r="19" spans="1:6" x14ac:dyDescent="0.2">
      <c r="C19">
        <f>D5/$C$9</f>
        <v>0.90585093182997078</v>
      </c>
      <c r="D19">
        <f>F5/$C$9</f>
        <v>0.75304859386848022</v>
      </c>
    </row>
    <row r="20" spans="1:6" x14ac:dyDescent="0.2">
      <c r="C20">
        <f>D6/$C$9</f>
        <v>0.95488725362147764</v>
      </c>
      <c r="D20">
        <f>F6/$C$9</f>
        <v>0.94002962701981752</v>
      </c>
    </row>
    <row r="21" spans="1:6" x14ac:dyDescent="0.2">
      <c r="C21">
        <f>D7/$C$9</f>
        <v>1.1355886557362629</v>
      </c>
      <c r="D21">
        <f>F7/$C$9</f>
        <v>0.78011863912078749</v>
      </c>
    </row>
    <row r="22" spans="1:6" x14ac:dyDescent="0.2">
      <c r="C22">
        <f>D8/$C$9</f>
        <v>1.0404176649448658</v>
      </c>
      <c r="D22">
        <f>F8/$C$9</f>
        <v>0.94571756338709179</v>
      </c>
    </row>
    <row r="24" spans="1:6" x14ac:dyDescent="0.2">
      <c r="A24" t="s">
        <v>53</v>
      </c>
    </row>
    <row r="27" spans="1:6" x14ac:dyDescent="0.2">
      <c r="B27" s="1" t="s">
        <v>54</v>
      </c>
      <c r="C27" s="1" t="s">
        <v>55</v>
      </c>
      <c r="D27" s="1" t="s">
        <v>56</v>
      </c>
      <c r="E27" s="1" t="s">
        <v>57</v>
      </c>
      <c r="F27" s="1" t="s">
        <v>58</v>
      </c>
    </row>
    <row r="29" spans="1:6" x14ac:dyDescent="0.2">
      <c r="A29" t="s">
        <v>49</v>
      </c>
      <c r="B29">
        <v>5</v>
      </c>
      <c r="C29">
        <v>1</v>
      </c>
      <c r="D29">
        <v>1.2630235807251644E-2</v>
      </c>
      <c r="E29">
        <v>0.11238432189256491</v>
      </c>
      <c r="F29">
        <v>5.0259796671398592E-2</v>
      </c>
    </row>
    <row r="30" spans="1:6" x14ac:dyDescent="0.2">
      <c r="A30" t="s">
        <v>50</v>
      </c>
      <c r="B30">
        <v>5</v>
      </c>
      <c r="C30">
        <v>0.9643261154524142</v>
      </c>
      <c r="D30">
        <v>3.4508614429287876E-2</v>
      </c>
      <c r="E30">
        <v>0.18576494402682084</v>
      </c>
      <c r="F30">
        <v>8.307660853608298E-2</v>
      </c>
    </row>
    <row r="31" spans="1:6" x14ac:dyDescent="0.2">
      <c r="A31" t="s">
        <v>51</v>
      </c>
      <c r="B31">
        <v>5</v>
      </c>
      <c r="C31">
        <v>1.0026316339171726</v>
      </c>
      <c r="D31">
        <v>7.8596914783461858E-3</v>
      </c>
      <c r="E31">
        <v>8.8654901039627726E-2</v>
      </c>
      <c r="F31">
        <v>3.9647677052624876E-2</v>
      </c>
    </row>
    <row r="32" spans="1:6" x14ac:dyDescent="0.2">
      <c r="A32" t="s">
        <v>52</v>
      </c>
      <c r="B32">
        <v>5</v>
      </c>
      <c r="C32">
        <v>0.83745711649323284</v>
      </c>
      <c r="D32">
        <v>9.3567033673886968E-3</v>
      </c>
      <c r="E32">
        <v>9.6730054106201641E-2</v>
      </c>
      <c r="F32">
        <v>4.3258995289739907E-2</v>
      </c>
    </row>
    <row r="34" spans="1:7" x14ac:dyDescent="0.2">
      <c r="A34" t="s">
        <v>47</v>
      </c>
      <c r="B34">
        <v>10</v>
      </c>
      <c r="C34">
        <v>0.98216305772620704</v>
      </c>
      <c r="D34">
        <v>2.1304107338105085E-2</v>
      </c>
      <c r="E34">
        <v>0.14595926602345288</v>
      </c>
      <c r="F34">
        <v>4.6156372624053858E-2</v>
      </c>
    </row>
    <row r="35" spans="1:7" x14ac:dyDescent="0.2">
      <c r="A35" t="s">
        <v>48</v>
      </c>
      <c r="B35">
        <v>10</v>
      </c>
      <c r="C35">
        <v>0.92004437520520277</v>
      </c>
      <c r="D35">
        <v>1.5230236933168348E-2</v>
      </c>
      <c r="E35">
        <v>0.12341084609210143</v>
      </c>
      <c r="F35">
        <v>3.9025936161953052E-2</v>
      </c>
    </row>
    <row r="37" spans="1:7" x14ac:dyDescent="0.2">
      <c r="A37" t="s">
        <v>24</v>
      </c>
      <c r="B37">
        <v>10</v>
      </c>
      <c r="C37">
        <v>1.0013158169585863</v>
      </c>
      <c r="D37">
        <v>9.1085580983417454E-3</v>
      </c>
      <c r="E37">
        <v>9.5438766223907914E-2</v>
      </c>
      <c r="F37">
        <v>3.0180387834389647E-2</v>
      </c>
    </row>
    <row r="38" spans="1:7" x14ac:dyDescent="0.2">
      <c r="A38" t="s">
        <v>27</v>
      </c>
      <c r="B38">
        <v>10</v>
      </c>
      <c r="C38">
        <v>0.90089161597282352</v>
      </c>
      <c r="D38">
        <v>2.3966736492107503E-2</v>
      </c>
      <c r="E38">
        <v>0.15481193911358226</v>
      </c>
      <c r="F38">
        <v>4.8955833658622855E-2</v>
      </c>
    </row>
    <row r="40" spans="1:7" x14ac:dyDescent="0.2">
      <c r="A40" t="s">
        <v>59</v>
      </c>
      <c r="B40">
        <v>20</v>
      </c>
      <c r="C40">
        <v>0.95110371646570491</v>
      </c>
      <c r="D40">
        <v>1.8321197475378449E-2</v>
      </c>
      <c r="E40">
        <v>0.13535581803298463</v>
      </c>
      <c r="F40">
        <v>3.0266481027184551E-2</v>
      </c>
    </row>
    <row r="43" spans="1:7" x14ac:dyDescent="0.2">
      <c r="A43" t="s">
        <v>60</v>
      </c>
    </row>
    <row r="45" spans="1:7" ht="13.8" thickBot="1" x14ac:dyDescent="0.25">
      <c r="A45" s="2" t="s">
        <v>61</v>
      </c>
      <c r="B45" s="2" t="s">
        <v>62</v>
      </c>
      <c r="C45" s="2" t="s">
        <v>63</v>
      </c>
      <c r="D45" s="2" t="s">
        <v>64</v>
      </c>
      <c r="E45" s="2" t="s">
        <v>65</v>
      </c>
      <c r="F45" s="2" t="s">
        <v>66</v>
      </c>
      <c r="G45" s="2" t="s">
        <v>34</v>
      </c>
    </row>
    <row r="46" spans="1:7" x14ac:dyDescent="0.2">
      <c r="A46" s="3" t="s">
        <v>67</v>
      </c>
      <c r="B46">
        <v>0.34810275203219054</v>
      </c>
      <c r="C46">
        <v>19</v>
      </c>
    </row>
    <row r="47" spans="1:7" x14ac:dyDescent="0.2">
      <c r="A47" s="3" t="s">
        <v>68</v>
      </c>
      <c r="B47">
        <v>1.9293653590729321E-2</v>
      </c>
      <c r="C47">
        <v>1</v>
      </c>
      <c r="D47">
        <v>1.9293653590729321E-2</v>
      </c>
      <c r="E47">
        <v>1.1991969615569651</v>
      </c>
      <c r="F47">
        <v>0.28969349422654228</v>
      </c>
      <c r="G47">
        <v>4.4939984776663584</v>
      </c>
    </row>
    <row r="48" spans="1:7" x14ac:dyDescent="0.2">
      <c r="A48" s="3" t="s">
        <v>69</v>
      </c>
      <c r="B48">
        <v>5.0425100718144475E-2</v>
      </c>
      <c r="C48">
        <v>1</v>
      </c>
      <c r="D48">
        <v>5.0425100718144475E-2</v>
      </c>
      <c r="E48">
        <v>3.1341719329126287</v>
      </c>
      <c r="F48">
        <v>9.5715603691412229E-2</v>
      </c>
      <c r="G48">
        <v>4.4939984776663584</v>
      </c>
    </row>
    <row r="49" spans="1:7" x14ac:dyDescent="0.2">
      <c r="A49" s="3" t="s">
        <v>70</v>
      </c>
      <c r="B49">
        <v>2.0963017394219144E-2</v>
      </c>
      <c r="C49">
        <v>1</v>
      </c>
      <c r="D49">
        <v>2.0963017394219144E-2</v>
      </c>
      <c r="E49">
        <v>1.3029562620680977</v>
      </c>
      <c r="F49">
        <v>0.27047059689995778</v>
      </c>
      <c r="G49">
        <v>4.4939984776663584</v>
      </c>
    </row>
    <row r="50" spans="1:7" x14ac:dyDescent="0.2">
      <c r="A50" s="3" t="s">
        <v>71</v>
      </c>
      <c r="B50">
        <v>0.2574209803290976</v>
      </c>
      <c r="C50">
        <v>16</v>
      </c>
      <c r="D50">
        <v>1.60888112705686E-2</v>
      </c>
    </row>
  </sheetData>
  <phoneticPr fontId="18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20180827-carbonyl-1</vt:lpstr>
      <vt:lpstr>20180827-carbonyl-2</vt:lpstr>
      <vt:lpstr>carbonyl protein</vt:lpstr>
      <vt:lpstr>ANOVA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Kaede Yamasaki</dc:creator>
  <cp:lastModifiedBy>Kaede Yamasaki</cp:lastModifiedBy>
  <cp:lastPrinted>2018-04-17T06:41:58Z</cp:lastPrinted>
  <dcterms:created xsi:type="dcterms:W3CDTF">2018-04-17T06:04:32Z</dcterms:created>
  <dcterms:modified xsi:type="dcterms:W3CDTF">2019-03-22T09:22:49Z</dcterms:modified>
</cp:coreProperties>
</file>