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firstSheet="1" activeTab="3"/>
  </bookViews>
  <sheets>
    <sheet name="ALDH2-1" sheetId="14" r:id="rId1"/>
    <sheet name="ALDH2-2" sheetId="15" r:id="rId2"/>
    <sheet name="ALDH2 mRNA" sheetId="1" r:id="rId3"/>
    <sheet name="ANOVA" sheetId="17" r:id="rId4"/>
  </sheets>
  <definedNames>
    <definedName name="_xlnm.Print_Area" localSheetId="2">'ALDH2 mRNA'!$B$3:$O$20</definedName>
    <definedName name="_xlnm.Print_Area" localSheetId="3">ANOVA!$B$3:$O$20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7" l="1"/>
  <c r="E9" i="17"/>
  <c r="D9" i="17"/>
  <c r="C9" i="17"/>
  <c r="D22" i="17" s="1"/>
  <c r="C13" i="17" l="1"/>
  <c r="C15" i="17"/>
  <c r="C17" i="17"/>
  <c r="C19" i="17"/>
  <c r="C21" i="17"/>
  <c r="D13" i="17"/>
  <c r="D15" i="17"/>
  <c r="D17" i="17"/>
  <c r="D19" i="17"/>
  <c r="D21" i="17"/>
  <c r="C14" i="17"/>
  <c r="C16" i="17"/>
  <c r="C18" i="17"/>
  <c r="C20" i="17"/>
  <c r="C22" i="17"/>
  <c r="D14" i="17"/>
  <c r="D16" i="17"/>
  <c r="D18" i="17"/>
  <c r="D20" i="17"/>
  <c r="D9" i="1" l="1"/>
  <c r="E9" i="1"/>
  <c r="F9" i="1"/>
  <c r="C9" i="1"/>
  <c r="C14" i="1" s="1"/>
  <c r="C13" i="1" l="1"/>
  <c r="F17" i="1"/>
  <c r="F16" i="1"/>
  <c r="F15" i="1"/>
  <c r="F14" i="1"/>
  <c r="F13" i="1"/>
  <c r="E17" i="1"/>
  <c r="E16" i="1"/>
  <c r="E15" i="1"/>
  <c r="E14" i="1"/>
  <c r="E13" i="1"/>
  <c r="D17" i="1"/>
  <c r="D16" i="1"/>
  <c r="D15" i="1"/>
  <c r="D14" i="1"/>
  <c r="D13" i="1"/>
  <c r="C17" i="1"/>
  <c r="C16" i="1"/>
  <c r="C15" i="1"/>
  <c r="C18" i="1" l="1"/>
  <c r="F19" i="1"/>
  <c r="F20" i="1" s="1"/>
  <c r="C19" i="1"/>
  <c r="C20" i="1" s="1"/>
  <c r="F18" i="1"/>
  <c r="D19" i="1"/>
  <c r="D20" i="1" s="1"/>
  <c r="D18" i="1"/>
  <c r="E19" i="1"/>
  <c r="E20" i="1" s="1"/>
  <c r="E18" i="1"/>
</calcChain>
</file>

<file path=xl/sharedStrings.xml><?xml version="1.0" encoding="utf-8"?>
<sst xmlns="http://schemas.openxmlformats.org/spreadsheetml/2006/main" count="81" uniqueCount="64">
  <si>
    <t>Relative Quantity Plots</t>
  </si>
  <si>
    <t>Well ID/Replicate</t>
  </si>
  <si>
    <t>Relative Quantity (∆R)</t>
  </si>
  <si>
    <t>NLD</t>
  </si>
  <si>
    <t>ALD</t>
  </si>
  <si>
    <t>average</t>
    <phoneticPr fontId="6"/>
  </si>
  <si>
    <t>NLD</t>
    <phoneticPr fontId="6"/>
  </si>
  <si>
    <t>NLD+BLEx</t>
    <phoneticPr fontId="6"/>
  </si>
  <si>
    <t>ALD</t>
    <phoneticPr fontId="6"/>
  </si>
  <si>
    <t>ALD+BLEx</t>
    <phoneticPr fontId="6"/>
  </si>
  <si>
    <t>s.d.</t>
    <phoneticPr fontId="6"/>
  </si>
  <si>
    <t>relative</t>
    <phoneticPr fontId="6"/>
  </si>
  <si>
    <t>s.e.</t>
    <phoneticPr fontId="6"/>
  </si>
  <si>
    <t>Ｆ(0.95)</t>
  </si>
  <si>
    <t>ALDH2</t>
  </si>
  <si>
    <t>1-ALDH2</t>
  </si>
  <si>
    <t>2-ALDH2</t>
  </si>
  <si>
    <t>3-ALDH2</t>
  </si>
  <si>
    <t>5-ALDH2</t>
  </si>
  <si>
    <t>6-ALDH2</t>
  </si>
  <si>
    <t>7-ALDH2</t>
  </si>
  <si>
    <t>9-ALDH2</t>
  </si>
  <si>
    <t>10-ALDH2</t>
  </si>
  <si>
    <t>11-ALDH2</t>
  </si>
  <si>
    <t>13-ALDH2</t>
  </si>
  <si>
    <t>14-ALDH2</t>
  </si>
  <si>
    <t>15-ALDH2</t>
  </si>
  <si>
    <t>16-ALDH2</t>
  </si>
  <si>
    <t>12-ALDH2</t>
  </si>
  <si>
    <t>NLD + BLEx</t>
    <phoneticPr fontId="6"/>
  </si>
  <si>
    <t>ALD + BLEx</t>
    <phoneticPr fontId="6"/>
  </si>
  <si>
    <t>NLD</t>
    <phoneticPr fontId="6"/>
  </si>
  <si>
    <t>NLD+BLEx</t>
    <phoneticPr fontId="6"/>
  </si>
  <si>
    <t>ALD</t>
    <phoneticPr fontId="6"/>
  </si>
  <si>
    <t>ALD+BLEx</t>
    <phoneticPr fontId="6"/>
  </si>
  <si>
    <t>average</t>
    <phoneticPr fontId="6"/>
  </si>
  <si>
    <t>relative</t>
    <phoneticPr fontId="6"/>
  </si>
  <si>
    <t>ALD</t>
    <phoneticPr fontId="6"/>
  </si>
  <si>
    <t>control</t>
    <phoneticPr fontId="6"/>
  </si>
  <si>
    <t>BLEx</t>
    <phoneticPr fontId="6"/>
  </si>
  <si>
    <t>control</t>
  </si>
  <si>
    <t>BLEx</t>
  </si>
  <si>
    <t>control,NLD</t>
  </si>
  <si>
    <t>control,ALD</t>
  </si>
  <si>
    <t>BLEx,NLD</t>
  </si>
  <si>
    <t>BLEx,ALD</t>
  </si>
  <si>
    <t>two-way ANOVA</t>
    <phoneticPr fontId="6"/>
  </si>
  <si>
    <t>data number</t>
    <phoneticPr fontId="6"/>
  </si>
  <si>
    <t>unbiased vatriance</t>
    <phoneticPr fontId="6"/>
  </si>
  <si>
    <t>s.d.</t>
    <phoneticPr fontId="6"/>
  </si>
  <si>
    <t>s.e.</t>
    <phoneticPr fontId="6"/>
  </si>
  <si>
    <t>total</t>
    <phoneticPr fontId="6"/>
  </si>
  <si>
    <t>ANOVA table</t>
    <phoneticPr fontId="6"/>
  </si>
  <si>
    <t>Variation factors</t>
    <phoneticPr fontId="6"/>
  </si>
  <si>
    <t>Sum of squared deviations</t>
    <phoneticPr fontId="6"/>
  </si>
  <si>
    <t>Degree of freedom</t>
    <phoneticPr fontId="6"/>
  </si>
  <si>
    <t>mean square</t>
    <phoneticPr fontId="6"/>
  </si>
  <si>
    <t>F value</t>
    <phoneticPr fontId="6"/>
  </si>
  <si>
    <t>P value</t>
    <phoneticPr fontId="6"/>
  </si>
  <si>
    <t>Total variation</t>
    <phoneticPr fontId="6"/>
  </si>
  <si>
    <t>Line spacing change</t>
    <phoneticPr fontId="6"/>
  </si>
  <si>
    <t>Inter-row change</t>
    <phoneticPr fontId="6"/>
  </si>
  <si>
    <t>Interaction</t>
    <phoneticPr fontId="6"/>
  </si>
  <si>
    <t>Error variation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</si>
</sst>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10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/>
    <xf numFmtId="0" fontId="5" fillId="0" borderId="0" xfId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3">
      <alignment vertical="center"/>
    </xf>
    <xf numFmtId="0" fontId="2" fillId="0" borderId="0" xfId="4">
      <alignment vertical="center"/>
    </xf>
    <xf numFmtId="0" fontId="1" fillId="0" borderId="0" xfId="5">
      <alignment vertical="center"/>
    </xf>
    <xf numFmtId="0" fontId="1" fillId="0" borderId="0" xfId="6">
      <alignment vertical="center"/>
    </xf>
    <xf numFmtId="0" fontId="1" fillId="0" borderId="0" xfId="7">
      <alignment vertical="center"/>
    </xf>
  </cellXfs>
  <cellStyles count="8">
    <cellStyle name="標準" xfId="0" builtinId="0"/>
    <cellStyle name="標準 2" xfId="1"/>
    <cellStyle name="標準 2 2" xfId="6"/>
    <cellStyle name="標準 3" xfId="2"/>
    <cellStyle name="標準 4" xfId="3"/>
    <cellStyle name="標準 4 2" xfId="7"/>
    <cellStyle name="標準 5" xfId="4"/>
    <cellStyle name="標準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'ALDH2 mRNA'!$C$19:$F$19</c:f>
                <c:numCache>
                  <c:formatCode>General</c:formatCode>
                  <c:ptCount val="4"/>
                  <c:pt idx="0">
                    <c:v>0.30391916885493886</c:v>
                  </c:pt>
                  <c:pt idx="1">
                    <c:v>0.34466694674391402</c:v>
                  </c:pt>
                  <c:pt idx="2">
                    <c:v>6.589192005537349E-2</c:v>
                  </c:pt>
                  <c:pt idx="3">
                    <c:v>0.23873058130916672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'ALDH2 mRNA'!$C$12:$F$12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'ALDH2 mRNA'!$C$18:$F$18</c:f>
              <c:numCache>
                <c:formatCode>General</c:formatCode>
                <c:ptCount val="4"/>
                <c:pt idx="0">
                  <c:v>1</c:v>
                </c:pt>
                <c:pt idx="1">
                  <c:v>1.0225914464171673</c:v>
                </c:pt>
                <c:pt idx="2">
                  <c:v>0.81747318990176365</c:v>
                </c:pt>
                <c:pt idx="3">
                  <c:v>0.94550363861099052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3-4F1D-A550-BF0CDBCB7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8034127"/>
        <c:axId val="1698034543"/>
      </c:barChart>
      <c:catAx>
        <c:axId val="1698034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8034543"/>
        <c:crosses val="autoZero"/>
        <c:auto val="1"/>
        <c:lblAlgn val="ctr"/>
        <c:lblOffset val="100"/>
        <c:noMultiLvlLbl val="0"/>
      </c:catAx>
      <c:valAx>
        <c:axId val="16980345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ALDH2/b-actin mRNA</a:t>
                </a:r>
              </a:p>
              <a:p>
                <a:pPr>
                  <a:defRPr/>
                </a:pPr>
                <a:r>
                  <a:rPr lang="en-US" altLang="ja-JP"/>
                  <a:t>(relative</a:t>
                </a:r>
                <a:r>
                  <a:rPr lang="en-US" altLang="ja-JP" baseline="0"/>
                  <a:t> to NLD)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8034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472440</xdr:colOff>
      <xdr:row>2</xdr:row>
      <xdr:rowOff>76200</xdr:rowOff>
    </xdr:from>
    <xdr:to>
      <xdr:col>14</xdr:col>
      <xdr:colOff>167640</xdr:colOff>
      <xdr:row>18</xdr:row>
      <xdr:rowOff>137160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4" sqref="C4:C15"/>
    </sheetView>
  </sheetViews>
  <sheetFormatPr defaultRowHeight="13.2" x14ac:dyDescent="0.2"/>
  <cols>
    <col min="1" max="1" width="21.88671875" style="5" bestFit="1" customWidth="1"/>
    <col min="2" max="2" width="16.5546875" style="5" bestFit="1" customWidth="1"/>
    <col min="3" max="3" width="21.33203125" style="5" bestFit="1" customWidth="1"/>
    <col min="4" max="16384" width="8.88671875" style="5"/>
  </cols>
  <sheetData>
    <row r="1" spans="1:3" x14ac:dyDescent="0.2">
      <c r="A1" s="5" t="s">
        <v>0</v>
      </c>
    </row>
    <row r="3" spans="1:3" x14ac:dyDescent="0.2">
      <c r="A3" s="5" t="s">
        <v>14</v>
      </c>
      <c r="B3" s="5" t="s">
        <v>1</v>
      </c>
      <c r="C3" s="5" t="s">
        <v>2</v>
      </c>
    </row>
    <row r="4" spans="1:3" x14ac:dyDescent="0.2">
      <c r="B4" s="5" t="s">
        <v>15</v>
      </c>
      <c r="C4" s="5">
        <v>1.9721391016720993</v>
      </c>
    </row>
    <row r="5" spans="1:3" x14ac:dyDescent="0.2">
      <c r="B5" s="5" t="s">
        <v>16</v>
      </c>
      <c r="C5" s="5">
        <v>1.1274516310358502</v>
      </c>
    </row>
    <row r="6" spans="1:3" x14ac:dyDescent="0.2">
      <c r="B6" s="5" t="s">
        <v>17</v>
      </c>
      <c r="C6" s="5">
        <v>1.3420730557170877</v>
      </c>
    </row>
    <row r="7" spans="1:3" x14ac:dyDescent="0.2">
      <c r="B7" s="5" t="s">
        <v>18</v>
      </c>
      <c r="C7" s="5">
        <v>0.98958493933839986</v>
      </c>
    </row>
    <row r="8" spans="1:3" x14ac:dyDescent="0.2">
      <c r="B8" s="5" t="s">
        <v>19</v>
      </c>
      <c r="C8" s="5">
        <v>1.7250691920583645</v>
      </c>
    </row>
    <row r="9" spans="1:3" x14ac:dyDescent="0.2">
      <c r="B9" s="5" t="s">
        <v>20</v>
      </c>
      <c r="C9" s="5">
        <v>1.8970107178486746</v>
      </c>
    </row>
    <row r="10" spans="1:3" x14ac:dyDescent="0.2">
      <c r="B10" s="5" t="s">
        <v>21</v>
      </c>
      <c r="C10" s="5">
        <v>1.0643485334871305</v>
      </c>
    </row>
    <row r="11" spans="1:3" x14ac:dyDescent="0.2">
      <c r="B11" s="5" t="s">
        <v>22</v>
      </c>
      <c r="C11" s="5">
        <v>0.92127122630658365</v>
      </c>
    </row>
    <row r="12" spans="1:3" x14ac:dyDescent="0.2">
      <c r="B12" s="5" t="s">
        <v>23</v>
      </c>
      <c r="C12" s="5">
        <v>1.081581260819874</v>
      </c>
    </row>
    <row r="13" spans="1:3" x14ac:dyDescent="0.2">
      <c r="B13" s="5" t="s">
        <v>24</v>
      </c>
      <c r="C13" s="5">
        <v>1.6640238561126712</v>
      </c>
    </row>
    <row r="14" spans="1:3" x14ac:dyDescent="0.2">
      <c r="B14" s="5" t="s">
        <v>25</v>
      </c>
      <c r="C14" s="5">
        <v>1.3757678025760884</v>
      </c>
    </row>
    <row r="15" spans="1:3" x14ac:dyDescent="0.2">
      <c r="B15" s="5" t="s">
        <v>26</v>
      </c>
      <c r="C15" s="5">
        <v>1.1791250082565476</v>
      </c>
    </row>
    <row r="16" spans="1:3" x14ac:dyDescent="0.2">
      <c r="B16" s="5" t="s">
        <v>27</v>
      </c>
      <c r="C16" s="5">
        <v>1</v>
      </c>
    </row>
  </sheetData>
  <phoneticPr fontId="6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4" sqref="C4:C12"/>
    </sheetView>
  </sheetViews>
  <sheetFormatPr defaultRowHeight="13.2" x14ac:dyDescent="0.2"/>
  <cols>
    <col min="1" max="1" width="21.88671875" style="5" bestFit="1" customWidth="1"/>
    <col min="2" max="2" width="16.5546875" style="5" bestFit="1" customWidth="1"/>
    <col min="3" max="3" width="21.33203125" style="5" bestFit="1" customWidth="1"/>
    <col min="4" max="16384" width="8.88671875" style="5"/>
  </cols>
  <sheetData>
    <row r="1" spans="1:3" x14ac:dyDescent="0.2">
      <c r="A1" s="5" t="s">
        <v>0</v>
      </c>
    </row>
    <row r="3" spans="1:3" x14ac:dyDescent="0.2">
      <c r="A3" s="5" t="s">
        <v>14</v>
      </c>
      <c r="B3" s="5" t="s">
        <v>1</v>
      </c>
      <c r="C3" s="5" t="s">
        <v>2</v>
      </c>
    </row>
    <row r="4" spans="1:3" x14ac:dyDescent="0.2">
      <c r="B4" s="5" t="s">
        <v>15</v>
      </c>
      <c r="C4" s="5">
        <v>1.0669137823088257</v>
      </c>
    </row>
    <row r="5" spans="1:3" x14ac:dyDescent="0.2">
      <c r="B5" s="5" t="s">
        <v>16</v>
      </c>
      <c r="C5" s="5">
        <v>1.0019886850784292</v>
      </c>
    </row>
    <row r="6" spans="1:3" x14ac:dyDescent="0.2">
      <c r="B6" s="5" t="s">
        <v>18</v>
      </c>
      <c r="C6" s="5">
        <v>1.131873385060278</v>
      </c>
    </row>
    <row r="7" spans="1:3" x14ac:dyDescent="0.2">
      <c r="B7" s="5" t="s">
        <v>19</v>
      </c>
      <c r="C7" s="5">
        <v>0.91411113022017565</v>
      </c>
    </row>
    <row r="8" spans="1:3" x14ac:dyDescent="0.2">
      <c r="B8" s="5" t="s">
        <v>20</v>
      </c>
      <c r="C8" s="5">
        <v>1</v>
      </c>
    </row>
    <row r="9" spans="1:3" x14ac:dyDescent="0.2">
      <c r="B9" s="5" t="s">
        <v>21</v>
      </c>
      <c r="C9" s="5">
        <v>1.1462129036497308</v>
      </c>
    </row>
    <row r="10" spans="1:3" x14ac:dyDescent="0.2">
      <c r="B10" s="5" t="s">
        <v>22</v>
      </c>
      <c r="C10" s="5">
        <v>1.1087994409423367</v>
      </c>
    </row>
    <row r="11" spans="1:3" x14ac:dyDescent="0.2">
      <c r="B11" s="5" t="s">
        <v>28</v>
      </c>
      <c r="C11" s="5">
        <v>1.1053006154424028</v>
      </c>
    </row>
    <row r="12" spans="1:3" x14ac:dyDescent="0.2">
      <c r="B12" s="5" t="s">
        <v>24</v>
      </c>
      <c r="C12" s="5">
        <v>0.83154680190074404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zoomScaleNormal="100" workbookViewId="0">
      <selection activeCell="F12" sqref="F12"/>
    </sheetView>
  </sheetViews>
  <sheetFormatPr defaultRowHeight="13.2" x14ac:dyDescent="0.2"/>
  <sheetData>
    <row r="3" spans="2:9" x14ac:dyDescent="0.2">
      <c r="C3" t="s">
        <v>6</v>
      </c>
      <c r="D3" t="s">
        <v>7</v>
      </c>
      <c r="E3" t="s">
        <v>8</v>
      </c>
      <c r="F3" t="s">
        <v>9</v>
      </c>
    </row>
    <row r="4" spans="2:9" x14ac:dyDescent="0.2">
      <c r="C4" s="5">
        <v>1.9721391016720993</v>
      </c>
      <c r="D4" s="5">
        <v>0.98958493933839986</v>
      </c>
      <c r="E4" s="5">
        <v>1.0643485334871305</v>
      </c>
      <c r="F4" s="5">
        <v>1.6640238561126712</v>
      </c>
    </row>
    <row r="5" spans="2:9" x14ac:dyDescent="0.2">
      <c r="C5" s="5">
        <v>1.1274516310358502</v>
      </c>
      <c r="D5" s="5">
        <v>1.7250691920583645</v>
      </c>
      <c r="E5" s="5">
        <v>0.92127122630658365</v>
      </c>
      <c r="F5" s="5">
        <v>1.3757678025760884</v>
      </c>
    </row>
    <row r="6" spans="2:9" x14ac:dyDescent="0.2">
      <c r="C6" s="5">
        <v>1.3420730557170877</v>
      </c>
      <c r="D6" s="5">
        <v>1.8970107178486746</v>
      </c>
      <c r="E6" s="5">
        <v>1.081581260819874</v>
      </c>
      <c r="F6" s="5">
        <v>1.1791250082565476</v>
      </c>
    </row>
    <row r="7" spans="2:9" x14ac:dyDescent="0.2">
      <c r="C7" s="5">
        <v>1.0669137823088257</v>
      </c>
      <c r="D7" s="5">
        <v>1.131873385060278</v>
      </c>
      <c r="E7" s="5">
        <v>1.1462129036497308</v>
      </c>
      <c r="F7" s="5">
        <v>1.1053006154424028</v>
      </c>
    </row>
    <row r="8" spans="2:9" x14ac:dyDescent="0.2">
      <c r="C8" s="5">
        <v>1.0019886850784292</v>
      </c>
      <c r="D8" s="5">
        <v>0.91411113022017565</v>
      </c>
      <c r="E8" s="5">
        <v>1.1087994409423367</v>
      </c>
      <c r="F8" s="5">
        <v>0.83154680190074404</v>
      </c>
    </row>
    <row r="9" spans="2:9" x14ac:dyDescent="0.2">
      <c r="B9" t="s">
        <v>5</v>
      </c>
      <c r="C9">
        <f>AVERAGE(C4:C8)</f>
        <v>1.3021132511624585</v>
      </c>
      <c r="D9">
        <f t="shared" ref="D9:F9" si="0">AVERAGE(D4:D8)</f>
        <v>1.3315298729051785</v>
      </c>
      <c r="E9">
        <f t="shared" si="0"/>
        <v>1.0644426730411312</v>
      </c>
      <c r="F9">
        <f t="shared" si="0"/>
        <v>1.2311528168576908</v>
      </c>
    </row>
    <row r="10" spans="2:9" x14ac:dyDescent="0.2">
      <c r="I10" s="1"/>
    </row>
    <row r="11" spans="2:9" x14ac:dyDescent="0.2">
      <c r="B11" t="s">
        <v>11</v>
      </c>
    </row>
    <row r="12" spans="2:9" x14ac:dyDescent="0.2">
      <c r="C12" t="s">
        <v>6</v>
      </c>
      <c r="D12" t="s">
        <v>29</v>
      </c>
      <c r="E12" t="s">
        <v>8</v>
      </c>
      <c r="F12" t="s">
        <v>30</v>
      </c>
    </row>
    <row r="13" spans="2:9" x14ac:dyDescent="0.2">
      <c r="C13" s="1">
        <f>C4/$C$9</f>
        <v>1.5145680300169566</v>
      </c>
      <c r="D13" s="1">
        <f t="shared" ref="D13:F13" si="1">D4/$C$9</f>
        <v>0.75998377134627138</v>
      </c>
      <c r="E13" s="1">
        <f t="shared" si="1"/>
        <v>0.81740089238546332</v>
      </c>
      <c r="F13" s="1">
        <f t="shared" si="1"/>
        <v>1.2779409583821668</v>
      </c>
    </row>
    <row r="14" spans="2:9" x14ac:dyDescent="0.2">
      <c r="C14" s="1">
        <f t="shared" ref="C14:F14" si="2">C5/$C$9</f>
        <v>0.86586295779519984</v>
      </c>
      <c r="D14" s="1">
        <f t="shared" si="2"/>
        <v>1.3248226991917278</v>
      </c>
      <c r="E14" s="1">
        <f t="shared" si="2"/>
        <v>0.70752004519124656</v>
      </c>
      <c r="F14" s="1">
        <f t="shared" si="2"/>
        <v>1.0565653957886345</v>
      </c>
    </row>
    <row r="15" spans="2:9" x14ac:dyDescent="0.2">
      <c r="C15" s="1">
        <f t="shared" ref="C15:F15" si="3">C6/$C$9</f>
        <v>1.0306884247733099</v>
      </c>
      <c r="D15" s="1">
        <f t="shared" si="3"/>
        <v>1.4568707569446229</v>
      </c>
      <c r="E15" s="1">
        <f t="shared" si="3"/>
        <v>0.83063532289091979</v>
      </c>
      <c r="F15" s="1">
        <f t="shared" si="3"/>
        <v>0.90554719968012509</v>
      </c>
    </row>
    <row r="16" spans="2:9" x14ac:dyDescent="0.2">
      <c r="C16" s="1">
        <f t="shared" ref="C16:F16" si="4">C7/$C$9</f>
        <v>0.81937095821453398</v>
      </c>
      <c r="D16" s="1">
        <f t="shared" si="4"/>
        <v>0.86925878686036007</v>
      </c>
      <c r="E16" s="1">
        <f t="shared" si="4"/>
        <v>0.88027128410409161</v>
      </c>
      <c r="F16" s="1">
        <f t="shared" si="4"/>
        <v>0.8488513686928908</v>
      </c>
    </row>
    <row r="17" spans="2:7" x14ac:dyDescent="0.2">
      <c r="C17" s="1">
        <f t="shared" ref="C17:F17" si="5">C8/$C$9</f>
        <v>0.76950962919999943</v>
      </c>
      <c r="D17" s="1">
        <f t="shared" si="5"/>
        <v>0.70202121774285386</v>
      </c>
      <c r="E17" s="1">
        <f t="shared" si="5"/>
        <v>0.85153840493709643</v>
      </c>
      <c r="F17" s="1">
        <f t="shared" si="5"/>
        <v>0.63861327051113459</v>
      </c>
    </row>
    <row r="18" spans="2:7" x14ac:dyDescent="0.2">
      <c r="B18" t="s">
        <v>5</v>
      </c>
      <c r="C18">
        <f>AVERAGE(C13:C17)</f>
        <v>1</v>
      </c>
      <c r="D18">
        <f t="shared" ref="D18" si="6">AVERAGE(D13:D17)</f>
        <v>1.0225914464171673</v>
      </c>
      <c r="E18">
        <f t="shared" ref="E18" si="7">AVERAGE(E13:E17)</f>
        <v>0.81747318990176365</v>
      </c>
      <c r="F18">
        <f t="shared" ref="F18" si="8">AVERAGE(F13:F17)</f>
        <v>0.94550363861099052</v>
      </c>
    </row>
    <row r="19" spans="2:7" x14ac:dyDescent="0.2">
      <c r="B19" t="s">
        <v>10</v>
      </c>
      <c r="C19">
        <f>_xlfn.STDEV.S(C13:C17)</f>
        <v>0.30391916885493886</v>
      </c>
      <c r="D19">
        <f t="shared" ref="D19:F19" si="9">_xlfn.STDEV.S(D13:D17)</f>
        <v>0.34466694674391402</v>
      </c>
      <c r="E19">
        <f t="shared" si="9"/>
        <v>6.589192005537349E-2</v>
      </c>
      <c r="F19">
        <f t="shared" si="9"/>
        <v>0.23873058130916672</v>
      </c>
    </row>
    <row r="20" spans="2:7" x14ac:dyDescent="0.2">
      <c r="B20" t="s">
        <v>12</v>
      </c>
      <c r="C20">
        <f>C19/SQRT(5)</f>
        <v>0.13591678424497602</v>
      </c>
      <c r="D20">
        <f t="shared" ref="D20:F20" si="10">D19/SQRT(5)</f>
        <v>0.15413974450333831</v>
      </c>
      <c r="E20">
        <f t="shared" si="10"/>
        <v>2.9467762482359366E-2</v>
      </c>
      <c r="F20">
        <f t="shared" si="10"/>
        <v>0.10676356162306749</v>
      </c>
    </row>
    <row r="22" spans="2:7" x14ac:dyDescent="0.2">
      <c r="B22" s="4"/>
      <c r="C22" s="5"/>
      <c r="D22" s="5"/>
      <c r="E22" s="5"/>
      <c r="F22" s="5"/>
    </row>
    <row r="23" spans="2:7" x14ac:dyDescent="0.2">
      <c r="B23" s="4"/>
      <c r="C23" s="5"/>
      <c r="D23" s="5"/>
      <c r="E23" s="5"/>
      <c r="F23" s="5"/>
    </row>
    <row r="24" spans="2:7" x14ac:dyDescent="0.2">
      <c r="D24" s="5"/>
      <c r="E24" s="5"/>
      <c r="F24" s="5"/>
    </row>
    <row r="25" spans="2:7" x14ac:dyDescent="0.2">
      <c r="D25" s="4"/>
      <c r="E25" s="4"/>
      <c r="F25" s="4"/>
      <c r="G25" s="4"/>
    </row>
    <row r="26" spans="2:7" x14ac:dyDescent="0.2">
      <c r="C26" s="5"/>
      <c r="D26" s="4"/>
      <c r="E26" s="4"/>
      <c r="F26" s="4"/>
      <c r="G26" s="4"/>
    </row>
    <row r="29" spans="2:7" x14ac:dyDescent="0.2">
      <c r="D29" s="4"/>
    </row>
    <row r="31" spans="2:7" x14ac:dyDescent="0.2">
      <c r="B31" s="4"/>
    </row>
    <row r="32" spans="2:7" x14ac:dyDescent="0.2">
      <c r="B32" s="4"/>
    </row>
  </sheetData>
  <phoneticPr fontId="6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abSelected="1" zoomScaleNormal="100" workbookViewId="0">
      <selection activeCell="A46" sqref="A46:A50"/>
    </sheetView>
  </sheetViews>
  <sheetFormatPr defaultRowHeight="13.2" x14ac:dyDescent="0.2"/>
  <sheetData>
    <row r="3" spans="2:9" x14ac:dyDescent="0.2">
      <c r="C3" t="s">
        <v>31</v>
      </c>
      <c r="D3" t="s">
        <v>32</v>
      </c>
      <c r="E3" t="s">
        <v>33</v>
      </c>
      <c r="F3" t="s">
        <v>34</v>
      </c>
    </row>
    <row r="4" spans="2:9" x14ac:dyDescent="0.2">
      <c r="C4" s="6">
        <v>1.9721391016720993</v>
      </c>
      <c r="D4" s="6">
        <v>0.98958493933839986</v>
      </c>
      <c r="E4" s="6">
        <v>1.0643485334871305</v>
      </c>
      <c r="F4" s="6">
        <v>1.6640238561126712</v>
      </c>
    </row>
    <row r="5" spans="2:9" x14ac:dyDescent="0.2">
      <c r="C5" s="6">
        <v>1.1274516310358502</v>
      </c>
      <c r="D5" s="6">
        <v>1.7250691920583645</v>
      </c>
      <c r="E5" s="6">
        <v>0.92127122630658365</v>
      </c>
      <c r="F5" s="6">
        <v>1.3757678025760884</v>
      </c>
    </row>
    <row r="6" spans="2:9" x14ac:dyDescent="0.2">
      <c r="C6" s="6">
        <v>1.3420730557170877</v>
      </c>
      <c r="D6" s="6">
        <v>1.8970107178486746</v>
      </c>
      <c r="E6" s="6">
        <v>1.081581260819874</v>
      </c>
      <c r="F6" s="6">
        <v>1.1791250082565476</v>
      </c>
    </row>
    <row r="7" spans="2:9" x14ac:dyDescent="0.2">
      <c r="C7" s="6">
        <v>1.0669137823088257</v>
      </c>
      <c r="D7" s="6">
        <v>1.131873385060278</v>
      </c>
      <c r="E7" s="6">
        <v>1.1462129036497308</v>
      </c>
      <c r="F7" s="6">
        <v>1.1053006154424028</v>
      </c>
    </row>
    <row r="8" spans="2:9" x14ac:dyDescent="0.2">
      <c r="C8" s="6">
        <v>1.0019886850784292</v>
      </c>
      <c r="D8" s="6">
        <v>0.91411113022017565</v>
      </c>
      <c r="E8" s="6">
        <v>1.1087994409423367</v>
      </c>
      <c r="F8" s="6">
        <v>0.83154680190074404</v>
      </c>
    </row>
    <row r="9" spans="2:9" x14ac:dyDescent="0.2">
      <c r="B9" t="s">
        <v>35</v>
      </c>
      <c r="C9">
        <f>AVERAGE(C4:C8)</f>
        <v>1.3021132511624585</v>
      </c>
      <c r="D9">
        <f t="shared" ref="D9:F9" si="0">AVERAGE(D4:D8)</f>
        <v>1.3315298729051785</v>
      </c>
      <c r="E9">
        <f t="shared" si="0"/>
        <v>1.0644426730411312</v>
      </c>
      <c r="F9">
        <f t="shared" si="0"/>
        <v>1.2311528168576908</v>
      </c>
    </row>
    <row r="10" spans="2:9" x14ac:dyDescent="0.2">
      <c r="I10" s="7"/>
    </row>
    <row r="11" spans="2:9" x14ac:dyDescent="0.2">
      <c r="B11" t="s">
        <v>36</v>
      </c>
    </row>
    <row r="12" spans="2:9" x14ac:dyDescent="0.2">
      <c r="C12" t="s">
        <v>31</v>
      </c>
      <c r="D12" t="s">
        <v>37</v>
      </c>
    </row>
    <row r="13" spans="2:9" x14ac:dyDescent="0.2">
      <c r="B13" t="s">
        <v>38</v>
      </c>
      <c r="C13" s="7">
        <f>C4/$C$9</f>
        <v>1.5145680300169566</v>
      </c>
      <c r="D13" s="7">
        <f>E4/$C$9</f>
        <v>0.81740089238546332</v>
      </c>
    </row>
    <row r="14" spans="2:9" x14ac:dyDescent="0.2">
      <c r="C14" s="7">
        <f t="shared" ref="C14:C17" si="1">C5/$C$9</f>
        <v>0.86586295779519984</v>
      </c>
      <c r="D14" s="7">
        <f>E5/$C$9</f>
        <v>0.70752004519124656</v>
      </c>
    </row>
    <row r="15" spans="2:9" x14ac:dyDescent="0.2">
      <c r="C15" s="7">
        <f t="shared" si="1"/>
        <v>1.0306884247733099</v>
      </c>
      <c r="D15" s="7">
        <f>E6/$C$9</f>
        <v>0.83063532289091979</v>
      </c>
    </row>
    <row r="16" spans="2:9" x14ac:dyDescent="0.2">
      <c r="C16" s="7">
        <f t="shared" si="1"/>
        <v>0.81937095821453398</v>
      </c>
      <c r="D16" s="7">
        <f>E7/$C$9</f>
        <v>0.88027128410409161</v>
      </c>
    </row>
    <row r="17" spans="1:6" x14ac:dyDescent="0.2">
      <c r="C17" s="7">
        <f t="shared" si="1"/>
        <v>0.76950962919999943</v>
      </c>
      <c r="D17" s="7">
        <f>E8/$C$9</f>
        <v>0.85153840493709643</v>
      </c>
    </row>
    <row r="18" spans="1:6" x14ac:dyDescent="0.2">
      <c r="B18" t="s">
        <v>39</v>
      </c>
      <c r="C18" s="7">
        <f>D4/$C$9</f>
        <v>0.75998377134627138</v>
      </c>
      <c r="D18" s="7">
        <f>F4/$C$9</f>
        <v>1.2779409583821668</v>
      </c>
    </row>
    <row r="19" spans="1:6" x14ac:dyDescent="0.2">
      <c r="C19" s="7">
        <f>D5/$C$9</f>
        <v>1.3248226991917278</v>
      </c>
      <c r="D19" s="7">
        <f>F5/$C$9</f>
        <v>1.0565653957886345</v>
      </c>
    </row>
    <row r="20" spans="1:6" x14ac:dyDescent="0.2">
      <c r="C20" s="7">
        <f>D6/$C$9</f>
        <v>1.4568707569446229</v>
      </c>
      <c r="D20" s="7">
        <f>F6/$C$9</f>
        <v>0.90554719968012509</v>
      </c>
    </row>
    <row r="21" spans="1:6" x14ac:dyDescent="0.2">
      <c r="C21" s="7">
        <f>D7/$C$9</f>
        <v>0.86925878686036007</v>
      </c>
      <c r="D21" s="7">
        <f>F7/$C$9</f>
        <v>0.8488513686928908</v>
      </c>
    </row>
    <row r="22" spans="1:6" x14ac:dyDescent="0.2">
      <c r="B22" s="8"/>
      <c r="C22" s="7">
        <f>D8/$C$9</f>
        <v>0.70202121774285386</v>
      </c>
      <c r="D22" s="7">
        <f>F8/$C$9</f>
        <v>0.63861327051113459</v>
      </c>
      <c r="E22" s="6"/>
      <c r="F22" s="6"/>
    </row>
    <row r="23" spans="1:6" x14ac:dyDescent="0.2">
      <c r="B23" s="8"/>
      <c r="C23" s="6"/>
      <c r="D23" s="6"/>
      <c r="E23" s="6"/>
      <c r="F23" s="6"/>
    </row>
    <row r="24" spans="1:6" x14ac:dyDescent="0.2">
      <c r="A24" t="s">
        <v>46</v>
      </c>
    </row>
    <row r="27" spans="1:6" x14ac:dyDescent="0.2">
      <c r="B27" s="2" t="s">
        <v>47</v>
      </c>
      <c r="C27" s="2" t="s">
        <v>35</v>
      </c>
      <c r="D27" s="2" t="s">
        <v>48</v>
      </c>
      <c r="E27" s="2" t="s">
        <v>49</v>
      </c>
      <c r="F27" s="2" t="s">
        <v>50</v>
      </c>
    </row>
    <row r="29" spans="1:6" x14ac:dyDescent="0.2">
      <c r="A29" t="s">
        <v>42</v>
      </c>
      <c r="B29">
        <v>5</v>
      </c>
      <c r="C29">
        <v>1</v>
      </c>
      <c r="D29">
        <v>9.2366861197476835E-2</v>
      </c>
      <c r="E29">
        <v>0.30391916885493886</v>
      </c>
      <c r="F29">
        <v>0.13591678424497602</v>
      </c>
    </row>
    <row r="30" spans="1:6" x14ac:dyDescent="0.2">
      <c r="A30" t="s">
        <v>43</v>
      </c>
      <c r="B30">
        <v>5</v>
      </c>
      <c r="C30">
        <v>0.81747318990176365</v>
      </c>
      <c r="D30">
        <v>4.3417451285837315E-3</v>
      </c>
      <c r="E30">
        <v>6.589192005537349E-2</v>
      </c>
      <c r="F30">
        <v>2.9467762482359366E-2</v>
      </c>
    </row>
    <row r="31" spans="1:6" x14ac:dyDescent="0.2">
      <c r="A31" t="s">
        <v>44</v>
      </c>
      <c r="B31">
        <v>5</v>
      </c>
      <c r="C31">
        <v>1.0225914464171673</v>
      </c>
      <c r="D31">
        <v>0.11879530417777207</v>
      </c>
      <c r="E31">
        <v>0.34466694674391402</v>
      </c>
      <c r="F31">
        <v>0.15413974450333831</v>
      </c>
    </row>
    <row r="32" spans="1:6" x14ac:dyDescent="0.2">
      <c r="A32" t="s">
        <v>45</v>
      </c>
      <c r="B32">
        <v>5</v>
      </c>
      <c r="C32">
        <v>0.94550363861099052</v>
      </c>
      <c r="D32">
        <v>5.6992290452212657E-2</v>
      </c>
      <c r="E32">
        <v>0.23873058130916672</v>
      </c>
      <c r="F32">
        <v>0.10676356162306751</v>
      </c>
    </row>
    <row r="34" spans="1:7" x14ac:dyDescent="0.2">
      <c r="A34" t="s">
        <v>40</v>
      </c>
      <c r="B34">
        <v>10</v>
      </c>
      <c r="C34">
        <v>0.90873659495088188</v>
      </c>
      <c r="D34">
        <v>5.2236057368426084E-2</v>
      </c>
      <c r="E34">
        <v>0.22855208896097642</v>
      </c>
      <c r="F34">
        <v>7.2274516510611189E-2</v>
      </c>
    </row>
    <row r="35" spans="1:7" x14ac:dyDescent="0.2">
      <c r="A35" t="s">
        <v>41</v>
      </c>
      <c r="B35">
        <v>10</v>
      </c>
      <c r="C35">
        <v>0.98404754251407878</v>
      </c>
      <c r="D35">
        <v>7.9778522644538441E-2</v>
      </c>
      <c r="E35">
        <v>0.28245092077127038</v>
      </c>
      <c r="F35">
        <v>8.9318823684897714E-2</v>
      </c>
    </row>
    <row r="37" spans="1:7" x14ac:dyDescent="0.2">
      <c r="A37" t="s">
        <v>3</v>
      </c>
      <c r="B37">
        <v>10</v>
      </c>
      <c r="C37">
        <v>1.0112957232085837</v>
      </c>
      <c r="D37">
        <v>9.3991621681004986E-2</v>
      </c>
      <c r="E37">
        <v>0.30658053049892942</v>
      </c>
      <c r="F37">
        <v>9.6949276263933487E-2</v>
      </c>
    </row>
    <row r="38" spans="1:7" x14ac:dyDescent="0.2">
      <c r="A38" t="s">
        <v>4</v>
      </c>
      <c r="B38">
        <v>10</v>
      </c>
      <c r="C38">
        <v>0.88148841425637703</v>
      </c>
      <c r="D38">
        <v>3.1812847979433435E-2</v>
      </c>
      <c r="E38">
        <v>0.17836156530887878</v>
      </c>
      <c r="F38">
        <v>5.6402879340893081E-2</v>
      </c>
    </row>
    <row r="40" spans="1:7" x14ac:dyDescent="0.2">
      <c r="A40" t="s">
        <v>51</v>
      </c>
      <c r="B40">
        <v>20</v>
      </c>
      <c r="C40">
        <v>0.94639206873248027</v>
      </c>
      <c r="D40">
        <v>6.4025784959527057E-2</v>
      </c>
      <c r="E40">
        <v>0.25303316968240952</v>
      </c>
      <c r="F40">
        <v>5.6579936797210663E-2</v>
      </c>
    </row>
    <row r="43" spans="1:7" x14ac:dyDescent="0.2">
      <c r="A43" t="s">
        <v>52</v>
      </c>
    </row>
    <row r="45" spans="1:7" ht="13.8" thickBot="1" x14ac:dyDescent="0.25">
      <c r="A45" s="3" t="s">
        <v>53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58</v>
      </c>
      <c r="G45" s="3" t="s">
        <v>13</v>
      </c>
    </row>
    <row r="46" spans="1:7" x14ac:dyDescent="0.2">
      <c r="A46" t="s">
        <v>59</v>
      </c>
      <c r="B46">
        <v>1.2164899142310142</v>
      </c>
      <c r="C46">
        <v>19</v>
      </c>
    </row>
    <row r="47" spans="1:7" x14ac:dyDescent="0.2">
      <c r="A47" t="s">
        <v>60</v>
      </c>
      <c r="B47">
        <v>2.8358694114334781E-2</v>
      </c>
      <c r="C47">
        <v>1</v>
      </c>
      <c r="D47">
        <v>2.8358694114334781E-2</v>
      </c>
      <c r="E47">
        <v>0.41628021256573994</v>
      </c>
      <c r="F47">
        <v>0.52794327083712078</v>
      </c>
      <c r="G47">
        <v>4.4939984776663584</v>
      </c>
    </row>
    <row r="48" spans="1:7" x14ac:dyDescent="0.2">
      <c r="A48" t="s">
        <v>61</v>
      </c>
      <c r="B48">
        <v>8.4249687287068373E-2</v>
      </c>
      <c r="C48">
        <v>1</v>
      </c>
      <c r="D48">
        <v>8.4249687287068373E-2</v>
      </c>
      <c r="E48">
        <v>1.2367098989487662</v>
      </c>
      <c r="F48">
        <v>0.28253698337515637</v>
      </c>
      <c r="G48">
        <v>4.4939984776663584</v>
      </c>
    </row>
    <row r="49" spans="1:7" x14ac:dyDescent="0.2">
      <c r="A49" t="s">
        <v>62</v>
      </c>
      <c r="B49">
        <v>1.3896729005429723E-2</v>
      </c>
      <c r="C49">
        <v>1</v>
      </c>
      <c r="D49">
        <v>1.3896729005429723E-2</v>
      </c>
      <c r="E49">
        <v>0.2039915265853019</v>
      </c>
      <c r="F49">
        <v>0.6575802776367361</v>
      </c>
      <c r="G49">
        <v>4.4939984776663584</v>
      </c>
    </row>
    <row r="50" spans="1:7" x14ac:dyDescent="0.2">
      <c r="A50" t="s">
        <v>63</v>
      </c>
      <c r="B50">
        <v>1.0899848038241813</v>
      </c>
      <c r="C50">
        <v>16</v>
      </c>
      <c r="D50">
        <v>6.812405023901133E-2</v>
      </c>
    </row>
  </sheetData>
  <phoneticPr fontId="6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ALDH2-1</vt:lpstr>
      <vt:lpstr>ALDH2-2</vt:lpstr>
      <vt:lpstr>ALDH2 mRNA</vt:lpstr>
      <vt:lpstr>ANOVA</vt:lpstr>
      <vt:lpstr>'ALDH2 mRNA'!Print_Area</vt:lpstr>
      <vt:lpstr>ANOVA!Print_Area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2019-03-28T07:00:25Z</dcterms:modified>
</cp:coreProperties>
</file>