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375"/>
  </bookViews>
  <sheets>
    <sheet name="Sheet1" sheetId="1" r:id="rId1"/>
  </sheets>
  <definedNames>
    <definedName name="_xlchart.v1.0" hidden="1">Sheet1!$B$14:$B$23</definedName>
    <definedName name="_xlchart.v1.1" hidden="1">Sheet1!$C$14:$C$23</definedName>
    <definedName name="_xlchart.v1.10" hidden="1">Sheet1!$B$3:$B$8</definedName>
    <definedName name="_xlchart.v1.11" hidden="1">Sheet1!$C$3:$C$8</definedName>
    <definedName name="_xlchart.v1.12" hidden="1">Sheet1!#REF!</definedName>
    <definedName name="_xlchart.v1.13" hidden="1">Sheet1!$D$3:$D$8</definedName>
    <definedName name="_xlchart.v1.14" hidden="1">Sheet1!$E$3:$E$8</definedName>
    <definedName name="_xlchart.v1.15" hidden="1">Sheet1!$B$29</definedName>
    <definedName name="_xlchart.v1.16" hidden="1">Sheet1!$B$30:$B$39</definedName>
    <definedName name="_xlchart.v1.17" hidden="1">Sheet1!$C$29</definedName>
    <definedName name="_xlchart.v1.18" hidden="1">Sheet1!$C$30:$C$39</definedName>
    <definedName name="_xlchart.v1.19" hidden="1">Sheet1!#REF!</definedName>
    <definedName name="_xlchart.v1.2" hidden="1">Sheet1!#REF!</definedName>
    <definedName name="_xlchart.v1.20" hidden="1">Sheet1!#REF!</definedName>
    <definedName name="_xlchart.v1.21" hidden="1">Sheet1!$D$29</definedName>
    <definedName name="_xlchart.v1.22" hidden="1">Sheet1!$D$30:$D$39</definedName>
    <definedName name="_xlchart.v1.23" hidden="1">Sheet1!$E$29</definedName>
    <definedName name="_xlchart.v1.24" hidden="1">Sheet1!$E$30:$E$39</definedName>
    <definedName name="_xlchart.v1.25" hidden="1">Sheet1!$B$29</definedName>
    <definedName name="_xlchart.v1.26" hidden="1">Sheet1!$B$30:$B$39</definedName>
    <definedName name="_xlchart.v1.27" hidden="1">Sheet1!$C$29</definedName>
    <definedName name="_xlchart.v1.28" hidden="1">Sheet1!$C$30:$C$39</definedName>
    <definedName name="_xlchart.v1.29" hidden="1">Sheet1!#REF!</definedName>
    <definedName name="_xlchart.v1.3" hidden="1">Sheet1!$D$14:$D$23</definedName>
    <definedName name="_xlchart.v1.30" hidden="1">Sheet1!#REF!</definedName>
    <definedName name="_xlchart.v1.31" hidden="1">Sheet1!$D$29</definedName>
    <definedName name="_xlchart.v1.32" hidden="1">Sheet1!$D$30:$D$39</definedName>
    <definedName name="_xlchart.v1.33" hidden="1">Sheet1!$E$29</definedName>
    <definedName name="_xlchart.v1.34" hidden="1">Sheet1!$E$30:$E$39</definedName>
    <definedName name="_xlchart.v1.4" hidden="1">Sheet1!$E$14:$E$23</definedName>
    <definedName name="_xlchart.v1.5" hidden="1">Sheet1!$B$14:$B$23</definedName>
    <definedName name="_xlchart.v1.6" hidden="1">Sheet1!$C$14:$C$23</definedName>
    <definedName name="_xlchart.v1.7" hidden="1">Sheet1!#REF!</definedName>
    <definedName name="_xlchart.v1.8" hidden="1">Sheet1!$D$14:$D$23</definedName>
    <definedName name="_xlchart.v1.9" hidden="1">Sheet1!$E$14:$E$23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10" i="1" l="1"/>
  <c r="I10" i="1"/>
  <c r="J10" i="1"/>
  <c r="K37" i="1"/>
  <c r="K35" i="1"/>
  <c r="K34" i="1"/>
  <c r="K33" i="1"/>
  <c r="K32" i="1"/>
  <c r="K31" i="1"/>
  <c r="J37" i="1"/>
  <c r="J35" i="1"/>
  <c r="J34" i="1"/>
  <c r="J33" i="1"/>
  <c r="J32" i="1"/>
  <c r="J31" i="1"/>
  <c r="I37" i="1"/>
  <c r="I35" i="1"/>
  <c r="I34" i="1"/>
  <c r="I33" i="1"/>
  <c r="I32" i="1"/>
  <c r="I31" i="1"/>
  <c r="K20" i="1"/>
  <c r="K18" i="1"/>
  <c r="K17" i="1"/>
  <c r="K16" i="1"/>
  <c r="K15" i="1"/>
  <c r="K14" i="1"/>
  <c r="J20" i="1"/>
  <c r="J18" i="1"/>
  <c r="J17" i="1"/>
  <c r="J16" i="1"/>
  <c r="J15" i="1"/>
  <c r="J14" i="1"/>
  <c r="I20" i="1"/>
  <c r="I18" i="1"/>
  <c r="I17" i="1"/>
  <c r="I16" i="1"/>
  <c r="I15" i="1"/>
  <c r="I14" i="1"/>
  <c r="I38" i="1" l="1"/>
  <c r="K38" i="1"/>
  <c r="I21" i="1"/>
  <c r="K21" i="1"/>
  <c r="J38" i="1"/>
  <c r="J21" i="1"/>
</calcChain>
</file>

<file path=xl/sharedStrings.xml><?xml version="1.0" encoding="utf-8"?>
<sst xmlns="http://schemas.openxmlformats.org/spreadsheetml/2006/main" count="45" uniqueCount="17">
  <si>
    <t>OPN_PRE</t>
  </si>
  <si>
    <t>OPN_POST</t>
  </si>
  <si>
    <t>MMP-2_PRE</t>
  </si>
  <si>
    <t>MMP-2_POST</t>
  </si>
  <si>
    <t>MMP-9_PRE</t>
  </si>
  <si>
    <t>MMP-9_POST</t>
  </si>
  <si>
    <t>OPN</t>
  </si>
  <si>
    <t>CONTROL</t>
  </si>
  <si>
    <t>MIN</t>
  </si>
  <si>
    <t>Q1</t>
  </si>
  <si>
    <t>MEDIAN</t>
  </si>
  <si>
    <t>Q3</t>
  </si>
  <si>
    <t>MAX</t>
  </si>
  <si>
    <t>MEAN</t>
  </si>
  <si>
    <t>RANGE</t>
  </si>
  <si>
    <t>MMP-2</t>
  </si>
  <si>
    <t>MMP-9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</si>
</sst>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</cx:f>
      </cx:numDim>
    </cx:data>
    <cx:data id="1">
      <cx:numDim type="val">
        <cx:f>_xlchart.v1.11</cx:f>
      </cx:numDim>
    </cx:data>
    <cx:data id="2">
      <cx:numDim type="val">
        <cx:f>_xlchart.v1.12</cx:f>
      </cx:numDim>
    </cx:data>
    <cx:data id="3">
      <cx:numDim type="val">
        <cx:f>_xlchart.v1.13</cx:f>
      </cx:numDim>
    </cx:data>
    <cx:data id="4">
      <cx:numDim type="val">
        <cx:f>_xlchart.v1.14</cx:f>
      </cx:numDim>
    </cx:data>
  </cx:chartData>
  <cx:chart>
    <cx:title pos="t" align="ctr" overlay="0"/>
    <cx:plotArea>
      <cx:plotAreaRegion>
        <cx:series layoutId="boxWhisker" uniqueId="{F39DB759-ED43-4D97-B75F-835A930E02F5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D51CCD7A-AD57-4039-9807-9B02B426BFB9}">
          <cx:dataId val="1"/>
          <cx:layoutPr>
            <cx:visibility meanLine="0" meanMarker="1" nonoutliers="0" outliers="1"/>
            <cx:statistics quartileMethod="inclusive"/>
          </cx:layoutPr>
        </cx:series>
        <cx:series layoutId="boxWhisker" uniqueId="{00FDB0C9-1E5F-42BC-A772-0BFA2DFDD537}"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563EB39C-680E-4DDE-A028-DCADBC3F14FA}"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A7752E26-31E3-4091-B091-F03E4A9773ED}">
          <cx:dataId val="4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1"/>
        <cx:tickLabels/>
      </cx:axis>
      <cx:axis id="1">
        <cx:valScaling max="0.32000000000000006" min="0.30500000000000005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582317</xdr:colOff>
      <xdr:row>1</xdr:row>
      <xdr:rowOff>30004</xdr:rowOff>
    </xdr:from>
    <xdr:to>
      <xdr:col>78</xdr:col>
      <xdr:colOff>402054</xdr:colOff>
      <xdr:row>18</xdr:row>
      <xdr:rowOff>128810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A910CBA-DCC9-47CA-8303-C78E01397F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42632017" y="214154"/>
              <a:ext cx="6525337" cy="32293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MY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zoomScale="75" zoomScaleNormal="75" workbookViewId="0">
      <selection activeCell="P26" sqref="P26"/>
    </sheetView>
  </sheetViews>
  <sheetFormatPr defaultRowHeight="15" x14ac:dyDescent="0.25"/>
  <cols>
    <col min="2" max="2" width="12.42578125" customWidth="1"/>
    <col min="3" max="3" width="11.85546875" customWidth="1"/>
    <col min="4" max="4" width="13.5703125" customWidth="1"/>
    <col min="5" max="5" width="12.42578125" customWidth="1"/>
    <col min="9" max="9" width="13.7109375" customWidth="1"/>
    <col min="10" max="10" width="12.7109375" customWidth="1"/>
    <col min="11" max="11" width="16.140625" customWidth="1"/>
  </cols>
  <sheetData>
    <row r="1" spans="2:11" ht="16.5" thickBot="1" x14ac:dyDescent="0.3">
      <c r="B1" s="1" t="s">
        <v>6</v>
      </c>
      <c r="C1" s="1"/>
      <c r="D1" s="1"/>
      <c r="E1" s="1"/>
      <c r="F1" s="1"/>
      <c r="G1" s="1"/>
    </row>
    <row r="2" spans="2:11" ht="16.5" thickBot="1" x14ac:dyDescent="0.3">
      <c r="B2" s="6" t="s">
        <v>0</v>
      </c>
      <c r="C2" s="4" t="s">
        <v>7</v>
      </c>
      <c r="D2" s="4" t="s">
        <v>1</v>
      </c>
      <c r="E2" s="5" t="s">
        <v>7</v>
      </c>
      <c r="F2" s="1"/>
      <c r="G2" s="1"/>
      <c r="H2" s="2"/>
      <c r="I2" s="3" t="s">
        <v>0</v>
      </c>
      <c r="J2" s="4" t="s">
        <v>7</v>
      </c>
      <c r="K2" s="5" t="s">
        <v>1</v>
      </c>
    </row>
    <row r="3" spans="2:11" ht="15.75" x14ac:dyDescent="0.25">
      <c r="B3" s="9">
        <v>0.31190000000000001</v>
      </c>
      <c r="C3" s="9">
        <v>0.31009999999999999</v>
      </c>
      <c r="D3" s="9">
        <v>0.31030000000000002</v>
      </c>
      <c r="E3" s="9">
        <v>0.31009999999999999</v>
      </c>
      <c r="F3" s="1"/>
      <c r="G3" s="1"/>
      <c r="H3" s="7" t="s">
        <v>8</v>
      </c>
      <c r="I3" s="8">
        <f>MIN(B3:B8)</f>
        <v>0.30990000000000001</v>
      </c>
      <c r="J3" s="9">
        <f>MIN(C3:C5)</f>
        <v>0.31009999999999999</v>
      </c>
      <c r="K3" s="9">
        <f>MIN(D3:D8)</f>
        <v>0.31030000000000002</v>
      </c>
    </row>
    <row r="4" spans="2:11" ht="15.75" x14ac:dyDescent="0.25">
      <c r="B4" s="12">
        <v>0.31269999999999998</v>
      </c>
      <c r="C4" s="12">
        <v>0.313</v>
      </c>
      <c r="D4" s="12">
        <v>0.31369999999999998</v>
      </c>
      <c r="E4" s="12">
        <v>0.313</v>
      </c>
      <c r="F4" s="1"/>
      <c r="G4" s="1"/>
      <c r="H4" s="10" t="s">
        <v>9</v>
      </c>
      <c r="I4" s="11">
        <f>QUARTILE(B3:B8,1)</f>
        <v>0.31067499999999998</v>
      </c>
      <c r="J4" s="12">
        <f>QUARTILE(C3:C5,1)</f>
        <v>0.31035000000000001</v>
      </c>
      <c r="K4" s="12">
        <f>QUARTILE(D3:D8,1)</f>
        <v>0.31079999999999997</v>
      </c>
    </row>
    <row r="5" spans="2:11" ht="15.75" x14ac:dyDescent="0.25">
      <c r="B5" s="12">
        <v>0.30990000000000001</v>
      </c>
      <c r="C5" s="12">
        <v>0.31059999999999999</v>
      </c>
      <c r="D5" s="12">
        <v>0.31059999999999999</v>
      </c>
      <c r="E5" s="12">
        <v>0.31059999999999999</v>
      </c>
      <c r="F5" s="1"/>
      <c r="G5" s="1"/>
      <c r="H5" s="10" t="s">
        <v>10</v>
      </c>
      <c r="I5" s="11">
        <f>MEDIAN(B3:B8)</f>
        <v>0.31154999999999999</v>
      </c>
      <c r="J5" s="12">
        <f>MEDIAN(C3:C5)</f>
        <v>0.31059999999999999</v>
      </c>
      <c r="K5" s="12">
        <f>MEDIAN(D3:D8)</f>
        <v>0.31190000000000001</v>
      </c>
    </row>
    <row r="6" spans="2:11" ht="15.75" x14ac:dyDescent="0.25">
      <c r="B6" s="12">
        <v>0.31759999999999999</v>
      </c>
      <c r="C6" s="12"/>
      <c r="D6" s="12">
        <v>0.31240000000000001</v>
      </c>
      <c r="E6" s="12"/>
      <c r="F6" s="1"/>
      <c r="G6" s="1"/>
      <c r="H6" s="10" t="s">
        <v>11</v>
      </c>
      <c r="I6" s="11">
        <f>QUARTILE(B3:B8,3)</f>
        <v>0.3125</v>
      </c>
      <c r="J6" s="12">
        <f>QUARTILE(C3:C5,3)</f>
        <v>0.31179999999999997</v>
      </c>
      <c r="K6" s="12">
        <f>QUARTILE(D3:D8,3)</f>
        <v>0.31277500000000003</v>
      </c>
    </row>
    <row r="7" spans="2:11" ht="15.75" x14ac:dyDescent="0.25">
      <c r="B7" s="12">
        <v>0.3105</v>
      </c>
      <c r="C7" s="12"/>
      <c r="D7" s="12">
        <v>0.31290000000000001</v>
      </c>
      <c r="E7" s="12"/>
      <c r="F7" s="1"/>
      <c r="G7" s="1"/>
      <c r="H7" s="10" t="s">
        <v>12</v>
      </c>
      <c r="I7" s="11">
        <f>MAX(B3:B8)</f>
        <v>0.31759999999999999</v>
      </c>
      <c r="J7" s="12">
        <f>MAX(C3:C5)</f>
        <v>0.313</v>
      </c>
      <c r="K7" s="12">
        <f>MAX(D3:D8)</f>
        <v>0.31369999999999998</v>
      </c>
    </row>
    <row r="8" spans="2:11" ht="15.75" x14ac:dyDescent="0.25">
      <c r="B8" s="12">
        <v>0.31119999999999998</v>
      </c>
      <c r="C8" s="12"/>
      <c r="D8" s="12">
        <v>0.31140000000000001</v>
      </c>
      <c r="E8" s="12"/>
      <c r="F8" s="1"/>
      <c r="G8" s="1"/>
      <c r="H8" s="10"/>
      <c r="I8" s="11"/>
      <c r="J8" s="12"/>
      <c r="K8" s="12"/>
    </row>
    <row r="9" spans="2:11" ht="15.75" x14ac:dyDescent="0.25">
      <c r="B9" s="1"/>
      <c r="C9" s="1"/>
      <c r="D9" s="1"/>
      <c r="E9" s="1"/>
      <c r="F9" s="1"/>
      <c r="G9" s="1"/>
      <c r="H9" s="10" t="s">
        <v>13</v>
      </c>
      <c r="I9" s="11">
        <f>AVERAGE(B3:B8)</f>
        <v>0.31229999999999997</v>
      </c>
      <c r="J9" s="12">
        <f>AVERAGE(C3:C5)</f>
        <v>0.31123333333333331</v>
      </c>
      <c r="K9" s="12">
        <f>AVERAGE(D3:D8)</f>
        <v>0.31188333333333329</v>
      </c>
    </row>
    <row r="10" spans="2:11" ht="16.5" thickBot="1" x14ac:dyDescent="0.3">
      <c r="B10" s="1"/>
      <c r="C10" s="1"/>
      <c r="D10" s="1"/>
      <c r="E10" s="1"/>
      <c r="F10" s="1"/>
      <c r="G10" s="1"/>
      <c r="H10" s="13" t="s">
        <v>14</v>
      </c>
      <c r="I10" s="11">
        <f>I7-I3</f>
        <v>7.6999999999999846E-3</v>
      </c>
      <c r="J10" s="12">
        <f>J7-J3</f>
        <v>2.9000000000000137E-3</v>
      </c>
      <c r="K10" s="12">
        <f>K7-K3</f>
        <v>3.3999999999999586E-3</v>
      </c>
    </row>
    <row r="11" spans="2:11" ht="15.7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ht="16.5" thickBot="1" x14ac:dyDescent="0.3">
      <c r="B12" s="1" t="s">
        <v>15</v>
      </c>
      <c r="C12" s="1"/>
      <c r="D12" s="1"/>
      <c r="E12" s="1"/>
      <c r="F12" s="1"/>
      <c r="G12" s="1"/>
      <c r="H12" s="1"/>
      <c r="I12" s="1"/>
      <c r="J12" s="1"/>
      <c r="K12" s="1"/>
    </row>
    <row r="13" spans="2:11" ht="16.5" thickBot="1" x14ac:dyDescent="0.3">
      <c r="B13" s="6" t="s">
        <v>2</v>
      </c>
      <c r="C13" s="4" t="s">
        <v>7</v>
      </c>
      <c r="D13" s="4" t="s">
        <v>3</v>
      </c>
      <c r="E13" s="5" t="s">
        <v>7</v>
      </c>
      <c r="F13" s="1"/>
      <c r="G13" s="1"/>
      <c r="H13" s="2"/>
      <c r="I13" s="3" t="s">
        <v>2</v>
      </c>
      <c r="J13" s="4" t="s">
        <v>7</v>
      </c>
      <c r="K13" s="5" t="s">
        <v>3</v>
      </c>
    </row>
    <row r="14" spans="2:11" ht="15.75" x14ac:dyDescent="0.25">
      <c r="B14" s="9">
        <v>24120</v>
      </c>
      <c r="C14" s="9">
        <v>2053</v>
      </c>
      <c r="D14" s="9">
        <v>30040</v>
      </c>
      <c r="E14" s="9">
        <v>2053</v>
      </c>
      <c r="F14" s="1"/>
      <c r="G14" s="1"/>
      <c r="H14" s="7" t="s">
        <v>8</v>
      </c>
      <c r="I14" s="8">
        <f>MIN(B14:B23)</f>
        <v>0</v>
      </c>
      <c r="J14" s="9">
        <f>MIN(C14:C18)</f>
        <v>2053</v>
      </c>
      <c r="K14" s="9">
        <f>MIN(D14:D23)</f>
        <v>0</v>
      </c>
    </row>
    <row r="15" spans="2:11" ht="15.75" x14ac:dyDescent="0.25">
      <c r="B15" s="12">
        <v>22910</v>
      </c>
      <c r="C15" s="12">
        <v>3105</v>
      </c>
      <c r="D15" s="12">
        <v>35800</v>
      </c>
      <c r="E15" s="12">
        <v>3105</v>
      </c>
      <c r="F15" s="1"/>
      <c r="G15" s="1"/>
      <c r="H15" s="10" t="s">
        <v>9</v>
      </c>
      <c r="I15" s="11">
        <f>QUARTILE(B14:B23,1)</f>
        <v>23212.5</v>
      </c>
      <c r="J15" s="12">
        <f>QUARTILE(C14:C18,1)</f>
        <v>2622</v>
      </c>
      <c r="K15" s="12">
        <f>QUARTILE(D14:D23,1)</f>
        <v>28202.5</v>
      </c>
    </row>
    <row r="16" spans="2:11" ht="15.75" x14ac:dyDescent="0.25">
      <c r="B16" s="12">
        <v>19800</v>
      </c>
      <c r="C16" s="12">
        <v>3088</v>
      </c>
      <c r="D16" s="12">
        <v>27220</v>
      </c>
      <c r="E16" s="12">
        <v>3088</v>
      </c>
      <c r="F16" s="1"/>
      <c r="G16" s="1"/>
      <c r="H16" s="10" t="s">
        <v>10</v>
      </c>
      <c r="I16" s="11">
        <f>MEDIAN(B14:B23)</f>
        <v>27395</v>
      </c>
      <c r="J16" s="12">
        <f>MEDIAN(C14:C18)</f>
        <v>3009</v>
      </c>
      <c r="K16" s="12">
        <f>MEDIAN(D14:D23)</f>
        <v>34950</v>
      </c>
    </row>
    <row r="17" spans="2:11" ht="15.75" x14ac:dyDescent="0.25">
      <c r="B17" s="12">
        <v>31560</v>
      </c>
      <c r="C17" s="12">
        <v>2622</v>
      </c>
      <c r="D17" s="12">
        <v>34100</v>
      </c>
      <c r="E17" s="12">
        <v>2622</v>
      </c>
      <c r="F17" s="1"/>
      <c r="G17" s="1"/>
      <c r="H17" s="10" t="s">
        <v>11</v>
      </c>
      <c r="I17" s="11">
        <f>QUARTILE(B14:B23,3)</f>
        <v>30557.5</v>
      </c>
      <c r="J17" s="12">
        <f>QUARTILE(C14:C18,3)</f>
        <v>3088</v>
      </c>
      <c r="K17" s="12">
        <f>QUARTILE(D14:D23,3)</f>
        <v>37992.5</v>
      </c>
    </row>
    <row r="18" spans="2:11" ht="15.75" x14ac:dyDescent="0.25">
      <c r="B18" s="12">
        <v>28780</v>
      </c>
      <c r="C18" s="12">
        <v>3009</v>
      </c>
      <c r="D18" s="12">
        <v>27590</v>
      </c>
      <c r="E18" s="12">
        <v>3009</v>
      </c>
      <c r="F18" s="1"/>
      <c r="G18" s="1"/>
      <c r="H18" s="10" t="s">
        <v>12</v>
      </c>
      <c r="I18" s="11">
        <f>MAX(B14:B23)</f>
        <v>41350</v>
      </c>
      <c r="J18" s="12">
        <f>MAX(C14:C18)</f>
        <v>3105</v>
      </c>
      <c r="K18" s="12">
        <f>MAX(D14:D23)</f>
        <v>269710</v>
      </c>
    </row>
    <row r="19" spans="2:11" ht="15.75" x14ac:dyDescent="0.25">
      <c r="B19" s="12">
        <v>26660</v>
      </c>
      <c r="C19" s="12"/>
      <c r="D19" s="12">
        <v>269710</v>
      </c>
      <c r="E19" s="12"/>
      <c r="F19" s="1"/>
      <c r="G19" s="1"/>
      <c r="H19" s="10"/>
      <c r="I19" s="11"/>
      <c r="J19" s="12"/>
      <c r="K19" s="12"/>
    </row>
    <row r="20" spans="2:11" ht="15.75" x14ac:dyDescent="0.25">
      <c r="B20" s="12">
        <v>41350</v>
      </c>
      <c r="C20" s="12"/>
      <c r="D20" s="12">
        <v>54740</v>
      </c>
      <c r="E20" s="12"/>
      <c r="F20" s="1"/>
      <c r="G20" s="1"/>
      <c r="H20" s="10" t="s">
        <v>13</v>
      </c>
      <c r="I20" s="11">
        <f>AVERAGE(B14:B23)</f>
        <v>25446</v>
      </c>
      <c r="J20" s="12">
        <f>AVERAGE(C14:C18)</f>
        <v>2775.4</v>
      </c>
      <c r="K20" s="12">
        <f>AVERAGE(D14:D23)</f>
        <v>55515</v>
      </c>
    </row>
    <row r="21" spans="2:11" ht="16.5" thickBot="1" x14ac:dyDescent="0.3">
      <c r="B21" s="12">
        <v>28130</v>
      </c>
      <c r="C21" s="12"/>
      <c r="D21" s="12">
        <v>38010</v>
      </c>
      <c r="E21" s="12"/>
      <c r="F21" s="1"/>
      <c r="G21" s="1"/>
      <c r="H21" s="13" t="s">
        <v>14</v>
      </c>
      <c r="I21" s="11">
        <f>I18-I14</f>
        <v>41350</v>
      </c>
      <c r="J21" s="12">
        <f>J18-J14</f>
        <v>1052</v>
      </c>
      <c r="K21" s="12">
        <f>K18-K14</f>
        <v>269710</v>
      </c>
    </row>
    <row r="22" spans="2:11" ht="15.75" x14ac:dyDescent="0.25">
      <c r="B22" s="12">
        <v>0</v>
      </c>
      <c r="C22" s="12"/>
      <c r="D22" s="12">
        <v>0</v>
      </c>
      <c r="E22" s="12"/>
      <c r="F22" s="1"/>
      <c r="G22" s="1"/>
      <c r="H22" s="1"/>
      <c r="I22" s="1"/>
      <c r="J22" s="1"/>
      <c r="K22" s="1"/>
    </row>
    <row r="23" spans="2:11" ht="15.75" x14ac:dyDescent="0.25">
      <c r="B23" s="12">
        <v>31150</v>
      </c>
      <c r="C23" s="12"/>
      <c r="D23" s="12">
        <v>37940</v>
      </c>
      <c r="E23" s="12"/>
      <c r="F23" s="1"/>
      <c r="G23" s="1"/>
      <c r="H23" s="1"/>
      <c r="I23" s="1"/>
      <c r="J23" s="1"/>
      <c r="K23" s="1"/>
    </row>
    <row r="24" spans="2:11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ht="16.5" thickBot="1" x14ac:dyDescent="0.3">
      <c r="B28" s="1" t="s">
        <v>16</v>
      </c>
      <c r="C28" s="1"/>
      <c r="D28" s="1"/>
      <c r="E28" s="1"/>
      <c r="F28" s="1"/>
      <c r="G28" s="1"/>
    </row>
    <row r="29" spans="2:11" ht="16.5" thickBot="1" x14ac:dyDescent="0.3">
      <c r="B29" s="6" t="s">
        <v>4</v>
      </c>
      <c r="C29" s="4" t="s">
        <v>7</v>
      </c>
      <c r="D29" s="4" t="s">
        <v>5</v>
      </c>
      <c r="E29" s="5" t="s">
        <v>7</v>
      </c>
      <c r="F29" s="1"/>
      <c r="G29" s="1"/>
      <c r="H29" s="2"/>
      <c r="I29" s="3" t="s">
        <v>4</v>
      </c>
      <c r="J29" s="4" t="s">
        <v>7</v>
      </c>
      <c r="K29" s="5" t="s">
        <v>5</v>
      </c>
    </row>
    <row r="30" spans="2:11" ht="15.75" x14ac:dyDescent="0.25">
      <c r="B30" s="9">
        <v>3242</v>
      </c>
      <c r="C30" s="9">
        <v>97.33</v>
      </c>
      <c r="D30" s="9">
        <v>9314</v>
      </c>
      <c r="E30" s="9">
        <v>97.33</v>
      </c>
      <c r="F30" s="1"/>
      <c r="G30" s="1"/>
      <c r="H30" s="7"/>
      <c r="I30" s="8"/>
      <c r="J30" s="9"/>
      <c r="K30" s="9"/>
    </row>
    <row r="31" spans="2:11" ht="15.75" x14ac:dyDescent="0.25">
      <c r="B31" s="12">
        <v>844.3</v>
      </c>
      <c r="C31" s="12">
        <v>72.11</v>
      </c>
      <c r="D31" s="12">
        <v>6121</v>
      </c>
      <c r="E31" s="12">
        <v>72.11</v>
      </c>
      <c r="F31" s="1"/>
      <c r="G31" s="1"/>
      <c r="H31" s="10" t="s">
        <v>8</v>
      </c>
      <c r="I31" s="11">
        <f>MIN(B30:B39)</f>
        <v>844.3</v>
      </c>
      <c r="J31" s="12">
        <f>MIN(C30:C34)</f>
        <v>66.94</v>
      </c>
      <c r="K31" s="12">
        <f>MIN(D30:D39)</f>
        <v>870.3</v>
      </c>
    </row>
    <row r="32" spans="2:11" ht="15.75" x14ac:dyDescent="0.25">
      <c r="B32" s="12">
        <v>4538</v>
      </c>
      <c r="C32" s="12">
        <v>132.30000000000001</v>
      </c>
      <c r="D32" s="12">
        <v>4967</v>
      </c>
      <c r="E32" s="12">
        <v>132.30000000000001</v>
      </c>
      <c r="F32" s="1"/>
      <c r="G32" s="1"/>
      <c r="H32" s="10" t="s">
        <v>9</v>
      </c>
      <c r="I32" s="11">
        <f>QUARTILE(B30:B39,1)</f>
        <v>3402.25</v>
      </c>
      <c r="J32" s="12">
        <f>QUARTILE(C30:C34,1)</f>
        <v>72.11</v>
      </c>
      <c r="K32" s="12">
        <f>QUARTILE(D30:D39,1)</f>
        <v>3287</v>
      </c>
    </row>
    <row r="33" spans="2:11" ht="15.75" x14ac:dyDescent="0.25">
      <c r="B33" s="12">
        <v>8256</v>
      </c>
      <c r="C33" s="12">
        <v>66.94</v>
      </c>
      <c r="D33" s="12">
        <v>5058</v>
      </c>
      <c r="E33" s="12">
        <v>66.94</v>
      </c>
      <c r="F33" s="1"/>
      <c r="G33" s="1"/>
      <c r="H33" s="10" t="s">
        <v>10</v>
      </c>
      <c r="I33" s="11">
        <f>MEDIAN(B30:B39)</f>
        <v>4551</v>
      </c>
      <c r="J33" s="12">
        <f>MEDIAN(C30:C34)</f>
        <v>97.33</v>
      </c>
      <c r="K33" s="12">
        <f>MEDIAN(D30:D39)</f>
        <v>5589.5</v>
      </c>
    </row>
    <row r="34" spans="2:11" ht="15.75" x14ac:dyDescent="0.25">
      <c r="B34" s="12">
        <v>6798</v>
      </c>
      <c r="C34" s="12">
        <v>118.7</v>
      </c>
      <c r="D34" s="12">
        <v>2727</v>
      </c>
      <c r="E34" s="12">
        <v>118.7</v>
      </c>
      <c r="F34" s="1"/>
      <c r="G34" s="1"/>
      <c r="H34" s="10" t="s">
        <v>11</v>
      </c>
      <c r="I34" s="11">
        <f>QUARTILE(B30:B39,3)</f>
        <v>7891.5</v>
      </c>
      <c r="J34" s="12">
        <f>QUARTILE(C30:C34,3)</f>
        <v>118.7</v>
      </c>
      <c r="K34" s="12">
        <f>QUARTILE(D30:D39,3)</f>
        <v>9453.5</v>
      </c>
    </row>
    <row r="35" spans="2:11" ht="15.75" x14ac:dyDescent="0.25">
      <c r="B35" s="12">
        <v>13430</v>
      </c>
      <c r="C35" s="12"/>
      <c r="D35" s="12">
        <v>13810</v>
      </c>
      <c r="E35" s="12"/>
      <c r="F35" s="1"/>
      <c r="G35" s="1"/>
      <c r="H35" s="10" t="s">
        <v>12</v>
      </c>
      <c r="I35" s="11">
        <f>MAX(B30:B39)</f>
        <v>13430</v>
      </c>
      <c r="J35" s="12">
        <f>MAX(C30:C34)</f>
        <v>132.30000000000001</v>
      </c>
      <c r="K35" s="12">
        <f>MAX(D30:D39)</f>
        <v>13810</v>
      </c>
    </row>
    <row r="36" spans="2:11" ht="15.75" x14ac:dyDescent="0.25">
      <c r="B36" s="12">
        <v>4564</v>
      </c>
      <c r="C36" s="12"/>
      <c r="D36" s="12">
        <v>10060</v>
      </c>
      <c r="E36" s="12"/>
      <c r="F36" s="1"/>
      <c r="G36" s="1"/>
      <c r="H36" s="10"/>
      <c r="I36" s="11"/>
      <c r="J36" s="12"/>
      <c r="K36" s="12"/>
    </row>
    <row r="37" spans="2:11" ht="15.75" x14ac:dyDescent="0.25">
      <c r="B37" s="12">
        <v>9659</v>
      </c>
      <c r="C37" s="12"/>
      <c r="D37" s="12">
        <v>1940</v>
      </c>
      <c r="E37" s="12"/>
      <c r="F37" s="1"/>
      <c r="G37" s="1"/>
      <c r="H37" s="10" t="s">
        <v>13</v>
      </c>
      <c r="I37" s="11">
        <f>AVERAGE(B30:B39)</f>
        <v>5794.5300000000007</v>
      </c>
      <c r="J37" s="12">
        <f>AVERAGE(C30:C34)</f>
        <v>97.475999999999999</v>
      </c>
      <c r="K37" s="12">
        <f>AVERAGE(D30:D39)</f>
        <v>6436.7300000000005</v>
      </c>
    </row>
    <row r="38" spans="2:11" ht="16.5" thickBot="1" x14ac:dyDescent="0.3">
      <c r="B38" s="12">
        <v>2731</v>
      </c>
      <c r="C38" s="12"/>
      <c r="D38" s="12">
        <v>870.3</v>
      </c>
      <c r="E38" s="12"/>
      <c r="F38" s="1"/>
      <c r="G38" s="1"/>
      <c r="H38" s="13" t="s">
        <v>14</v>
      </c>
      <c r="I38" s="11">
        <f>I35-I31</f>
        <v>12585.7</v>
      </c>
      <c r="J38" s="12">
        <f>J35-J31</f>
        <v>65.360000000000014</v>
      </c>
      <c r="K38" s="12">
        <f>K35-K31</f>
        <v>12939.7</v>
      </c>
    </row>
    <row r="39" spans="2:11" ht="15.75" x14ac:dyDescent="0.25">
      <c r="B39" s="12">
        <v>3883</v>
      </c>
      <c r="C39" s="12"/>
      <c r="D39" s="12">
        <v>9500</v>
      </c>
      <c r="E39" s="12"/>
      <c r="F39" s="1"/>
      <c r="G39" s="1"/>
      <c r="H39" s="1"/>
      <c r="I39" s="1"/>
      <c r="J39" s="1"/>
      <c r="K3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Navani Ramachandram</dc:creator>
  <cp:lastModifiedBy>Gogulabalan</cp:lastModifiedBy>
  <dcterms:created xsi:type="dcterms:W3CDTF">2018-10-04T15:23:04Z</dcterms:created>
  <dcterms:modified xsi:type="dcterms:W3CDTF">2018-12-29T11:36:21Z</dcterms:modified>
</cp:coreProperties>
</file>