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Na+" sheetId="2" r:id="rId1"/>
    <sheet name="HCN" sheetId="1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R106" i="2"/>
  <c r="O106"/>
  <c r="L106"/>
  <c r="I106"/>
  <c r="F106"/>
  <c r="C106"/>
  <c r="X87"/>
  <c r="U87"/>
  <c r="R87"/>
  <c r="O87"/>
  <c r="L87"/>
  <c r="I87"/>
  <c r="F87"/>
  <c r="C87"/>
  <c r="M66"/>
  <c r="J66"/>
  <c r="F66"/>
  <c r="C66"/>
  <c r="T47"/>
  <c r="Q47"/>
  <c r="M47"/>
  <c r="J47"/>
  <c r="F47"/>
  <c r="C47"/>
  <c r="T29"/>
  <c r="Q29"/>
  <c r="M29"/>
  <c r="J29"/>
  <c r="F29"/>
  <c r="C29"/>
  <c r="T11"/>
  <c r="Q11"/>
  <c r="M11"/>
  <c r="J11"/>
  <c r="F11"/>
  <c r="C11"/>
</calcChain>
</file>

<file path=xl/sharedStrings.xml><?xml version="1.0" encoding="utf-8"?>
<sst xmlns="http://schemas.openxmlformats.org/spreadsheetml/2006/main" count="136" uniqueCount="134">
  <si>
    <t>-120 mV</t>
    <phoneticPr fontId="1" type="noConversion"/>
  </si>
  <si>
    <t>2019_03_01_0058.abf</t>
  </si>
  <si>
    <t>2019_03_01_0065.abf</t>
  </si>
  <si>
    <t>22.85 pF</t>
    <phoneticPr fontId="1" type="noConversion"/>
  </si>
  <si>
    <t>2019_03_01_0096.abf</t>
  </si>
  <si>
    <t>2019_03_01_0104.abf</t>
  </si>
  <si>
    <t>20.45 pF</t>
    <phoneticPr fontId="1" type="noConversion"/>
  </si>
  <si>
    <t>2019_03_01_0131.abf</t>
  </si>
  <si>
    <t>2019_03_01_0138.abf</t>
  </si>
  <si>
    <t>33.79 pF</t>
    <phoneticPr fontId="1" type="noConversion"/>
  </si>
  <si>
    <t>2019_03_02_0002.abf</t>
  </si>
  <si>
    <t>2019_03_02_0009.abf</t>
  </si>
  <si>
    <t>19.21 pF</t>
    <phoneticPr fontId="1" type="noConversion"/>
  </si>
  <si>
    <t>2019_03_02_0023.abf</t>
  </si>
  <si>
    <t>2019_03_02_0030.abf</t>
  </si>
  <si>
    <t>37.65 pF</t>
    <phoneticPr fontId="1" type="noConversion"/>
  </si>
  <si>
    <t>2019_03_02_0045.abf</t>
  </si>
  <si>
    <t>2019_03_02_0053.abf</t>
  </si>
  <si>
    <t>23.90 pF</t>
    <phoneticPr fontId="1" type="noConversion"/>
  </si>
  <si>
    <t>2019_03_02_0062.abf</t>
  </si>
  <si>
    <t>2019_03_02_0071.abf</t>
    <phoneticPr fontId="1" type="noConversion"/>
  </si>
  <si>
    <t>17.56 pF</t>
    <phoneticPr fontId="1" type="noConversion"/>
  </si>
  <si>
    <t>2019_03_02_0091.abf</t>
  </si>
  <si>
    <t>2019_03_02_0099.abf</t>
  </si>
  <si>
    <t>27.15 pF</t>
    <phoneticPr fontId="1" type="noConversion"/>
  </si>
  <si>
    <t>2019_03_03_0007.abf</t>
    <phoneticPr fontId="1" type="noConversion"/>
  </si>
  <si>
    <t>2019_03_03_0012.abf</t>
    <phoneticPr fontId="1" type="noConversion"/>
  </si>
  <si>
    <t>18.76 pF</t>
    <phoneticPr fontId="1" type="noConversion"/>
  </si>
  <si>
    <t xml:space="preserve">CPZ (10 uM) </t>
    <phoneticPr fontId="1" type="noConversion"/>
  </si>
  <si>
    <t>内液有200 uM cAMP</t>
    <phoneticPr fontId="1" type="noConversion"/>
  </si>
  <si>
    <t>2019_03_03_0021.abf</t>
    <phoneticPr fontId="1" type="noConversion"/>
  </si>
  <si>
    <t>2019_03_03_0025.abf</t>
    <phoneticPr fontId="1" type="noConversion"/>
  </si>
  <si>
    <t>29.80 pF</t>
    <phoneticPr fontId="1" type="noConversion"/>
  </si>
  <si>
    <t>2019_03_03_0028.abf</t>
    <phoneticPr fontId="1" type="noConversion"/>
  </si>
  <si>
    <t>2019_03_03_0033.abf</t>
    <phoneticPr fontId="1" type="noConversion"/>
  </si>
  <si>
    <t>23.59 pF</t>
    <phoneticPr fontId="1" type="noConversion"/>
  </si>
  <si>
    <t>2019_03_05_0002.abf</t>
    <phoneticPr fontId="1" type="noConversion"/>
  </si>
  <si>
    <t>2019_03_05_0007.abf</t>
    <phoneticPr fontId="1" type="noConversion"/>
  </si>
  <si>
    <t>15.95 pF</t>
    <phoneticPr fontId="1" type="noConversion"/>
  </si>
  <si>
    <t>2019_03_05_0012.abf</t>
    <phoneticPr fontId="1" type="noConversion"/>
  </si>
  <si>
    <t>2019_03_05_0016.abf</t>
    <phoneticPr fontId="1" type="noConversion"/>
  </si>
  <si>
    <t>16.51 pF</t>
    <phoneticPr fontId="1" type="noConversion"/>
  </si>
  <si>
    <t>2019_03_05_0026.abf</t>
    <phoneticPr fontId="1" type="noConversion"/>
  </si>
  <si>
    <t>2019_03_05_0031.abf</t>
    <phoneticPr fontId="1" type="noConversion"/>
  </si>
  <si>
    <t>15.33 pF</t>
    <phoneticPr fontId="1" type="noConversion"/>
  </si>
  <si>
    <t>2019_03_05_0037.abf</t>
    <phoneticPr fontId="1" type="noConversion"/>
  </si>
  <si>
    <t>2019_03_05_0041.abf</t>
    <phoneticPr fontId="1" type="noConversion"/>
  </si>
  <si>
    <t>26.96 pF</t>
    <phoneticPr fontId="1" type="noConversion"/>
  </si>
  <si>
    <t>2019_03_05_0044.abf</t>
    <phoneticPr fontId="1" type="noConversion"/>
  </si>
  <si>
    <t>2019_03_05_0047.abf</t>
    <phoneticPr fontId="1" type="noConversion"/>
  </si>
  <si>
    <t>10.55 pF</t>
    <phoneticPr fontId="1" type="noConversion"/>
  </si>
  <si>
    <t>2019_03_05_0054.abf</t>
    <phoneticPr fontId="1" type="noConversion"/>
  </si>
  <si>
    <t>2019_03_05_0050.abf</t>
    <phoneticPr fontId="1" type="noConversion"/>
  </si>
  <si>
    <t>11.26 pF</t>
    <phoneticPr fontId="1" type="noConversion"/>
  </si>
  <si>
    <t>2019_03_12_0000.abf</t>
  </si>
  <si>
    <t>2019_03_12_0005.abf</t>
  </si>
  <si>
    <t>8.943 pF</t>
    <phoneticPr fontId="1" type="noConversion"/>
  </si>
  <si>
    <t>2019_03_12_0048.abf</t>
  </si>
  <si>
    <t>2019_03_12_0052.abf</t>
  </si>
  <si>
    <t>22.83 pF</t>
    <phoneticPr fontId="1" type="noConversion"/>
  </si>
  <si>
    <t>2019_03_12_0055.abf</t>
  </si>
  <si>
    <t>2019_03_12_0058.abf</t>
  </si>
  <si>
    <t>14.78 pF</t>
    <phoneticPr fontId="1" type="noConversion"/>
  </si>
  <si>
    <t>2019_03_12_0060.abf</t>
  </si>
  <si>
    <t>2019_03_12_0064.abf</t>
  </si>
  <si>
    <t>16.5 pF</t>
    <phoneticPr fontId="1" type="noConversion"/>
  </si>
  <si>
    <t>2019_03_01_0010</t>
    <phoneticPr fontId="1" type="noConversion"/>
  </si>
  <si>
    <t>2019_03_01_0015</t>
    <phoneticPr fontId="1" type="noConversion"/>
  </si>
  <si>
    <t>2019_03_01_0020</t>
    <phoneticPr fontId="1" type="noConversion"/>
  </si>
  <si>
    <t>2019_03_01_0025</t>
    <phoneticPr fontId="1" type="noConversion"/>
  </si>
  <si>
    <t>2019_03_01_0038</t>
    <phoneticPr fontId="1" type="noConversion"/>
  </si>
  <si>
    <t>2019_03_01_0044</t>
    <phoneticPr fontId="1" type="noConversion"/>
  </si>
  <si>
    <t>2019_03_01_0062</t>
    <phoneticPr fontId="1" type="noConversion"/>
  </si>
  <si>
    <t>2019_03_01_0069</t>
    <phoneticPr fontId="1" type="noConversion"/>
  </si>
  <si>
    <t>2019_03_01_0085</t>
    <phoneticPr fontId="1" type="noConversion"/>
  </si>
  <si>
    <t>2019_03_01_0093</t>
    <phoneticPr fontId="1" type="noConversion"/>
  </si>
  <si>
    <t>2019_03_01_0142</t>
    <phoneticPr fontId="1" type="noConversion"/>
  </si>
  <si>
    <t>2019_03_01_0149</t>
    <phoneticPr fontId="1" type="noConversion"/>
  </si>
  <si>
    <t>2019_03_02_0013</t>
    <phoneticPr fontId="1" type="noConversion"/>
  </si>
  <si>
    <t>2019_03_02_0020</t>
    <phoneticPr fontId="1" type="noConversion"/>
  </si>
  <si>
    <t>2019_03_02_0034</t>
    <phoneticPr fontId="1" type="noConversion"/>
  </si>
  <si>
    <t>2019_03_02_0041</t>
    <phoneticPr fontId="1" type="noConversion"/>
  </si>
  <si>
    <t>2019_03_02_0050</t>
    <phoneticPr fontId="1" type="noConversion"/>
  </si>
  <si>
    <t>2019_03_02_0057</t>
    <phoneticPr fontId="1" type="noConversion"/>
  </si>
  <si>
    <t>2019_03_02_0075</t>
    <phoneticPr fontId="1" type="noConversion"/>
  </si>
  <si>
    <t>2019_03_02_0082</t>
    <phoneticPr fontId="1" type="noConversion"/>
  </si>
  <si>
    <t>2019_03_02_0103</t>
    <phoneticPr fontId="1" type="noConversion"/>
  </si>
  <si>
    <t>2019_03_02_0110</t>
    <phoneticPr fontId="1" type="noConversion"/>
  </si>
  <si>
    <t>2019_03_22_0061</t>
  </si>
  <si>
    <t>2019_03_22_0062</t>
  </si>
  <si>
    <t>2019_03_22_0063</t>
  </si>
  <si>
    <t>2019_03_22_0064</t>
  </si>
  <si>
    <t>2019_03_22_0071</t>
  </si>
  <si>
    <t>2019_03_22_0072</t>
  </si>
  <si>
    <t>2019_03_22_0068</t>
  </si>
  <si>
    <t>2019_03_22_0069</t>
  </si>
  <si>
    <t>2019_03_22_0075</t>
  </si>
  <si>
    <t>2019_03_22_0076</t>
  </si>
  <si>
    <t>2019_03_22_0078</t>
  </si>
  <si>
    <t>2019_03_22_0079</t>
  </si>
  <si>
    <t>2019_03_22_0082</t>
  </si>
  <si>
    <t>2019_03_22_0083</t>
  </si>
  <si>
    <t>30.36 pF</t>
    <phoneticPr fontId="1" type="noConversion"/>
  </si>
  <si>
    <t>32.50 pF</t>
    <phoneticPr fontId="1" type="noConversion"/>
  </si>
  <si>
    <t>27.95 pF</t>
    <phoneticPr fontId="1" type="noConversion"/>
  </si>
  <si>
    <t>22.85 pF</t>
    <phoneticPr fontId="1" type="noConversion"/>
  </si>
  <si>
    <t>23.99 pF</t>
    <phoneticPr fontId="1" type="noConversion"/>
  </si>
  <si>
    <t>33.79 pF</t>
    <phoneticPr fontId="1" type="noConversion"/>
  </si>
  <si>
    <t>19.21 pF</t>
    <phoneticPr fontId="1" type="noConversion"/>
  </si>
  <si>
    <t>37.65 pF</t>
    <phoneticPr fontId="1" type="noConversion"/>
  </si>
  <si>
    <t>23.9 pF</t>
    <phoneticPr fontId="1" type="noConversion"/>
  </si>
  <si>
    <t>17.56 pF</t>
    <phoneticPr fontId="1" type="noConversion"/>
  </si>
  <si>
    <t>27.15 pF</t>
    <phoneticPr fontId="1" type="noConversion"/>
  </si>
  <si>
    <t>17.60 pF</t>
    <phoneticPr fontId="1" type="noConversion"/>
  </si>
  <si>
    <t>20.47 pF</t>
    <phoneticPr fontId="1" type="noConversion"/>
  </si>
  <si>
    <t>25.87 pF</t>
    <phoneticPr fontId="1" type="noConversion"/>
  </si>
  <si>
    <t>20.71 pF</t>
    <phoneticPr fontId="1" type="noConversion"/>
  </si>
  <si>
    <t>17.13 pF</t>
    <phoneticPr fontId="1" type="noConversion"/>
  </si>
  <si>
    <t>19.29 pF</t>
    <phoneticPr fontId="1" type="noConversion"/>
  </si>
  <si>
    <t>21.75 pF</t>
    <phoneticPr fontId="1" type="noConversion"/>
  </si>
  <si>
    <t>CPZ+0 cAMP</t>
    <phoneticPr fontId="1" type="noConversion"/>
  </si>
  <si>
    <t>CPZ+200 cAMP</t>
    <phoneticPr fontId="1" type="noConversion"/>
  </si>
  <si>
    <t>CPZ+0 cAMP</t>
  </si>
  <si>
    <t>CPZ+200 cAMP</t>
    <phoneticPr fontId="1" type="noConversion"/>
  </si>
  <si>
    <t>CPZ inhibition</t>
    <phoneticPr fontId="1" type="noConversion"/>
  </si>
  <si>
    <t>CPZ (10 uM)</t>
    <phoneticPr fontId="1" type="noConversion"/>
  </si>
  <si>
    <t xml:space="preserve">Ih </t>
    <phoneticPr fontId="1" type="noConversion"/>
  </si>
  <si>
    <t>CPZ 10 uM</t>
    <phoneticPr fontId="1" type="noConversion"/>
  </si>
  <si>
    <t>CPZ 30 uM</t>
    <phoneticPr fontId="1" type="noConversion"/>
  </si>
  <si>
    <t>Control</t>
  </si>
  <si>
    <t>10 μM CPZ</t>
  </si>
  <si>
    <t>Sodium-10 cpz</t>
  </si>
  <si>
    <t>30 μM CPZ</t>
  </si>
  <si>
    <t>Sodium-30 cpz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</si>
</sst>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5" borderId="1" applyNumberFormat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2" borderId="0" xfId="1">
      <alignment vertical="center"/>
    </xf>
    <xf numFmtId="49" fontId="5" fillId="5" borderId="1" xfId="4" applyNumberFormat="1">
      <alignment vertical="center"/>
    </xf>
    <xf numFmtId="0" fontId="5" fillId="5" borderId="1" xfId="4">
      <alignment vertical="center"/>
    </xf>
    <xf numFmtId="0" fontId="3" fillId="3" borderId="0" xfId="2">
      <alignment vertical="center"/>
    </xf>
    <xf numFmtId="0" fontId="4" fillId="4" borderId="0" xfId="3">
      <alignment vertical="center"/>
    </xf>
    <xf numFmtId="0" fontId="6" fillId="0" borderId="0" xfId="0" applyFont="1">
      <alignment vertical="center"/>
    </xf>
    <xf numFmtId="0" fontId="7" fillId="5" borderId="1" xfId="4" applyFont="1">
      <alignment vertical="center"/>
    </xf>
    <xf numFmtId="0" fontId="8" fillId="0" borderId="0" xfId="0" applyFont="1">
      <alignment vertical="center"/>
    </xf>
  </cellXfs>
  <cellStyles count="5">
    <cellStyle name="差" xfId="3" builtinId="27"/>
    <cellStyle name="常规" xfId="0" builtinId="0"/>
    <cellStyle name="好" xfId="2" builtinId="26"/>
    <cellStyle name="检查单元格" xfId="4" builtinId="23"/>
    <cellStyle name="适中" xfId="1" builtin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6"/>
  <sheetViews>
    <sheetView tabSelected="1" zoomScale="90" zoomScaleNormal="90" workbookViewId="0">
      <selection activeCell="L125" sqref="L125"/>
    </sheetView>
  </sheetViews>
  <sheetFormatPr defaultRowHeight="13.5"/>
  <cols>
    <col min="1" max="1" width="12.625" customWidth="1"/>
    <col min="3" max="3" width="16.375" customWidth="1"/>
    <col min="5" max="5" width="11.75" customWidth="1"/>
  </cols>
  <sheetData>
    <row r="1" spans="1:20" s="8" customFormat="1" ht="15" thickTop="1" thickBot="1">
      <c r="A1" s="4" t="s">
        <v>127</v>
      </c>
    </row>
    <row r="2" spans="1:20" ht="14.25" thickTop="1">
      <c r="A2" s="5" t="s">
        <v>66</v>
      </c>
      <c r="B2" s="2" t="s">
        <v>102</v>
      </c>
      <c r="D2" s="6" t="s">
        <v>67</v>
      </c>
      <c r="H2" s="5" t="s">
        <v>68</v>
      </c>
      <c r="I2" s="2" t="s">
        <v>103</v>
      </c>
      <c r="K2" s="6" t="s">
        <v>69</v>
      </c>
      <c r="O2" s="5" t="s">
        <v>70</v>
      </c>
      <c r="P2" s="2" t="s">
        <v>104</v>
      </c>
      <c r="R2" s="6" t="s">
        <v>71</v>
      </c>
    </row>
    <row r="3" spans="1:20">
      <c r="A3">
        <v>-70</v>
      </c>
      <c r="B3">
        <v>-30.517578</v>
      </c>
      <c r="D3">
        <v>-70</v>
      </c>
      <c r="E3">
        <v>-231.933594</v>
      </c>
      <c r="H3">
        <v>-70</v>
      </c>
      <c r="I3">
        <v>-21.362304999999999</v>
      </c>
      <c r="K3">
        <v>-70</v>
      </c>
      <c r="L3">
        <v>-25.024414</v>
      </c>
      <c r="O3">
        <v>-70</v>
      </c>
      <c r="P3">
        <v>-31.738281000000001</v>
      </c>
      <c r="R3">
        <v>-70</v>
      </c>
      <c r="S3">
        <v>-21.362304999999999</v>
      </c>
    </row>
    <row r="4" spans="1:20">
      <c r="A4">
        <v>-60</v>
      </c>
      <c r="B4">
        <v>-19.53125</v>
      </c>
      <c r="D4">
        <v>-60</v>
      </c>
      <c r="E4">
        <v>-267.33398399999999</v>
      </c>
      <c r="H4">
        <v>-60</v>
      </c>
      <c r="I4">
        <v>-27.465820000000001</v>
      </c>
      <c r="K4">
        <v>-60</v>
      </c>
      <c r="L4">
        <v>-31.127929999999999</v>
      </c>
      <c r="O4">
        <v>-60</v>
      </c>
      <c r="P4">
        <v>-20.751953</v>
      </c>
      <c r="R4">
        <v>-60</v>
      </c>
      <c r="S4">
        <v>-20.141601999999999</v>
      </c>
    </row>
    <row r="5" spans="1:20">
      <c r="A5">
        <v>-50</v>
      </c>
      <c r="B5">
        <v>-17.700195000000001</v>
      </c>
      <c r="D5">
        <v>-50</v>
      </c>
      <c r="E5">
        <v>-206.90917999999999</v>
      </c>
      <c r="H5">
        <v>-50</v>
      </c>
      <c r="I5">
        <v>-20.141601999999999</v>
      </c>
      <c r="K5">
        <v>-50</v>
      </c>
      <c r="L5">
        <v>-37.231445000000001</v>
      </c>
      <c r="O5">
        <v>-50</v>
      </c>
      <c r="P5">
        <v>-1.8310550000000001</v>
      </c>
      <c r="R5">
        <v>-50</v>
      </c>
      <c r="S5">
        <v>-1.2207030000000001</v>
      </c>
    </row>
    <row r="6" spans="1:20">
      <c r="A6">
        <v>-40</v>
      </c>
      <c r="B6">
        <v>-0.61035200000000001</v>
      </c>
      <c r="D6">
        <v>-40</v>
      </c>
      <c r="E6">
        <v>-20.751953</v>
      </c>
      <c r="H6">
        <v>-40</v>
      </c>
      <c r="I6">
        <v>-21.362304999999999</v>
      </c>
      <c r="K6">
        <v>-40</v>
      </c>
      <c r="L6">
        <v>-21.362304999999999</v>
      </c>
      <c r="O6">
        <v>-40</v>
      </c>
      <c r="P6">
        <v>4.2724609999999998</v>
      </c>
      <c r="R6">
        <v>-40</v>
      </c>
      <c r="S6">
        <v>17.700195000000001</v>
      </c>
    </row>
    <row r="7" spans="1:20">
      <c r="A7">
        <v>-30</v>
      </c>
      <c r="B7">
        <v>-25.634765999999999</v>
      </c>
      <c r="D7">
        <v>-30</v>
      </c>
      <c r="E7">
        <v>27.465820000000001</v>
      </c>
      <c r="H7">
        <v>-30</v>
      </c>
      <c r="I7">
        <v>-45.166015999999999</v>
      </c>
      <c r="K7">
        <v>-30</v>
      </c>
      <c r="L7">
        <v>-31.127929999999999</v>
      </c>
      <c r="O7">
        <v>-30</v>
      </c>
      <c r="P7">
        <v>21.362304999999999</v>
      </c>
      <c r="R7">
        <v>-30</v>
      </c>
      <c r="S7">
        <v>25.024414</v>
      </c>
    </row>
    <row r="8" spans="1:20">
      <c r="A8">
        <v>-20</v>
      </c>
      <c r="B8">
        <v>-341.796875</v>
      </c>
      <c r="D8">
        <v>-20</v>
      </c>
      <c r="E8">
        <v>-173.95019500000001</v>
      </c>
      <c r="H8">
        <v>-20</v>
      </c>
      <c r="I8">
        <v>-361.328125</v>
      </c>
      <c r="K8">
        <v>-20</v>
      </c>
      <c r="L8">
        <v>-280.76171900000003</v>
      </c>
      <c r="O8">
        <v>-20</v>
      </c>
      <c r="P8">
        <v>-90.942383000000007</v>
      </c>
      <c r="R8">
        <v>-20</v>
      </c>
      <c r="S8">
        <v>-162.96386699999999</v>
      </c>
    </row>
    <row r="9" spans="1:20">
      <c r="A9">
        <v>-10</v>
      </c>
      <c r="B9">
        <v>-1695.5566409999999</v>
      </c>
      <c r="D9">
        <v>-10</v>
      </c>
      <c r="E9">
        <v>-413.81835899999999</v>
      </c>
      <c r="H9">
        <v>-10</v>
      </c>
      <c r="I9">
        <v>-1875.6103519999999</v>
      </c>
      <c r="K9">
        <v>-10</v>
      </c>
      <c r="L9">
        <v>-1288.4521480000001</v>
      </c>
      <c r="O9">
        <v>-10</v>
      </c>
      <c r="P9">
        <v>-1174.3164059999999</v>
      </c>
      <c r="R9">
        <v>-10</v>
      </c>
      <c r="S9">
        <v>-1585.0830080000001</v>
      </c>
    </row>
    <row r="10" spans="1:20">
      <c r="A10">
        <v>0</v>
      </c>
      <c r="B10">
        <v>-10604.858398</v>
      </c>
      <c r="D10">
        <v>0</v>
      </c>
      <c r="E10">
        <v>-2669.6777339999999</v>
      </c>
      <c r="H10">
        <v>0</v>
      </c>
      <c r="I10">
        <v>-5076.904297</v>
      </c>
      <c r="K10">
        <v>0</v>
      </c>
      <c r="L10">
        <v>-3271.484375</v>
      </c>
      <c r="O10">
        <v>0</v>
      </c>
      <c r="P10">
        <v>-6348.876953</v>
      </c>
      <c r="R10">
        <v>0</v>
      </c>
      <c r="S10">
        <v>-7534.7900390000004</v>
      </c>
    </row>
    <row r="11" spans="1:20" s="5" customFormat="1">
      <c r="A11" s="5">
        <v>10</v>
      </c>
      <c r="B11" s="5">
        <v>-12208.862305000001</v>
      </c>
      <c r="C11" s="5">
        <f>B11/30.36</f>
        <v>-402.13643955862977</v>
      </c>
      <c r="D11" s="5">
        <v>10</v>
      </c>
      <c r="E11" s="5">
        <v>-5626.220703</v>
      </c>
      <c r="F11" s="5">
        <f>E11/30.36</f>
        <v>-185.3168874505929</v>
      </c>
      <c r="H11" s="5">
        <v>10</v>
      </c>
      <c r="I11" s="5">
        <v>-6998.9013670000004</v>
      </c>
      <c r="J11" s="5">
        <f>I11/32.5</f>
        <v>-215.3508112923077</v>
      </c>
      <c r="K11" s="5">
        <v>10</v>
      </c>
      <c r="L11" s="5">
        <v>-4874.8779299999997</v>
      </c>
      <c r="M11" s="5">
        <f>L11/32.5</f>
        <v>-149.99624399999999</v>
      </c>
      <c r="O11" s="5">
        <v>10</v>
      </c>
      <c r="P11" s="5">
        <v>-7904.6630859999996</v>
      </c>
      <c r="Q11" s="5">
        <f>P11/27.95</f>
        <v>-282.81442168157423</v>
      </c>
      <c r="R11" s="5">
        <v>10</v>
      </c>
      <c r="S11" s="5">
        <v>-8783.5693360000005</v>
      </c>
      <c r="T11" s="5">
        <f>S11/27.95</f>
        <v>-314.26008357781757</v>
      </c>
    </row>
    <row r="12" spans="1:20">
      <c r="A12">
        <v>20</v>
      </c>
      <c r="B12">
        <v>-11151.733398</v>
      </c>
      <c r="D12">
        <v>20</v>
      </c>
      <c r="E12">
        <v>-5189.2089839999999</v>
      </c>
      <c r="H12">
        <v>20</v>
      </c>
      <c r="I12">
        <v>-7206.4208980000003</v>
      </c>
      <c r="K12">
        <v>20</v>
      </c>
      <c r="L12">
        <v>-5679.9316410000001</v>
      </c>
      <c r="O12">
        <v>20</v>
      </c>
      <c r="P12">
        <v>-7167.96875</v>
      </c>
      <c r="R12">
        <v>20</v>
      </c>
      <c r="S12">
        <v>-7989.501953</v>
      </c>
    </row>
    <row r="13" spans="1:20">
      <c r="A13">
        <v>30</v>
      </c>
      <c r="B13">
        <v>-9260.8642579999996</v>
      </c>
      <c r="D13">
        <v>30</v>
      </c>
      <c r="E13">
        <v>-4031.982422</v>
      </c>
      <c r="H13">
        <v>30</v>
      </c>
      <c r="I13">
        <v>-6563.1103519999997</v>
      </c>
      <c r="K13">
        <v>30</v>
      </c>
      <c r="L13">
        <v>-5231.9335940000001</v>
      </c>
      <c r="O13">
        <v>30</v>
      </c>
      <c r="P13">
        <v>-5975.341797</v>
      </c>
      <c r="R13">
        <v>30</v>
      </c>
      <c r="S13">
        <v>-6607.0556640000004</v>
      </c>
    </row>
    <row r="14" spans="1:20">
      <c r="A14">
        <v>40</v>
      </c>
      <c r="B14">
        <v>-7013.5498049999997</v>
      </c>
      <c r="D14">
        <v>40</v>
      </c>
      <c r="E14">
        <v>-2556.7626949999999</v>
      </c>
      <c r="H14">
        <v>40</v>
      </c>
      <c r="I14">
        <v>-5258.1787109999996</v>
      </c>
      <c r="K14">
        <v>40</v>
      </c>
      <c r="L14">
        <v>-4284.0576170000004</v>
      </c>
      <c r="O14">
        <v>40</v>
      </c>
      <c r="P14">
        <v>-4446.4111329999996</v>
      </c>
      <c r="R14">
        <v>40</v>
      </c>
      <c r="S14">
        <v>-4878.5400390000004</v>
      </c>
    </row>
    <row r="15" spans="1:20">
      <c r="A15">
        <v>50</v>
      </c>
      <c r="B15">
        <v>-4475.7080079999996</v>
      </c>
      <c r="D15">
        <v>50</v>
      </c>
      <c r="E15">
        <v>-351.5625</v>
      </c>
      <c r="H15">
        <v>50</v>
      </c>
      <c r="I15">
        <v>-3505.2490229999999</v>
      </c>
      <c r="K15">
        <v>50</v>
      </c>
      <c r="L15">
        <v>-2911.376953</v>
      </c>
      <c r="O15">
        <v>50</v>
      </c>
      <c r="P15">
        <v>-2608.0322270000001</v>
      </c>
      <c r="R15">
        <v>50</v>
      </c>
      <c r="S15">
        <v>-2875.9765630000002</v>
      </c>
    </row>
    <row r="16" spans="1:20">
      <c r="A16">
        <v>60</v>
      </c>
      <c r="B16">
        <v>-1737.6708980000001</v>
      </c>
      <c r="D16">
        <v>60</v>
      </c>
      <c r="E16">
        <v>933.83789100000001</v>
      </c>
      <c r="H16">
        <v>60</v>
      </c>
      <c r="I16">
        <v>-1373.9013669999999</v>
      </c>
      <c r="K16">
        <v>60</v>
      </c>
      <c r="L16">
        <v>-1224.975586</v>
      </c>
      <c r="O16">
        <v>60</v>
      </c>
      <c r="P16">
        <v>-651.85546899999997</v>
      </c>
      <c r="R16">
        <v>60</v>
      </c>
      <c r="S16">
        <v>-706.17675799999995</v>
      </c>
    </row>
    <row r="17" spans="1:20">
      <c r="A17">
        <v>70</v>
      </c>
      <c r="B17">
        <v>809.32617200000004</v>
      </c>
      <c r="D17">
        <v>70</v>
      </c>
      <c r="E17">
        <v>1318.9697269999999</v>
      </c>
      <c r="H17">
        <v>70</v>
      </c>
      <c r="I17">
        <v>700.07324200000005</v>
      </c>
      <c r="K17">
        <v>70</v>
      </c>
      <c r="L17">
        <v>125.12206999999999</v>
      </c>
      <c r="O17">
        <v>70</v>
      </c>
      <c r="P17">
        <v>478.515625</v>
      </c>
      <c r="R17">
        <v>70</v>
      </c>
      <c r="S17">
        <v>767.21191399999998</v>
      </c>
    </row>
    <row r="20" spans="1:20">
      <c r="A20" s="5" t="s">
        <v>72</v>
      </c>
      <c r="B20" s="2" t="s">
        <v>105</v>
      </c>
      <c r="D20" s="6" t="s">
        <v>73</v>
      </c>
      <c r="H20" s="5" t="s">
        <v>74</v>
      </c>
      <c r="I20" s="2" t="s">
        <v>106</v>
      </c>
      <c r="K20" s="6" t="s">
        <v>75</v>
      </c>
      <c r="O20" s="5" t="s">
        <v>76</v>
      </c>
      <c r="P20" s="2" t="s">
        <v>107</v>
      </c>
      <c r="R20" s="6" t="s">
        <v>77</v>
      </c>
    </row>
    <row r="21" spans="1:20">
      <c r="A21">
        <v>-70</v>
      </c>
      <c r="B21">
        <v>-8.5449219999999997</v>
      </c>
      <c r="D21">
        <v>-70</v>
      </c>
      <c r="E21">
        <v>-19.53125</v>
      </c>
      <c r="H21">
        <v>-70</v>
      </c>
      <c r="I21">
        <v>-27.465820000000001</v>
      </c>
      <c r="K21">
        <v>-70</v>
      </c>
      <c r="L21">
        <v>-26.855468999999999</v>
      </c>
      <c r="O21">
        <v>-70</v>
      </c>
      <c r="P21">
        <v>-25.024414</v>
      </c>
      <c r="R21">
        <v>-70</v>
      </c>
      <c r="S21">
        <v>-25.024414</v>
      </c>
    </row>
    <row r="22" spans="1:20">
      <c r="A22">
        <v>-60</v>
      </c>
      <c r="B22">
        <v>-23.803711</v>
      </c>
      <c r="D22">
        <v>-60</v>
      </c>
      <c r="E22">
        <v>-17.700195000000001</v>
      </c>
      <c r="H22">
        <v>-60</v>
      </c>
      <c r="I22">
        <v>-19.53125</v>
      </c>
      <c r="K22">
        <v>-60</v>
      </c>
      <c r="L22">
        <v>-18.920898000000001</v>
      </c>
      <c r="O22">
        <v>-60</v>
      </c>
      <c r="P22">
        <v>-23.193359000000001</v>
      </c>
      <c r="R22">
        <v>-60</v>
      </c>
      <c r="S22">
        <v>-22.583008</v>
      </c>
    </row>
    <row r="23" spans="1:20">
      <c r="A23">
        <v>-50</v>
      </c>
      <c r="B23">
        <v>-12.207031000000001</v>
      </c>
      <c r="D23">
        <v>-50</v>
      </c>
      <c r="E23">
        <v>-20.751953</v>
      </c>
      <c r="H23">
        <v>-50</v>
      </c>
      <c r="I23">
        <v>-9.765625</v>
      </c>
      <c r="K23">
        <v>-50</v>
      </c>
      <c r="L23">
        <v>-1.8310550000000001</v>
      </c>
      <c r="O23">
        <v>-50</v>
      </c>
      <c r="P23">
        <v>-44.555664</v>
      </c>
      <c r="R23">
        <v>-50</v>
      </c>
      <c r="S23">
        <v>-15.869141000000001</v>
      </c>
    </row>
    <row r="24" spans="1:20">
      <c r="A24">
        <v>-40</v>
      </c>
      <c r="B24">
        <v>0.61035200000000001</v>
      </c>
      <c r="D24">
        <v>-40</v>
      </c>
      <c r="E24">
        <v>-6.1035159999999999</v>
      </c>
      <c r="H24">
        <v>-40</v>
      </c>
      <c r="I24">
        <v>-1.8310550000000001</v>
      </c>
      <c r="K24">
        <v>-40</v>
      </c>
      <c r="L24">
        <v>18.920898000000001</v>
      </c>
      <c r="O24">
        <v>-40</v>
      </c>
      <c r="P24">
        <v>-35.400390999999999</v>
      </c>
      <c r="R24">
        <v>-40</v>
      </c>
      <c r="S24">
        <v>-14.648438000000001</v>
      </c>
    </row>
    <row r="25" spans="1:20">
      <c r="A25">
        <v>-30</v>
      </c>
      <c r="B25">
        <v>-29.907226999999999</v>
      </c>
      <c r="D25">
        <v>-30</v>
      </c>
      <c r="E25">
        <v>-35.400390999999999</v>
      </c>
      <c r="H25">
        <v>-30</v>
      </c>
      <c r="I25">
        <v>15.869141000000001</v>
      </c>
      <c r="K25">
        <v>-30</v>
      </c>
      <c r="L25">
        <v>11.596679999999999</v>
      </c>
      <c r="O25">
        <v>-30</v>
      </c>
      <c r="P25">
        <v>-41.503906000000001</v>
      </c>
      <c r="R25">
        <v>-30</v>
      </c>
      <c r="S25">
        <v>-32.348633</v>
      </c>
    </row>
    <row r="26" spans="1:20">
      <c r="A26">
        <v>-20</v>
      </c>
      <c r="B26">
        <v>-337.52441399999998</v>
      </c>
      <c r="D26">
        <v>-20</v>
      </c>
      <c r="E26">
        <v>-555.41992200000004</v>
      </c>
      <c r="H26">
        <v>-20</v>
      </c>
      <c r="I26">
        <v>-29.296875</v>
      </c>
      <c r="K26">
        <v>-20</v>
      </c>
      <c r="L26">
        <v>-127.56347700000001</v>
      </c>
      <c r="O26">
        <v>-20</v>
      </c>
      <c r="P26">
        <v>-244.140625</v>
      </c>
      <c r="R26">
        <v>-20</v>
      </c>
      <c r="S26">
        <v>-447.99804699999999</v>
      </c>
    </row>
    <row r="27" spans="1:20">
      <c r="A27">
        <v>-10</v>
      </c>
      <c r="B27">
        <v>-1950.6835940000001</v>
      </c>
      <c r="D27">
        <v>-10</v>
      </c>
      <c r="E27">
        <v>-2634.8876949999999</v>
      </c>
      <c r="H27">
        <v>-10</v>
      </c>
      <c r="I27">
        <v>-411.37695300000001</v>
      </c>
      <c r="K27">
        <v>-10</v>
      </c>
      <c r="L27">
        <v>-1160.888672</v>
      </c>
      <c r="O27">
        <v>-10</v>
      </c>
      <c r="P27">
        <v>-6812.1337890000004</v>
      </c>
      <c r="R27">
        <v>-10</v>
      </c>
      <c r="S27">
        <v>-9746.7041019999997</v>
      </c>
    </row>
    <row r="28" spans="1:20">
      <c r="A28">
        <v>0</v>
      </c>
      <c r="B28">
        <v>-6130.3710940000001</v>
      </c>
      <c r="D28">
        <v>0</v>
      </c>
      <c r="E28">
        <v>-8580.3222659999992</v>
      </c>
      <c r="H28">
        <v>0</v>
      </c>
      <c r="I28">
        <v>-2438.9648440000001</v>
      </c>
      <c r="K28">
        <v>0</v>
      </c>
      <c r="L28">
        <v>-4032.5927729999999</v>
      </c>
      <c r="O28">
        <v>0</v>
      </c>
      <c r="P28">
        <v>-7499.3896480000003</v>
      </c>
      <c r="R28">
        <v>0</v>
      </c>
      <c r="S28">
        <v>-10214.84375</v>
      </c>
    </row>
    <row r="29" spans="1:20" s="5" customFormat="1">
      <c r="A29" s="5">
        <v>10</v>
      </c>
      <c r="B29" s="5">
        <v>-10310.668944999999</v>
      </c>
      <c r="C29" s="5">
        <f>B29/22.85</f>
        <v>-451.2327765864332</v>
      </c>
      <c r="D29" s="5">
        <v>10</v>
      </c>
      <c r="E29" s="5">
        <v>-10550.537109000001</v>
      </c>
      <c r="F29" s="5">
        <f>E29/22.85</f>
        <v>-461.73028923413568</v>
      </c>
      <c r="H29" s="5">
        <v>10</v>
      </c>
      <c r="I29" s="5">
        <v>-3649.9023440000001</v>
      </c>
      <c r="J29" s="5">
        <f>I29/23.99</f>
        <v>-152.14265710712797</v>
      </c>
      <c r="K29" s="5">
        <v>10</v>
      </c>
      <c r="L29" s="5">
        <v>-4401.8554690000001</v>
      </c>
      <c r="M29" s="5">
        <f>L29/23.99</f>
        <v>-183.48709749895792</v>
      </c>
      <c r="O29" s="5">
        <v>10</v>
      </c>
      <c r="P29" s="5">
        <v>-6851.8066410000001</v>
      </c>
      <c r="Q29" s="5">
        <f>P29/33.79</f>
        <v>-202.77616575910034</v>
      </c>
      <c r="R29" s="5">
        <v>10</v>
      </c>
      <c r="S29" s="5">
        <v>-8757.9345699999994</v>
      </c>
      <c r="T29" s="5">
        <f>S29/33.79</f>
        <v>-259.18717283219888</v>
      </c>
    </row>
    <row r="30" spans="1:20">
      <c r="A30">
        <v>20</v>
      </c>
      <c r="B30">
        <v>-9172.3632809999999</v>
      </c>
      <c r="D30">
        <v>20</v>
      </c>
      <c r="E30">
        <v>-9414.6728519999997</v>
      </c>
      <c r="H30">
        <v>20</v>
      </c>
      <c r="I30">
        <v>-3242.7978520000001</v>
      </c>
      <c r="K30">
        <v>20</v>
      </c>
      <c r="L30">
        <v>-3929.4433589999999</v>
      </c>
      <c r="O30">
        <v>20</v>
      </c>
      <c r="P30">
        <v>-5707.3974609999996</v>
      </c>
      <c r="R30">
        <v>20</v>
      </c>
      <c r="S30">
        <v>-7485.3515630000002</v>
      </c>
    </row>
    <row r="31" spans="1:20">
      <c r="A31">
        <v>30</v>
      </c>
      <c r="B31">
        <v>-7414.5507809999999</v>
      </c>
      <c r="D31">
        <v>30</v>
      </c>
      <c r="E31">
        <v>-7680.0537109999996</v>
      </c>
      <c r="H31">
        <v>30</v>
      </c>
      <c r="I31">
        <v>-2534.1796880000002</v>
      </c>
      <c r="K31">
        <v>30</v>
      </c>
      <c r="L31">
        <v>-2961.4257809999999</v>
      </c>
      <c r="O31">
        <v>30</v>
      </c>
      <c r="P31">
        <v>-4472.65625</v>
      </c>
      <c r="R31">
        <v>30</v>
      </c>
      <c r="S31">
        <v>-5787.3535160000001</v>
      </c>
    </row>
    <row r="32" spans="1:20">
      <c r="A32">
        <v>40</v>
      </c>
      <c r="B32">
        <v>-5395.5078130000002</v>
      </c>
      <c r="D32">
        <v>40</v>
      </c>
      <c r="E32">
        <v>-5776.3671880000002</v>
      </c>
      <c r="H32">
        <v>40</v>
      </c>
      <c r="I32">
        <v>-1694.946289</v>
      </c>
      <c r="K32">
        <v>40</v>
      </c>
      <c r="L32">
        <v>-1964.111328</v>
      </c>
      <c r="O32">
        <v>40</v>
      </c>
      <c r="P32">
        <v>-3422.241211</v>
      </c>
      <c r="R32">
        <v>40</v>
      </c>
      <c r="S32">
        <v>-4185.1806640000004</v>
      </c>
    </row>
    <row r="33" spans="1:20">
      <c r="A33">
        <v>50</v>
      </c>
      <c r="B33">
        <v>-3201.904297</v>
      </c>
      <c r="D33">
        <v>50</v>
      </c>
      <c r="E33">
        <v>-3623.6572270000001</v>
      </c>
      <c r="H33">
        <v>50</v>
      </c>
      <c r="I33">
        <v>-715.94238299999995</v>
      </c>
      <c r="K33">
        <v>50</v>
      </c>
      <c r="L33">
        <v>-914.91699200000005</v>
      </c>
      <c r="O33">
        <v>50</v>
      </c>
      <c r="P33">
        <v>-2340.0878910000001</v>
      </c>
      <c r="R33">
        <v>50</v>
      </c>
      <c r="S33">
        <v>-2719.116211</v>
      </c>
    </row>
    <row r="34" spans="1:20">
      <c r="A34">
        <v>60</v>
      </c>
      <c r="B34">
        <v>-949.09667999999999</v>
      </c>
      <c r="D34">
        <v>60</v>
      </c>
      <c r="E34">
        <v>-1479.4921879999999</v>
      </c>
      <c r="H34">
        <v>60</v>
      </c>
      <c r="I34">
        <v>265.50292999999999</v>
      </c>
      <c r="K34">
        <v>60</v>
      </c>
      <c r="L34">
        <v>349.12109400000003</v>
      </c>
      <c r="O34">
        <v>60</v>
      </c>
      <c r="P34">
        <v>-861.20605499999999</v>
      </c>
      <c r="R34">
        <v>60</v>
      </c>
      <c r="S34">
        <v>-1288.4521480000001</v>
      </c>
    </row>
    <row r="35" spans="1:20">
      <c r="A35">
        <v>70</v>
      </c>
      <c r="B35">
        <v>978.39355499999999</v>
      </c>
      <c r="D35">
        <v>70</v>
      </c>
      <c r="E35">
        <v>216.06445299999999</v>
      </c>
      <c r="H35">
        <v>70</v>
      </c>
      <c r="I35">
        <v>597.53417999999999</v>
      </c>
      <c r="K35">
        <v>70</v>
      </c>
      <c r="L35">
        <v>1221.923828</v>
      </c>
      <c r="O35">
        <v>70</v>
      </c>
      <c r="P35">
        <v>-100.70800800000001</v>
      </c>
      <c r="R35">
        <v>70</v>
      </c>
      <c r="S35">
        <v>-64.086913999999993</v>
      </c>
    </row>
    <row r="38" spans="1:20">
      <c r="A38" s="5" t="s">
        <v>78</v>
      </c>
      <c r="B38" s="2" t="s">
        <v>108</v>
      </c>
      <c r="D38" s="6" t="s">
        <v>79</v>
      </c>
      <c r="H38" s="5" t="s">
        <v>80</v>
      </c>
      <c r="I38" s="2" t="s">
        <v>109</v>
      </c>
      <c r="K38" s="6" t="s">
        <v>81</v>
      </c>
      <c r="O38" s="5" t="s">
        <v>82</v>
      </c>
      <c r="P38" s="2" t="s">
        <v>110</v>
      </c>
      <c r="R38" s="6" t="s">
        <v>83</v>
      </c>
    </row>
    <row r="39" spans="1:20">
      <c r="A39">
        <v>-70</v>
      </c>
      <c r="B39">
        <v>-21.362304999999999</v>
      </c>
      <c r="D39">
        <v>-70</v>
      </c>
      <c r="E39">
        <v>-18.920898000000001</v>
      </c>
      <c r="H39">
        <v>-70</v>
      </c>
      <c r="I39">
        <v>-34.790039</v>
      </c>
      <c r="K39">
        <v>-70</v>
      </c>
      <c r="L39">
        <v>-27.465820000000001</v>
      </c>
      <c r="O39">
        <v>-70</v>
      </c>
      <c r="P39">
        <v>-36.010742</v>
      </c>
      <c r="R39">
        <v>-70</v>
      </c>
      <c r="S39">
        <v>-34.179687999999999</v>
      </c>
    </row>
    <row r="40" spans="1:20">
      <c r="A40">
        <v>-60</v>
      </c>
      <c r="B40">
        <v>-14.648438000000001</v>
      </c>
      <c r="D40">
        <v>-60</v>
      </c>
      <c r="E40">
        <v>-17.089843999999999</v>
      </c>
      <c r="H40">
        <v>-60</v>
      </c>
      <c r="I40">
        <v>-20.751953</v>
      </c>
      <c r="K40">
        <v>-60</v>
      </c>
      <c r="L40">
        <v>-20.141601999999999</v>
      </c>
      <c r="O40">
        <v>-60</v>
      </c>
      <c r="P40">
        <v>-23.193359000000001</v>
      </c>
      <c r="R40">
        <v>-60</v>
      </c>
      <c r="S40">
        <v>-29.296875</v>
      </c>
    </row>
    <row r="41" spans="1:20">
      <c r="A41">
        <v>-50</v>
      </c>
      <c r="B41">
        <v>-6.1035159999999999</v>
      </c>
      <c r="D41">
        <v>-50</v>
      </c>
      <c r="E41">
        <v>-7.9345699999999999</v>
      </c>
      <c r="H41">
        <v>-50</v>
      </c>
      <c r="I41">
        <v>-15.258789</v>
      </c>
      <c r="K41">
        <v>-50</v>
      </c>
      <c r="L41">
        <v>-7.9345699999999999</v>
      </c>
      <c r="O41">
        <v>-50</v>
      </c>
      <c r="P41">
        <v>-28.076172</v>
      </c>
      <c r="R41">
        <v>-50</v>
      </c>
      <c r="S41">
        <v>-39.0625</v>
      </c>
    </row>
    <row r="42" spans="1:20">
      <c r="A42">
        <v>-40</v>
      </c>
      <c r="B42">
        <v>-8.5449219999999997</v>
      </c>
      <c r="D42">
        <v>-40</v>
      </c>
      <c r="E42">
        <v>-6.1035159999999999</v>
      </c>
      <c r="H42">
        <v>-40</v>
      </c>
      <c r="I42">
        <v>0.61035200000000001</v>
      </c>
      <c r="K42">
        <v>-40</v>
      </c>
      <c r="L42">
        <v>10.375977000000001</v>
      </c>
      <c r="O42">
        <v>-40</v>
      </c>
      <c r="P42">
        <v>-25.024414</v>
      </c>
      <c r="R42">
        <v>-40</v>
      </c>
      <c r="S42">
        <v>-14.038086</v>
      </c>
    </row>
    <row r="43" spans="1:20">
      <c r="A43">
        <v>-30</v>
      </c>
      <c r="B43">
        <v>-48.828125</v>
      </c>
      <c r="D43">
        <v>-30</v>
      </c>
      <c r="E43">
        <v>-85.449218999999999</v>
      </c>
      <c r="H43">
        <v>-30</v>
      </c>
      <c r="I43">
        <v>20.141601999999999</v>
      </c>
      <c r="K43">
        <v>-30</v>
      </c>
      <c r="L43">
        <v>4.2724609999999998</v>
      </c>
      <c r="O43">
        <v>-30</v>
      </c>
      <c r="P43">
        <v>-15.258789</v>
      </c>
      <c r="R43">
        <v>-30</v>
      </c>
      <c r="S43">
        <v>-13.427733999999999</v>
      </c>
    </row>
    <row r="44" spans="1:20">
      <c r="A44">
        <v>-20</v>
      </c>
      <c r="B44">
        <v>-236.816406</v>
      </c>
      <c r="D44">
        <v>-20</v>
      </c>
      <c r="E44">
        <v>-391.84570300000001</v>
      </c>
      <c r="H44">
        <v>-20</v>
      </c>
      <c r="I44">
        <v>-87.280272999999994</v>
      </c>
      <c r="K44">
        <v>-20</v>
      </c>
      <c r="L44">
        <v>-202.636719</v>
      </c>
      <c r="O44">
        <v>-20</v>
      </c>
      <c r="P44">
        <v>-279.54101600000001</v>
      </c>
      <c r="R44">
        <v>-20</v>
      </c>
      <c r="S44">
        <v>-78.735352000000006</v>
      </c>
    </row>
    <row r="45" spans="1:20">
      <c r="A45">
        <v>-10</v>
      </c>
      <c r="B45">
        <v>-734.25292999999999</v>
      </c>
      <c r="D45">
        <v>-10</v>
      </c>
      <c r="E45">
        <v>-1109.6191409999999</v>
      </c>
      <c r="H45">
        <v>-10</v>
      </c>
      <c r="I45">
        <v>-818.48144500000001</v>
      </c>
      <c r="K45">
        <v>-10</v>
      </c>
      <c r="L45">
        <v>-1615.600586</v>
      </c>
      <c r="O45">
        <v>-10</v>
      </c>
      <c r="P45">
        <v>-1501.4648440000001</v>
      </c>
      <c r="R45">
        <v>-10</v>
      </c>
      <c r="S45">
        <v>-393.67675800000001</v>
      </c>
    </row>
    <row r="46" spans="1:20">
      <c r="A46">
        <v>0</v>
      </c>
      <c r="B46">
        <v>-1641.845703</v>
      </c>
      <c r="D46">
        <v>0</v>
      </c>
      <c r="E46">
        <v>-1812.7441409999999</v>
      </c>
      <c r="H46">
        <v>0</v>
      </c>
      <c r="I46">
        <v>-13804.321289</v>
      </c>
      <c r="K46">
        <v>0</v>
      </c>
      <c r="L46">
        <v>-15990.600586</v>
      </c>
      <c r="O46">
        <v>0</v>
      </c>
      <c r="P46">
        <v>-3564.453125</v>
      </c>
      <c r="R46">
        <v>0</v>
      </c>
      <c r="S46">
        <v>-1340.3320309999999</v>
      </c>
    </row>
    <row r="47" spans="1:20" s="5" customFormat="1">
      <c r="A47" s="5">
        <v>10</v>
      </c>
      <c r="B47" s="5">
        <v>-2026.977539</v>
      </c>
      <c r="C47" s="5">
        <f>B47/19.21</f>
        <v>-105.51679016137427</v>
      </c>
      <c r="D47" s="5">
        <v>10</v>
      </c>
      <c r="E47" s="5">
        <v>-2277.2216800000001</v>
      </c>
      <c r="F47" s="5">
        <f>E47/19.21</f>
        <v>-118.54355439875066</v>
      </c>
      <c r="H47" s="5">
        <v>10</v>
      </c>
      <c r="I47" s="5">
        <v>-13916.625977</v>
      </c>
      <c r="J47" s="5">
        <f>I47/37.65</f>
        <v>-369.63150005312087</v>
      </c>
      <c r="K47" s="5">
        <v>10</v>
      </c>
      <c r="L47" s="5">
        <v>-15734.863281</v>
      </c>
      <c r="M47" s="5">
        <f>L47/37.65</f>
        <v>-417.92465553784859</v>
      </c>
      <c r="O47" s="5">
        <v>10</v>
      </c>
      <c r="P47" s="5">
        <v>-3699.951172</v>
      </c>
      <c r="Q47" s="5">
        <f>P47/23.9</f>
        <v>-154.80967246861925</v>
      </c>
      <c r="R47" s="5">
        <v>10</v>
      </c>
      <c r="S47" s="5">
        <v>-2084.9609380000002</v>
      </c>
      <c r="T47" s="5">
        <f>S47/23.9</f>
        <v>-87.23685933054395</v>
      </c>
    </row>
    <row r="48" spans="1:20">
      <c r="A48">
        <v>20</v>
      </c>
      <c r="B48">
        <v>-1931.1523440000001</v>
      </c>
      <c r="D48">
        <v>20</v>
      </c>
      <c r="E48">
        <v>-2145.9960940000001</v>
      </c>
      <c r="H48">
        <v>20</v>
      </c>
      <c r="I48">
        <v>-11788.940430000001</v>
      </c>
      <c r="K48">
        <v>20</v>
      </c>
      <c r="L48">
        <v>-13477.783203000001</v>
      </c>
      <c r="O48">
        <v>20</v>
      </c>
      <c r="P48">
        <v>-3280.6396479999999</v>
      </c>
      <c r="R48">
        <v>20</v>
      </c>
      <c r="S48">
        <v>-2165.5273440000001</v>
      </c>
    </row>
    <row r="49" spans="1:19">
      <c r="A49">
        <v>30</v>
      </c>
      <c r="B49">
        <v>-1631.4697269999999</v>
      </c>
      <c r="D49">
        <v>30</v>
      </c>
      <c r="E49">
        <v>-1804.8095699999999</v>
      </c>
      <c r="H49">
        <v>30</v>
      </c>
      <c r="I49">
        <v>-9409.7900389999995</v>
      </c>
      <c r="K49">
        <v>30</v>
      </c>
      <c r="L49">
        <v>-10833.740234000001</v>
      </c>
      <c r="O49">
        <v>30</v>
      </c>
      <c r="P49">
        <v>-2472.5341800000001</v>
      </c>
      <c r="R49">
        <v>30</v>
      </c>
      <c r="S49">
        <v>-1819.4580080000001</v>
      </c>
    </row>
    <row r="50" spans="1:19">
      <c r="A50">
        <v>40</v>
      </c>
      <c r="B50">
        <v>-1221.923828</v>
      </c>
      <c r="D50">
        <v>40</v>
      </c>
      <c r="E50">
        <v>-1349.4873050000001</v>
      </c>
      <c r="H50">
        <v>40</v>
      </c>
      <c r="I50">
        <v>-6853.6376950000003</v>
      </c>
      <c r="K50">
        <v>40</v>
      </c>
      <c r="L50">
        <v>-7968.75</v>
      </c>
      <c r="O50">
        <v>40</v>
      </c>
      <c r="P50">
        <v>-1651.611328</v>
      </c>
      <c r="R50">
        <v>40</v>
      </c>
      <c r="S50">
        <v>-1372.0703129999999</v>
      </c>
    </row>
    <row r="51" spans="1:19">
      <c r="A51">
        <v>50</v>
      </c>
      <c r="B51">
        <v>-684.20410200000003</v>
      </c>
      <c r="D51">
        <v>50</v>
      </c>
      <c r="E51">
        <v>-800.17089799999997</v>
      </c>
      <c r="H51">
        <v>50</v>
      </c>
      <c r="I51">
        <v>-4155.2734380000002</v>
      </c>
      <c r="K51">
        <v>50</v>
      </c>
      <c r="L51">
        <v>-4966.4306640000004</v>
      </c>
      <c r="O51">
        <v>50</v>
      </c>
      <c r="P51">
        <v>-685.42480499999999</v>
      </c>
      <c r="R51">
        <v>50</v>
      </c>
      <c r="S51">
        <v>-773.31542999999999</v>
      </c>
    </row>
    <row r="52" spans="1:19">
      <c r="A52">
        <v>60</v>
      </c>
      <c r="B52">
        <v>-253.29589799999999</v>
      </c>
      <c r="D52">
        <v>60</v>
      </c>
      <c r="E52">
        <v>-338.13476600000001</v>
      </c>
      <c r="H52">
        <v>60</v>
      </c>
      <c r="I52">
        <v>-1378.7841800000001</v>
      </c>
      <c r="K52">
        <v>60</v>
      </c>
      <c r="L52">
        <v>-1876.220703</v>
      </c>
      <c r="O52">
        <v>60</v>
      </c>
      <c r="P52">
        <v>199.58496099999999</v>
      </c>
      <c r="R52">
        <v>60</v>
      </c>
      <c r="S52">
        <v>-12.207031000000001</v>
      </c>
    </row>
    <row r="53" spans="1:19">
      <c r="A53">
        <v>70</v>
      </c>
      <c r="B53">
        <v>104.980469</v>
      </c>
      <c r="D53">
        <v>70</v>
      </c>
      <c r="E53">
        <v>97.045897999999994</v>
      </c>
      <c r="H53">
        <v>70</v>
      </c>
      <c r="I53">
        <v>844.72656300000006</v>
      </c>
      <c r="K53">
        <v>70</v>
      </c>
      <c r="L53">
        <v>778.19824200000005</v>
      </c>
      <c r="O53">
        <v>70</v>
      </c>
      <c r="P53">
        <v>283.81347699999998</v>
      </c>
      <c r="R53">
        <v>70</v>
      </c>
      <c r="S53">
        <v>130.00488300000001</v>
      </c>
    </row>
    <row r="57" spans="1:19">
      <c r="A57" s="5" t="s">
        <v>84</v>
      </c>
      <c r="B57" s="2" t="s">
        <v>111</v>
      </c>
      <c r="D57" s="6" t="s">
        <v>85</v>
      </c>
      <c r="H57" s="5" t="s">
        <v>86</v>
      </c>
      <c r="I57" s="2" t="s">
        <v>112</v>
      </c>
      <c r="K57" s="6" t="s">
        <v>87</v>
      </c>
    </row>
    <row r="58" spans="1:19">
      <c r="A58">
        <v>-70</v>
      </c>
      <c r="B58">
        <v>-13.427733999999999</v>
      </c>
      <c r="D58">
        <v>-70</v>
      </c>
      <c r="E58">
        <v>-21.362304999999999</v>
      </c>
      <c r="H58">
        <v>-70</v>
      </c>
      <c r="I58">
        <v>-29.907226999999999</v>
      </c>
      <c r="K58">
        <v>-70</v>
      </c>
      <c r="L58">
        <v>-25.634765999999999</v>
      </c>
    </row>
    <row r="59" spans="1:19">
      <c r="A59">
        <v>-60</v>
      </c>
      <c r="B59">
        <v>-16.479492</v>
      </c>
      <c r="D59">
        <v>-60</v>
      </c>
      <c r="E59">
        <v>-17.700195000000001</v>
      </c>
      <c r="H59">
        <v>-60</v>
      </c>
      <c r="I59">
        <v>-25.634765999999999</v>
      </c>
      <c r="K59">
        <v>-60</v>
      </c>
      <c r="L59">
        <v>-21.972656000000001</v>
      </c>
    </row>
    <row r="60" spans="1:19">
      <c r="A60">
        <v>-50</v>
      </c>
      <c r="B60">
        <v>-17.700195000000001</v>
      </c>
      <c r="D60">
        <v>-50</v>
      </c>
      <c r="E60">
        <v>-15.258789</v>
      </c>
      <c r="H60">
        <v>-50</v>
      </c>
      <c r="I60">
        <v>-20.751953</v>
      </c>
      <c r="K60">
        <v>-50</v>
      </c>
      <c r="L60">
        <v>-19.53125</v>
      </c>
    </row>
    <row r="61" spans="1:19">
      <c r="A61">
        <v>-40</v>
      </c>
      <c r="B61">
        <v>-11.596679999999999</v>
      </c>
      <c r="D61">
        <v>-40</v>
      </c>
      <c r="E61">
        <v>-13.427733999999999</v>
      </c>
      <c r="H61">
        <v>-40</v>
      </c>
      <c r="I61">
        <v>-41.503906000000001</v>
      </c>
      <c r="K61">
        <v>-40</v>
      </c>
      <c r="L61">
        <v>-37.841797</v>
      </c>
    </row>
    <row r="62" spans="1:19">
      <c r="A62">
        <v>-30</v>
      </c>
      <c r="B62">
        <v>-7.9345699999999999</v>
      </c>
      <c r="D62">
        <v>-30</v>
      </c>
      <c r="E62">
        <v>-17.089843999999999</v>
      </c>
      <c r="H62">
        <v>-30</v>
      </c>
      <c r="I62">
        <v>-306.39648399999999</v>
      </c>
      <c r="K62">
        <v>-30</v>
      </c>
      <c r="L62">
        <v>-346.06933600000002</v>
      </c>
    </row>
    <row r="63" spans="1:19">
      <c r="A63">
        <v>-20</v>
      </c>
      <c r="B63">
        <v>-54.321289</v>
      </c>
      <c r="D63">
        <v>-20</v>
      </c>
      <c r="E63">
        <v>-217.285156</v>
      </c>
      <c r="H63">
        <v>-20</v>
      </c>
      <c r="I63">
        <v>-3687.133789</v>
      </c>
      <c r="K63">
        <v>-20</v>
      </c>
      <c r="L63">
        <v>-4148.5595700000003</v>
      </c>
    </row>
    <row r="64" spans="1:19">
      <c r="A64">
        <v>-10</v>
      </c>
      <c r="B64">
        <v>-454.101563</v>
      </c>
      <c r="D64">
        <v>-10</v>
      </c>
      <c r="E64">
        <v>-1100.4638669999999</v>
      </c>
      <c r="H64">
        <v>-10</v>
      </c>
      <c r="I64">
        <v>-8631.5917969999991</v>
      </c>
      <c r="K64">
        <v>-10</v>
      </c>
      <c r="L64">
        <v>-9501.953125</v>
      </c>
    </row>
    <row r="65" spans="1:23">
      <c r="A65">
        <v>0</v>
      </c>
      <c r="B65">
        <v>-1444.7021480000001</v>
      </c>
      <c r="D65">
        <v>0</v>
      </c>
      <c r="E65">
        <v>-3256.8359380000002</v>
      </c>
      <c r="H65">
        <v>0</v>
      </c>
      <c r="I65">
        <v>-8773.1933590000008</v>
      </c>
      <c r="K65">
        <v>0</v>
      </c>
      <c r="L65">
        <v>-9744.8730469999991</v>
      </c>
    </row>
    <row r="66" spans="1:23" s="5" customFormat="1">
      <c r="A66" s="5">
        <v>10</v>
      </c>
      <c r="B66" s="5">
        <v>-3480.834961</v>
      </c>
      <c r="C66" s="5">
        <f>B66/17.56</f>
        <v>-198.22522556947609</v>
      </c>
      <c r="D66" s="5">
        <v>10</v>
      </c>
      <c r="E66" s="5">
        <v>-4543.4570309999999</v>
      </c>
      <c r="F66" s="5">
        <f>E66/17.56</f>
        <v>-258.73901087699318</v>
      </c>
      <c r="H66" s="5">
        <v>10</v>
      </c>
      <c r="I66" s="5">
        <v>-7626.953125</v>
      </c>
      <c r="J66" s="5">
        <f>I66/27.15</f>
        <v>-280.91908379373848</v>
      </c>
      <c r="K66" s="5">
        <v>10</v>
      </c>
      <c r="L66" s="5">
        <v>-8502.8076170000004</v>
      </c>
      <c r="M66" s="5">
        <f>L66/27.15</f>
        <v>-313.17891775322289</v>
      </c>
    </row>
    <row r="67" spans="1:23">
      <c r="A67">
        <v>20</v>
      </c>
      <c r="B67">
        <v>-3751.8310550000001</v>
      </c>
      <c r="D67">
        <v>20</v>
      </c>
      <c r="E67">
        <v>-4195.5566410000001</v>
      </c>
      <c r="H67">
        <v>20</v>
      </c>
      <c r="I67">
        <v>-6338.5009769999997</v>
      </c>
      <c r="K67">
        <v>20</v>
      </c>
      <c r="L67">
        <v>-7033.0810549999997</v>
      </c>
    </row>
    <row r="68" spans="1:23">
      <c r="A68">
        <v>30</v>
      </c>
      <c r="B68">
        <v>-3249.5117190000001</v>
      </c>
      <c r="D68">
        <v>30</v>
      </c>
      <c r="E68">
        <v>-3461.303711</v>
      </c>
      <c r="H68">
        <v>30</v>
      </c>
      <c r="I68">
        <v>-4879.1503910000001</v>
      </c>
      <c r="K68">
        <v>30</v>
      </c>
      <c r="L68">
        <v>-5489.501953</v>
      </c>
    </row>
    <row r="69" spans="1:23">
      <c r="A69">
        <v>40</v>
      </c>
      <c r="B69">
        <v>-2556.1523440000001</v>
      </c>
      <c r="D69">
        <v>40</v>
      </c>
      <c r="E69">
        <v>-2639.1601559999999</v>
      </c>
      <c r="H69">
        <v>40</v>
      </c>
      <c r="I69">
        <v>-3411.8652339999999</v>
      </c>
      <c r="K69">
        <v>40</v>
      </c>
      <c r="L69">
        <v>-3920.8984380000002</v>
      </c>
    </row>
    <row r="70" spans="1:23">
      <c r="A70">
        <v>50</v>
      </c>
      <c r="B70">
        <v>-1597.9003909999999</v>
      </c>
      <c r="D70">
        <v>50</v>
      </c>
      <c r="E70">
        <v>-1665.0390629999999</v>
      </c>
      <c r="H70">
        <v>50</v>
      </c>
      <c r="I70">
        <v>-2178.3447270000001</v>
      </c>
      <c r="K70">
        <v>50</v>
      </c>
      <c r="L70">
        <v>-2465.209961</v>
      </c>
    </row>
    <row r="71" spans="1:23">
      <c r="A71">
        <v>60</v>
      </c>
      <c r="B71">
        <v>-548.70605499999999</v>
      </c>
      <c r="D71">
        <v>60</v>
      </c>
      <c r="E71">
        <v>-584.10644500000001</v>
      </c>
      <c r="H71">
        <v>60</v>
      </c>
      <c r="I71">
        <v>-1047.9736330000001</v>
      </c>
      <c r="K71">
        <v>60</v>
      </c>
      <c r="L71">
        <v>-1129.1503909999999</v>
      </c>
    </row>
    <row r="72" spans="1:23">
      <c r="A72">
        <v>70</v>
      </c>
      <c r="B72">
        <v>292.35839800000002</v>
      </c>
      <c r="D72">
        <v>70</v>
      </c>
      <c r="E72">
        <v>213.62304700000001</v>
      </c>
      <c r="H72">
        <v>70</v>
      </c>
      <c r="I72">
        <v>53.100586</v>
      </c>
      <c r="K72">
        <v>70</v>
      </c>
      <c r="L72">
        <v>112.304688</v>
      </c>
    </row>
    <row r="76" spans="1:23" ht="14.25" thickBot="1"/>
    <row r="77" spans="1:23" s="8" customFormat="1" ht="15" thickTop="1" thickBot="1">
      <c r="A77" s="4" t="s">
        <v>128</v>
      </c>
    </row>
    <row r="78" spans="1:23" ht="14.25" thickTop="1">
      <c r="A78" t="s">
        <v>88</v>
      </c>
      <c r="B78" s="2" t="s">
        <v>113</v>
      </c>
      <c r="D78" t="s">
        <v>89</v>
      </c>
      <c r="G78" t="s">
        <v>90</v>
      </c>
      <c r="H78" s="2" t="s">
        <v>114</v>
      </c>
      <c r="J78" t="s">
        <v>91</v>
      </c>
      <c r="M78" t="s">
        <v>92</v>
      </c>
      <c r="N78" s="2" t="s">
        <v>115</v>
      </c>
      <c r="P78" t="s">
        <v>93</v>
      </c>
      <c r="S78" t="s">
        <v>94</v>
      </c>
      <c r="T78" s="2" t="s">
        <v>116</v>
      </c>
      <c r="V78" t="s">
        <v>95</v>
      </c>
    </row>
    <row r="79" spans="1:23">
      <c r="A79">
        <v>-70</v>
      </c>
      <c r="B79">
        <v>-21.362304999999999</v>
      </c>
      <c r="D79">
        <v>-70</v>
      </c>
      <c r="E79">
        <v>-28.686523000000001</v>
      </c>
      <c r="G79">
        <v>-70</v>
      </c>
      <c r="H79">
        <v>-23.193359000000001</v>
      </c>
      <c r="J79">
        <v>-70</v>
      </c>
      <c r="K79">
        <v>-20.751953</v>
      </c>
      <c r="M79">
        <v>-70</v>
      </c>
      <c r="N79">
        <v>-24.414062999999999</v>
      </c>
      <c r="P79">
        <v>-70</v>
      </c>
      <c r="Q79">
        <v>-23.803711</v>
      </c>
      <c r="S79">
        <v>-70</v>
      </c>
      <c r="T79">
        <v>-32.348633</v>
      </c>
      <c r="V79">
        <v>-70</v>
      </c>
      <c r="W79">
        <v>-22.583008</v>
      </c>
    </row>
    <row r="80" spans="1:23">
      <c r="A80">
        <v>-60</v>
      </c>
      <c r="B80">
        <v>-18.310547</v>
      </c>
      <c r="D80">
        <v>-60</v>
      </c>
      <c r="E80">
        <v>-25.634765999999999</v>
      </c>
      <c r="G80">
        <v>-60</v>
      </c>
      <c r="H80">
        <v>-23.193359000000001</v>
      </c>
      <c r="J80">
        <v>-60</v>
      </c>
      <c r="K80">
        <v>-21.972656000000001</v>
      </c>
      <c r="M80">
        <v>-60</v>
      </c>
      <c r="N80">
        <v>-18.310547</v>
      </c>
      <c r="P80">
        <v>-60</v>
      </c>
      <c r="Q80">
        <v>-18.920898000000001</v>
      </c>
      <c r="S80">
        <v>-60</v>
      </c>
      <c r="T80">
        <v>-23.193359000000001</v>
      </c>
      <c r="V80">
        <v>-60</v>
      </c>
      <c r="W80">
        <v>-25.024414</v>
      </c>
    </row>
    <row r="81" spans="1:24">
      <c r="A81">
        <v>-50</v>
      </c>
      <c r="B81">
        <v>-25.634765999999999</v>
      </c>
      <c r="D81">
        <v>-50</v>
      </c>
      <c r="E81">
        <v>-25.634765999999999</v>
      </c>
      <c r="G81">
        <v>-50</v>
      </c>
      <c r="H81">
        <v>-22.583008</v>
      </c>
      <c r="J81">
        <v>-50</v>
      </c>
      <c r="K81">
        <v>-17.700195000000001</v>
      </c>
      <c r="M81">
        <v>-50</v>
      </c>
      <c r="N81">
        <v>-15.258789</v>
      </c>
      <c r="P81">
        <v>-50</v>
      </c>
      <c r="Q81">
        <v>-10.986328</v>
      </c>
      <c r="S81">
        <v>-50</v>
      </c>
      <c r="T81">
        <v>-28.686523000000001</v>
      </c>
      <c r="V81">
        <v>-50</v>
      </c>
      <c r="W81">
        <v>-26.245117</v>
      </c>
    </row>
    <row r="82" spans="1:24">
      <c r="A82">
        <v>-40</v>
      </c>
      <c r="B82">
        <v>-33.569336</v>
      </c>
      <c r="D82">
        <v>-40</v>
      </c>
      <c r="E82">
        <v>-25.024414</v>
      </c>
      <c r="G82">
        <v>-40</v>
      </c>
      <c r="H82">
        <v>-60.424804999999999</v>
      </c>
      <c r="J82">
        <v>-40</v>
      </c>
      <c r="K82">
        <v>-26.855468999999999</v>
      </c>
      <c r="M82">
        <v>-40</v>
      </c>
      <c r="N82">
        <v>-40.893554999999999</v>
      </c>
      <c r="P82">
        <v>-40</v>
      </c>
      <c r="Q82">
        <v>-19.53125</v>
      </c>
      <c r="S82">
        <v>-40</v>
      </c>
      <c r="T82">
        <v>-71.411133000000007</v>
      </c>
      <c r="V82">
        <v>-40</v>
      </c>
      <c r="W82">
        <v>-40.283203</v>
      </c>
    </row>
    <row r="83" spans="1:24">
      <c r="A83">
        <v>-30</v>
      </c>
      <c r="B83">
        <v>-76.904297</v>
      </c>
      <c r="D83">
        <v>-30</v>
      </c>
      <c r="E83">
        <v>-42.114258</v>
      </c>
      <c r="G83">
        <v>-30</v>
      </c>
      <c r="H83">
        <v>-440.06347699999998</v>
      </c>
      <c r="J83">
        <v>-30</v>
      </c>
      <c r="K83">
        <v>-89.721680000000006</v>
      </c>
      <c r="M83">
        <v>-30</v>
      </c>
      <c r="N83">
        <v>-113.525391</v>
      </c>
      <c r="P83">
        <v>-30</v>
      </c>
      <c r="Q83">
        <v>-72.021484000000001</v>
      </c>
      <c r="S83">
        <v>-30</v>
      </c>
      <c r="T83">
        <v>-679.93164100000001</v>
      </c>
      <c r="V83">
        <v>-30</v>
      </c>
      <c r="W83">
        <v>-238.03710899999999</v>
      </c>
    </row>
    <row r="84" spans="1:24">
      <c r="A84">
        <v>-20</v>
      </c>
      <c r="B84">
        <v>-264.28222699999998</v>
      </c>
      <c r="D84">
        <v>-20</v>
      </c>
      <c r="E84">
        <v>-113.525391</v>
      </c>
      <c r="G84">
        <v>-20</v>
      </c>
      <c r="H84">
        <v>-2733.154297</v>
      </c>
      <c r="J84">
        <v>-20</v>
      </c>
      <c r="K84">
        <v>-477.90527300000002</v>
      </c>
      <c r="M84">
        <v>-20</v>
      </c>
      <c r="N84">
        <v>-549.31640600000003</v>
      </c>
      <c r="P84">
        <v>-20</v>
      </c>
      <c r="Q84">
        <v>-364.99023399999999</v>
      </c>
      <c r="S84">
        <v>-20</v>
      </c>
      <c r="T84">
        <v>-2701.4160160000001</v>
      </c>
      <c r="V84">
        <v>-20</v>
      </c>
      <c r="W84">
        <v>-817.26074200000005</v>
      </c>
    </row>
    <row r="85" spans="1:24">
      <c r="A85">
        <v>-10</v>
      </c>
      <c r="B85">
        <v>-1932.9833980000001</v>
      </c>
      <c r="D85">
        <v>-10</v>
      </c>
      <c r="E85">
        <v>-1166.9921879999999</v>
      </c>
      <c r="G85">
        <v>-10</v>
      </c>
      <c r="H85">
        <v>-3265.3808589999999</v>
      </c>
      <c r="J85">
        <v>-10</v>
      </c>
      <c r="K85">
        <v>-851.44042999999999</v>
      </c>
      <c r="M85">
        <v>-10</v>
      </c>
      <c r="N85">
        <v>-1174.3164059999999</v>
      </c>
      <c r="P85">
        <v>-10</v>
      </c>
      <c r="Q85">
        <v>-725.70800799999995</v>
      </c>
      <c r="S85">
        <v>-10</v>
      </c>
      <c r="T85">
        <v>-3074.951172</v>
      </c>
      <c r="V85">
        <v>-10</v>
      </c>
      <c r="W85">
        <v>-1047.9736330000001</v>
      </c>
    </row>
    <row r="86" spans="1:24">
      <c r="A86">
        <v>0</v>
      </c>
      <c r="B86">
        <v>-4343.2617190000001</v>
      </c>
      <c r="D86">
        <v>0</v>
      </c>
      <c r="E86">
        <v>-3317.2607419999999</v>
      </c>
      <c r="G86">
        <v>0</v>
      </c>
      <c r="H86">
        <v>-3037.7197270000001</v>
      </c>
      <c r="J86">
        <v>0</v>
      </c>
      <c r="K86">
        <v>-958.25195299999996</v>
      </c>
      <c r="M86">
        <v>0</v>
      </c>
      <c r="N86">
        <v>-1393.4326169999999</v>
      </c>
      <c r="P86">
        <v>0</v>
      </c>
      <c r="Q86">
        <v>-811.76757799999996</v>
      </c>
      <c r="S86">
        <v>0</v>
      </c>
      <c r="T86">
        <v>-2876.586914</v>
      </c>
      <c r="V86">
        <v>0</v>
      </c>
      <c r="W86">
        <v>-1062.6220699999999</v>
      </c>
    </row>
    <row r="87" spans="1:24" s="5" customFormat="1">
      <c r="A87" s="5">
        <v>10</v>
      </c>
      <c r="B87" s="5">
        <v>-3901.977539</v>
      </c>
      <c r="C87">
        <f>B87/17.6</f>
        <v>-221.70326926136363</v>
      </c>
      <c r="D87" s="5">
        <v>10</v>
      </c>
      <c r="E87" s="5">
        <v>-2979.736328</v>
      </c>
      <c r="F87">
        <f>E87/17.6</f>
        <v>-169.30320045454545</v>
      </c>
      <c r="G87" s="5">
        <v>10</v>
      </c>
      <c r="H87" s="5">
        <v>-2590.9423830000001</v>
      </c>
      <c r="I87">
        <f>H87/20.47</f>
        <v>-126.57266160234491</v>
      </c>
      <c r="J87" s="5">
        <v>10</v>
      </c>
      <c r="K87" s="5">
        <v>-853.27148399999999</v>
      </c>
      <c r="L87">
        <f>K87/20.47</f>
        <v>-41.684000195407918</v>
      </c>
      <c r="M87" s="5">
        <v>10</v>
      </c>
      <c r="N87" s="5">
        <v>-1271.3623050000001</v>
      </c>
      <c r="O87">
        <f>N87/25.87</f>
        <v>-49.144271550057987</v>
      </c>
      <c r="P87" s="5">
        <v>10</v>
      </c>
      <c r="Q87" s="5">
        <v>-724.48730499999999</v>
      </c>
      <c r="R87">
        <f>Q87/25.87</f>
        <v>-28.004920950908385</v>
      </c>
      <c r="S87" s="5">
        <v>10</v>
      </c>
      <c r="T87" s="5">
        <v>-2521.9726559999999</v>
      </c>
      <c r="U87">
        <f>T87/20.71</f>
        <v>-121.77559903428295</v>
      </c>
      <c r="V87" s="5">
        <v>10</v>
      </c>
      <c r="W87" s="5">
        <v>-983.27636700000005</v>
      </c>
      <c r="X87">
        <f>W87/20.71</f>
        <v>-47.478337373249637</v>
      </c>
    </row>
    <row r="88" spans="1:24">
      <c r="A88">
        <v>20</v>
      </c>
      <c r="B88">
        <v>-3398.4375</v>
      </c>
      <c r="D88">
        <v>20</v>
      </c>
      <c r="E88">
        <v>-2517.7001949999999</v>
      </c>
      <c r="G88">
        <v>20</v>
      </c>
      <c r="H88">
        <v>-2120.361328</v>
      </c>
      <c r="J88">
        <v>20</v>
      </c>
      <c r="K88">
        <v>-742.79785200000003</v>
      </c>
      <c r="M88">
        <v>20</v>
      </c>
      <c r="N88">
        <v>-1096.1914059999999</v>
      </c>
      <c r="P88">
        <v>20</v>
      </c>
      <c r="Q88">
        <v>-576.171875</v>
      </c>
      <c r="S88">
        <v>20</v>
      </c>
      <c r="T88">
        <v>-2135.0097660000001</v>
      </c>
      <c r="V88">
        <v>20</v>
      </c>
      <c r="W88">
        <v>-897.21679700000004</v>
      </c>
    </row>
    <row r="89" spans="1:24">
      <c r="A89">
        <v>30</v>
      </c>
      <c r="B89">
        <v>-2897.3388669999999</v>
      </c>
      <c r="D89">
        <v>30</v>
      </c>
      <c r="E89">
        <v>-2124.633789</v>
      </c>
      <c r="G89">
        <v>30</v>
      </c>
      <c r="H89">
        <v>-1717.529297</v>
      </c>
      <c r="J89">
        <v>30</v>
      </c>
      <c r="K89">
        <v>-616.45507799999996</v>
      </c>
      <c r="M89">
        <v>30</v>
      </c>
      <c r="N89">
        <v>-855.10253899999998</v>
      </c>
      <c r="P89">
        <v>30</v>
      </c>
      <c r="Q89">
        <v>-519.40917999999999</v>
      </c>
      <c r="S89">
        <v>30</v>
      </c>
      <c r="T89">
        <v>-1767.578125</v>
      </c>
      <c r="V89">
        <v>30</v>
      </c>
      <c r="W89">
        <v>-787.96386700000005</v>
      </c>
    </row>
    <row r="90" spans="1:24">
      <c r="A90">
        <v>40</v>
      </c>
      <c r="B90">
        <v>-2365.7226559999999</v>
      </c>
      <c r="D90">
        <v>40</v>
      </c>
      <c r="E90">
        <v>-1737.060547</v>
      </c>
      <c r="G90">
        <v>40</v>
      </c>
      <c r="H90">
        <v>-1340.9423830000001</v>
      </c>
      <c r="J90">
        <v>40</v>
      </c>
      <c r="K90">
        <v>-549.92675799999995</v>
      </c>
      <c r="M90">
        <v>40</v>
      </c>
      <c r="N90">
        <v>-608.52050799999995</v>
      </c>
      <c r="P90">
        <v>40</v>
      </c>
      <c r="Q90">
        <v>-487.67089800000002</v>
      </c>
      <c r="S90">
        <v>40</v>
      </c>
      <c r="T90">
        <v>-1425.1708980000001</v>
      </c>
      <c r="V90">
        <v>40</v>
      </c>
      <c r="W90">
        <v>-632.32421899999997</v>
      </c>
    </row>
    <row r="91" spans="1:24">
      <c r="A91">
        <v>50</v>
      </c>
      <c r="B91">
        <v>-1890.258789</v>
      </c>
      <c r="D91">
        <v>50</v>
      </c>
      <c r="E91">
        <v>-1354.9804690000001</v>
      </c>
      <c r="G91">
        <v>50</v>
      </c>
      <c r="H91">
        <v>-1021.118164</v>
      </c>
      <c r="J91">
        <v>50</v>
      </c>
      <c r="K91">
        <v>-508.42285199999998</v>
      </c>
      <c r="M91">
        <v>50</v>
      </c>
      <c r="N91">
        <v>-424.804688</v>
      </c>
      <c r="P91">
        <v>50</v>
      </c>
      <c r="Q91">
        <v>-448.60839800000002</v>
      </c>
      <c r="S91">
        <v>50</v>
      </c>
      <c r="T91">
        <v>-1127.9296879999999</v>
      </c>
      <c r="V91">
        <v>50</v>
      </c>
      <c r="W91">
        <v>-544.43359399999997</v>
      </c>
    </row>
    <row r="92" spans="1:24">
      <c r="A92">
        <v>60</v>
      </c>
      <c r="B92">
        <v>-1391.6015629999999</v>
      </c>
      <c r="D92">
        <v>60</v>
      </c>
      <c r="E92">
        <v>-1014.404297</v>
      </c>
      <c r="G92">
        <v>60</v>
      </c>
      <c r="H92">
        <v>-751.34277299999997</v>
      </c>
      <c r="J92">
        <v>60</v>
      </c>
      <c r="K92">
        <v>-477.29492199999999</v>
      </c>
      <c r="M92">
        <v>60</v>
      </c>
      <c r="N92">
        <v>-262.45117199999999</v>
      </c>
      <c r="P92">
        <v>60</v>
      </c>
      <c r="Q92">
        <v>-487.67089800000002</v>
      </c>
      <c r="S92">
        <v>60</v>
      </c>
      <c r="T92">
        <v>-813.59863299999995</v>
      </c>
      <c r="V92">
        <v>60</v>
      </c>
      <c r="W92">
        <v>-426.02539100000001</v>
      </c>
    </row>
    <row r="93" spans="1:24">
      <c r="A93">
        <v>70</v>
      </c>
      <c r="B93">
        <v>-965.57617200000004</v>
      </c>
      <c r="D93">
        <v>70</v>
      </c>
      <c r="E93">
        <v>-712.28027299999997</v>
      </c>
      <c r="G93">
        <v>70</v>
      </c>
      <c r="H93">
        <v>-540.16113299999995</v>
      </c>
      <c r="J93">
        <v>70</v>
      </c>
      <c r="K93">
        <v>-471.19140599999997</v>
      </c>
      <c r="M93">
        <v>70</v>
      </c>
      <c r="N93">
        <v>-139.160156</v>
      </c>
      <c r="P93">
        <v>70</v>
      </c>
      <c r="Q93">
        <v>-462.64648399999999</v>
      </c>
      <c r="S93">
        <v>70</v>
      </c>
      <c r="T93">
        <v>-615.234375</v>
      </c>
      <c r="V93">
        <v>70</v>
      </c>
      <c r="W93">
        <v>-289.30664100000001</v>
      </c>
    </row>
    <row r="97" spans="1:26">
      <c r="A97" t="s">
        <v>96</v>
      </c>
      <c r="B97" s="2" t="s">
        <v>117</v>
      </c>
      <c r="D97" t="s">
        <v>97</v>
      </c>
      <c r="G97" t="s">
        <v>98</v>
      </c>
      <c r="H97" s="2" t="s">
        <v>118</v>
      </c>
      <c r="J97" t="s">
        <v>99</v>
      </c>
      <c r="M97" t="s">
        <v>100</v>
      </c>
      <c r="N97" s="2" t="s">
        <v>119</v>
      </c>
      <c r="P97" t="s">
        <v>101</v>
      </c>
    </row>
    <row r="98" spans="1:26">
      <c r="A98">
        <v>-70</v>
      </c>
      <c r="B98">
        <v>-23.803711</v>
      </c>
      <c r="D98">
        <v>-70</v>
      </c>
      <c r="E98">
        <v>-28.686523000000001</v>
      </c>
      <c r="G98">
        <v>-70</v>
      </c>
      <c r="H98">
        <v>-18.310547</v>
      </c>
      <c r="J98">
        <v>-70</v>
      </c>
      <c r="K98">
        <v>-14.038086</v>
      </c>
      <c r="M98">
        <v>-70</v>
      </c>
      <c r="N98">
        <v>-25.024414</v>
      </c>
      <c r="P98">
        <v>-70</v>
      </c>
      <c r="Q98">
        <v>-14.648438000000001</v>
      </c>
    </row>
    <row r="99" spans="1:26">
      <c r="A99">
        <v>-60</v>
      </c>
      <c r="B99">
        <v>-15.869141000000001</v>
      </c>
      <c r="D99">
        <v>-60</v>
      </c>
      <c r="E99">
        <v>-21.362304999999999</v>
      </c>
      <c r="G99">
        <v>-60</v>
      </c>
      <c r="H99">
        <v>-14.648438000000001</v>
      </c>
      <c r="J99">
        <v>-60</v>
      </c>
      <c r="K99">
        <v>-18.310547</v>
      </c>
      <c r="M99">
        <v>-60</v>
      </c>
      <c r="N99">
        <v>-18.920898000000001</v>
      </c>
      <c r="P99">
        <v>-60</v>
      </c>
      <c r="Q99">
        <v>-15.869141000000001</v>
      </c>
    </row>
    <row r="100" spans="1:26">
      <c r="A100">
        <v>-50</v>
      </c>
      <c r="B100">
        <v>-21.362304999999999</v>
      </c>
      <c r="D100">
        <v>-50</v>
      </c>
      <c r="E100">
        <v>-26.855468999999999</v>
      </c>
      <c r="G100">
        <v>-50</v>
      </c>
      <c r="H100">
        <v>-15.869141000000001</v>
      </c>
      <c r="J100">
        <v>-50</v>
      </c>
      <c r="K100">
        <v>-18.310547</v>
      </c>
      <c r="M100">
        <v>-50</v>
      </c>
      <c r="N100">
        <v>-20.141601999999999</v>
      </c>
      <c r="P100">
        <v>-50</v>
      </c>
      <c r="Q100">
        <v>-17.089843999999999</v>
      </c>
    </row>
    <row r="101" spans="1:26">
      <c r="A101">
        <v>-40</v>
      </c>
      <c r="B101">
        <v>-26.245117</v>
      </c>
      <c r="D101">
        <v>-40</v>
      </c>
      <c r="E101">
        <v>-25.634765999999999</v>
      </c>
      <c r="G101">
        <v>-40</v>
      </c>
      <c r="H101">
        <v>-31.738281000000001</v>
      </c>
      <c r="J101">
        <v>-40</v>
      </c>
      <c r="K101">
        <v>-40.283203</v>
      </c>
      <c r="M101">
        <v>-40</v>
      </c>
      <c r="N101">
        <v>-28.686523000000001</v>
      </c>
      <c r="P101">
        <v>-40</v>
      </c>
      <c r="Q101">
        <v>-17.700195000000001</v>
      </c>
    </row>
    <row r="102" spans="1:26">
      <c r="A102">
        <v>-30</v>
      </c>
      <c r="B102">
        <v>-32.958984000000001</v>
      </c>
      <c r="D102">
        <v>-30</v>
      </c>
      <c r="E102">
        <v>-79.345703</v>
      </c>
      <c r="G102">
        <v>-30</v>
      </c>
      <c r="H102">
        <v>-439.453125</v>
      </c>
      <c r="J102">
        <v>-30</v>
      </c>
      <c r="K102">
        <v>-264.28222699999998</v>
      </c>
      <c r="M102">
        <v>-30</v>
      </c>
      <c r="N102">
        <v>-100.097656</v>
      </c>
      <c r="P102">
        <v>-30</v>
      </c>
      <c r="Q102">
        <v>-47.607422</v>
      </c>
    </row>
    <row r="103" spans="1:26">
      <c r="A103">
        <v>-20</v>
      </c>
      <c r="B103">
        <v>-99.487305000000006</v>
      </c>
      <c r="D103">
        <v>-20</v>
      </c>
      <c r="E103">
        <v>-76.904297</v>
      </c>
      <c r="G103">
        <v>-20</v>
      </c>
      <c r="H103">
        <v>-2593.9941410000001</v>
      </c>
      <c r="J103">
        <v>-20</v>
      </c>
      <c r="K103">
        <v>-1731.5673830000001</v>
      </c>
      <c r="M103">
        <v>-20</v>
      </c>
      <c r="N103">
        <v>-556.640625</v>
      </c>
      <c r="P103">
        <v>-20</v>
      </c>
      <c r="Q103">
        <v>-230.71289100000001</v>
      </c>
    </row>
    <row r="104" spans="1:26">
      <c r="A104">
        <v>-10</v>
      </c>
      <c r="B104">
        <v>-275.87890599999997</v>
      </c>
      <c r="D104">
        <v>-10</v>
      </c>
      <c r="E104">
        <v>-148.31542999999999</v>
      </c>
      <c r="G104">
        <v>-10</v>
      </c>
      <c r="H104">
        <v>-2642.211914</v>
      </c>
      <c r="J104">
        <v>-10</v>
      </c>
      <c r="K104">
        <v>-2490.234375</v>
      </c>
      <c r="M104">
        <v>-10</v>
      </c>
      <c r="N104">
        <v>-1317.7490230000001</v>
      </c>
      <c r="P104">
        <v>-10</v>
      </c>
      <c r="Q104">
        <v>-553.58886700000005</v>
      </c>
    </row>
    <row r="105" spans="1:26">
      <c r="A105">
        <v>0</v>
      </c>
      <c r="B105">
        <v>-562.74414100000001</v>
      </c>
      <c r="D105">
        <v>0</v>
      </c>
      <c r="E105">
        <v>-277.70996100000002</v>
      </c>
      <c r="G105">
        <v>0</v>
      </c>
      <c r="H105">
        <v>-2415.1611330000001</v>
      </c>
      <c r="J105">
        <v>0</v>
      </c>
      <c r="K105">
        <v>-2468.8720699999999</v>
      </c>
      <c r="M105">
        <v>0</v>
      </c>
      <c r="N105">
        <v>-1590.576172</v>
      </c>
      <c r="P105">
        <v>0</v>
      </c>
      <c r="Q105">
        <v>-989.37988299999995</v>
      </c>
    </row>
    <row r="106" spans="1:26" s="5" customFormat="1">
      <c r="A106" s="5">
        <v>10</v>
      </c>
      <c r="B106" s="5">
        <v>-671.38671899999997</v>
      </c>
      <c r="C106">
        <f>B106/17.13</f>
        <v>-39.193620490367778</v>
      </c>
      <c r="D106" s="5">
        <v>10</v>
      </c>
      <c r="E106" s="5">
        <v>-435.18066399999998</v>
      </c>
      <c r="F106">
        <f>E106/17.13</f>
        <v>-25.404592177466434</v>
      </c>
      <c r="G106" s="5">
        <v>10</v>
      </c>
      <c r="H106" s="5">
        <v>-2126.4648440000001</v>
      </c>
      <c r="I106">
        <f>H106/19.29</f>
        <v>-110.23664302747538</v>
      </c>
      <c r="J106" s="5">
        <v>10</v>
      </c>
      <c r="K106" s="5">
        <v>-2218.017578</v>
      </c>
      <c r="L106">
        <f>K106/19.29</f>
        <v>-114.98276713322966</v>
      </c>
      <c r="M106" s="5">
        <v>10</v>
      </c>
      <c r="N106" s="5">
        <v>-1575.3173830000001</v>
      </c>
      <c r="O106">
        <f>N106/21.75</f>
        <v>-72.42838542528736</v>
      </c>
      <c r="P106" s="5">
        <v>10</v>
      </c>
      <c r="Q106" s="5">
        <v>-1105.3466800000001</v>
      </c>
      <c r="R106">
        <f>Q106/21.75</f>
        <v>-50.82053701149426</v>
      </c>
      <c r="S106"/>
      <c r="T106"/>
      <c r="U106"/>
      <c r="V106"/>
      <c r="W106"/>
      <c r="X106"/>
      <c r="Y106"/>
      <c r="Z106"/>
    </row>
    <row r="107" spans="1:26">
      <c r="A107">
        <v>20</v>
      </c>
      <c r="B107">
        <v>-675.65917999999999</v>
      </c>
      <c r="D107">
        <v>20</v>
      </c>
      <c r="E107">
        <v>-446.77734400000003</v>
      </c>
      <c r="G107">
        <v>20</v>
      </c>
      <c r="H107">
        <v>-1768.798828</v>
      </c>
      <c r="J107">
        <v>20</v>
      </c>
      <c r="K107">
        <v>-1903.076172</v>
      </c>
      <c r="M107">
        <v>20</v>
      </c>
      <c r="N107">
        <v>-1445.3125</v>
      </c>
      <c r="P107">
        <v>20</v>
      </c>
      <c r="Q107">
        <v>-1019.287109</v>
      </c>
    </row>
    <row r="108" spans="1:26">
      <c r="A108">
        <v>30</v>
      </c>
      <c r="B108">
        <v>-611.57226600000001</v>
      </c>
      <c r="D108">
        <v>30</v>
      </c>
      <c r="E108">
        <v>-397.94921900000003</v>
      </c>
      <c r="G108">
        <v>30</v>
      </c>
      <c r="H108">
        <v>-1479.4921879999999</v>
      </c>
      <c r="J108">
        <v>30</v>
      </c>
      <c r="K108">
        <v>-1544.7998050000001</v>
      </c>
      <c r="M108">
        <v>30</v>
      </c>
      <c r="N108">
        <v>-1290.283203</v>
      </c>
      <c r="P108">
        <v>30</v>
      </c>
      <c r="Q108">
        <v>-869.140625</v>
      </c>
    </row>
    <row r="109" spans="1:26">
      <c r="A109">
        <v>40</v>
      </c>
      <c r="B109">
        <v>-520.01953100000003</v>
      </c>
      <c r="D109">
        <v>40</v>
      </c>
      <c r="E109">
        <v>-357.66601600000001</v>
      </c>
      <c r="G109">
        <v>40</v>
      </c>
      <c r="H109">
        <v>-1270.1416019999999</v>
      </c>
      <c r="J109">
        <v>40</v>
      </c>
      <c r="K109">
        <v>-1242.0654300000001</v>
      </c>
      <c r="M109">
        <v>40</v>
      </c>
      <c r="N109">
        <v>-1093.1396480000001</v>
      </c>
      <c r="P109">
        <v>40</v>
      </c>
      <c r="Q109">
        <v>-708.61816399999998</v>
      </c>
    </row>
    <row r="110" spans="1:26">
      <c r="A110">
        <v>50</v>
      </c>
      <c r="B110">
        <v>-415.039063</v>
      </c>
      <c r="D110">
        <v>50</v>
      </c>
      <c r="E110">
        <v>-384.52148399999999</v>
      </c>
      <c r="G110">
        <v>50</v>
      </c>
      <c r="H110">
        <v>-1049.194336</v>
      </c>
      <c r="J110">
        <v>50</v>
      </c>
      <c r="K110">
        <v>-955.20019500000001</v>
      </c>
      <c r="M110">
        <v>50</v>
      </c>
      <c r="N110">
        <v>-880.12695299999996</v>
      </c>
      <c r="P110">
        <v>50</v>
      </c>
      <c r="Q110">
        <v>-545.04394500000001</v>
      </c>
    </row>
    <row r="111" spans="1:26">
      <c r="A111">
        <v>60</v>
      </c>
      <c r="B111">
        <v>-293.57910199999998</v>
      </c>
      <c r="D111">
        <v>60</v>
      </c>
      <c r="E111">
        <v>-449.21875</v>
      </c>
      <c r="G111">
        <v>60</v>
      </c>
      <c r="H111">
        <v>-808.10546899999997</v>
      </c>
      <c r="J111">
        <v>60</v>
      </c>
      <c r="K111">
        <v>-715.33203100000003</v>
      </c>
      <c r="M111">
        <v>60</v>
      </c>
      <c r="N111">
        <v>-654.90722700000003</v>
      </c>
      <c r="P111">
        <v>60</v>
      </c>
      <c r="Q111">
        <v>-375.976563</v>
      </c>
    </row>
    <row r="112" spans="1:26">
      <c r="A112">
        <v>70</v>
      </c>
      <c r="B112">
        <v>-180.664063</v>
      </c>
      <c r="D112">
        <v>70</v>
      </c>
      <c r="E112">
        <v>-496.21582000000001</v>
      </c>
      <c r="G112">
        <v>70</v>
      </c>
      <c r="H112">
        <v>-633.54492200000004</v>
      </c>
      <c r="J112">
        <v>70</v>
      </c>
      <c r="K112">
        <v>-488.89160199999998</v>
      </c>
      <c r="M112">
        <v>70</v>
      </c>
      <c r="N112">
        <v>-422.97363300000001</v>
      </c>
      <c r="P112">
        <v>70</v>
      </c>
      <c r="Q112">
        <v>-346.679688</v>
      </c>
    </row>
    <row r="114" spans="3:5" ht="14.25" thickBot="1"/>
    <row r="115" spans="3:5" ht="15" thickTop="1" thickBot="1">
      <c r="C115" s="4" t="s">
        <v>131</v>
      </c>
      <c r="D115" s="9" t="s">
        <v>129</v>
      </c>
      <c r="E115" t="s">
        <v>130</v>
      </c>
    </row>
    <row r="116" spans="3:5" ht="14.25" thickTop="1">
      <c r="D116">
        <v>-402.13600000000002</v>
      </c>
      <c r="E116">
        <v>-185.31700000000001</v>
      </c>
    </row>
    <row r="117" spans="3:5">
      <c r="D117">
        <v>-451.233</v>
      </c>
      <c r="E117">
        <v>-461.73</v>
      </c>
    </row>
    <row r="118" spans="3:5">
      <c r="D118">
        <v>-105.517</v>
      </c>
      <c r="E118">
        <v>-118.544</v>
      </c>
    </row>
    <row r="119" spans="3:5">
      <c r="D119">
        <v>-198.22499999999999</v>
      </c>
      <c r="E119">
        <v>-258.73899999999998</v>
      </c>
    </row>
    <row r="120" spans="3:5">
      <c r="D120">
        <v>-215.351</v>
      </c>
      <c r="E120">
        <v>-149.99600000000001</v>
      </c>
    </row>
    <row r="121" spans="3:5">
      <c r="D121">
        <v>-152.143</v>
      </c>
      <c r="E121">
        <v>-183.48699999999999</v>
      </c>
    </row>
    <row r="122" spans="3:5">
      <c r="D122">
        <v>-369.63200000000001</v>
      </c>
      <c r="E122">
        <v>-417.92500000000001</v>
      </c>
    </row>
    <row r="123" spans="3:5">
      <c r="D123">
        <v>-280.91899999999998</v>
      </c>
      <c r="E123">
        <v>-313.17899999999997</v>
      </c>
    </row>
    <row r="124" spans="3:5">
      <c r="D124">
        <v>-282.81400000000002</v>
      </c>
      <c r="E124">
        <v>-314.26</v>
      </c>
    </row>
    <row r="125" spans="3:5">
      <c r="D125">
        <v>-202.77600000000001</v>
      </c>
      <c r="E125">
        <v>-259.18700000000001</v>
      </c>
    </row>
    <row r="126" spans="3:5">
      <c r="D126">
        <v>-154.81</v>
      </c>
      <c r="E126">
        <v>-87.236900000000006</v>
      </c>
    </row>
    <row r="128" spans="3:5" ht="14.25" thickBot="1"/>
    <row r="129" spans="3:5" ht="15" thickTop="1" thickBot="1">
      <c r="C129" s="4" t="s">
        <v>133</v>
      </c>
      <c r="D129" t="s">
        <v>129</v>
      </c>
      <c r="E129" t="s">
        <v>132</v>
      </c>
    </row>
    <row r="130" spans="3:5" ht="14.25" thickTop="1">
      <c r="D130">
        <v>-221.703</v>
      </c>
      <c r="E130">
        <v>-169.303</v>
      </c>
    </row>
    <row r="131" spans="3:5">
      <c r="D131">
        <v>-39.193600000000004</v>
      </c>
      <c r="E131">
        <v>-25.404599999999999</v>
      </c>
    </row>
    <row r="132" spans="3:5">
      <c r="D132">
        <v>-126.57299999999999</v>
      </c>
      <c r="E132">
        <v>-41.683999999999997</v>
      </c>
    </row>
    <row r="133" spans="3:5">
      <c r="D133">
        <v>-110.23699999999999</v>
      </c>
      <c r="E133">
        <v>-114.983</v>
      </c>
    </row>
    <row r="134" spans="3:5">
      <c r="D134">
        <v>-49.144300000000001</v>
      </c>
      <c r="E134">
        <v>-28.004899999999999</v>
      </c>
    </row>
    <row r="135" spans="3:5">
      <c r="D135">
        <v>-72.428399999999996</v>
      </c>
      <c r="E135">
        <v>-50.820500000000003</v>
      </c>
    </row>
    <row r="136" spans="3:5">
      <c r="D136">
        <v>-121.776</v>
      </c>
      <c r="E136">
        <v>-47.478299999999997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9"/>
  <sheetViews>
    <sheetView topLeftCell="A13" workbookViewId="0">
      <selection activeCell="H20" sqref="H20"/>
    </sheetView>
  </sheetViews>
  <sheetFormatPr defaultRowHeight="13.5"/>
  <cols>
    <col min="1" max="1" width="18.875" style="1" customWidth="1"/>
    <col min="2" max="2" width="18.125" customWidth="1"/>
    <col min="3" max="3" width="13.25" customWidth="1"/>
    <col min="4" max="4" width="11.125" customWidth="1"/>
    <col min="5" max="5" width="15.25" customWidth="1"/>
    <col min="8" max="8" width="19.625" customWidth="1"/>
    <col min="9" max="9" width="12.875" customWidth="1"/>
    <col min="10" max="10" width="12.25" customWidth="1"/>
    <col min="11" max="11" width="12.75" customWidth="1"/>
    <col min="14" max="14" width="13" customWidth="1"/>
  </cols>
  <sheetData>
    <row r="1" spans="1:36" s="8" customFormat="1" ht="15" thickTop="1" thickBot="1">
      <c r="A1" s="3" t="s">
        <v>125</v>
      </c>
    </row>
    <row r="2" spans="1:36" ht="14.25" thickTop="1">
      <c r="C2" t="s">
        <v>3</v>
      </c>
      <c r="F2" t="s">
        <v>6</v>
      </c>
      <c r="I2" t="s">
        <v>9</v>
      </c>
      <c r="L2" t="s">
        <v>12</v>
      </c>
      <c r="O2" t="s">
        <v>15</v>
      </c>
      <c r="R2" t="s">
        <v>18</v>
      </c>
      <c r="U2" t="s">
        <v>21</v>
      </c>
      <c r="X2" t="s">
        <v>24</v>
      </c>
      <c r="AA2" t="s">
        <v>27</v>
      </c>
    </row>
    <row r="3" spans="1:36">
      <c r="A3" s="1" t="s">
        <v>0</v>
      </c>
      <c r="B3" t="s">
        <v>1</v>
      </c>
      <c r="C3">
        <v>-44.634500000000003</v>
      </c>
      <c r="E3" t="s">
        <v>4</v>
      </c>
      <c r="F3">
        <v>-87.746600000000001</v>
      </c>
      <c r="H3" t="s">
        <v>7</v>
      </c>
      <c r="I3">
        <v>-72.965900000000005</v>
      </c>
      <c r="K3" t="s">
        <v>10</v>
      </c>
      <c r="L3">
        <v>-53.199399999999997</v>
      </c>
      <c r="N3" t="s">
        <v>13</v>
      </c>
      <c r="O3">
        <v>-83.758600000000001</v>
      </c>
      <c r="Q3" t="s">
        <v>16</v>
      </c>
      <c r="R3">
        <v>-6.7241200000000001</v>
      </c>
      <c r="T3" t="s">
        <v>19</v>
      </c>
      <c r="U3">
        <v>-28.941600000000001</v>
      </c>
      <c r="W3" t="s">
        <v>22</v>
      </c>
      <c r="X3">
        <v>-313.69600000000003</v>
      </c>
      <c r="Z3" t="s">
        <v>25</v>
      </c>
      <c r="AA3">
        <v>-50.450299999999999</v>
      </c>
    </row>
    <row r="4" spans="1:36">
      <c r="B4" t="s">
        <v>2</v>
      </c>
      <c r="C4">
        <v>-14.429500000000001</v>
      </c>
      <c r="E4" t="s">
        <v>5</v>
      </c>
      <c r="F4">
        <v>-66.460599999999999</v>
      </c>
      <c r="H4" t="s">
        <v>8</v>
      </c>
      <c r="I4">
        <v>-62.603400000000001</v>
      </c>
      <c r="K4" t="s">
        <v>11</v>
      </c>
      <c r="L4">
        <v>-29.533200000000001</v>
      </c>
      <c r="N4" t="s">
        <v>14</v>
      </c>
      <c r="O4">
        <v>-40.198399999999999</v>
      </c>
      <c r="Q4" t="s">
        <v>17</v>
      </c>
      <c r="R4">
        <v>3.0745499999999999</v>
      </c>
      <c r="T4" t="s">
        <v>20</v>
      </c>
      <c r="U4">
        <v>-41.8093</v>
      </c>
      <c r="W4" t="s">
        <v>23</v>
      </c>
      <c r="X4">
        <v>-233.99700000000001</v>
      </c>
      <c r="Z4" t="s">
        <v>26</v>
      </c>
      <c r="AA4">
        <v>-25.532499999999999</v>
      </c>
    </row>
    <row r="6" spans="1:36" ht="14.25" thickBot="1"/>
    <row r="7" spans="1:36" s="4" customFormat="1" ht="15" thickTop="1" thickBot="1">
      <c r="A7" s="3" t="s">
        <v>29</v>
      </c>
    </row>
    <row r="8" spans="1:36" ht="14.25" thickTop="1">
      <c r="A8" s="1" t="s">
        <v>28</v>
      </c>
    </row>
    <row r="9" spans="1:36">
      <c r="C9" t="s">
        <v>32</v>
      </c>
      <c r="F9" t="s">
        <v>35</v>
      </c>
      <c r="I9" t="s">
        <v>38</v>
      </c>
      <c r="L9" t="s">
        <v>41</v>
      </c>
      <c r="O9" t="s">
        <v>44</v>
      </c>
      <c r="R9" t="s">
        <v>47</v>
      </c>
      <c r="U9" t="s">
        <v>50</v>
      </c>
      <c r="X9" t="s">
        <v>53</v>
      </c>
      <c r="AA9" t="s">
        <v>56</v>
      </c>
      <c r="AD9" t="s">
        <v>59</v>
      </c>
      <c r="AG9" t="s">
        <v>62</v>
      </c>
      <c r="AJ9" t="s">
        <v>65</v>
      </c>
    </row>
    <row r="10" spans="1:36">
      <c r="A10" s="1" t="s">
        <v>0</v>
      </c>
      <c r="B10" t="s">
        <v>30</v>
      </c>
      <c r="C10">
        <v>-390.767</v>
      </c>
      <c r="E10" t="s">
        <v>33</v>
      </c>
      <c r="F10">
        <v>-44.816000000000003</v>
      </c>
      <c r="H10" t="s">
        <v>36</v>
      </c>
      <c r="I10">
        <v>-59.303400000000003</v>
      </c>
      <c r="K10" t="s">
        <v>39</v>
      </c>
      <c r="L10">
        <v>-103.64700000000001</v>
      </c>
      <c r="N10" t="s">
        <v>42</v>
      </c>
      <c r="O10">
        <v>-75.430400000000006</v>
      </c>
      <c r="Q10" t="s">
        <v>45</v>
      </c>
      <c r="R10">
        <v>-89.167000000000002</v>
      </c>
      <c r="T10" t="s">
        <v>48</v>
      </c>
      <c r="U10">
        <v>-279.57900000000001</v>
      </c>
      <c r="W10" t="s">
        <v>52</v>
      </c>
      <c r="X10">
        <v>-29.327999999999999</v>
      </c>
      <c r="Z10" t="s">
        <v>54</v>
      </c>
      <c r="AA10">
        <v>-32.0625</v>
      </c>
      <c r="AC10" t="s">
        <v>57</v>
      </c>
      <c r="AD10">
        <v>-51.708100000000002</v>
      </c>
      <c r="AF10" t="s">
        <v>60</v>
      </c>
      <c r="AG10">
        <v>-31.085599999999999</v>
      </c>
      <c r="AI10" t="s">
        <v>63</v>
      </c>
      <c r="AJ10">
        <v>-94.787800000000004</v>
      </c>
    </row>
    <row r="11" spans="1:36">
      <c r="B11" t="s">
        <v>31</v>
      </c>
      <c r="C11">
        <v>-441.447</v>
      </c>
      <c r="E11" t="s">
        <v>34</v>
      </c>
      <c r="F11">
        <v>-96.363399999999999</v>
      </c>
      <c r="H11" t="s">
        <v>37</v>
      </c>
      <c r="I11">
        <v>-39.427599999999998</v>
      </c>
      <c r="K11" t="s">
        <v>40</v>
      </c>
      <c r="L11">
        <v>-94.064999999999998</v>
      </c>
      <c r="N11" t="s">
        <v>43</v>
      </c>
      <c r="O11">
        <v>-60.566699999999997</v>
      </c>
      <c r="Q11" t="s">
        <v>46</v>
      </c>
      <c r="R11">
        <v>-312.738</v>
      </c>
      <c r="T11" t="s">
        <v>49</v>
      </c>
      <c r="U11">
        <v>-206.74799999999999</v>
      </c>
      <c r="W11" t="s">
        <v>51</v>
      </c>
      <c r="X11">
        <v>-30.1313</v>
      </c>
      <c r="Z11" t="s">
        <v>55</v>
      </c>
      <c r="AA11">
        <v>-68.233699999999999</v>
      </c>
      <c r="AC11" t="s">
        <v>58</v>
      </c>
      <c r="AD11">
        <v>-51.819200000000002</v>
      </c>
      <c r="AF11" t="s">
        <v>61</v>
      </c>
      <c r="AG11">
        <v>-64.343000000000004</v>
      </c>
      <c r="AI11" t="s">
        <v>64</v>
      </c>
      <c r="AJ11">
        <v>-97.862499999999997</v>
      </c>
    </row>
    <row r="14" spans="1:36" ht="14.25" thickBot="1"/>
    <row r="15" spans="1:36" ht="15" thickTop="1" thickBot="1">
      <c r="B15" s="4" t="s">
        <v>126</v>
      </c>
      <c r="C15" t="s">
        <v>120</v>
      </c>
      <c r="D15" t="s">
        <v>121</v>
      </c>
    </row>
    <row r="16" spans="1:36" ht="14.25" thickTop="1">
      <c r="A16"/>
      <c r="C16">
        <v>-1.9533700000000001</v>
      </c>
      <c r="D16">
        <v>-13.113</v>
      </c>
    </row>
    <row r="17" spans="1:15">
      <c r="A17"/>
      <c r="C17">
        <v>-2.1593900000000001</v>
      </c>
      <c r="D17">
        <v>-3.7180800000000001</v>
      </c>
    </row>
    <row r="18" spans="1:15">
      <c r="A18"/>
      <c r="C18">
        <v>-2.2246600000000001</v>
      </c>
      <c r="D18">
        <v>-6.2778299999999998</v>
      </c>
    </row>
    <row r="19" spans="1:15" ht="19.5" customHeight="1">
      <c r="A19"/>
      <c r="C19">
        <v>-0.28133999999999998</v>
      </c>
      <c r="D19">
        <v>-4.9204400000000001</v>
      </c>
      <c r="O19" ph="1"/>
    </row>
    <row r="20" spans="1:15">
      <c r="A20"/>
      <c r="C20">
        <v>-4.2907900000000003</v>
      </c>
      <c r="D20">
        <v>-26.500399999999999</v>
      </c>
    </row>
    <row r="21" spans="1:15">
      <c r="A21"/>
      <c r="C21">
        <v>-2.7693599999999998</v>
      </c>
      <c r="D21">
        <v>-3.6046200000000002</v>
      </c>
    </row>
    <row r="22" spans="1:15">
      <c r="A22"/>
      <c r="C22">
        <v>-1.63975</v>
      </c>
      <c r="D22">
        <v>-4.58521</v>
      </c>
    </row>
    <row r="23" spans="1:15">
      <c r="A23"/>
      <c r="C23">
        <v>-2.6892499999999999</v>
      </c>
      <c r="D23">
        <v>-4.1032200000000003</v>
      </c>
    </row>
    <row r="24" spans="1:15">
      <c r="A24"/>
      <c r="D24">
        <v>-5.74472</v>
      </c>
    </row>
    <row r="25" spans="1:15">
      <c r="A25"/>
      <c r="D25">
        <v>-3.3073800000000002</v>
      </c>
    </row>
    <row r="26" spans="1:15" ht="14.25" thickBot="1">
      <c r="A26"/>
    </row>
    <row r="27" spans="1:15" ht="15" thickTop="1" thickBot="1">
      <c r="B27" s="4" t="s">
        <v>124</v>
      </c>
      <c r="C27" t="s">
        <v>122</v>
      </c>
      <c r="D27" t="s">
        <v>123</v>
      </c>
    </row>
    <row r="28" spans="1:15" ht="14.25" thickTop="1">
      <c r="C28">
        <v>-0.63149</v>
      </c>
      <c r="D28">
        <v>-14.813700000000001</v>
      </c>
    </row>
    <row r="29" spans="1:15">
      <c r="C29">
        <v>-0.32499</v>
      </c>
      <c r="D29">
        <v>-4.0849299999999999</v>
      </c>
    </row>
    <row r="30" spans="1:15">
      <c r="C30">
        <v>-1.8527199999999999</v>
      </c>
      <c r="D30">
        <v>-2.4719500000000001</v>
      </c>
    </row>
    <row r="31" spans="1:15">
      <c r="C31">
        <v>-1.53739</v>
      </c>
      <c r="D31">
        <v>-5.6974600000000004</v>
      </c>
    </row>
    <row r="32" spans="1:15">
      <c r="C32">
        <v>-1.06769</v>
      </c>
      <c r="D32">
        <v>-3.95086</v>
      </c>
    </row>
    <row r="33" spans="3:10">
      <c r="C33">
        <v>0.12864200000000001</v>
      </c>
      <c r="D33">
        <v>-11.600099999999999</v>
      </c>
    </row>
    <row r="34" spans="3:10">
      <c r="C34">
        <v>-2.3809399999999998</v>
      </c>
      <c r="D34">
        <v>-19.597000000000001</v>
      </c>
    </row>
    <row r="35" spans="3:10">
      <c r="C35">
        <v>-1.3610100000000001</v>
      </c>
      <c r="D35">
        <v>-2.6759599999999999</v>
      </c>
    </row>
    <row r="36" spans="3:10">
      <c r="D36">
        <v>-7.6298399999999997</v>
      </c>
      <c r="G36" s="7"/>
      <c r="J36" s="7"/>
    </row>
    <row r="37" spans="3:10">
      <c r="D37">
        <v>-2.26979</v>
      </c>
    </row>
    <row r="38" spans="3:10">
      <c r="D38">
        <v>-4.3533799999999996</v>
      </c>
    </row>
    <row r="39" spans="3:10">
      <c r="D39">
        <v>-5.9310600000000004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Na+</vt:lpstr>
      <vt:lpstr>HCN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2019-04-21T01:31:43Z</dcterms:modified>
</cp:coreProperties>
</file>