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959"/>
  </bookViews>
  <sheets>
    <sheet name="Effect of Temp on growth" sheetId="15" r:id="rId1"/>
    <sheet name="Effect of pH on growth " sheetId="14" r:id="rId2"/>
    <sheet name=" Growth.Curve." sheetId="1" r:id="rId3"/>
    <sheet name="IAA production potential" sheetId="2" r:id="rId4"/>
    <sheet name="Phosphate solubilization" sheetId="3" r:id="rId5"/>
    <sheet name="Siderophore production" sheetId="4" r:id="rId6"/>
    <sheet name="ACC deaminase" sheetId="5" r:id="rId7"/>
    <sheet name="Effect of Temp on IAA" sheetId="12" r:id="rId8"/>
    <sheet name="IAA at G.C" sheetId="6" r:id="rId9"/>
    <sheet name="Media Composition" sheetId="7" r:id="rId10"/>
    <sheet name="Precursor" sheetId="8" r:id="rId11"/>
    <sheet name="Wallng Agents Affect" sheetId="10" r:id="rId12"/>
    <sheet name="Sheet2" sheetId="16" r:id="rId13"/>
  </sheets>
  <calcPr calcId="144525"/>
</workbook>
</file>

<file path=xl/calcChain.xml><?xml version="1.0" encoding="utf-8"?>
<calcChain xmlns="http://schemas.openxmlformats.org/spreadsheetml/2006/main">
  <c r="L32" i="7" l="1"/>
  <c r="K39" i="7" l="1"/>
  <c r="L39" i="7"/>
  <c r="K38" i="7"/>
  <c r="L38" i="7"/>
  <c r="J38" i="7"/>
  <c r="K31" i="7"/>
  <c r="K32" i="7" s="1"/>
  <c r="L31" i="7"/>
  <c r="J31" i="7"/>
  <c r="G20" i="7"/>
  <c r="H20" i="7"/>
  <c r="F20" i="7"/>
  <c r="G11" i="7"/>
  <c r="H11" i="7"/>
  <c r="F11" i="7"/>
  <c r="D27" i="4" l="1"/>
  <c r="D21" i="4"/>
  <c r="K19" i="15" l="1"/>
  <c r="I19" i="15"/>
  <c r="K18" i="15"/>
  <c r="J18" i="15"/>
  <c r="J19" i="15" s="1"/>
  <c r="I18" i="15"/>
  <c r="K17" i="15"/>
  <c r="J17" i="15"/>
  <c r="I17" i="15"/>
  <c r="J11" i="15"/>
  <c r="K10" i="15"/>
  <c r="K11" i="15" s="1"/>
  <c r="J10" i="15"/>
  <c r="I10" i="15"/>
  <c r="I11" i="15" s="1"/>
  <c r="K9" i="15"/>
  <c r="J9" i="15"/>
  <c r="I9" i="15"/>
  <c r="I23" i="8" l="1"/>
  <c r="I24" i="8" s="1"/>
  <c r="H23" i="8"/>
  <c r="H24" i="8" s="1"/>
  <c r="G23" i="8"/>
  <c r="G24" i="8" s="1"/>
  <c r="F23" i="8"/>
  <c r="F24" i="8" s="1"/>
  <c r="E23" i="8"/>
  <c r="E24" i="8" s="1"/>
  <c r="I22" i="8"/>
  <c r="H22" i="8"/>
  <c r="G22" i="8"/>
  <c r="F22" i="8"/>
  <c r="E22" i="8"/>
  <c r="I15" i="8"/>
  <c r="I16" i="8" s="1"/>
  <c r="H15" i="8"/>
  <c r="H16" i="8" s="1"/>
  <c r="G15" i="8"/>
  <c r="G16" i="8" s="1"/>
  <c r="F15" i="8"/>
  <c r="F16" i="8" s="1"/>
  <c r="E15" i="8"/>
  <c r="E16" i="8" s="1"/>
  <c r="I14" i="8"/>
  <c r="H14" i="8"/>
  <c r="G14" i="8"/>
  <c r="F14" i="8"/>
  <c r="E14" i="8"/>
  <c r="J19" i="14"/>
  <c r="N12" i="14"/>
  <c r="N13" i="14" s="1"/>
  <c r="M12" i="14"/>
  <c r="M13" i="14" s="1"/>
  <c r="L12" i="14"/>
  <c r="L13" i="14" s="1"/>
  <c r="K12" i="14"/>
  <c r="K13" i="14" s="1"/>
  <c r="J12" i="14"/>
  <c r="J13" i="14" s="1"/>
  <c r="N11" i="14"/>
  <c r="M11" i="14"/>
  <c r="L11" i="14"/>
  <c r="K11" i="14"/>
  <c r="J11" i="14"/>
  <c r="H30" i="1"/>
  <c r="I30" i="1"/>
  <c r="J30" i="1"/>
  <c r="K30" i="1"/>
  <c r="H31" i="1"/>
  <c r="I31" i="1"/>
  <c r="I32" i="1" s="1"/>
  <c r="J31" i="1"/>
  <c r="K31" i="1"/>
  <c r="H32" i="1"/>
  <c r="J32" i="1"/>
  <c r="K32" i="1"/>
  <c r="H38" i="1"/>
  <c r="I38" i="1"/>
  <c r="J38" i="1"/>
  <c r="K38" i="1"/>
  <c r="H39" i="1"/>
  <c r="I39" i="1"/>
  <c r="J39" i="1"/>
  <c r="K39" i="1"/>
  <c r="H40" i="1"/>
  <c r="I40" i="1"/>
  <c r="J40" i="1"/>
  <c r="K40" i="1"/>
  <c r="H17" i="5" l="1"/>
  <c r="I17" i="5"/>
  <c r="H24" i="5"/>
  <c r="I24" i="5"/>
  <c r="G23" i="12"/>
  <c r="F23" i="12"/>
  <c r="E23" i="12"/>
  <c r="G20" i="12"/>
  <c r="F20" i="12"/>
  <c r="E20" i="12"/>
  <c r="G14" i="12"/>
  <c r="F14" i="12"/>
  <c r="E14" i="12"/>
  <c r="G12" i="12"/>
  <c r="F12" i="12"/>
  <c r="E12" i="12"/>
  <c r="S27" i="6"/>
  <c r="S28" i="6" s="1"/>
  <c r="R27" i="6"/>
  <c r="R28" i="6" s="1"/>
  <c r="Q27" i="6"/>
  <c r="Q28" i="6" s="1"/>
  <c r="P27" i="6"/>
  <c r="P28" i="6" s="1"/>
  <c r="O27" i="6"/>
  <c r="O28" i="6" s="1"/>
  <c r="N27" i="6"/>
  <c r="N28" i="6" s="1"/>
  <c r="M27" i="6"/>
  <c r="M28" i="6" s="1"/>
  <c r="L27" i="6"/>
  <c r="L28" i="6" s="1"/>
  <c r="K27" i="6"/>
  <c r="K28" i="6" s="1"/>
  <c r="J27" i="6"/>
  <c r="J28" i="6" s="1"/>
  <c r="I27" i="6"/>
  <c r="I28" i="6" s="1"/>
  <c r="H27" i="6"/>
  <c r="H28" i="6" s="1"/>
  <c r="G27" i="6"/>
  <c r="G28" i="6" s="1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S19" i="6"/>
  <c r="S20" i="6" s="1"/>
  <c r="R19" i="6"/>
  <c r="R20" i="6" s="1"/>
  <c r="Q19" i="6"/>
  <c r="Q20" i="6" s="1"/>
  <c r="P19" i="6"/>
  <c r="P20" i="6" s="1"/>
  <c r="O19" i="6"/>
  <c r="O20" i="6" s="1"/>
  <c r="N19" i="6"/>
  <c r="N20" i="6" s="1"/>
  <c r="M19" i="6"/>
  <c r="M20" i="6" s="1"/>
  <c r="L19" i="6"/>
  <c r="L20" i="6" s="1"/>
  <c r="K19" i="6"/>
  <c r="K20" i="6" s="1"/>
  <c r="J19" i="6"/>
  <c r="J20" i="6" s="1"/>
  <c r="I19" i="6"/>
  <c r="I20" i="6" s="1"/>
  <c r="H19" i="6"/>
  <c r="H20" i="6" s="1"/>
  <c r="G19" i="6"/>
  <c r="G20" i="6" s="1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J29" i="10"/>
  <c r="J30" i="10" s="1"/>
  <c r="I29" i="10"/>
  <c r="I30" i="10" s="1"/>
  <c r="H29" i="10"/>
  <c r="H30" i="10" s="1"/>
  <c r="J28" i="10"/>
  <c r="I28" i="10"/>
  <c r="H28" i="10"/>
  <c r="J20" i="10"/>
  <c r="J21" i="10" s="1"/>
  <c r="I20" i="10"/>
  <c r="I21" i="10" s="1"/>
  <c r="H20" i="10"/>
  <c r="H21" i="10" s="1"/>
  <c r="J19" i="10"/>
  <c r="I19" i="10"/>
  <c r="H19" i="10"/>
  <c r="E10" i="2"/>
  <c r="F10" i="2"/>
  <c r="E11" i="2"/>
  <c r="E12" i="2" s="1"/>
  <c r="F11" i="2"/>
  <c r="F12" i="2" s="1"/>
  <c r="E17" i="2"/>
  <c r="F17" i="2"/>
  <c r="E18" i="2"/>
  <c r="F18" i="2"/>
  <c r="E19" i="2"/>
  <c r="F19" i="2"/>
  <c r="L22" i="3" l="1"/>
  <c r="K22" i="3"/>
  <c r="K16" i="3"/>
  <c r="L16" i="3"/>
</calcChain>
</file>

<file path=xl/sharedStrings.xml><?xml version="1.0" encoding="utf-8"?>
<sst xmlns="http://schemas.openxmlformats.org/spreadsheetml/2006/main" count="178" uniqueCount="73">
  <si>
    <t>Mt3b</t>
  </si>
  <si>
    <t>Mean</t>
  </si>
  <si>
    <t>R1</t>
  </si>
  <si>
    <t>R2</t>
  </si>
  <si>
    <t>R3</t>
  </si>
  <si>
    <t xml:space="preserve">Mean </t>
  </si>
  <si>
    <t>SD</t>
  </si>
  <si>
    <t>SE</t>
  </si>
  <si>
    <t>25ºC</t>
  </si>
  <si>
    <t>37ºC</t>
  </si>
  <si>
    <t>45ºC</t>
  </si>
  <si>
    <t>EDTA</t>
  </si>
  <si>
    <t>SDS</t>
  </si>
  <si>
    <t>0mg/ml</t>
  </si>
  <si>
    <t>10mg/ml</t>
  </si>
  <si>
    <t>20mg/ml</t>
  </si>
  <si>
    <t>30mg/ml</t>
  </si>
  <si>
    <t>40mg/ml</t>
  </si>
  <si>
    <t>µg/ml</t>
  </si>
  <si>
    <t>.</t>
  </si>
  <si>
    <t>0 hrs</t>
  </si>
  <si>
    <t>8 hrs</t>
  </si>
  <si>
    <t>16 hrs</t>
  </si>
  <si>
    <t>24 hrs</t>
  </si>
  <si>
    <t>32 hrs</t>
  </si>
  <si>
    <t>40 hrs</t>
  </si>
  <si>
    <t>48 hrs</t>
  </si>
  <si>
    <t>56 hrs</t>
  </si>
  <si>
    <t>64 hrs</t>
  </si>
  <si>
    <t>72 hrs</t>
  </si>
  <si>
    <t>80 hrs</t>
  </si>
  <si>
    <t>88 hrs</t>
  </si>
  <si>
    <t>96 hrs</t>
  </si>
  <si>
    <t>Control</t>
  </si>
  <si>
    <t>24hours</t>
  </si>
  <si>
    <t>48 hours</t>
  </si>
  <si>
    <t>72 hours</t>
  </si>
  <si>
    <t>96 hours</t>
  </si>
  <si>
    <t>Growth Curve</t>
  </si>
  <si>
    <t xml:space="preserve">Strains </t>
  </si>
  <si>
    <t>PSI(mm)</t>
  </si>
  <si>
    <t>PSE(%)</t>
  </si>
  <si>
    <t>Phosphate Solubilization Index and Phosphate solubilization Efficiency( PSI AND PSE)</t>
  </si>
  <si>
    <t>ACC Conc. (mmol/L)</t>
  </si>
  <si>
    <t>O.D. (570nm)</t>
  </si>
  <si>
    <t xml:space="preserve">CAS SHUTTLE ASSAY </t>
  </si>
  <si>
    <t>%age siderophore unit</t>
  </si>
  <si>
    <t>Strains</t>
  </si>
  <si>
    <t>i</t>
  </si>
  <si>
    <r>
      <t>IAA Without Precursor(</t>
    </r>
    <r>
      <rPr>
        <b/>
        <sz val="11"/>
        <color theme="1"/>
        <rFont val="Calibri"/>
        <family val="2"/>
      </rPr>
      <t>µg/ml)</t>
    </r>
  </si>
  <si>
    <t>IAA With Precursor (µg/ml)</t>
  </si>
  <si>
    <t>IAA PRODUCTION POTENTI</t>
  </si>
  <si>
    <t>AUXIN CONCENTRATION AT VARIOUS TEMPERATURE</t>
  </si>
  <si>
    <t>Auxin production with different concentrations of Tryptophan(Trp)</t>
  </si>
  <si>
    <t>Effect of wall affecting agents on bacterial IAA</t>
  </si>
  <si>
    <t xml:space="preserve">Effect of pH on growth of bacterial isolates    </t>
  </si>
  <si>
    <t xml:space="preserve"> </t>
  </si>
  <si>
    <t>EFFECT OF TEMPERATURE ON BACTERIAL GROWTH</t>
  </si>
  <si>
    <t>Ref. Strain</t>
  </si>
  <si>
    <t>LB + tryptophan</t>
  </si>
  <si>
    <t xml:space="preserve">LB </t>
  </si>
  <si>
    <t>YEMB + tryptophan</t>
  </si>
  <si>
    <t xml:space="preserve">YEMB </t>
  </si>
  <si>
    <t xml:space="preserve">% </t>
  </si>
  <si>
    <r>
      <t>25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</t>
    </r>
  </si>
  <si>
    <r>
      <t>37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</t>
    </r>
  </si>
  <si>
    <r>
      <t>45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</t>
    </r>
  </si>
  <si>
    <t>EFFECT OF MEDIA COMPOSITION ON BIOSYNTHESIS OF BACTERIAL IAA</t>
  </si>
  <si>
    <t>ACC DEAMINASE ACTIVITY……………….</t>
  </si>
  <si>
    <t>Auxin At Various Incubation periods</t>
  </si>
  <si>
    <t xml:space="preserve">Siderophore Production Potential </t>
  </si>
  <si>
    <t xml:space="preserve">O.D.(630nm) </t>
  </si>
  <si>
    <t>So3II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</si>
</sst>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K19"/>
  <sheetViews>
    <sheetView tabSelected="1" workbookViewId="0">
      <selection activeCell="E22" sqref="E22"/>
    </sheetView>
  </sheetViews>
  <sheetFormatPr defaultRowHeight="15" x14ac:dyDescent="0.25"/>
  <sheetData>
    <row r="3" spans="7:11" x14ac:dyDescent="0.25">
      <c r="H3" s="3" t="s">
        <v>57</v>
      </c>
    </row>
    <row r="5" spans="7:11" x14ac:dyDescent="0.25">
      <c r="I5" s="3" t="s">
        <v>64</v>
      </c>
      <c r="J5" s="3" t="s">
        <v>65</v>
      </c>
      <c r="K5" s="3" t="s">
        <v>66</v>
      </c>
    </row>
    <row r="6" spans="7:11" x14ac:dyDescent="0.25">
      <c r="G6" s="3" t="s">
        <v>72</v>
      </c>
      <c r="H6" s="3" t="s">
        <v>2</v>
      </c>
      <c r="I6">
        <v>1.5780000000000001</v>
      </c>
      <c r="J6">
        <v>1.0169999999999999</v>
      </c>
      <c r="K6">
        <v>4.8000000000000001E-2</v>
      </c>
    </row>
    <row r="7" spans="7:11" x14ac:dyDescent="0.25">
      <c r="G7" s="3"/>
      <c r="H7" s="3" t="s">
        <v>3</v>
      </c>
      <c r="I7">
        <v>1.5289999999999999</v>
      </c>
      <c r="J7">
        <v>1.0900000000000001</v>
      </c>
      <c r="K7">
        <v>8.5000000000000006E-2</v>
      </c>
    </row>
    <row r="8" spans="7:11" x14ac:dyDescent="0.25">
      <c r="G8" s="3"/>
      <c r="H8" s="3" t="s">
        <v>4</v>
      </c>
      <c r="I8">
        <v>1.415</v>
      </c>
      <c r="J8">
        <v>1.306</v>
      </c>
      <c r="K8">
        <v>6.3E-2</v>
      </c>
    </row>
    <row r="9" spans="7:11" x14ac:dyDescent="0.25">
      <c r="G9" s="3"/>
      <c r="H9" s="3" t="s">
        <v>5</v>
      </c>
      <c r="I9">
        <f>AVERAGE(I6:I8)</f>
        <v>1.5073333333333334</v>
      </c>
      <c r="J9">
        <f t="shared" ref="J9:K9" si="0">AVERAGE(J6:J8)</f>
        <v>1.1376666666666668</v>
      </c>
      <c r="K9">
        <f t="shared" si="0"/>
        <v>6.533333333333334E-2</v>
      </c>
    </row>
    <row r="10" spans="7:11" x14ac:dyDescent="0.25">
      <c r="G10" s="3"/>
      <c r="H10" s="3" t="s">
        <v>6</v>
      </c>
      <c r="I10">
        <f>STDEV(I6:I8)</f>
        <v>8.363213098644165E-2</v>
      </c>
      <c r="J10">
        <f t="shared" ref="J10:K10" si="1">STDEV(J6:J8)</f>
        <v>0.15028084819208626</v>
      </c>
      <c r="K10">
        <f t="shared" si="1"/>
        <v>1.8610033136277137E-2</v>
      </c>
    </row>
    <row r="11" spans="7:11" x14ac:dyDescent="0.25">
      <c r="G11" s="3"/>
      <c r="H11" s="3" t="s">
        <v>7</v>
      </c>
      <c r="I11">
        <f>I10/SQRT(3)</f>
        <v>4.8285033337924131E-2</v>
      </c>
      <c r="J11">
        <f t="shared" ref="J11:K11" si="2">J10/SQRT(3)</f>
        <v>8.6764688157746295E-2</v>
      </c>
      <c r="K11">
        <f t="shared" si="2"/>
        <v>1.0744507640857461E-2</v>
      </c>
    </row>
    <row r="12" spans="7:11" x14ac:dyDescent="0.25">
      <c r="G12" s="3"/>
      <c r="H12" s="3"/>
    </row>
    <row r="13" spans="7:11" x14ac:dyDescent="0.25">
      <c r="G13" s="3"/>
      <c r="H13" s="3"/>
    </row>
    <row r="14" spans="7:11" x14ac:dyDescent="0.25">
      <c r="G14" s="3" t="s">
        <v>0</v>
      </c>
      <c r="H14" s="3" t="s">
        <v>2</v>
      </c>
      <c r="I14">
        <v>1.0389999999999999</v>
      </c>
      <c r="J14">
        <v>0.65200000000000002</v>
      </c>
      <c r="K14">
        <v>0.121</v>
      </c>
    </row>
    <row r="15" spans="7:11" x14ac:dyDescent="0.25">
      <c r="G15" s="3"/>
      <c r="H15" s="3" t="s">
        <v>3</v>
      </c>
      <c r="I15">
        <v>0.95</v>
      </c>
      <c r="J15">
        <v>0.74099999999999999</v>
      </c>
      <c r="K15">
        <v>0.17100000000000001</v>
      </c>
    </row>
    <row r="16" spans="7:11" x14ac:dyDescent="0.25">
      <c r="G16" s="3"/>
      <c r="H16" s="3" t="s">
        <v>4</v>
      </c>
      <c r="I16">
        <v>1.038</v>
      </c>
      <c r="J16">
        <v>0.74099999999999999</v>
      </c>
      <c r="K16">
        <v>0.115</v>
      </c>
    </row>
    <row r="17" spans="7:11" x14ac:dyDescent="0.25">
      <c r="G17" s="3"/>
      <c r="H17" s="3" t="s">
        <v>5</v>
      </c>
      <c r="I17">
        <f>AVERAGE(I14:I16)</f>
        <v>1.0090000000000001</v>
      </c>
      <c r="J17">
        <f t="shared" ref="J17:K17" si="3">AVERAGE(J14:J16)</f>
        <v>0.71133333333333326</v>
      </c>
      <c r="K17">
        <f t="shared" si="3"/>
        <v>0.13566666666666669</v>
      </c>
    </row>
    <row r="18" spans="7:11" x14ac:dyDescent="0.25">
      <c r="G18" s="3"/>
      <c r="H18" s="3" t="s">
        <v>6</v>
      </c>
      <c r="I18">
        <f>STDEV(I14:I16)</f>
        <v>5.1097945164164882E-2</v>
      </c>
      <c r="J18">
        <f t="shared" ref="J18:K18" si="4">STDEV(J14:J16)</f>
        <v>5.1384173957876672E-2</v>
      </c>
      <c r="K18">
        <f t="shared" si="4"/>
        <v>3.0746273486933873E-2</v>
      </c>
    </row>
    <row r="19" spans="7:11" x14ac:dyDescent="0.25">
      <c r="G19" s="3"/>
      <c r="H19" s="3" t="s">
        <v>7</v>
      </c>
      <c r="I19">
        <f>I18/SQRT(3)</f>
        <v>2.9501412395567334E-2</v>
      </c>
      <c r="J19">
        <f t="shared" ref="J19:K19" si="5">J18/SQRT(3)</f>
        <v>2.9666666666666657E-2</v>
      </c>
      <c r="K19">
        <f t="shared" si="5"/>
        <v>1.7751369274259125E-2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B1" workbookViewId="0">
      <selection activeCell="H7" sqref="H7"/>
    </sheetView>
  </sheetViews>
  <sheetFormatPr defaultRowHeight="15" x14ac:dyDescent="0.25"/>
  <cols>
    <col min="5" max="5" width="12.28515625" customWidth="1"/>
  </cols>
  <sheetData>
    <row r="1" spans="1:8" x14ac:dyDescent="0.25">
      <c r="A1" t="s">
        <v>48</v>
      </c>
    </row>
    <row r="4" spans="1:8" x14ac:dyDescent="0.25">
      <c r="F4" s="3" t="s">
        <v>67</v>
      </c>
    </row>
    <row r="7" spans="1:8" x14ac:dyDescent="0.25">
      <c r="F7" s="3" t="s">
        <v>33</v>
      </c>
      <c r="G7" s="3" t="s">
        <v>0</v>
      </c>
      <c r="H7" s="3" t="s">
        <v>72</v>
      </c>
    </row>
    <row r="8" spans="1:8" x14ac:dyDescent="0.25">
      <c r="E8" s="3" t="s">
        <v>59</v>
      </c>
      <c r="F8">
        <v>26</v>
      </c>
      <c r="G8">
        <v>76</v>
      </c>
      <c r="H8">
        <v>33</v>
      </c>
    </row>
    <row r="9" spans="1:8" x14ac:dyDescent="0.25">
      <c r="E9" s="3"/>
      <c r="F9">
        <v>22</v>
      </c>
      <c r="G9">
        <v>74</v>
      </c>
      <c r="H9">
        <v>32</v>
      </c>
    </row>
    <row r="10" spans="1:8" x14ac:dyDescent="0.25">
      <c r="E10" s="3"/>
      <c r="F10">
        <v>18</v>
      </c>
      <c r="G10">
        <v>68</v>
      </c>
      <c r="H10">
        <v>28</v>
      </c>
    </row>
    <row r="11" spans="1:8" x14ac:dyDescent="0.25">
      <c r="E11" s="3" t="s">
        <v>1</v>
      </c>
      <c r="F11">
        <f>AVERAGE(F8:F10)</f>
        <v>22</v>
      </c>
      <c r="G11">
        <f t="shared" ref="G11:H11" si="0">AVERAGE(G8:G10)</f>
        <v>72.666666666666671</v>
      </c>
      <c r="H11">
        <f t="shared" si="0"/>
        <v>31</v>
      </c>
    </row>
    <row r="12" spans="1:8" x14ac:dyDescent="0.25">
      <c r="E12" s="3"/>
    </row>
    <row r="13" spans="1:8" x14ac:dyDescent="0.25">
      <c r="E13" s="3"/>
    </row>
    <row r="14" spans="1:8" x14ac:dyDescent="0.25">
      <c r="E14" s="3"/>
    </row>
    <row r="15" spans="1:8" x14ac:dyDescent="0.25">
      <c r="E15" s="3"/>
    </row>
    <row r="16" spans="1:8" x14ac:dyDescent="0.25">
      <c r="E16" s="3"/>
    </row>
    <row r="17" spans="5:12" x14ac:dyDescent="0.25">
      <c r="E17" s="3" t="s">
        <v>60</v>
      </c>
      <c r="F17">
        <v>26</v>
      </c>
      <c r="G17">
        <v>119</v>
      </c>
      <c r="H17">
        <v>125</v>
      </c>
    </row>
    <row r="18" spans="5:12" x14ac:dyDescent="0.25">
      <c r="E18" s="3"/>
      <c r="F18">
        <v>22</v>
      </c>
      <c r="G18">
        <v>119</v>
      </c>
      <c r="H18">
        <v>122</v>
      </c>
    </row>
    <row r="19" spans="5:12" x14ac:dyDescent="0.25">
      <c r="E19" s="3"/>
      <c r="F19">
        <v>18</v>
      </c>
      <c r="G19">
        <v>121</v>
      </c>
      <c r="H19">
        <v>121</v>
      </c>
    </row>
    <row r="20" spans="5:12" x14ac:dyDescent="0.25">
      <c r="E20" s="3" t="s">
        <v>1</v>
      </c>
      <c r="F20">
        <f>AVERAGE(F17:F19)</f>
        <v>22</v>
      </c>
      <c r="G20">
        <f t="shared" ref="G20:H20" si="1">AVERAGE(G17:G19)</f>
        <v>119.66666666666667</v>
      </c>
      <c r="H20">
        <f t="shared" si="1"/>
        <v>122.66666666666667</v>
      </c>
    </row>
    <row r="21" spans="5:12" x14ac:dyDescent="0.25">
      <c r="E21" s="3"/>
    </row>
    <row r="25" spans="5:12" x14ac:dyDescent="0.25">
      <c r="I25" s="3"/>
    </row>
    <row r="26" spans="5:12" x14ac:dyDescent="0.25">
      <c r="I26" s="3"/>
    </row>
    <row r="27" spans="5:12" x14ac:dyDescent="0.25">
      <c r="I27" s="3"/>
    </row>
    <row r="28" spans="5:12" x14ac:dyDescent="0.25">
      <c r="I28" s="3" t="s">
        <v>61</v>
      </c>
      <c r="J28">
        <v>6</v>
      </c>
      <c r="K28">
        <v>115</v>
      </c>
      <c r="L28">
        <v>216</v>
      </c>
    </row>
    <row r="29" spans="5:12" x14ac:dyDescent="0.25">
      <c r="I29" s="3"/>
      <c r="J29">
        <v>4</v>
      </c>
      <c r="K29">
        <v>110</v>
      </c>
      <c r="L29">
        <v>212</v>
      </c>
    </row>
    <row r="30" spans="5:12" x14ac:dyDescent="0.25">
      <c r="I30" s="3"/>
      <c r="J30">
        <v>6</v>
      </c>
      <c r="K30">
        <v>115</v>
      </c>
      <c r="L30">
        <v>208</v>
      </c>
    </row>
    <row r="31" spans="5:12" x14ac:dyDescent="0.25">
      <c r="I31" s="3" t="s">
        <v>1</v>
      </c>
      <c r="J31">
        <f>AVERAGE(J28:J30)</f>
        <v>5.333333333333333</v>
      </c>
      <c r="K31">
        <f t="shared" ref="K31:L31" si="2">AVERAGE(K28:K30)</f>
        <v>113.33333333333333</v>
      </c>
      <c r="L31">
        <f t="shared" si="2"/>
        <v>212</v>
      </c>
    </row>
    <row r="32" spans="5:12" x14ac:dyDescent="0.25">
      <c r="I32" s="3" t="s">
        <v>63</v>
      </c>
      <c r="K32">
        <f>K31-J31/J31*100</f>
        <v>13.333333333333329</v>
      </c>
      <c r="L32">
        <f>L31-J31/J31*100</f>
        <v>112</v>
      </c>
    </row>
    <row r="33" spans="9:12" x14ac:dyDescent="0.25">
      <c r="I33" s="3"/>
    </row>
    <row r="34" spans="9:12" x14ac:dyDescent="0.25">
      <c r="I34" s="3"/>
    </row>
    <row r="35" spans="9:12" x14ac:dyDescent="0.25">
      <c r="I35" s="3" t="s">
        <v>62</v>
      </c>
      <c r="J35">
        <v>6</v>
      </c>
      <c r="K35">
        <v>133</v>
      </c>
      <c r="L35">
        <v>130</v>
      </c>
    </row>
    <row r="36" spans="9:12" x14ac:dyDescent="0.25">
      <c r="I36" s="3"/>
      <c r="J36">
        <v>4</v>
      </c>
      <c r="K36">
        <v>132</v>
      </c>
      <c r="L36">
        <v>131</v>
      </c>
    </row>
    <row r="37" spans="9:12" x14ac:dyDescent="0.25">
      <c r="I37" s="3"/>
      <c r="J37">
        <v>5</v>
      </c>
      <c r="K37">
        <v>132</v>
      </c>
      <c r="L37">
        <v>133</v>
      </c>
    </row>
    <row r="38" spans="9:12" x14ac:dyDescent="0.25">
      <c r="I38" s="3" t="s">
        <v>1</v>
      </c>
      <c r="J38">
        <f>AVERAGE(J35:J37)</f>
        <v>5</v>
      </c>
      <c r="K38">
        <f t="shared" ref="K38:L38" si="3">AVERAGE(K35:K37)</f>
        <v>132.33333333333334</v>
      </c>
      <c r="L38">
        <f t="shared" si="3"/>
        <v>131.33333333333334</v>
      </c>
    </row>
    <row r="39" spans="9:12" x14ac:dyDescent="0.25">
      <c r="I39" s="3" t="s">
        <v>63</v>
      </c>
      <c r="K39">
        <f>K38-J38/J38*100</f>
        <v>32.333333333333343</v>
      </c>
      <c r="L39">
        <f>L38-J38/J38*100</f>
        <v>31.333333333333343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I24"/>
  <sheetViews>
    <sheetView topLeftCell="A2" workbookViewId="0">
      <selection activeCell="D11" sqref="D11"/>
    </sheetView>
  </sheetViews>
  <sheetFormatPr defaultRowHeight="15" x14ac:dyDescent="0.25"/>
  <cols>
    <col min="5" max="5" width="14.28515625" customWidth="1"/>
    <col min="6" max="6" width="14" customWidth="1"/>
    <col min="7" max="7" width="12.7109375" customWidth="1"/>
    <col min="8" max="8" width="13.28515625" customWidth="1"/>
    <col min="9" max="9" width="13" customWidth="1"/>
  </cols>
  <sheetData>
    <row r="8" spans="4:9" x14ac:dyDescent="0.25">
      <c r="F8" s="3" t="s">
        <v>53</v>
      </c>
    </row>
    <row r="10" spans="4:9" x14ac:dyDescent="0.25"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</row>
    <row r="11" spans="4:9" x14ac:dyDescent="0.25">
      <c r="D11" s="3" t="s">
        <v>72</v>
      </c>
      <c r="E11">
        <v>18.333333333333332</v>
      </c>
      <c r="F11">
        <v>35.833333333333336</v>
      </c>
      <c r="G11">
        <v>40</v>
      </c>
      <c r="H11">
        <v>60</v>
      </c>
      <c r="I11">
        <v>58</v>
      </c>
    </row>
    <row r="12" spans="4:9" x14ac:dyDescent="0.25">
      <c r="E12">
        <v>18.399999999999999</v>
      </c>
      <c r="F12">
        <v>36.6</v>
      </c>
      <c r="G12">
        <v>49</v>
      </c>
      <c r="H12">
        <v>67</v>
      </c>
      <c r="I12">
        <v>50</v>
      </c>
    </row>
    <row r="13" spans="4:9" x14ac:dyDescent="0.25">
      <c r="E13">
        <v>18.2</v>
      </c>
      <c r="F13">
        <v>33.5</v>
      </c>
      <c r="G13">
        <v>45</v>
      </c>
      <c r="H13">
        <v>65</v>
      </c>
      <c r="I13">
        <v>23</v>
      </c>
    </row>
    <row r="14" spans="4:9" x14ac:dyDescent="0.25">
      <c r="D14" t="s">
        <v>5</v>
      </c>
      <c r="E14">
        <f>AVERAGE(E11:E13)</f>
        <v>18.311111111111114</v>
      </c>
      <c r="F14">
        <f>AVERAGE(F11:F13)</f>
        <v>35.31111111111111</v>
      </c>
      <c r="G14">
        <f>AVERAGE(G11:G13)</f>
        <v>44.666666666666664</v>
      </c>
      <c r="H14">
        <f>AVERAGE(H11:H13)</f>
        <v>64</v>
      </c>
      <c r="I14">
        <f>AVERAGE(I11:I13)</f>
        <v>43.666666666666664</v>
      </c>
    </row>
    <row r="15" spans="4:9" x14ac:dyDescent="0.25">
      <c r="D15" t="s">
        <v>6</v>
      </c>
      <c r="E15">
        <f>STDEV(E11:E13)</f>
        <v>0.10183501544346275</v>
      </c>
      <c r="F15">
        <f>STDEV(F11:F13)</f>
        <v>1.6146321677202644</v>
      </c>
      <c r="G15">
        <f>STDEV(G11:G13)</f>
        <v>4.5092497528228943</v>
      </c>
      <c r="H15">
        <f>STDEV(H11:H13)</f>
        <v>3.6055512754639891</v>
      </c>
      <c r="I15">
        <f>STDEV(I11:I13)</f>
        <v>18.339392937971898</v>
      </c>
    </row>
    <row r="16" spans="4:9" x14ac:dyDescent="0.25">
      <c r="D16" t="s">
        <v>7</v>
      </c>
      <c r="E16">
        <f>E15/SQRT(3)</f>
        <v>5.8794473579212921E-2</v>
      </c>
      <c r="F16">
        <f>F15/SQRT(3)</f>
        <v>0.93220831667552373</v>
      </c>
      <c r="G16">
        <f>G15/SQRT(3)</f>
        <v>2.6034165586355518</v>
      </c>
      <c r="H16">
        <f>H15/SQRT(3)</f>
        <v>2.0816659994661326</v>
      </c>
      <c r="I16">
        <f>I15/SQRT(3)</f>
        <v>10.588253449512397</v>
      </c>
    </row>
    <row r="19" spans="4:9" x14ac:dyDescent="0.25">
      <c r="D19" t="s">
        <v>0</v>
      </c>
      <c r="E19">
        <v>20.6</v>
      </c>
      <c r="F19">
        <v>36.3333333333333</v>
      </c>
      <c r="G19">
        <v>36</v>
      </c>
      <c r="H19">
        <v>58</v>
      </c>
      <c r="I19">
        <v>24</v>
      </c>
    </row>
    <row r="20" spans="4:9" x14ac:dyDescent="0.25">
      <c r="E20">
        <v>20.5</v>
      </c>
      <c r="F20">
        <v>33.5</v>
      </c>
      <c r="G20">
        <v>38</v>
      </c>
      <c r="H20">
        <v>54</v>
      </c>
      <c r="I20">
        <v>24</v>
      </c>
    </row>
    <row r="21" spans="4:9" x14ac:dyDescent="0.25">
      <c r="E21">
        <v>19</v>
      </c>
      <c r="F21">
        <v>38.6</v>
      </c>
      <c r="G21">
        <v>37</v>
      </c>
      <c r="H21">
        <v>52</v>
      </c>
      <c r="I21">
        <v>52</v>
      </c>
    </row>
    <row r="22" spans="4:9" x14ac:dyDescent="0.25">
      <c r="D22" t="s">
        <v>5</v>
      </c>
      <c r="E22">
        <f>AVERAGE(E19:E21)</f>
        <v>20.033333333333335</v>
      </c>
      <c r="F22">
        <f>AVERAGE(F19:F21)</f>
        <v>36.144444444444439</v>
      </c>
      <c r="G22">
        <f>AVERAGE(G19:G21)</f>
        <v>37</v>
      </c>
      <c r="H22">
        <f>AVERAGE(H19:H21)</f>
        <v>54.666666666666664</v>
      </c>
      <c r="I22">
        <f>AVERAGE(I19:I21)</f>
        <v>33.333333333333336</v>
      </c>
    </row>
    <row r="23" spans="4:9" x14ac:dyDescent="0.25">
      <c r="D23" t="s">
        <v>6</v>
      </c>
      <c r="E23">
        <f>STDEV(E19:E21)</f>
        <v>0.89628864398325059</v>
      </c>
      <c r="F23">
        <f>STDEV(F19:F21)</f>
        <v>2.5552415265996395</v>
      </c>
      <c r="G23">
        <f>STDEV(G19:G21)</f>
        <v>1</v>
      </c>
      <c r="H23">
        <f>STDEV(H19:H21)</f>
        <v>3.0550504633038931</v>
      </c>
      <c r="I23">
        <f>STDEV(I19:I21)</f>
        <v>16.165807537309519</v>
      </c>
    </row>
    <row r="24" spans="4:9" x14ac:dyDescent="0.25">
      <c r="D24" t="s">
        <v>7</v>
      </c>
      <c r="E24">
        <f>E23/SQRT(3)</f>
        <v>0.51747248987533445</v>
      </c>
      <c r="F24">
        <f>F23/SQRT(3)</f>
        <v>1.4752693832268122</v>
      </c>
      <c r="G24">
        <f>G23/SQRT(3)</f>
        <v>0.57735026918962584</v>
      </c>
      <c r="H24">
        <f>H23/SQRT(3)</f>
        <v>1.7638342073763937</v>
      </c>
      <c r="I24">
        <f>I23/SQRT(3)</f>
        <v>9.3333333333333321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J30"/>
  <sheetViews>
    <sheetView topLeftCell="A9" workbookViewId="0">
      <selection activeCell="H15" sqref="H15"/>
    </sheetView>
  </sheetViews>
  <sheetFormatPr defaultRowHeight="15" x14ac:dyDescent="0.25"/>
  <sheetData>
    <row r="12" spans="5:10" x14ac:dyDescent="0.25">
      <c r="E12" s="3" t="s">
        <v>54</v>
      </c>
    </row>
    <row r="15" spans="5:10" x14ac:dyDescent="0.25">
      <c r="H15" s="3" t="s">
        <v>72</v>
      </c>
      <c r="I15" s="3" t="s">
        <v>0</v>
      </c>
      <c r="J15" s="3" t="s">
        <v>33</v>
      </c>
    </row>
    <row r="16" spans="5:10" x14ac:dyDescent="0.25">
      <c r="G16" t="s">
        <v>11</v>
      </c>
      <c r="H16">
        <v>6</v>
      </c>
      <c r="I16">
        <v>12</v>
      </c>
      <c r="J16">
        <v>4</v>
      </c>
    </row>
    <row r="17" spans="7:10" x14ac:dyDescent="0.25">
      <c r="H17">
        <v>4</v>
      </c>
      <c r="I17">
        <v>12</v>
      </c>
      <c r="J17">
        <v>3</v>
      </c>
    </row>
    <row r="18" spans="7:10" x14ac:dyDescent="0.25">
      <c r="H18">
        <v>6</v>
      </c>
      <c r="I18">
        <v>11</v>
      </c>
      <c r="J18">
        <v>4</v>
      </c>
    </row>
    <row r="19" spans="7:10" x14ac:dyDescent="0.25">
      <c r="G19" t="s">
        <v>1</v>
      </c>
      <c r="H19">
        <f>AVERAGE(H16:H18)</f>
        <v>5.333333333333333</v>
      </c>
      <c r="I19">
        <f>AVERAGE(I16:I18)</f>
        <v>11.666666666666666</v>
      </c>
      <c r="J19">
        <f>AVERAGE(J16:J18)</f>
        <v>3.6666666666666665</v>
      </c>
    </row>
    <row r="20" spans="7:10" x14ac:dyDescent="0.25">
      <c r="G20" t="s">
        <v>6</v>
      </c>
      <c r="H20">
        <f>STDEV(H16:H18)</f>
        <v>1.1547005383792526</v>
      </c>
      <c r="I20">
        <f>STDEV(I16:I18)</f>
        <v>0.57735026918962573</v>
      </c>
      <c r="J20">
        <f>STDEV(J16:J18)</f>
        <v>0.57735026918962473</v>
      </c>
    </row>
    <row r="21" spans="7:10" x14ac:dyDescent="0.25">
      <c r="G21" t="s">
        <v>7</v>
      </c>
      <c r="H21">
        <f>H20/SQRT(3)</f>
        <v>0.6666666666666673</v>
      </c>
      <c r="I21">
        <f>I20/SQRT(3)</f>
        <v>0.33333333333333331</v>
      </c>
      <c r="J21">
        <f>J20/SQRT(3)</f>
        <v>0.33333333333333276</v>
      </c>
    </row>
    <row r="25" spans="7:10" x14ac:dyDescent="0.25">
      <c r="G25" t="s">
        <v>12</v>
      </c>
      <c r="H25">
        <v>50</v>
      </c>
      <c r="I25">
        <v>20</v>
      </c>
      <c r="J25">
        <v>11</v>
      </c>
    </row>
    <row r="26" spans="7:10" x14ac:dyDescent="0.25">
      <c r="H26">
        <v>39</v>
      </c>
      <c r="I26">
        <v>22</v>
      </c>
      <c r="J26">
        <v>11</v>
      </c>
    </row>
    <row r="27" spans="7:10" x14ac:dyDescent="0.25">
      <c r="H27">
        <v>44</v>
      </c>
      <c r="I27">
        <v>18</v>
      </c>
      <c r="J27">
        <v>9</v>
      </c>
    </row>
    <row r="28" spans="7:10" x14ac:dyDescent="0.25">
      <c r="G28" t="s">
        <v>1</v>
      </c>
      <c r="H28">
        <f>AVERAGE(H25:H27)</f>
        <v>44.333333333333336</v>
      </c>
      <c r="I28">
        <f>AVERAGE(I25:I27)</f>
        <v>20</v>
      </c>
      <c r="J28">
        <f>AVERAGE(J25:J27)</f>
        <v>10.333333333333334</v>
      </c>
    </row>
    <row r="29" spans="7:10" x14ac:dyDescent="0.25">
      <c r="G29" t="s">
        <v>12</v>
      </c>
      <c r="H29">
        <f>STDEV(H25:H27)</f>
        <v>5.5075705472861154</v>
      </c>
      <c r="I29">
        <f>STDEV(I25:I27)</f>
        <v>2</v>
      </c>
      <c r="J29">
        <f>STDEV(J25:J27)</f>
        <v>1.1547005383792517</v>
      </c>
    </row>
    <row r="30" spans="7:10" x14ac:dyDescent="0.25">
      <c r="G30" t="s">
        <v>7</v>
      </c>
      <c r="H30">
        <f>H29/SQRT(3)</f>
        <v>3.1797973380564932</v>
      </c>
      <c r="I30">
        <f t="shared" ref="I30:J30" si="0">I29/SQRT(3)</f>
        <v>1.1547005383792517</v>
      </c>
      <c r="J30">
        <f t="shared" si="0"/>
        <v>0.66666666666666674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N22"/>
  <sheetViews>
    <sheetView topLeftCell="A3" workbookViewId="0">
      <selection activeCell="H8" sqref="H8"/>
    </sheetView>
  </sheetViews>
  <sheetFormatPr defaultRowHeight="15" x14ac:dyDescent="0.25"/>
  <sheetData>
    <row r="6" spans="8:14" x14ac:dyDescent="0.25">
      <c r="I6" s="3" t="s">
        <v>55</v>
      </c>
    </row>
    <row r="7" spans="8:14" x14ac:dyDescent="0.25">
      <c r="H7" s="3"/>
      <c r="I7" s="3"/>
      <c r="J7" s="5">
        <v>5</v>
      </c>
      <c r="K7" s="5">
        <v>6</v>
      </c>
      <c r="L7" s="5">
        <v>7</v>
      </c>
      <c r="M7" s="5">
        <v>8</v>
      </c>
      <c r="N7" s="5">
        <v>9</v>
      </c>
    </row>
    <row r="8" spans="8:14" x14ac:dyDescent="0.25">
      <c r="H8" s="3" t="s">
        <v>72</v>
      </c>
      <c r="I8" s="6" t="s">
        <v>2</v>
      </c>
      <c r="J8" s="1">
        <v>1.286</v>
      </c>
      <c r="K8" s="1">
        <v>1.8740000000000001</v>
      </c>
      <c r="L8" s="1">
        <v>1.0940000000000001</v>
      </c>
      <c r="M8" s="1">
        <v>1.2170000000000001</v>
      </c>
      <c r="N8" s="1">
        <v>0.73299999999999998</v>
      </c>
    </row>
    <row r="9" spans="8:14" x14ac:dyDescent="0.25">
      <c r="H9" s="3"/>
      <c r="I9" s="6" t="s">
        <v>3</v>
      </c>
      <c r="J9" s="1">
        <v>1.371</v>
      </c>
      <c r="K9" s="1">
        <v>1.5189999999999999</v>
      </c>
      <c r="L9" s="1">
        <v>0.84899999999999998</v>
      </c>
      <c r="M9" s="1">
        <v>0.91800000000000004</v>
      </c>
      <c r="N9" s="1">
        <v>0.80900000000000005</v>
      </c>
    </row>
    <row r="10" spans="8:14" x14ac:dyDescent="0.25">
      <c r="H10" s="3"/>
      <c r="I10" s="6" t="s">
        <v>4</v>
      </c>
      <c r="J10" s="1">
        <v>1.5069999999999999</v>
      </c>
      <c r="K10" s="1">
        <v>1.5089999999999999</v>
      </c>
      <c r="L10" s="1">
        <v>0.75600000000000001</v>
      </c>
      <c r="M10" s="1">
        <v>0.81799999999999995</v>
      </c>
      <c r="N10" s="1">
        <v>0.73599999999999999</v>
      </c>
    </row>
    <row r="11" spans="8:14" x14ac:dyDescent="0.25">
      <c r="H11" s="3"/>
      <c r="I11" s="6" t="s">
        <v>1</v>
      </c>
      <c r="J11" s="1">
        <f>AVERAGE(J8:J10)</f>
        <v>1.3879999999999999</v>
      </c>
      <c r="K11" s="1">
        <f>AVERAGE(K8:K10)</f>
        <v>1.6339999999999997</v>
      </c>
      <c r="L11" s="1">
        <f>AVERAGE(L8:L10)</f>
        <v>0.89966666666666661</v>
      </c>
      <c r="M11" s="1">
        <f>AVERAGE(M8:M10)</f>
        <v>0.98433333333333339</v>
      </c>
      <c r="N11" s="1">
        <f>AVERAGE(N8:N10)</f>
        <v>0.7593333333333333</v>
      </c>
    </row>
    <row r="12" spans="8:14" x14ac:dyDescent="0.25">
      <c r="H12" s="3"/>
      <c r="I12" s="6" t="s">
        <v>6</v>
      </c>
      <c r="J12" s="1">
        <f>STDEV(J8:J10)</f>
        <v>0.11147645491313393</v>
      </c>
      <c r="K12" s="1">
        <f>STDEV(K8:K10)</f>
        <v>0.20790622886292129</v>
      </c>
      <c r="L12" s="1">
        <f>STDEV(L8:L10)</f>
        <v>0.17460336002876173</v>
      </c>
      <c r="M12" s="1">
        <f>STDEV(M8:M10)</f>
        <v>0.20760619772379887</v>
      </c>
      <c r="N12" s="1">
        <f>STDEV(N8:N10)</f>
        <v>4.3038742236888576E-2</v>
      </c>
    </row>
    <row r="13" spans="8:14" x14ac:dyDescent="0.25">
      <c r="H13" s="3"/>
      <c r="I13" s="6" t="s">
        <v>7</v>
      </c>
      <c r="J13" s="1">
        <f>J12/SQRT(3)</f>
        <v>6.4360961252403065E-2</v>
      </c>
      <c r="K13" s="1">
        <f>K12/SQRT(3)</f>
        <v>0.12003471720020756</v>
      </c>
      <c r="L13" s="1">
        <f>L12/SQRT(3)</f>
        <v>0.10080729691401873</v>
      </c>
      <c r="M13" s="1">
        <f>M12/SQRT(3)</f>
        <v>0.11986149414126995</v>
      </c>
      <c r="N13" s="1">
        <f>N12/SQRT(3)</f>
        <v>2.4848429416050536E-2</v>
      </c>
    </row>
    <row r="14" spans="8:14" x14ac:dyDescent="0.25">
      <c r="H14" s="3"/>
      <c r="I14" s="3"/>
    </row>
    <row r="15" spans="8:14" x14ac:dyDescent="0.25">
      <c r="H15" s="3"/>
      <c r="I15" s="3"/>
    </row>
    <row r="16" spans="8:14" x14ac:dyDescent="0.25">
      <c r="H16" s="3" t="s">
        <v>0</v>
      </c>
      <c r="I16" s="3" t="s">
        <v>2</v>
      </c>
      <c r="J16">
        <v>1.1120000000000001</v>
      </c>
      <c r="K16">
        <v>1.2989999999999999</v>
      </c>
      <c r="L16">
        <v>0.95299999999999996</v>
      </c>
      <c r="M16">
        <v>0.78800000000000003</v>
      </c>
      <c r="N16">
        <v>1.0329999999999999</v>
      </c>
    </row>
    <row r="17" spans="8:14" x14ac:dyDescent="0.25">
      <c r="H17" s="3"/>
      <c r="I17" s="3" t="s">
        <v>3</v>
      </c>
      <c r="J17">
        <v>1.032</v>
      </c>
      <c r="K17">
        <v>1.169</v>
      </c>
      <c r="L17">
        <v>1.1220000000000001</v>
      </c>
      <c r="M17">
        <v>0.63300000000000001</v>
      </c>
      <c r="N17">
        <v>0.77300000000000002</v>
      </c>
    </row>
    <row r="18" spans="8:14" x14ac:dyDescent="0.25">
      <c r="H18" s="3"/>
      <c r="I18" s="3" t="s">
        <v>4</v>
      </c>
      <c r="J18">
        <v>1.042</v>
      </c>
      <c r="K18">
        <v>0.76500000000000001</v>
      </c>
      <c r="L18">
        <v>1.181</v>
      </c>
      <c r="M18">
        <v>0.995</v>
      </c>
      <c r="N18">
        <v>0.86299999999999999</v>
      </c>
    </row>
    <row r="19" spans="8:14" x14ac:dyDescent="0.25">
      <c r="H19" s="3"/>
      <c r="I19" s="3" t="s">
        <v>1</v>
      </c>
      <c r="J19">
        <f>AVERAGE(J16:J18)</f>
        <v>1.0620000000000001</v>
      </c>
      <c r="K19">
        <v>1.0776666666666668</v>
      </c>
      <c r="L19">
        <v>1.0853333333333335</v>
      </c>
      <c r="M19">
        <v>0.80533333333333335</v>
      </c>
      <c r="N19">
        <v>0.88966666666666672</v>
      </c>
    </row>
    <row r="20" spans="8:14" x14ac:dyDescent="0.25">
      <c r="H20" s="3"/>
      <c r="I20" s="3" t="s">
        <v>6</v>
      </c>
      <c r="J20">
        <v>1.5275252316519359E-2</v>
      </c>
      <c r="K20">
        <v>0.27846962730849723</v>
      </c>
      <c r="L20">
        <v>0.11833990592075586</v>
      </c>
      <c r="M20">
        <v>0.18162140108845501</v>
      </c>
      <c r="N20">
        <v>0.13203534880225518</v>
      </c>
    </row>
    <row r="21" spans="8:14" x14ac:dyDescent="0.25">
      <c r="H21" s="3"/>
      <c r="I21" s="3" t="s">
        <v>7</v>
      </c>
      <c r="J21">
        <v>8.8191710368819062E-3</v>
      </c>
      <c r="K21">
        <v>0.16077451428769565</v>
      </c>
      <c r="L21">
        <v>6.8323576539223385E-2</v>
      </c>
      <c r="M21">
        <v>0.1048591648090165</v>
      </c>
      <c r="N21">
        <v>7.6230644173528164E-2</v>
      </c>
    </row>
    <row r="22" spans="8:14" x14ac:dyDescent="0.25">
      <c r="H22" s="3"/>
      <c r="I2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:DC41"/>
  <sheetViews>
    <sheetView topLeftCell="A22" workbookViewId="0">
      <selection activeCell="F27" sqref="F27"/>
    </sheetView>
  </sheetViews>
  <sheetFormatPr defaultRowHeight="15" x14ac:dyDescent="0.25"/>
  <sheetData>
    <row r="19" spans="6:105" x14ac:dyDescent="0.25">
      <c r="Q19" s="3"/>
      <c r="R19" s="3"/>
      <c r="S19" s="3"/>
    </row>
    <row r="23" spans="6:105" x14ac:dyDescent="0.25">
      <c r="CW23" s="3"/>
      <c r="CX23" s="3"/>
      <c r="CY23" s="3"/>
      <c r="CZ23" s="3"/>
      <c r="DA23" s="3"/>
    </row>
    <row r="24" spans="6:105" x14ac:dyDescent="0.25">
      <c r="I24" s="3" t="s">
        <v>38</v>
      </c>
    </row>
    <row r="26" spans="6:105" x14ac:dyDescent="0.25">
      <c r="H26" s="3" t="s">
        <v>34</v>
      </c>
      <c r="I26" s="3" t="s">
        <v>35</v>
      </c>
      <c r="J26" s="3" t="s">
        <v>36</v>
      </c>
      <c r="K26" s="3" t="s">
        <v>37</v>
      </c>
    </row>
    <row r="27" spans="6:105" x14ac:dyDescent="0.25">
      <c r="F27" s="3" t="s">
        <v>72</v>
      </c>
      <c r="G27" s="3" t="s">
        <v>2</v>
      </c>
      <c r="H27">
        <v>1.851</v>
      </c>
      <c r="I27">
        <v>1.9990000000000001</v>
      </c>
      <c r="J27">
        <v>1.93</v>
      </c>
      <c r="K27">
        <v>1.0189999999999999</v>
      </c>
      <c r="BL27" s="7"/>
      <c r="BM27" s="7"/>
      <c r="BO27" s="7"/>
      <c r="BP27" s="7"/>
      <c r="BQ27" s="2"/>
    </row>
    <row r="28" spans="6:105" x14ac:dyDescent="0.25">
      <c r="F28" s="3"/>
      <c r="G28" s="3" t="s">
        <v>3</v>
      </c>
      <c r="H28">
        <v>1.65</v>
      </c>
      <c r="I28">
        <v>1.837</v>
      </c>
      <c r="J28">
        <v>1.9990000000000001</v>
      </c>
      <c r="K28">
        <v>0.91100000000000003</v>
      </c>
      <c r="BN28" t="s">
        <v>19</v>
      </c>
    </row>
    <row r="29" spans="6:105" x14ac:dyDescent="0.25">
      <c r="F29" s="3"/>
      <c r="G29" s="3" t="s">
        <v>4</v>
      </c>
      <c r="H29">
        <v>1.6890000000000001</v>
      </c>
      <c r="I29">
        <v>1.9990000000000001</v>
      </c>
      <c r="J29">
        <v>1.9990000000000001</v>
      </c>
      <c r="K29">
        <v>0.91900000000000004</v>
      </c>
    </row>
    <row r="30" spans="6:105" x14ac:dyDescent="0.25">
      <c r="F30" s="3"/>
      <c r="G30" s="3" t="s">
        <v>5</v>
      </c>
      <c r="H30">
        <f>AVERAGE(H27:H29)</f>
        <v>1.7299999999999998</v>
      </c>
      <c r="I30">
        <f>AVERAGE(I27:I29)</f>
        <v>1.9450000000000003</v>
      </c>
      <c r="J30">
        <f>AVERAGE(J27:J29)</f>
        <v>1.9760000000000002</v>
      </c>
      <c r="K30">
        <f>AVERAGE(K27:K29)</f>
        <v>0.94966666666666677</v>
      </c>
    </row>
    <row r="31" spans="6:105" x14ac:dyDescent="0.25">
      <c r="F31" s="3"/>
      <c r="G31" s="3" t="s">
        <v>6</v>
      </c>
      <c r="H31">
        <f>STDEV(H27:H29)</f>
        <v>0.10658799181896618</v>
      </c>
      <c r="I31">
        <f>STDEV(I27:I29)</f>
        <v>9.3530743608719463E-2</v>
      </c>
      <c r="J31">
        <f>STDEV(J27:J29)</f>
        <v>3.9837168574084272E-2</v>
      </c>
      <c r="K31">
        <f>STDEV(K27:K29)</f>
        <v>6.0177515180782633E-2</v>
      </c>
    </row>
    <row r="32" spans="6:105" x14ac:dyDescent="0.25">
      <c r="F32" s="3"/>
      <c r="G32" s="3" t="s">
        <v>7</v>
      </c>
      <c r="H32">
        <f>H31/SQRT(3)</f>
        <v>6.1538605769061755E-2</v>
      </c>
      <c r="I32">
        <f>I31/SQRT(3)</f>
        <v>5.4000000000000055E-2</v>
      </c>
      <c r="J32">
        <f>J31/SQRT(3)</f>
        <v>2.3000000000000055E-2</v>
      </c>
      <c r="K32">
        <f>K31/SQRT(3)</f>
        <v>3.4743504588787645E-2</v>
      </c>
      <c r="DA32" s="3"/>
    </row>
    <row r="33" spans="6:107" x14ac:dyDescent="0.25">
      <c r="F33" s="3"/>
      <c r="G33" s="3"/>
      <c r="DA33" s="3"/>
      <c r="DB33" s="3"/>
      <c r="DC33" s="3"/>
    </row>
    <row r="34" spans="6:107" x14ac:dyDescent="0.25">
      <c r="F34" s="3"/>
      <c r="G34" s="3"/>
    </row>
    <row r="35" spans="6:107" x14ac:dyDescent="0.25">
      <c r="F35" s="3" t="s">
        <v>0</v>
      </c>
      <c r="G35" s="3" t="s">
        <v>2</v>
      </c>
      <c r="H35">
        <v>0.82199999999999995</v>
      </c>
      <c r="I35">
        <v>1.579</v>
      </c>
      <c r="J35">
        <v>1.9990000000000001</v>
      </c>
      <c r="K35">
        <v>0.94</v>
      </c>
    </row>
    <row r="36" spans="6:107" x14ac:dyDescent="0.25">
      <c r="F36" s="3"/>
      <c r="G36" s="3" t="s">
        <v>3</v>
      </c>
      <c r="H36">
        <v>1.0660000000000001</v>
      </c>
      <c r="I36">
        <v>1.474</v>
      </c>
      <c r="J36">
        <v>1.216</v>
      </c>
      <c r="K36">
        <v>1.0649999999999999</v>
      </c>
    </row>
    <row r="37" spans="6:107" x14ac:dyDescent="0.25">
      <c r="F37" s="3"/>
      <c r="G37" s="3" t="s">
        <v>4</v>
      </c>
      <c r="H37">
        <v>1.042</v>
      </c>
      <c r="I37">
        <v>1.6659999999999999</v>
      </c>
      <c r="J37">
        <v>1.2689999999999999</v>
      </c>
      <c r="K37">
        <v>1.2649999999999999</v>
      </c>
    </row>
    <row r="38" spans="6:107" x14ac:dyDescent="0.25">
      <c r="F38" s="3"/>
      <c r="G38" s="3" t="s">
        <v>5</v>
      </c>
      <c r="H38">
        <f>AVERAGE(H35:H37)</f>
        <v>0.97666666666666657</v>
      </c>
      <c r="I38">
        <f>AVERAGE(I35:I37)</f>
        <v>1.5729999999999997</v>
      </c>
      <c r="J38">
        <f>AVERAGE(J35:J37)</f>
        <v>1.4946666666666666</v>
      </c>
      <c r="K38">
        <f>AVERAGE(K35:K37)</f>
        <v>1.0899999999999999</v>
      </c>
    </row>
    <row r="39" spans="6:107" x14ac:dyDescent="0.25">
      <c r="F39" s="3"/>
      <c r="G39" s="3" t="s">
        <v>6</v>
      </c>
      <c r="H39">
        <f>STDEV(H35:H37)</f>
        <v>0.1344817211866875</v>
      </c>
      <c r="I39">
        <f>STDEV(I35:I37)</f>
        <v>9.6140522153772376E-2</v>
      </c>
      <c r="J39">
        <f>STDEV(J35:J37)</f>
        <v>0.43756866127881405</v>
      </c>
      <c r="K39">
        <f>STDEV(K35:K37)</f>
        <v>0.16393596310754996</v>
      </c>
    </row>
    <row r="40" spans="6:107" x14ac:dyDescent="0.25">
      <c r="F40" s="3"/>
      <c r="G40" s="3" t="s">
        <v>7</v>
      </c>
      <c r="H40">
        <f>H39/SQRT(3)</f>
        <v>7.7643057928218226E-2</v>
      </c>
      <c r="I40">
        <f>I39/SQRT(3)</f>
        <v>5.5506756345511665E-2</v>
      </c>
      <c r="J40">
        <f>J39/SQRT(3)</f>
        <v>0.25263038437826746</v>
      </c>
      <c r="K40">
        <f>K39/SQRT(3)</f>
        <v>9.4648472430004529E-2</v>
      </c>
    </row>
    <row r="41" spans="6:107" x14ac:dyDescent="0.25">
      <c r="F41" s="3"/>
      <c r="G41" s="3"/>
      <c r="DA41" s="3"/>
      <c r="DB41" s="3"/>
      <c r="DC41" s="3"/>
    </row>
  </sheetData>
  <mergeCells count="2">
    <mergeCell ref="BL27:BM27"/>
    <mergeCell ref="BO27:BP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AP29"/>
  <sheetViews>
    <sheetView workbookViewId="0">
      <selection activeCell="D7" sqref="D7"/>
    </sheetView>
  </sheetViews>
  <sheetFormatPr defaultRowHeight="15" x14ac:dyDescent="0.25"/>
  <cols>
    <col min="5" max="5" width="19.42578125" customWidth="1"/>
    <col min="42" max="42" width="12" bestFit="1" customWidth="1"/>
  </cols>
  <sheetData>
    <row r="5" spans="4:7" x14ac:dyDescent="0.25">
      <c r="E5" s="3" t="s">
        <v>51</v>
      </c>
      <c r="F5" s="3"/>
      <c r="G5" s="3"/>
    </row>
    <row r="6" spans="4:7" x14ac:dyDescent="0.25">
      <c r="E6" s="3" t="s">
        <v>50</v>
      </c>
      <c r="F6" s="3" t="s">
        <v>49</v>
      </c>
      <c r="G6" s="3"/>
    </row>
    <row r="7" spans="4:7" x14ac:dyDescent="0.25">
      <c r="D7" s="3" t="s">
        <v>72</v>
      </c>
      <c r="E7">
        <v>35.5</v>
      </c>
      <c r="F7">
        <v>18</v>
      </c>
    </row>
    <row r="8" spans="4:7" x14ac:dyDescent="0.25">
      <c r="D8" s="3"/>
      <c r="E8">
        <v>33</v>
      </c>
      <c r="F8">
        <v>18</v>
      </c>
    </row>
    <row r="9" spans="4:7" x14ac:dyDescent="0.25">
      <c r="D9" s="3"/>
      <c r="E9">
        <v>39</v>
      </c>
      <c r="F9">
        <v>19</v>
      </c>
    </row>
    <row r="10" spans="4:7" x14ac:dyDescent="0.25">
      <c r="D10" s="3" t="s">
        <v>1</v>
      </c>
      <c r="E10">
        <f>AVERAGE(E7:E9)</f>
        <v>35.833333333333336</v>
      </c>
      <c r="F10">
        <f>AVERAGE(F7:F9)</f>
        <v>18.333333333333332</v>
      </c>
    </row>
    <row r="11" spans="4:7" x14ac:dyDescent="0.25">
      <c r="D11" s="3" t="s">
        <v>6</v>
      </c>
      <c r="E11">
        <f>STDEV(E7:E9)</f>
        <v>3.0138568866708537</v>
      </c>
      <c r="F11">
        <f>STDEV(F7:F9)</f>
        <v>0.57735026918962584</v>
      </c>
    </row>
    <row r="12" spans="4:7" x14ac:dyDescent="0.25">
      <c r="D12" s="3" t="s">
        <v>7</v>
      </c>
      <c r="E12">
        <f>E11/SQRT(3)</f>
        <v>1.740051084818425</v>
      </c>
      <c r="F12">
        <f>F11/SQRT(3)</f>
        <v>0.33333333333333337</v>
      </c>
    </row>
    <row r="13" spans="4:7" x14ac:dyDescent="0.25">
      <c r="D13" s="3"/>
    </row>
    <row r="14" spans="4:7" x14ac:dyDescent="0.25">
      <c r="D14" s="3" t="s">
        <v>0</v>
      </c>
      <c r="E14">
        <v>33</v>
      </c>
      <c r="F14">
        <v>20</v>
      </c>
    </row>
    <row r="15" spans="4:7" x14ac:dyDescent="0.25">
      <c r="D15" s="3"/>
      <c r="E15">
        <v>39</v>
      </c>
      <c r="F15">
        <v>22</v>
      </c>
    </row>
    <row r="16" spans="4:7" x14ac:dyDescent="0.25">
      <c r="D16" s="3"/>
      <c r="E16">
        <v>37</v>
      </c>
      <c r="F16">
        <v>18</v>
      </c>
    </row>
    <row r="17" spans="4:42" x14ac:dyDescent="0.25">
      <c r="D17" s="3" t="s">
        <v>1</v>
      </c>
      <c r="E17">
        <f>AVERAGE(E14:E16)</f>
        <v>36.333333333333336</v>
      </c>
      <c r="F17">
        <f>AVERAGE(F14:F16)</f>
        <v>20</v>
      </c>
    </row>
    <row r="18" spans="4:42" x14ac:dyDescent="0.25">
      <c r="D18" s="3" t="s">
        <v>6</v>
      </c>
      <c r="E18">
        <f>STDEV(E14:E16)</f>
        <v>3.0550504633038935</v>
      </c>
      <c r="F18">
        <f>STDEV(F14:F16)</f>
        <v>2</v>
      </c>
    </row>
    <row r="19" spans="4:42" x14ac:dyDescent="0.25">
      <c r="D19" s="3" t="s">
        <v>7</v>
      </c>
      <c r="E19">
        <f>E18/SQRT(3)</f>
        <v>1.763834207376394</v>
      </c>
      <c r="F19">
        <f>F18/SQRT(3)</f>
        <v>1.1547005383792517</v>
      </c>
    </row>
    <row r="20" spans="4:42" x14ac:dyDescent="0.25">
      <c r="D20" s="3"/>
    </row>
    <row r="28" spans="4:42" x14ac:dyDescent="0.25">
      <c r="AM28" s="3"/>
      <c r="AN28" s="3"/>
      <c r="AO28" s="3"/>
      <c r="AP28" s="3"/>
    </row>
    <row r="29" spans="4:42" x14ac:dyDescent="0.25">
      <c r="AA29" s="5"/>
      <c r="AB29" s="5"/>
      <c r="AC29" s="5"/>
      <c r="AD29" s="5"/>
      <c r="AE29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:P22"/>
  <sheetViews>
    <sheetView topLeftCell="B3" workbookViewId="0">
      <selection activeCell="I13" sqref="I13"/>
    </sheetView>
  </sheetViews>
  <sheetFormatPr defaultRowHeight="15" x14ac:dyDescent="0.25"/>
  <cols>
    <col min="11" max="11" width="11.7109375" customWidth="1"/>
    <col min="12" max="12" width="11.42578125" customWidth="1"/>
    <col min="21" max="21" width="12" bestFit="1" customWidth="1"/>
  </cols>
  <sheetData>
    <row r="7" spans="8:16" x14ac:dyDescent="0.25">
      <c r="H7" s="3" t="s">
        <v>42</v>
      </c>
      <c r="I7" s="3"/>
      <c r="J7" s="3"/>
      <c r="K7" s="3"/>
      <c r="L7" s="3"/>
      <c r="M7" s="3"/>
      <c r="N7" s="3"/>
      <c r="O7" s="3"/>
      <c r="P7" s="3"/>
    </row>
    <row r="12" spans="8:16" x14ac:dyDescent="0.25">
      <c r="J12" s="3" t="s">
        <v>39</v>
      </c>
      <c r="K12" s="3" t="s">
        <v>40</v>
      </c>
      <c r="L12" s="3" t="s">
        <v>41</v>
      </c>
    </row>
    <row r="13" spans="8:16" x14ac:dyDescent="0.25">
      <c r="I13" s="3" t="s">
        <v>72</v>
      </c>
      <c r="J13" s="3" t="s">
        <v>2</v>
      </c>
      <c r="K13">
        <v>1.26</v>
      </c>
      <c r="L13">
        <v>72.5</v>
      </c>
    </row>
    <row r="14" spans="8:16" x14ac:dyDescent="0.25">
      <c r="I14" s="3"/>
      <c r="J14" s="3" t="s">
        <v>3</v>
      </c>
      <c r="K14">
        <v>1.22</v>
      </c>
      <c r="L14">
        <v>73</v>
      </c>
    </row>
    <row r="15" spans="8:16" x14ac:dyDescent="0.25">
      <c r="I15" s="3"/>
      <c r="J15" s="3" t="s">
        <v>4</v>
      </c>
      <c r="K15">
        <v>1.18</v>
      </c>
      <c r="L15">
        <v>65</v>
      </c>
    </row>
    <row r="16" spans="8:16" x14ac:dyDescent="0.25">
      <c r="I16" s="3"/>
      <c r="J16" s="3" t="s">
        <v>1</v>
      </c>
      <c r="K16">
        <f>AVERAGE(K13:K14)</f>
        <v>1.24</v>
      </c>
      <c r="L16">
        <f>AVERAGE(L13:L14)</f>
        <v>72.75</v>
      </c>
    </row>
    <row r="17" spans="9:12" x14ac:dyDescent="0.25">
      <c r="I17" s="3"/>
      <c r="J17" s="3"/>
    </row>
    <row r="18" spans="9:12" x14ac:dyDescent="0.25">
      <c r="I18" s="3"/>
      <c r="J18" s="3"/>
    </row>
    <row r="19" spans="9:12" x14ac:dyDescent="0.25">
      <c r="I19" s="3" t="s">
        <v>0</v>
      </c>
      <c r="J19" s="3" t="s">
        <v>2</v>
      </c>
      <c r="K19">
        <v>1.31</v>
      </c>
      <c r="L19">
        <v>78</v>
      </c>
    </row>
    <row r="20" spans="9:12" x14ac:dyDescent="0.25">
      <c r="I20" s="3"/>
      <c r="J20" s="3" t="s">
        <v>3</v>
      </c>
      <c r="K20">
        <v>1.32</v>
      </c>
      <c r="L20">
        <v>78</v>
      </c>
    </row>
    <row r="21" spans="9:12" x14ac:dyDescent="0.25">
      <c r="I21" s="3"/>
      <c r="J21" s="3" t="s">
        <v>4</v>
      </c>
      <c r="K21">
        <v>1.28</v>
      </c>
      <c r="L21">
        <v>72.5</v>
      </c>
    </row>
    <row r="22" spans="9:12" x14ac:dyDescent="0.25">
      <c r="I22" s="3"/>
      <c r="J22" s="3" t="s">
        <v>1</v>
      </c>
      <c r="K22">
        <f>AVERAGE(K19:K20)</f>
        <v>1.3149999999999999</v>
      </c>
      <c r="L22">
        <f>AVERAGE(L19:L20)</f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H27"/>
  <sheetViews>
    <sheetView topLeftCell="A6" workbookViewId="0">
      <selection activeCell="C18" sqref="C18"/>
    </sheetView>
  </sheetViews>
  <sheetFormatPr defaultRowHeight="15" x14ac:dyDescent="0.25"/>
  <cols>
    <col min="3" max="3" width="14.28515625" customWidth="1"/>
    <col min="4" max="4" width="15.7109375" customWidth="1"/>
    <col min="5" max="5" width="14.42578125" customWidth="1"/>
  </cols>
  <sheetData>
    <row r="7" spans="3:8" x14ac:dyDescent="0.25">
      <c r="E7" s="3"/>
      <c r="F7" s="3"/>
      <c r="G7" s="3"/>
    </row>
    <row r="9" spans="3:8" x14ac:dyDescent="0.25">
      <c r="C9" s="3" t="s">
        <v>70</v>
      </c>
      <c r="D9" s="3"/>
      <c r="E9" s="3"/>
    </row>
    <row r="10" spans="3:8" x14ac:dyDescent="0.25">
      <c r="G10" s="3"/>
      <c r="H10" s="3"/>
    </row>
    <row r="11" spans="3:8" x14ac:dyDescent="0.25">
      <c r="G11" s="3"/>
      <c r="H11" s="3"/>
    </row>
    <row r="12" spans="3:8" x14ac:dyDescent="0.25">
      <c r="C12" s="3" t="s">
        <v>45</v>
      </c>
      <c r="D12" s="3"/>
      <c r="E12" s="3"/>
      <c r="F12" s="3"/>
      <c r="G12" s="3"/>
      <c r="H12" s="3"/>
    </row>
    <row r="13" spans="3:8" x14ac:dyDescent="0.25">
      <c r="C13" s="3"/>
      <c r="D13" s="3" t="s">
        <v>46</v>
      </c>
      <c r="E13" s="3"/>
      <c r="F13" s="3"/>
    </row>
    <row r="14" spans="3:8" x14ac:dyDescent="0.25">
      <c r="C14" s="3" t="s">
        <v>47</v>
      </c>
      <c r="D14" s="3" t="s">
        <v>71</v>
      </c>
      <c r="E14" s="3"/>
      <c r="F14" s="3"/>
    </row>
    <row r="16" spans="3:8" x14ac:dyDescent="0.25">
      <c r="C16" t="s">
        <v>58</v>
      </c>
      <c r="D16">
        <v>0.25</v>
      </c>
    </row>
    <row r="18" spans="3:4" x14ac:dyDescent="0.25">
      <c r="C18" s="3" t="s">
        <v>72</v>
      </c>
      <c r="D18">
        <v>0.188</v>
      </c>
    </row>
    <row r="19" spans="3:4" x14ac:dyDescent="0.25">
      <c r="C19" s="3"/>
      <c r="D19">
        <v>0.189</v>
      </c>
    </row>
    <row r="20" spans="3:4" x14ac:dyDescent="0.25">
      <c r="C20" s="3"/>
      <c r="D20">
        <v>0.182</v>
      </c>
    </row>
    <row r="21" spans="3:4" x14ac:dyDescent="0.25">
      <c r="C21" s="3" t="s">
        <v>1</v>
      </c>
      <c r="D21">
        <f>AVERAGE(D18:D20)</f>
        <v>0.18633333333333332</v>
      </c>
    </row>
    <row r="22" spans="3:4" x14ac:dyDescent="0.25">
      <c r="C22" s="3"/>
    </row>
    <row r="23" spans="3:4" x14ac:dyDescent="0.25">
      <c r="C23" s="3"/>
    </row>
    <row r="24" spans="3:4" x14ac:dyDescent="0.25">
      <c r="C24" s="3" t="s">
        <v>0</v>
      </c>
      <c r="D24">
        <v>0.16400000000000001</v>
      </c>
    </row>
    <row r="25" spans="3:4" x14ac:dyDescent="0.25">
      <c r="C25" s="3"/>
      <c r="D25">
        <v>0.16200000000000001</v>
      </c>
    </row>
    <row r="26" spans="3:4" x14ac:dyDescent="0.25">
      <c r="C26" s="3"/>
      <c r="D26">
        <v>0.159</v>
      </c>
    </row>
    <row r="27" spans="3:4" x14ac:dyDescent="0.25">
      <c r="C27" s="3" t="s">
        <v>1</v>
      </c>
      <c r="D27">
        <f>AVERAGE(D24:D26)</f>
        <v>0.16166666666666665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J24"/>
  <sheetViews>
    <sheetView topLeftCell="A2" workbookViewId="0">
      <selection activeCell="G14" sqref="G14"/>
    </sheetView>
  </sheetViews>
  <sheetFormatPr defaultRowHeight="15" x14ac:dyDescent="0.25"/>
  <cols>
    <col min="8" max="8" width="13" customWidth="1"/>
    <col min="9" max="9" width="18.28515625" customWidth="1"/>
  </cols>
  <sheetData>
    <row r="8" spans="7:10" x14ac:dyDescent="0.25">
      <c r="H8" s="3" t="s">
        <v>68</v>
      </c>
      <c r="I8" s="3"/>
      <c r="J8" s="3"/>
    </row>
    <row r="9" spans="7:10" x14ac:dyDescent="0.25">
      <c r="H9" s="3"/>
      <c r="I9" s="3"/>
      <c r="J9" s="3"/>
    </row>
    <row r="10" spans="7:10" x14ac:dyDescent="0.25">
      <c r="H10" s="3"/>
      <c r="I10" s="3"/>
      <c r="J10" s="3"/>
    </row>
    <row r="11" spans="7:10" x14ac:dyDescent="0.25">
      <c r="H11" s="3" t="s">
        <v>44</v>
      </c>
      <c r="I11" s="3" t="s">
        <v>43</v>
      </c>
      <c r="J11" s="3"/>
    </row>
    <row r="14" spans="7:10" x14ac:dyDescent="0.25">
      <c r="G14" s="3" t="s">
        <v>72</v>
      </c>
      <c r="H14">
        <v>0.47449999999999998</v>
      </c>
      <c r="I14">
        <v>0.14699999999999999</v>
      </c>
    </row>
    <row r="15" spans="7:10" x14ac:dyDescent="0.25">
      <c r="G15" s="3"/>
      <c r="H15">
        <v>0.47139999999999999</v>
      </c>
      <c r="I15">
        <v>0.14799999999999999</v>
      </c>
    </row>
    <row r="16" spans="7:10" x14ac:dyDescent="0.25">
      <c r="G16" s="3"/>
      <c r="H16">
        <v>0.13600000000000001</v>
      </c>
      <c r="I16">
        <v>0.13900000000000001</v>
      </c>
    </row>
    <row r="17" spans="7:9" x14ac:dyDescent="0.25">
      <c r="G17" s="3" t="s">
        <v>1</v>
      </c>
      <c r="H17">
        <f>AVERAGE(H14:H15)</f>
        <v>0.47294999999999998</v>
      </c>
      <c r="I17">
        <f>AVERAGE(I14:I15)</f>
        <v>0.14749999999999999</v>
      </c>
    </row>
    <row r="18" spans="7:9" x14ac:dyDescent="0.25">
      <c r="G18" s="3"/>
    </row>
    <row r="19" spans="7:9" x14ac:dyDescent="0.25">
      <c r="G19" s="3"/>
    </row>
    <row r="20" spans="7:9" x14ac:dyDescent="0.25">
      <c r="G20" s="3"/>
    </row>
    <row r="21" spans="7:9" x14ac:dyDescent="0.25">
      <c r="G21" s="3" t="s">
        <v>0</v>
      </c>
      <c r="H21">
        <v>0.46250000000000002</v>
      </c>
      <c r="I21">
        <v>0.14599999999999999</v>
      </c>
    </row>
    <row r="22" spans="7:9" x14ac:dyDescent="0.25">
      <c r="G22" s="3"/>
      <c r="H22">
        <v>0.46139999999999998</v>
      </c>
      <c r="I22">
        <v>0.14599999999999999</v>
      </c>
    </row>
    <row r="23" spans="7:9" x14ac:dyDescent="0.25">
      <c r="G23" s="3"/>
      <c r="H23">
        <v>0.4642</v>
      </c>
      <c r="I23">
        <v>0.14699999999999999</v>
      </c>
    </row>
    <row r="24" spans="7:9" x14ac:dyDescent="0.25">
      <c r="G24" s="3" t="s">
        <v>1</v>
      </c>
      <c r="H24">
        <f>AVERAGE(H21:H22)</f>
        <v>0.46194999999999997</v>
      </c>
      <c r="I24">
        <f>AVERAGE(I21:I22)</f>
        <v>0.14599999999999999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23"/>
  <sheetViews>
    <sheetView topLeftCell="B3" workbookViewId="0">
      <selection activeCell="C9" sqref="C9"/>
    </sheetView>
  </sheetViews>
  <sheetFormatPr defaultRowHeight="15" x14ac:dyDescent="0.25"/>
  <sheetData>
    <row r="7" spans="3:7" x14ac:dyDescent="0.25">
      <c r="D7" s="3" t="s">
        <v>52</v>
      </c>
    </row>
    <row r="8" spans="3:7" x14ac:dyDescent="0.25">
      <c r="E8" s="3" t="s">
        <v>8</v>
      </c>
      <c r="F8" s="3" t="s">
        <v>9</v>
      </c>
      <c r="G8" s="3" t="s">
        <v>10</v>
      </c>
    </row>
    <row r="9" spans="3:7" x14ac:dyDescent="0.25">
      <c r="C9" s="3" t="s">
        <v>72</v>
      </c>
      <c r="D9" t="s">
        <v>2</v>
      </c>
      <c r="E9">
        <v>25</v>
      </c>
      <c r="F9">
        <v>60</v>
      </c>
      <c r="G9">
        <v>8</v>
      </c>
    </row>
    <row r="10" spans="3:7" x14ac:dyDescent="0.25">
      <c r="D10" t="s">
        <v>3</v>
      </c>
      <c r="E10">
        <v>21</v>
      </c>
      <c r="F10">
        <v>45</v>
      </c>
      <c r="G10">
        <v>7</v>
      </c>
    </row>
    <row r="11" spans="3:7" x14ac:dyDescent="0.25">
      <c r="D11" t="s">
        <v>4</v>
      </c>
      <c r="E11">
        <v>20</v>
      </c>
      <c r="F11">
        <v>43</v>
      </c>
      <c r="G11">
        <v>4</v>
      </c>
    </row>
    <row r="12" spans="3:7" x14ac:dyDescent="0.25">
      <c r="D12" t="s">
        <v>5</v>
      </c>
      <c r="E12">
        <f>AVERAGE(E9:E11)</f>
        <v>22</v>
      </c>
      <c r="F12">
        <f>AVERAGE(F9:F11)</f>
        <v>49.333333333333336</v>
      </c>
      <c r="G12">
        <f>AVERAGE(G9:G11)</f>
        <v>6.333333333333333</v>
      </c>
    </row>
    <row r="13" spans="3:7" x14ac:dyDescent="0.25">
      <c r="D13" t="s">
        <v>6</v>
      </c>
      <c r="E13">
        <v>2.8284271247461903</v>
      </c>
      <c r="F13">
        <v>10.606601717798213</v>
      </c>
      <c r="G13">
        <v>0</v>
      </c>
    </row>
    <row r="14" spans="3:7" x14ac:dyDescent="0.25">
      <c r="D14" t="s">
        <v>7</v>
      </c>
      <c r="E14">
        <f>E13/SQRT(3)</f>
        <v>1.6329931618554523</v>
      </c>
      <c r="F14">
        <f>F13/SQRT(3)</f>
        <v>6.123724356957946</v>
      </c>
      <c r="G14">
        <f>G13/SQRT(3)</f>
        <v>0</v>
      </c>
    </row>
    <row r="17" spans="3:7" x14ac:dyDescent="0.25">
      <c r="C17" t="s">
        <v>0</v>
      </c>
      <c r="D17" t="s">
        <v>2</v>
      </c>
      <c r="E17">
        <v>45</v>
      </c>
      <c r="F17">
        <v>30</v>
      </c>
      <c r="G17">
        <v>10</v>
      </c>
    </row>
    <row r="18" spans="3:7" x14ac:dyDescent="0.25">
      <c r="D18" t="s">
        <v>3</v>
      </c>
      <c r="E18">
        <v>17</v>
      </c>
      <c r="F18">
        <v>15</v>
      </c>
      <c r="G18">
        <v>6</v>
      </c>
    </row>
    <row r="19" spans="3:7" x14ac:dyDescent="0.25">
      <c r="D19" t="s">
        <v>4</v>
      </c>
      <c r="E19">
        <v>16</v>
      </c>
      <c r="F19">
        <v>13</v>
      </c>
      <c r="G19">
        <v>4</v>
      </c>
    </row>
    <row r="20" spans="3:7" x14ac:dyDescent="0.25">
      <c r="E20">
        <f>AVERAGE(E17:E19)</f>
        <v>26</v>
      </c>
      <c r="F20">
        <f>AVERAGE(F17:F19)</f>
        <v>19.333333333333332</v>
      </c>
      <c r="G20">
        <f>AVERAGE(G17:G19)</f>
        <v>6.666666666666667</v>
      </c>
    </row>
    <row r="21" spans="3:7" x14ac:dyDescent="0.25">
      <c r="D21" t="s">
        <v>5</v>
      </c>
      <c r="E21">
        <v>19.798989873223331</v>
      </c>
      <c r="F21">
        <v>10.606601717798213</v>
      </c>
      <c r="G21">
        <v>0.70710678118654757</v>
      </c>
    </row>
    <row r="22" spans="3:7" x14ac:dyDescent="0.25">
      <c r="D22" t="s">
        <v>6</v>
      </c>
      <c r="E22">
        <v>13.999999999999998</v>
      </c>
      <c r="F22">
        <v>7.5</v>
      </c>
      <c r="G22">
        <v>0.5</v>
      </c>
    </row>
    <row r="23" spans="3:7" x14ac:dyDescent="0.25">
      <c r="D23" t="s">
        <v>7</v>
      </c>
      <c r="E23">
        <f>E22/SQRT(3)</f>
        <v>8.0829037686547593</v>
      </c>
      <c r="F23">
        <f>F22/SQRT(3)</f>
        <v>4.3301270189221936</v>
      </c>
      <c r="G23">
        <f>G22/SQRT(3)</f>
        <v>0.28867513459481292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V28"/>
  <sheetViews>
    <sheetView topLeftCell="C8" workbookViewId="0">
      <selection activeCell="F15" sqref="F15"/>
    </sheetView>
  </sheetViews>
  <sheetFormatPr defaultRowHeight="15" x14ac:dyDescent="0.25"/>
  <sheetData>
    <row r="10" spans="6:19" ht="23.25" x14ac:dyDescent="0.35">
      <c r="J10" s="4" t="s">
        <v>69</v>
      </c>
      <c r="N10" s="4"/>
      <c r="O10" s="4"/>
    </row>
    <row r="11" spans="6:19" ht="23.25" x14ac:dyDescent="0.35">
      <c r="M11" s="4" t="s">
        <v>18</v>
      </c>
      <c r="N11" s="4"/>
      <c r="O11" s="4"/>
    </row>
    <row r="14" spans="6:19" x14ac:dyDescent="0.25">
      <c r="G14" s="3" t="s">
        <v>20</v>
      </c>
      <c r="H14" s="3" t="s">
        <v>21</v>
      </c>
      <c r="I14" s="3" t="s">
        <v>22</v>
      </c>
      <c r="J14" s="3" t="s">
        <v>23</v>
      </c>
      <c r="K14" s="3" t="s">
        <v>24</v>
      </c>
      <c r="L14" s="3" t="s">
        <v>25</v>
      </c>
      <c r="M14" s="3" t="s">
        <v>26</v>
      </c>
      <c r="N14" s="3" t="s">
        <v>27</v>
      </c>
      <c r="O14" s="3" t="s">
        <v>28</v>
      </c>
      <c r="P14" s="3" t="s">
        <v>29</v>
      </c>
      <c r="Q14" s="3" t="s">
        <v>30</v>
      </c>
      <c r="R14" s="3" t="s">
        <v>31</v>
      </c>
      <c r="S14" s="3" t="s">
        <v>32</v>
      </c>
    </row>
    <row r="15" spans="6:19" x14ac:dyDescent="0.25">
      <c r="F15" s="3" t="s">
        <v>72</v>
      </c>
      <c r="G15">
        <v>20</v>
      </c>
      <c r="H15">
        <v>40</v>
      </c>
      <c r="I15">
        <v>70</v>
      </c>
      <c r="J15">
        <v>242</v>
      </c>
      <c r="K15">
        <v>195</v>
      </c>
      <c r="L15">
        <v>175</v>
      </c>
      <c r="M15">
        <v>178</v>
      </c>
      <c r="N15">
        <v>172</v>
      </c>
      <c r="O15">
        <v>129</v>
      </c>
      <c r="P15">
        <v>114</v>
      </c>
      <c r="Q15">
        <v>103</v>
      </c>
      <c r="R15">
        <v>103</v>
      </c>
      <c r="S15">
        <v>92</v>
      </c>
    </row>
    <row r="16" spans="6:19" x14ac:dyDescent="0.25">
      <c r="G16">
        <v>21</v>
      </c>
      <c r="H16">
        <v>41</v>
      </c>
      <c r="I16">
        <v>71</v>
      </c>
      <c r="J16">
        <v>242</v>
      </c>
      <c r="K16">
        <v>196</v>
      </c>
      <c r="L16">
        <v>176</v>
      </c>
      <c r="M16">
        <v>177</v>
      </c>
      <c r="N16">
        <v>172</v>
      </c>
      <c r="O16">
        <v>128</v>
      </c>
      <c r="P16">
        <v>122</v>
      </c>
      <c r="Q16">
        <v>110</v>
      </c>
      <c r="R16">
        <v>102</v>
      </c>
      <c r="S16">
        <v>94</v>
      </c>
    </row>
    <row r="17" spans="6:22" x14ac:dyDescent="0.25">
      <c r="G17">
        <v>21</v>
      </c>
      <c r="H17">
        <v>38</v>
      </c>
      <c r="I17">
        <v>65</v>
      </c>
      <c r="J17">
        <v>241</v>
      </c>
      <c r="K17">
        <v>196</v>
      </c>
      <c r="L17">
        <v>174</v>
      </c>
      <c r="M17">
        <v>173</v>
      </c>
      <c r="N17">
        <v>171</v>
      </c>
      <c r="O17">
        <v>132</v>
      </c>
      <c r="P17">
        <v>128</v>
      </c>
      <c r="Q17">
        <v>112</v>
      </c>
      <c r="R17">
        <v>101</v>
      </c>
      <c r="S17">
        <v>98</v>
      </c>
    </row>
    <row r="18" spans="6:22" x14ac:dyDescent="0.25">
      <c r="F18" t="s">
        <v>1</v>
      </c>
      <c r="G18">
        <f t="shared" ref="G18:S18" si="0">AVERAGE(G15:G17)</f>
        <v>20.666666666666668</v>
      </c>
      <c r="H18">
        <f t="shared" si="0"/>
        <v>39.666666666666664</v>
      </c>
      <c r="I18">
        <f t="shared" si="0"/>
        <v>68.666666666666671</v>
      </c>
      <c r="J18">
        <f t="shared" si="0"/>
        <v>241.66666666666666</v>
      </c>
      <c r="K18">
        <f t="shared" si="0"/>
        <v>195.66666666666666</v>
      </c>
      <c r="L18">
        <f t="shared" si="0"/>
        <v>175</v>
      </c>
      <c r="M18">
        <f t="shared" si="0"/>
        <v>176</v>
      </c>
      <c r="N18">
        <f t="shared" si="0"/>
        <v>171.66666666666666</v>
      </c>
      <c r="O18">
        <f t="shared" si="0"/>
        <v>129.66666666666666</v>
      </c>
      <c r="P18">
        <f t="shared" si="0"/>
        <v>121.33333333333333</v>
      </c>
      <c r="Q18">
        <f t="shared" si="0"/>
        <v>108.33333333333333</v>
      </c>
      <c r="R18">
        <f t="shared" si="0"/>
        <v>102</v>
      </c>
      <c r="S18">
        <f t="shared" si="0"/>
        <v>94.666666666666671</v>
      </c>
    </row>
    <row r="19" spans="6:22" x14ac:dyDescent="0.25">
      <c r="F19" t="s">
        <v>6</v>
      </c>
      <c r="G19">
        <f t="shared" ref="G19:S19" si="1">STDEV(G15:G17)</f>
        <v>0.57735026918962584</v>
      </c>
      <c r="H19">
        <f t="shared" si="1"/>
        <v>1.5275252316519465</v>
      </c>
      <c r="I19">
        <f t="shared" si="1"/>
        <v>3.214550253664318</v>
      </c>
      <c r="J19">
        <f t="shared" si="1"/>
        <v>0.57735026918962584</v>
      </c>
      <c r="K19">
        <f t="shared" si="1"/>
        <v>0.57735026918962584</v>
      </c>
      <c r="L19">
        <f t="shared" si="1"/>
        <v>1</v>
      </c>
      <c r="M19">
        <f t="shared" si="1"/>
        <v>2.6457513110645907</v>
      </c>
      <c r="N19">
        <f t="shared" si="1"/>
        <v>0.57735026918962584</v>
      </c>
      <c r="O19">
        <f t="shared" si="1"/>
        <v>2.0816659994661331</v>
      </c>
      <c r="P19">
        <f t="shared" si="1"/>
        <v>7.0237691685684922</v>
      </c>
      <c r="Q19">
        <f t="shared" si="1"/>
        <v>4.7258156262526079</v>
      </c>
      <c r="R19">
        <f t="shared" si="1"/>
        <v>1</v>
      </c>
      <c r="S19">
        <f t="shared" si="1"/>
        <v>3.0550504633038931</v>
      </c>
    </row>
    <row r="20" spans="6:22" x14ac:dyDescent="0.25">
      <c r="F20" t="s">
        <v>7</v>
      </c>
      <c r="G20">
        <f t="shared" ref="G20:S20" si="2">G19/SQRT(3)</f>
        <v>0.33333333333333337</v>
      </c>
      <c r="H20">
        <f t="shared" si="2"/>
        <v>0.88191710368819687</v>
      </c>
      <c r="I20">
        <f t="shared" si="2"/>
        <v>1.855921454276674</v>
      </c>
      <c r="J20">
        <f t="shared" si="2"/>
        <v>0.33333333333333337</v>
      </c>
      <c r="K20">
        <f t="shared" si="2"/>
        <v>0.33333333333333337</v>
      </c>
      <c r="L20">
        <f t="shared" si="2"/>
        <v>0.57735026918962584</v>
      </c>
      <c r="M20">
        <f t="shared" si="2"/>
        <v>1.5275252316519468</v>
      </c>
      <c r="N20">
        <f t="shared" si="2"/>
        <v>0.33333333333333337</v>
      </c>
      <c r="O20">
        <f t="shared" si="2"/>
        <v>1.2018504251546633</v>
      </c>
      <c r="P20">
        <f t="shared" si="2"/>
        <v>4.0551750201988135</v>
      </c>
      <c r="Q20">
        <f t="shared" si="2"/>
        <v>2.728450923957483</v>
      </c>
      <c r="R20">
        <f t="shared" si="2"/>
        <v>0.57735026918962584</v>
      </c>
      <c r="S20">
        <f t="shared" si="2"/>
        <v>1.7638342073763937</v>
      </c>
    </row>
    <row r="23" spans="6:22" x14ac:dyDescent="0.25">
      <c r="F23" t="s">
        <v>0</v>
      </c>
      <c r="G23">
        <v>25</v>
      </c>
      <c r="H23">
        <v>25</v>
      </c>
      <c r="I23">
        <v>165</v>
      </c>
      <c r="J23">
        <v>323</v>
      </c>
      <c r="K23">
        <v>242</v>
      </c>
      <c r="L23">
        <v>202</v>
      </c>
      <c r="M23">
        <v>208</v>
      </c>
      <c r="N23">
        <v>200</v>
      </c>
      <c r="O23">
        <v>156</v>
      </c>
      <c r="P23">
        <v>145</v>
      </c>
      <c r="Q23">
        <v>132</v>
      </c>
      <c r="R23">
        <v>115</v>
      </c>
      <c r="S23">
        <v>90</v>
      </c>
      <c r="V23" t="s">
        <v>56</v>
      </c>
    </row>
    <row r="24" spans="6:22" x14ac:dyDescent="0.25">
      <c r="G24">
        <v>25</v>
      </c>
      <c r="H24">
        <v>24</v>
      </c>
      <c r="I24">
        <v>165</v>
      </c>
      <c r="J24">
        <v>323</v>
      </c>
      <c r="K24">
        <v>245</v>
      </c>
      <c r="L24">
        <v>245</v>
      </c>
      <c r="M24">
        <v>218</v>
      </c>
      <c r="N24">
        <v>201</v>
      </c>
      <c r="O24">
        <v>156</v>
      </c>
      <c r="P24">
        <v>145</v>
      </c>
      <c r="Q24">
        <v>132</v>
      </c>
      <c r="R24">
        <v>115</v>
      </c>
      <c r="S24">
        <v>98</v>
      </c>
    </row>
    <row r="25" spans="6:22" x14ac:dyDescent="0.25">
      <c r="G25">
        <v>25</v>
      </c>
      <c r="H25">
        <v>22</v>
      </c>
      <c r="I25">
        <v>160</v>
      </c>
      <c r="J25">
        <v>322</v>
      </c>
      <c r="K25">
        <v>254</v>
      </c>
      <c r="L25">
        <v>241</v>
      </c>
      <c r="M25">
        <v>219</v>
      </c>
      <c r="N25">
        <v>199</v>
      </c>
      <c r="O25">
        <v>151</v>
      </c>
      <c r="P25">
        <v>144</v>
      </c>
      <c r="Q25">
        <v>131</v>
      </c>
      <c r="R25">
        <v>112</v>
      </c>
      <c r="S25">
        <v>92</v>
      </c>
    </row>
    <row r="26" spans="6:22" x14ac:dyDescent="0.25">
      <c r="F26" t="s">
        <v>1</v>
      </c>
      <c r="G26">
        <f t="shared" ref="G26:S26" si="3">AVERAGE(G23:G25)</f>
        <v>25</v>
      </c>
      <c r="H26">
        <f t="shared" si="3"/>
        <v>23.666666666666668</v>
      </c>
      <c r="I26">
        <f t="shared" si="3"/>
        <v>163.33333333333334</v>
      </c>
      <c r="J26">
        <f t="shared" si="3"/>
        <v>322.66666666666669</v>
      </c>
      <c r="K26">
        <f t="shared" si="3"/>
        <v>247</v>
      </c>
      <c r="L26">
        <f t="shared" si="3"/>
        <v>229.33333333333334</v>
      </c>
      <c r="M26">
        <f t="shared" si="3"/>
        <v>215</v>
      </c>
      <c r="N26">
        <f t="shared" si="3"/>
        <v>200</v>
      </c>
      <c r="O26">
        <f t="shared" si="3"/>
        <v>154.33333333333334</v>
      </c>
      <c r="P26">
        <f t="shared" si="3"/>
        <v>144.66666666666666</v>
      </c>
      <c r="Q26">
        <f t="shared" si="3"/>
        <v>131.66666666666666</v>
      </c>
      <c r="R26">
        <f t="shared" si="3"/>
        <v>114</v>
      </c>
      <c r="S26">
        <f t="shared" si="3"/>
        <v>93.333333333333329</v>
      </c>
    </row>
    <row r="27" spans="6:22" x14ac:dyDescent="0.25">
      <c r="F27" t="s">
        <v>6</v>
      </c>
      <c r="G27">
        <f t="shared" ref="G27:S27" si="4">STDEV(G23:G25)</f>
        <v>0</v>
      </c>
      <c r="H27">
        <f t="shared" si="4"/>
        <v>1.5275252316519465</v>
      </c>
      <c r="I27">
        <f t="shared" si="4"/>
        <v>2.8867513459481291</v>
      </c>
      <c r="J27">
        <f t="shared" si="4"/>
        <v>0.57735026918962584</v>
      </c>
      <c r="K27">
        <f t="shared" si="4"/>
        <v>6.2449979983983983</v>
      </c>
      <c r="L27">
        <f t="shared" si="4"/>
        <v>23.75570107012911</v>
      </c>
      <c r="M27">
        <f t="shared" si="4"/>
        <v>6.0827625302982193</v>
      </c>
      <c r="N27">
        <f t="shared" si="4"/>
        <v>1</v>
      </c>
      <c r="O27">
        <f t="shared" si="4"/>
        <v>2.8867513459481291</v>
      </c>
      <c r="P27">
        <f t="shared" si="4"/>
        <v>0.57735026918962584</v>
      </c>
      <c r="Q27">
        <f t="shared" si="4"/>
        <v>0.57735026918962584</v>
      </c>
      <c r="R27">
        <f t="shared" si="4"/>
        <v>1.7320508075688772</v>
      </c>
      <c r="S27">
        <f t="shared" si="4"/>
        <v>4.1633319989322652</v>
      </c>
    </row>
    <row r="28" spans="6:22" x14ac:dyDescent="0.25">
      <c r="F28" t="s">
        <v>7</v>
      </c>
      <c r="G28">
        <f t="shared" ref="G28:S28" si="5">G27/SQRT(3)</f>
        <v>0</v>
      </c>
      <c r="H28">
        <f t="shared" si="5"/>
        <v>0.88191710368819687</v>
      </c>
      <c r="I28">
        <f t="shared" si="5"/>
        <v>1.666666666666667</v>
      </c>
      <c r="J28">
        <f t="shared" si="5"/>
        <v>0.33333333333333337</v>
      </c>
      <c r="K28">
        <f t="shared" si="5"/>
        <v>3.6055512754639896</v>
      </c>
      <c r="L28">
        <f t="shared" si="5"/>
        <v>13.715360407627323</v>
      </c>
      <c r="M28">
        <f t="shared" si="5"/>
        <v>3.5118845842842461</v>
      </c>
      <c r="N28">
        <f t="shared" si="5"/>
        <v>0.57735026918962584</v>
      </c>
      <c r="O28">
        <f t="shared" si="5"/>
        <v>1.666666666666667</v>
      </c>
      <c r="P28">
        <f t="shared" si="5"/>
        <v>0.33333333333333337</v>
      </c>
      <c r="Q28">
        <f t="shared" si="5"/>
        <v>0.33333333333333337</v>
      </c>
      <c r="R28">
        <f t="shared" si="5"/>
        <v>1</v>
      </c>
      <c r="S28">
        <f t="shared" si="5"/>
        <v>2.4037008503093262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Effect of Temp on growth</vt:lpstr>
      <vt:lpstr>Effect of pH on growth </vt:lpstr>
      <vt:lpstr> Growth.Curve.</vt:lpstr>
      <vt:lpstr>IAA production potential</vt:lpstr>
      <vt:lpstr>Phosphate solubilization</vt:lpstr>
      <vt:lpstr>Siderophore production</vt:lpstr>
      <vt:lpstr>ACC deaminase</vt:lpstr>
      <vt:lpstr>Effect of Temp on IAA</vt:lpstr>
      <vt:lpstr>IAA at G.C</vt:lpstr>
      <vt:lpstr>Media Composition</vt:lpstr>
      <vt:lpstr>Precursor</vt:lpstr>
      <vt:lpstr>Wallng Agents Affect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2019-04-02T11:32:01Z</dcterms:modified>
</cp:coreProperties>
</file>