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ma\Downloads\"/>
    </mc:Choice>
  </mc:AlternateContent>
  <xr:revisionPtr revIDLastSave="0" documentId="13_ncr:1_{DF26775F-D914-4DCD-8693-0865D24DABF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VC_end" sheetId="1" r:id="rId1"/>
    <sheet name="AU" sheetId="2" r:id="rId2"/>
    <sheet name=" LRI" sheetId="3" r:id="rId3"/>
    <sheet name="jmp_orig" sheetId="9" r:id="rId4"/>
    <sheet name="jmp_orig_doubl" sheetId="5" r:id="rId5"/>
    <sheet name="jmp-family" sheetId="7" r:id="rId6"/>
  </sheets>
  <externalReferences>
    <externalReference r:id="rId7"/>
    <externalReference r:id="rId8"/>
  </externalReferences>
  <definedNames>
    <definedName name="_xlnm._FilterDatabase" localSheetId="2" hidden="1">' LRI'!$A$18:$C$95</definedName>
    <definedName name="_xlnm._FilterDatabase" localSheetId="1" hidden="1">AU!$A$4:$AF$73</definedName>
    <definedName name="_xlnm._FilterDatabase" localSheetId="0" hidden="1">VC_end!$A$4:$AF$73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" i="5" l="1"/>
  <c r="O3" i="5"/>
  <c r="J3" i="5"/>
  <c r="C20" i="3"/>
  <c r="W5" i="2"/>
  <c r="X5" i="2"/>
  <c r="Y5" i="2"/>
  <c r="Z5" i="2"/>
  <c r="AA5" i="2"/>
  <c r="AB5" i="2"/>
  <c r="AC5" i="2"/>
  <c r="AD5" i="2"/>
  <c r="AE5" i="2"/>
  <c r="AF5" i="2"/>
  <c r="W6" i="2"/>
  <c r="X6" i="2"/>
  <c r="Y6" i="2"/>
  <c r="Z6" i="2"/>
  <c r="AA6" i="2"/>
  <c r="AB6" i="2"/>
  <c r="AC6" i="2"/>
  <c r="AD6" i="2"/>
  <c r="AE6" i="2"/>
  <c r="AF6" i="2"/>
  <c r="W7" i="2"/>
  <c r="X7" i="2"/>
  <c r="Y7" i="2"/>
  <c r="Z7" i="2"/>
  <c r="AA7" i="2"/>
  <c r="AB7" i="2"/>
  <c r="AC7" i="2"/>
  <c r="AD7" i="2"/>
  <c r="AE7" i="2"/>
  <c r="AF7" i="2"/>
  <c r="W8" i="2"/>
  <c r="X8" i="2"/>
  <c r="Y8" i="2"/>
  <c r="Z8" i="2"/>
  <c r="AA8" i="2"/>
  <c r="AB8" i="2"/>
  <c r="AC8" i="2"/>
  <c r="AD8" i="2"/>
  <c r="AE8" i="2"/>
  <c r="AF8" i="2"/>
  <c r="W9" i="2"/>
  <c r="X9" i="2"/>
  <c r="Y9" i="2"/>
  <c r="Z9" i="2"/>
  <c r="AA9" i="2"/>
  <c r="AB9" i="2"/>
  <c r="AC9" i="2"/>
  <c r="AD9" i="2"/>
  <c r="AE9" i="2"/>
  <c r="AF9" i="2"/>
  <c r="W10" i="2"/>
  <c r="X10" i="2"/>
  <c r="Y10" i="2"/>
  <c r="Z10" i="2"/>
  <c r="AA10" i="2"/>
  <c r="AB10" i="2"/>
  <c r="AC10" i="2"/>
  <c r="AD10" i="2"/>
  <c r="AE10" i="2"/>
  <c r="AF10" i="2"/>
  <c r="W11" i="2"/>
  <c r="X11" i="2"/>
  <c r="Y11" i="2"/>
  <c r="Z11" i="2"/>
  <c r="AA11" i="2"/>
  <c r="AB11" i="2"/>
  <c r="AC11" i="2"/>
  <c r="AD11" i="2"/>
  <c r="AE11" i="2"/>
  <c r="AF11" i="2"/>
  <c r="W12" i="2"/>
  <c r="X12" i="2"/>
  <c r="Y12" i="2"/>
  <c r="Z12" i="2"/>
  <c r="AA12" i="2"/>
  <c r="AB12" i="2"/>
  <c r="AC12" i="2"/>
  <c r="AD12" i="2"/>
  <c r="AE12" i="2"/>
  <c r="AF12" i="2"/>
  <c r="W13" i="2"/>
  <c r="X13" i="2"/>
  <c r="Y13" i="2"/>
  <c r="Z13" i="2"/>
  <c r="AA13" i="2"/>
  <c r="AB13" i="2"/>
  <c r="AC13" i="2"/>
  <c r="AD13" i="2"/>
  <c r="AE13" i="2"/>
  <c r="AF13" i="2"/>
  <c r="W14" i="2"/>
  <c r="X14" i="2"/>
  <c r="Y14" i="2"/>
  <c r="Z14" i="2"/>
  <c r="AA14" i="2"/>
  <c r="AB14" i="2"/>
  <c r="AC14" i="2"/>
  <c r="AD14" i="2"/>
  <c r="AE14" i="2"/>
  <c r="AF14" i="2"/>
  <c r="W15" i="2"/>
  <c r="X15" i="2"/>
  <c r="Y15" i="2"/>
  <c r="Z15" i="2"/>
  <c r="AA15" i="2"/>
  <c r="AB15" i="2"/>
  <c r="AC15" i="2"/>
  <c r="AD15" i="2"/>
  <c r="AE15" i="2"/>
  <c r="AF15" i="2"/>
  <c r="W16" i="2"/>
  <c r="X16" i="2"/>
  <c r="Y16" i="2"/>
  <c r="Z16" i="2"/>
  <c r="AA16" i="2"/>
  <c r="AB16" i="2"/>
  <c r="AC16" i="2"/>
  <c r="AD16" i="2"/>
  <c r="AE16" i="2"/>
  <c r="AF16" i="2"/>
  <c r="W17" i="2"/>
  <c r="X17" i="2"/>
  <c r="Y17" i="2"/>
  <c r="Z17" i="2"/>
  <c r="AA17" i="2"/>
  <c r="AB17" i="2"/>
  <c r="AC17" i="2"/>
  <c r="AD17" i="2"/>
  <c r="AE17" i="2"/>
  <c r="AF17" i="2"/>
  <c r="W18" i="2"/>
  <c r="X18" i="2"/>
  <c r="Y18" i="2"/>
  <c r="Z18" i="2"/>
  <c r="AA18" i="2"/>
  <c r="AB18" i="2"/>
  <c r="AC18" i="2"/>
  <c r="AD18" i="2"/>
  <c r="AE18" i="2"/>
  <c r="AF18" i="2"/>
  <c r="W19" i="2"/>
  <c r="X19" i="2"/>
  <c r="Y19" i="2"/>
  <c r="Z19" i="2"/>
  <c r="AA19" i="2"/>
  <c r="AB19" i="2"/>
  <c r="AC19" i="2"/>
  <c r="AD19" i="2"/>
  <c r="AE19" i="2"/>
  <c r="AF19" i="2"/>
  <c r="W20" i="2"/>
  <c r="X20" i="2"/>
  <c r="Y20" i="2"/>
  <c r="Z20" i="2"/>
  <c r="AA20" i="2"/>
  <c r="AB20" i="2"/>
  <c r="AC20" i="2"/>
  <c r="AD20" i="2"/>
  <c r="AE20" i="2"/>
  <c r="AF20" i="2"/>
  <c r="W21" i="2"/>
  <c r="X21" i="2"/>
  <c r="Y21" i="2"/>
  <c r="Z21" i="2"/>
  <c r="AA21" i="2"/>
  <c r="AB21" i="2"/>
  <c r="AC21" i="2"/>
  <c r="AD21" i="2"/>
  <c r="AE21" i="2"/>
  <c r="AF21" i="2"/>
  <c r="W22" i="2"/>
  <c r="X22" i="2"/>
  <c r="Y22" i="2"/>
  <c r="Z22" i="2"/>
  <c r="AA22" i="2"/>
  <c r="AB22" i="2"/>
  <c r="AC22" i="2"/>
  <c r="AD22" i="2"/>
  <c r="AE22" i="2"/>
  <c r="AF22" i="2"/>
  <c r="W23" i="2"/>
  <c r="X23" i="2"/>
  <c r="Y23" i="2"/>
  <c r="Z23" i="2"/>
  <c r="AA23" i="2"/>
  <c r="AB23" i="2"/>
  <c r="AC23" i="2"/>
  <c r="AD23" i="2"/>
  <c r="AE23" i="2"/>
  <c r="AF23" i="2"/>
  <c r="W24" i="2"/>
  <c r="X24" i="2"/>
  <c r="Y24" i="2"/>
  <c r="Z24" i="2"/>
  <c r="AA24" i="2"/>
  <c r="AB24" i="2"/>
  <c r="AC24" i="2"/>
  <c r="AD24" i="2"/>
  <c r="AE24" i="2"/>
  <c r="AF24" i="2"/>
  <c r="W25" i="2"/>
  <c r="X25" i="2"/>
  <c r="Y25" i="2"/>
  <c r="Z25" i="2"/>
  <c r="AA25" i="2"/>
  <c r="AB25" i="2"/>
  <c r="AC25" i="2"/>
  <c r="AD25" i="2"/>
  <c r="AE25" i="2"/>
  <c r="AF25" i="2"/>
  <c r="W26" i="2"/>
  <c r="X26" i="2"/>
  <c r="Y26" i="2"/>
  <c r="Z26" i="2"/>
  <c r="AA26" i="2"/>
  <c r="AB26" i="2"/>
  <c r="AC26" i="2"/>
  <c r="AD26" i="2"/>
  <c r="AE26" i="2"/>
  <c r="AF26" i="2"/>
  <c r="W27" i="2"/>
  <c r="X27" i="2"/>
  <c r="Y27" i="2"/>
  <c r="Z27" i="2"/>
  <c r="AA27" i="2"/>
  <c r="AB27" i="2"/>
  <c r="AC27" i="2"/>
  <c r="AD27" i="2"/>
  <c r="AE27" i="2"/>
  <c r="AF27" i="2"/>
  <c r="W28" i="2"/>
  <c r="X28" i="2"/>
  <c r="Y28" i="2"/>
  <c r="Z28" i="2"/>
  <c r="AA28" i="2"/>
  <c r="AB28" i="2"/>
  <c r="AC28" i="2"/>
  <c r="AD28" i="2"/>
  <c r="AE28" i="2"/>
  <c r="AF28" i="2"/>
  <c r="W29" i="2"/>
  <c r="X29" i="2"/>
  <c r="Y29" i="2"/>
  <c r="Z29" i="2"/>
  <c r="AA29" i="2"/>
  <c r="AB29" i="2"/>
  <c r="AC29" i="2"/>
  <c r="AD29" i="2"/>
  <c r="AE29" i="2"/>
  <c r="AF29" i="2"/>
  <c r="W30" i="2"/>
  <c r="X30" i="2"/>
  <c r="Y30" i="2"/>
  <c r="Z30" i="2"/>
  <c r="AA30" i="2"/>
  <c r="AB30" i="2"/>
  <c r="AC30" i="2"/>
  <c r="AD30" i="2"/>
  <c r="AE30" i="2"/>
  <c r="AF30" i="2"/>
  <c r="W31" i="2"/>
  <c r="X31" i="2"/>
  <c r="Y31" i="2"/>
  <c r="Z31" i="2"/>
  <c r="AA31" i="2"/>
  <c r="AB31" i="2"/>
  <c r="AC31" i="2"/>
  <c r="AD31" i="2"/>
  <c r="AE31" i="2"/>
  <c r="AF31" i="2"/>
  <c r="W32" i="2"/>
  <c r="X32" i="2"/>
  <c r="Y32" i="2"/>
  <c r="Z32" i="2"/>
  <c r="AA32" i="2"/>
  <c r="AB32" i="2"/>
  <c r="AC32" i="2"/>
  <c r="AD32" i="2"/>
  <c r="AE32" i="2"/>
  <c r="AF32" i="2"/>
  <c r="W33" i="2"/>
  <c r="X33" i="2"/>
  <c r="Y33" i="2"/>
  <c r="Z33" i="2"/>
  <c r="AA33" i="2"/>
  <c r="AB33" i="2"/>
  <c r="AC33" i="2"/>
  <c r="AD33" i="2"/>
  <c r="AE33" i="2"/>
  <c r="AF33" i="2"/>
  <c r="W34" i="2"/>
  <c r="X34" i="2"/>
  <c r="Y34" i="2"/>
  <c r="Z34" i="2"/>
  <c r="AA34" i="2"/>
  <c r="AB34" i="2"/>
  <c r="AC34" i="2"/>
  <c r="AD34" i="2"/>
  <c r="AE34" i="2"/>
  <c r="W35" i="2"/>
  <c r="X35" i="2"/>
  <c r="Y35" i="2"/>
  <c r="Z35" i="2"/>
  <c r="AA35" i="2"/>
  <c r="AB35" i="2"/>
  <c r="AC35" i="2"/>
  <c r="AD35" i="2"/>
  <c r="AE35" i="2"/>
  <c r="W36" i="2"/>
  <c r="X36" i="2"/>
  <c r="Y36" i="2"/>
  <c r="Z36" i="2"/>
  <c r="AA36" i="2"/>
  <c r="AB36" i="2"/>
  <c r="AC36" i="2"/>
  <c r="AD36" i="2"/>
  <c r="AE36" i="2"/>
  <c r="AF36" i="2"/>
  <c r="W37" i="2"/>
  <c r="X37" i="2"/>
  <c r="Y37" i="2"/>
  <c r="Z37" i="2"/>
  <c r="AA37" i="2"/>
  <c r="AB37" i="2"/>
  <c r="AC37" i="2"/>
  <c r="AD37" i="2"/>
  <c r="AE37" i="2"/>
  <c r="AF37" i="2"/>
  <c r="W38" i="2"/>
  <c r="X38" i="2"/>
  <c r="Y38" i="2"/>
  <c r="Z38" i="2"/>
  <c r="AA38" i="2"/>
  <c r="AB38" i="2"/>
  <c r="AC38" i="2"/>
  <c r="AD38" i="2"/>
  <c r="AE38" i="2"/>
  <c r="AF38" i="2"/>
  <c r="W39" i="2"/>
  <c r="X39" i="2"/>
  <c r="Y39" i="2"/>
  <c r="Z39" i="2"/>
  <c r="AA39" i="2"/>
  <c r="AB39" i="2"/>
  <c r="AC39" i="2"/>
  <c r="AD39" i="2"/>
  <c r="AE39" i="2"/>
  <c r="AF39" i="2"/>
  <c r="W40" i="2"/>
  <c r="X40" i="2"/>
  <c r="Y40" i="2"/>
  <c r="Z40" i="2"/>
  <c r="AA40" i="2"/>
  <c r="AB40" i="2"/>
  <c r="AC40" i="2"/>
  <c r="AD40" i="2"/>
  <c r="AE40" i="2"/>
  <c r="AF40" i="2"/>
  <c r="W41" i="2"/>
  <c r="X41" i="2"/>
  <c r="Y41" i="2"/>
  <c r="Z41" i="2"/>
  <c r="AA41" i="2"/>
  <c r="AB41" i="2"/>
  <c r="AC41" i="2"/>
  <c r="AD41" i="2"/>
  <c r="AE41" i="2"/>
  <c r="AF41" i="2"/>
  <c r="W42" i="2"/>
  <c r="X42" i="2"/>
  <c r="Y42" i="2"/>
  <c r="Z42" i="2"/>
  <c r="AA42" i="2"/>
  <c r="AB42" i="2"/>
  <c r="AC42" i="2"/>
  <c r="AD42" i="2"/>
  <c r="AE42" i="2"/>
  <c r="AF42" i="2"/>
  <c r="W43" i="2"/>
  <c r="X43" i="2"/>
  <c r="Y43" i="2"/>
  <c r="Z43" i="2"/>
  <c r="AA43" i="2"/>
  <c r="AB43" i="2"/>
  <c r="AC43" i="2"/>
  <c r="AD43" i="2"/>
  <c r="AE43" i="2"/>
  <c r="AF43" i="2"/>
  <c r="W44" i="2"/>
  <c r="X44" i="2"/>
  <c r="Y44" i="2"/>
  <c r="Z44" i="2"/>
  <c r="AA44" i="2"/>
  <c r="AB44" i="2"/>
  <c r="AC44" i="2"/>
  <c r="AD44" i="2"/>
  <c r="AE44" i="2"/>
  <c r="AF44" i="2"/>
  <c r="W45" i="2"/>
  <c r="X45" i="2"/>
  <c r="Y45" i="2"/>
  <c r="Z45" i="2"/>
  <c r="AA45" i="2"/>
  <c r="AB45" i="2"/>
  <c r="AC45" i="2"/>
  <c r="AD45" i="2"/>
  <c r="AE45" i="2"/>
  <c r="AF45" i="2"/>
  <c r="W46" i="2"/>
  <c r="X46" i="2"/>
  <c r="Y46" i="2"/>
  <c r="Z46" i="2"/>
  <c r="AA46" i="2"/>
  <c r="AB46" i="2"/>
  <c r="AC46" i="2"/>
  <c r="AD46" i="2"/>
  <c r="AE46" i="2"/>
  <c r="AF46" i="2"/>
  <c r="W47" i="2"/>
  <c r="X47" i="2"/>
  <c r="Y47" i="2"/>
  <c r="Z47" i="2"/>
  <c r="AA47" i="2"/>
  <c r="AB47" i="2"/>
  <c r="AC47" i="2"/>
  <c r="AD47" i="2"/>
  <c r="AE47" i="2"/>
  <c r="AF47" i="2"/>
  <c r="W48" i="2"/>
  <c r="X48" i="2"/>
  <c r="Y48" i="2"/>
  <c r="Z48" i="2"/>
  <c r="AA48" i="2"/>
  <c r="AB48" i="2"/>
  <c r="AC48" i="2"/>
  <c r="AD48" i="2"/>
  <c r="AE48" i="2"/>
  <c r="AF48" i="2"/>
  <c r="W49" i="2"/>
  <c r="X49" i="2"/>
  <c r="Y49" i="2"/>
  <c r="Z49" i="2"/>
  <c r="AA49" i="2"/>
  <c r="AB49" i="2"/>
  <c r="AC49" i="2"/>
  <c r="AD49" i="2"/>
  <c r="AE49" i="2"/>
  <c r="AF49" i="2"/>
  <c r="W50" i="2"/>
  <c r="X50" i="2"/>
  <c r="Y50" i="2"/>
  <c r="Z50" i="2"/>
  <c r="AA50" i="2"/>
  <c r="AB50" i="2"/>
  <c r="AC50" i="2"/>
  <c r="AD50" i="2"/>
  <c r="AE50" i="2"/>
  <c r="AF50" i="2"/>
  <c r="W51" i="2"/>
  <c r="X51" i="2"/>
  <c r="Y51" i="2"/>
  <c r="Z51" i="2"/>
  <c r="AA51" i="2"/>
  <c r="AB51" i="2"/>
  <c r="AC51" i="2"/>
  <c r="AD51" i="2"/>
  <c r="AE51" i="2"/>
  <c r="AF51" i="2"/>
  <c r="W52" i="2"/>
  <c r="X52" i="2"/>
  <c r="Y52" i="2"/>
  <c r="Z52" i="2"/>
  <c r="AA52" i="2"/>
  <c r="AB52" i="2"/>
  <c r="AC52" i="2"/>
  <c r="AD52" i="2"/>
  <c r="AE52" i="2"/>
  <c r="AF52" i="2"/>
  <c r="W53" i="2"/>
  <c r="X53" i="2"/>
  <c r="Y53" i="2"/>
  <c r="Z53" i="2"/>
  <c r="AA53" i="2"/>
  <c r="AB53" i="2"/>
  <c r="AC53" i="2"/>
  <c r="AD53" i="2"/>
  <c r="AE53" i="2"/>
  <c r="AF53" i="2"/>
  <c r="W54" i="2"/>
  <c r="X54" i="2"/>
  <c r="Y54" i="2"/>
  <c r="Z54" i="2"/>
  <c r="AA54" i="2"/>
  <c r="AB54" i="2"/>
  <c r="AC54" i="2"/>
  <c r="AD54" i="2"/>
  <c r="AE54" i="2"/>
  <c r="AF54" i="2"/>
  <c r="W55" i="2"/>
  <c r="X55" i="2"/>
  <c r="Y55" i="2"/>
  <c r="Z55" i="2"/>
  <c r="AA55" i="2"/>
  <c r="AB55" i="2"/>
  <c r="AC55" i="2"/>
  <c r="AD55" i="2"/>
  <c r="AE55" i="2"/>
  <c r="AF55" i="2"/>
  <c r="W56" i="2"/>
  <c r="X56" i="2"/>
  <c r="Y56" i="2"/>
  <c r="Z56" i="2"/>
  <c r="AA56" i="2"/>
  <c r="AB56" i="2"/>
  <c r="AC56" i="2"/>
  <c r="AD56" i="2"/>
  <c r="AE56" i="2"/>
  <c r="AF56" i="2"/>
  <c r="W57" i="2"/>
  <c r="X57" i="2"/>
  <c r="Y57" i="2"/>
  <c r="Z57" i="2"/>
  <c r="AA57" i="2"/>
  <c r="AB57" i="2"/>
  <c r="AC57" i="2"/>
  <c r="AD57" i="2"/>
  <c r="AE57" i="2"/>
  <c r="AF57" i="2"/>
  <c r="W58" i="2"/>
  <c r="X58" i="2"/>
  <c r="Y58" i="2"/>
  <c r="Z58" i="2"/>
  <c r="AA58" i="2"/>
  <c r="AB58" i="2"/>
  <c r="AC58" i="2"/>
  <c r="AD58" i="2"/>
  <c r="AE58" i="2"/>
  <c r="AF58" i="2"/>
  <c r="W59" i="2"/>
  <c r="X59" i="2"/>
  <c r="Y59" i="2"/>
  <c r="Z59" i="2"/>
  <c r="AA59" i="2"/>
  <c r="AB59" i="2"/>
  <c r="AC59" i="2"/>
  <c r="AD59" i="2"/>
  <c r="AE59" i="2"/>
  <c r="AF59" i="2"/>
  <c r="W60" i="2"/>
  <c r="X60" i="2"/>
  <c r="Y60" i="2"/>
  <c r="Z60" i="2"/>
  <c r="AA60" i="2"/>
  <c r="AB60" i="2"/>
  <c r="AC60" i="2"/>
  <c r="AD60" i="2"/>
  <c r="AE60" i="2"/>
  <c r="AF60" i="2"/>
  <c r="W61" i="2"/>
  <c r="X61" i="2"/>
  <c r="Y61" i="2"/>
  <c r="Z61" i="2"/>
  <c r="AA61" i="2"/>
  <c r="AB61" i="2"/>
  <c r="AC61" i="2"/>
  <c r="AD61" i="2"/>
  <c r="AE61" i="2"/>
  <c r="AF61" i="2"/>
  <c r="W62" i="2"/>
  <c r="X62" i="2"/>
  <c r="Y62" i="2"/>
  <c r="Z62" i="2"/>
  <c r="AA62" i="2"/>
  <c r="AB62" i="2"/>
  <c r="AC62" i="2"/>
  <c r="AD62" i="2"/>
  <c r="AE62" i="2"/>
  <c r="AF62" i="2"/>
  <c r="W63" i="2"/>
  <c r="X63" i="2"/>
  <c r="Y63" i="2"/>
  <c r="Z63" i="2"/>
  <c r="AA63" i="2"/>
  <c r="AB63" i="2"/>
  <c r="AC63" i="2"/>
  <c r="AD63" i="2"/>
  <c r="AE63" i="2"/>
  <c r="AF63" i="2"/>
  <c r="W64" i="2"/>
  <c r="X64" i="2"/>
  <c r="Y64" i="2"/>
  <c r="Z64" i="2"/>
  <c r="AA64" i="2"/>
  <c r="AB64" i="2"/>
  <c r="AC64" i="2"/>
  <c r="AD64" i="2"/>
  <c r="AE64" i="2"/>
  <c r="AF64" i="2"/>
  <c r="W65" i="2"/>
  <c r="X65" i="2"/>
  <c r="Y65" i="2"/>
  <c r="Z65" i="2"/>
  <c r="AA65" i="2"/>
  <c r="AB65" i="2"/>
  <c r="AC65" i="2"/>
  <c r="AD65" i="2"/>
  <c r="AE65" i="2"/>
  <c r="AF65" i="2"/>
  <c r="W66" i="2"/>
  <c r="X66" i="2"/>
  <c r="Y66" i="2"/>
  <c r="Z66" i="2"/>
  <c r="AA66" i="2"/>
  <c r="AB66" i="2"/>
  <c r="AC66" i="2"/>
  <c r="AD66" i="2"/>
  <c r="AE66" i="2"/>
  <c r="AF66" i="2"/>
  <c r="W67" i="2"/>
  <c r="X67" i="2"/>
  <c r="Y67" i="2"/>
  <c r="Z67" i="2"/>
  <c r="AA67" i="2"/>
  <c r="AB67" i="2"/>
  <c r="AC67" i="2"/>
  <c r="AD67" i="2"/>
  <c r="AE67" i="2"/>
  <c r="AF67" i="2"/>
  <c r="W68" i="2"/>
  <c r="X68" i="2"/>
  <c r="Y68" i="2"/>
  <c r="Z68" i="2"/>
  <c r="AB68" i="2"/>
  <c r="AC68" i="2"/>
  <c r="AD68" i="2"/>
  <c r="AE68" i="2"/>
  <c r="AF68" i="2"/>
  <c r="W69" i="2"/>
  <c r="X69" i="2"/>
  <c r="Y69" i="2"/>
  <c r="Z69" i="2"/>
  <c r="AA69" i="2"/>
  <c r="AB69" i="2"/>
  <c r="AC69" i="2"/>
  <c r="AD69" i="2"/>
  <c r="AE69" i="2"/>
  <c r="AF69" i="2"/>
  <c r="W70" i="2"/>
  <c r="X70" i="2"/>
  <c r="Y70" i="2"/>
  <c r="Z70" i="2"/>
  <c r="AA70" i="2"/>
  <c r="AB70" i="2"/>
  <c r="AC70" i="2"/>
  <c r="AD70" i="2"/>
  <c r="AE70" i="2"/>
  <c r="AF70" i="2"/>
  <c r="W71" i="2"/>
  <c r="X71" i="2"/>
  <c r="Y71" i="2"/>
  <c r="Z71" i="2"/>
  <c r="AA71" i="2"/>
  <c r="AB71" i="2"/>
  <c r="AC71" i="2"/>
  <c r="AD71" i="2"/>
  <c r="AE71" i="2"/>
  <c r="AF71" i="2"/>
  <c r="W72" i="2"/>
  <c r="X72" i="2"/>
  <c r="Y72" i="2"/>
  <c r="Z72" i="2"/>
  <c r="AA72" i="2"/>
  <c r="AB72" i="2"/>
  <c r="AC72" i="2"/>
  <c r="AD72" i="2"/>
  <c r="AE72" i="2"/>
  <c r="AF72" i="2"/>
  <c r="W73" i="2"/>
  <c r="X73" i="2"/>
  <c r="Y73" i="2"/>
  <c r="Z73" i="2"/>
  <c r="AA73" i="2"/>
  <c r="AB73" i="2"/>
  <c r="AC73" i="2"/>
  <c r="AD73" i="2"/>
  <c r="AE73" i="2"/>
  <c r="AF73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J34" i="2"/>
  <c r="N34" i="2"/>
  <c r="O34" i="2"/>
  <c r="P34" i="2"/>
  <c r="Q34" i="2"/>
  <c r="R34" i="2"/>
  <c r="S34" i="2"/>
  <c r="T34" i="2"/>
  <c r="U34" i="2"/>
  <c r="V34" i="2"/>
  <c r="I35" i="2"/>
  <c r="J35" i="2"/>
  <c r="L35" i="2"/>
  <c r="N35" i="2"/>
  <c r="O35" i="2"/>
  <c r="Q35" i="2"/>
  <c r="R35" i="2"/>
  <c r="S35" i="2"/>
  <c r="T35" i="2"/>
  <c r="U35" i="2"/>
  <c r="V35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5" i="2"/>
  <c r="O26" i="9" l="1"/>
  <c r="M26" i="9"/>
  <c r="S26" i="9" s="1"/>
  <c r="L26" i="9"/>
  <c r="R26" i="9" s="1"/>
  <c r="K26" i="9"/>
  <c r="Q26" i="9" s="1"/>
  <c r="J26" i="9"/>
  <c r="P26" i="9" s="1"/>
  <c r="O25" i="9"/>
  <c r="M25" i="9"/>
  <c r="L25" i="9"/>
  <c r="K25" i="9"/>
  <c r="J25" i="9"/>
  <c r="O24" i="9"/>
  <c r="M24" i="9"/>
  <c r="S24" i="9" s="1"/>
  <c r="L24" i="9"/>
  <c r="K24" i="9"/>
  <c r="J24" i="9"/>
  <c r="O23" i="9"/>
  <c r="M23" i="9"/>
  <c r="L23" i="9"/>
  <c r="K23" i="9"/>
  <c r="J23" i="9"/>
  <c r="P23" i="9" s="1"/>
  <c r="O22" i="9"/>
  <c r="M22" i="9"/>
  <c r="L22" i="9"/>
  <c r="K22" i="9"/>
  <c r="J22" i="9"/>
  <c r="P22" i="9" s="1"/>
  <c r="O21" i="9"/>
  <c r="M21" i="9"/>
  <c r="S21" i="9" s="1"/>
  <c r="L21" i="9"/>
  <c r="R21" i="9" s="1"/>
  <c r="K21" i="9"/>
  <c r="Q21" i="9" s="1"/>
  <c r="J21" i="9"/>
  <c r="O20" i="9"/>
  <c r="M20" i="9"/>
  <c r="S20" i="9" s="1"/>
  <c r="L20" i="9"/>
  <c r="K20" i="9"/>
  <c r="J20" i="9"/>
  <c r="O19" i="9"/>
  <c r="M19" i="9"/>
  <c r="L19" i="9"/>
  <c r="K19" i="9"/>
  <c r="J19" i="9"/>
  <c r="P19" i="9" s="1"/>
  <c r="O18" i="9"/>
  <c r="M18" i="9"/>
  <c r="L18" i="9"/>
  <c r="K18" i="9"/>
  <c r="J18" i="9"/>
  <c r="P18" i="9" s="1"/>
  <c r="O17" i="9"/>
  <c r="M17" i="9"/>
  <c r="S17" i="9" s="1"/>
  <c r="L17" i="9"/>
  <c r="R17" i="9" s="1"/>
  <c r="K17" i="9"/>
  <c r="Q17" i="9" s="1"/>
  <c r="J17" i="9"/>
  <c r="O16" i="9"/>
  <c r="M16" i="9"/>
  <c r="S16" i="9" s="1"/>
  <c r="L16" i="9"/>
  <c r="K16" i="9"/>
  <c r="J16" i="9"/>
  <c r="O15" i="9"/>
  <c r="M15" i="9"/>
  <c r="L15" i="9"/>
  <c r="K15" i="9"/>
  <c r="J15" i="9"/>
  <c r="P15" i="9" s="1"/>
  <c r="O14" i="9"/>
  <c r="M14" i="9"/>
  <c r="L14" i="9"/>
  <c r="K14" i="9"/>
  <c r="J14" i="9"/>
  <c r="P14" i="9" s="1"/>
  <c r="O13" i="9"/>
  <c r="M13" i="9"/>
  <c r="S13" i="9" s="1"/>
  <c r="L13" i="9"/>
  <c r="R13" i="9" s="1"/>
  <c r="K13" i="9"/>
  <c r="Q13" i="9" s="1"/>
  <c r="J13" i="9"/>
  <c r="O12" i="9"/>
  <c r="M12" i="9"/>
  <c r="L12" i="9"/>
  <c r="K12" i="9"/>
  <c r="J12" i="9"/>
  <c r="O11" i="9"/>
  <c r="M11" i="9"/>
  <c r="L11" i="9"/>
  <c r="K11" i="9"/>
  <c r="J11" i="9"/>
  <c r="P11" i="9" s="1"/>
  <c r="O10" i="9"/>
  <c r="M10" i="9"/>
  <c r="L10" i="9"/>
  <c r="K10" i="9"/>
  <c r="J10" i="9"/>
  <c r="P10" i="9" s="1"/>
  <c r="O9" i="9"/>
  <c r="M9" i="9"/>
  <c r="S9" i="9" s="1"/>
  <c r="L9" i="9"/>
  <c r="K9" i="9"/>
  <c r="Q9" i="9" s="1"/>
  <c r="J9" i="9"/>
  <c r="O8" i="9"/>
  <c r="M8" i="9"/>
  <c r="S8" i="9" s="1"/>
  <c r="L8" i="9"/>
  <c r="K8" i="9"/>
  <c r="J8" i="9"/>
  <c r="O7" i="9"/>
  <c r="M7" i="9"/>
  <c r="L7" i="9"/>
  <c r="K7" i="9"/>
  <c r="J7" i="9"/>
  <c r="P7" i="9" s="1"/>
  <c r="O6" i="9"/>
  <c r="M6" i="9"/>
  <c r="L6" i="9"/>
  <c r="K6" i="9"/>
  <c r="Q6" i="9" s="1"/>
  <c r="J6" i="9"/>
  <c r="P6" i="9" s="1"/>
  <c r="O5" i="9"/>
  <c r="M5" i="9"/>
  <c r="S5" i="9" s="1"/>
  <c r="L5" i="9"/>
  <c r="R5" i="9" s="1"/>
  <c r="K5" i="9"/>
  <c r="Q5" i="9" s="1"/>
  <c r="J5" i="9"/>
  <c r="O4" i="9"/>
  <c r="M4" i="9"/>
  <c r="L4" i="9"/>
  <c r="K4" i="9"/>
  <c r="J4" i="9"/>
  <c r="O3" i="9"/>
  <c r="M3" i="9"/>
  <c r="L3" i="9"/>
  <c r="K3" i="9"/>
  <c r="J3" i="9"/>
  <c r="P3" i="9" s="1"/>
  <c r="O2" i="9"/>
  <c r="M2" i="9"/>
  <c r="L2" i="9"/>
  <c r="R2" i="9" s="1"/>
  <c r="K2" i="9"/>
  <c r="Q2" i="9" s="1"/>
  <c r="J2" i="9"/>
  <c r="P2" i="9" s="1"/>
  <c r="J4" i="5"/>
  <c r="K4" i="5"/>
  <c r="L4" i="5"/>
  <c r="R4" i="5" s="1"/>
  <c r="M4" i="5"/>
  <c r="J5" i="5"/>
  <c r="K5" i="5"/>
  <c r="L5" i="5"/>
  <c r="M5" i="5"/>
  <c r="J6" i="5"/>
  <c r="K6" i="5"/>
  <c r="L6" i="5"/>
  <c r="R6" i="5" s="1"/>
  <c r="M6" i="5"/>
  <c r="J7" i="5"/>
  <c r="K7" i="5"/>
  <c r="L7" i="5"/>
  <c r="R7" i="5" s="1"/>
  <c r="M7" i="5"/>
  <c r="J8" i="5"/>
  <c r="K8" i="5"/>
  <c r="Q8" i="5" s="1"/>
  <c r="L8" i="5"/>
  <c r="M8" i="5"/>
  <c r="J9" i="5"/>
  <c r="K9" i="5"/>
  <c r="L9" i="5"/>
  <c r="M9" i="5"/>
  <c r="J10" i="5"/>
  <c r="K10" i="5"/>
  <c r="L10" i="5"/>
  <c r="M10" i="5"/>
  <c r="J11" i="5"/>
  <c r="K11" i="5"/>
  <c r="L11" i="5"/>
  <c r="M11" i="5"/>
  <c r="J12" i="5"/>
  <c r="P12" i="5" s="1"/>
  <c r="K12" i="5"/>
  <c r="L12" i="5"/>
  <c r="M12" i="5"/>
  <c r="J13" i="5"/>
  <c r="K13" i="5"/>
  <c r="L13" i="5"/>
  <c r="M13" i="5"/>
  <c r="J14" i="5"/>
  <c r="P14" i="5" s="1"/>
  <c r="K14" i="5"/>
  <c r="L14" i="5"/>
  <c r="M14" i="5"/>
  <c r="J15" i="5"/>
  <c r="P15" i="5" s="1"/>
  <c r="K15" i="5"/>
  <c r="L15" i="5"/>
  <c r="M15" i="5"/>
  <c r="J16" i="5"/>
  <c r="P16" i="5" s="1"/>
  <c r="K16" i="5"/>
  <c r="L16" i="5"/>
  <c r="M16" i="5"/>
  <c r="J17" i="5"/>
  <c r="K17" i="5"/>
  <c r="L17" i="5"/>
  <c r="M17" i="5"/>
  <c r="N17" i="5"/>
  <c r="J18" i="5"/>
  <c r="K18" i="5"/>
  <c r="L18" i="5"/>
  <c r="M18" i="5"/>
  <c r="S18" i="5" s="1"/>
  <c r="J19" i="5"/>
  <c r="K19" i="5"/>
  <c r="L19" i="5"/>
  <c r="M19" i="5"/>
  <c r="S19" i="5" s="1"/>
  <c r="J20" i="5"/>
  <c r="K20" i="5"/>
  <c r="L20" i="5"/>
  <c r="M20" i="5"/>
  <c r="S20" i="5" s="1"/>
  <c r="J21" i="5"/>
  <c r="K21" i="5"/>
  <c r="L21" i="5"/>
  <c r="M21" i="5"/>
  <c r="J22" i="5"/>
  <c r="K22" i="5"/>
  <c r="L22" i="5"/>
  <c r="M22" i="5"/>
  <c r="J23" i="5"/>
  <c r="K23" i="5"/>
  <c r="L23" i="5"/>
  <c r="R23" i="5" s="1"/>
  <c r="M23" i="5"/>
  <c r="J24" i="5"/>
  <c r="K24" i="5"/>
  <c r="L24" i="5"/>
  <c r="N24" i="5" s="1"/>
  <c r="T24" i="5" s="1"/>
  <c r="M24" i="5"/>
  <c r="J25" i="5"/>
  <c r="K25" i="5"/>
  <c r="L25" i="5"/>
  <c r="M25" i="5"/>
  <c r="J26" i="5"/>
  <c r="K26" i="5"/>
  <c r="L26" i="5"/>
  <c r="R26" i="5" s="1"/>
  <c r="M26" i="5"/>
  <c r="J27" i="5"/>
  <c r="K27" i="5"/>
  <c r="Q27" i="5" s="1"/>
  <c r="L27" i="5"/>
  <c r="M27" i="5"/>
  <c r="M3" i="5"/>
  <c r="L3" i="5"/>
  <c r="R3" i="5" s="1"/>
  <c r="K3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AC3" i="7"/>
  <c r="AB4" i="7"/>
  <c r="Z6" i="7"/>
  <c r="Y7" i="7"/>
  <c r="X8" i="7"/>
  <c r="V10" i="7"/>
  <c r="U11" i="7"/>
  <c r="AB12" i="7"/>
  <c r="Z14" i="7"/>
  <c r="X16" i="7"/>
  <c r="V18" i="7"/>
  <c r="AC19" i="7"/>
  <c r="Z20" i="7"/>
  <c r="AB20" i="7"/>
  <c r="V22" i="7"/>
  <c r="X22" i="7"/>
  <c r="Z22" i="7"/>
  <c r="AB22" i="7"/>
  <c r="U23" i="7"/>
  <c r="Y23" i="7"/>
  <c r="AC23" i="7"/>
  <c r="V24" i="7"/>
  <c r="X24" i="7"/>
  <c r="Z24" i="7"/>
  <c r="AB24" i="7"/>
  <c r="V26" i="7"/>
  <c r="X26" i="7"/>
  <c r="Z26" i="7"/>
  <c r="AB26" i="7"/>
  <c r="AC2" i="7"/>
  <c r="AA2" i="7"/>
  <c r="Y2" i="7"/>
  <c r="W2" i="7"/>
  <c r="U2" i="7"/>
  <c r="T2" i="7"/>
  <c r="AB2" i="7" s="1"/>
  <c r="T3" i="7"/>
  <c r="U3" i="7" s="1"/>
  <c r="T4" i="7"/>
  <c r="T5" i="7"/>
  <c r="W5" i="7" s="1"/>
  <c r="T6" i="7"/>
  <c r="T7" i="7"/>
  <c r="U7" i="7" s="1"/>
  <c r="T8" i="7"/>
  <c r="T9" i="7"/>
  <c r="T10" i="7"/>
  <c r="Z10" i="7" s="1"/>
  <c r="T11" i="7"/>
  <c r="AC11" i="7" s="1"/>
  <c r="T12" i="7"/>
  <c r="T13" i="7"/>
  <c r="T14" i="7"/>
  <c r="V14" i="7" s="1"/>
  <c r="T15" i="7"/>
  <c r="AC15" i="7" s="1"/>
  <c r="T16" i="7"/>
  <c r="T17" i="7"/>
  <c r="AA17" i="7" s="1"/>
  <c r="T18" i="7"/>
  <c r="T19" i="7"/>
  <c r="U19" i="7" s="1"/>
  <c r="T20" i="7"/>
  <c r="T21" i="7"/>
  <c r="X21" i="7" s="1"/>
  <c r="T22" i="7"/>
  <c r="W22" i="7" s="1"/>
  <c r="T23" i="7"/>
  <c r="V23" i="7" s="1"/>
  <c r="T24" i="7"/>
  <c r="U24" i="7" s="1"/>
  <c r="T25" i="7"/>
  <c r="X25" i="7" s="1"/>
  <c r="T26" i="7"/>
  <c r="W26" i="7" s="1"/>
  <c r="X13" i="7" l="1"/>
  <c r="AB13" i="7"/>
  <c r="U13" i="7"/>
  <c r="Y13" i="7"/>
  <c r="AC13" i="7"/>
  <c r="V13" i="7"/>
  <c r="Z13" i="7"/>
  <c r="AA25" i="7"/>
  <c r="AA21" i="7"/>
  <c r="U20" i="7"/>
  <c r="Y20" i="7"/>
  <c r="V20" i="7"/>
  <c r="W20" i="7"/>
  <c r="U16" i="7"/>
  <c r="Y16" i="7"/>
  <c r="AC16" i="7"/>
  <c r="V16" i="7"/>
  <c r="Z16" i="7"/>
  <c r="W16" i="7"/>
  <c r="AA16" i="7"/>
  <c r="U12" i="7"/>
  <c r="Y12" i="7"/>
  <c r="AC12" i="7"/>
  <c r="V12" i="7"/>
  <c r="Z12" i="7"/>
  <c r="W12" i="7"/>
  <c r="AA12" i="7"/>
  <c r="U8" i="7"/>
  <c r="Y8" i="7"/>
  <c r="AC8" i="7"/>
  <c r="V8" i="7"/>
  <c r="Z8" i="7"/>
  <c r="W8" i="7"/>
  <c r="AA8" i="7"/>
  <c r="U4" i="7"/>
  <c r="Y4" i="7"/>
  <c r="AC4" i="7"/>
  <c r="V4" i="7"/>
  <c r="Z4" i="7"/>
  <c r="W4" i="7"/>
  <c r="AA4" i="7"/>
  <c r="V2" i="7"/>
  <c r="AD2" i="7" s="1"/>
  <c r="Z2" i="7"/>
  <c r="AC26" i="7"/>
  <c r="Y26" i="7"/>
  <c r="U26" i="7"/>
  <c r="AD26" i="7" s="1"/>
  <c r="Z25" i="7"/>
  <c r="V25" i="7"/>
  <c r="AA24" i="7"/>
  <c r="W24" i="7"/>
  <c r="AD24" i="7" s="1"/>
  <c r="AB23" i="7"/>
  <c r="X23" i="7"/>
  <c r="AC22" i="7"/>
  <c r="Y22" i="7"/>
  <c r="U22" i="7"/>
  <c r="Z21" i="7"/>
  <c r="V21" i="7"/>
  <c r="AA20" i="7"/>
  <c r="Y19" i="7"/>
  <c r="X12" i="7"/>
  <c r="AB8" i="7"/>
  <c r="Y3" i="7"/>
  <c r="Q11" i="5"/>
  <c r="N11" i="5"/>
  <c r="T11" i="5" s="1"/>
  <c r="Q9" i="5"/>
  <c r="X17" i="7"/>
  <c r="AB17" i="7"/>
  <c r="U17" i="7"/>
  <c r="Y17" i="7"/>
  <c r="AC17" i="7"/>
  <c r="V17" i="7"/>
  <c r="Z17" i="7"/>
  <c r="X5" i="7"/>
  <c r="AB5" i="7"/>
  <c r="U5" i="7"/>
  <c r="Y5" i="7"/>
  <c r="AC5" i="7"/>
  <c r="V5" i="7"/>
  <c r="Z5" i="7"/>
  <c r="W25" i="7"/>
  <c r="AA5" i="7"/>
  <c r="V15" i="7"/>
  <c r="Z15" i="7"/>
  <c r="W15" i="7"/>
  <c r="AA15" i="7"/>
  <c r="X15" i="7"/>
  <c r="AB15" i="7"/>
  <c r="V7" i="7"/>
  <c r="AD7" i="7" s="1"/>
  <c r="Z7" i="7"/>
  <c r="W7" i="7"/>
  <c r="AA7" i="7"/>
  <c r="X7" i="7"/>
  <c r="AB7" i="7"/>
  <c r="U25" i="7"/>
  <c r="AD25" i="7" s="1"/>
  <c r="W23" i="7"/>
  <c r="AD23" i="7" s="1"/>
  <c r="Y21" i="7"/>
  <c r="Y15" i="7"/>
  <c r="S22" i="5"/>
  <c r="N22" i="5"/>
  <c r="T22" i="5" s="1"/>
  <c r="S21" i="5"/>
  <c r="T17" i="5"/>
  <c r="P17" i="5"/>
  <c r="P13" i="5"/>
  <c r="X9" i="7"/>
  <c r="AB9" i="7"/>
  <c r="U9" i="7"/>
  <c r="Y9" i="7"/>
  <c r="AC9" i="7"/>
  <c r="V9" i="7"/>
  <c r="Z9" i="7"/>
  <c r="W21" i="7"/>
  <c r="W9" i="7"/>
  <c r="V19" i="7"/>
  <c r="AD19" i="7" s="1"/>
  <c r="Z19" i="7"/>
  <c r="W19" i="7"/>
  <c r="AA19" i="7"/>
  <c r="X19" i="7"/>
  <c r="AB19" i="7"/>
  <c r="V11" i="7"/>
  <c r="Z11" i="7"/>
  <c r="W11" i="7"/>
  <c r="AA11" i="7"/>
  <c r="AD11" i="7" s="1"/>
  <c r="X11" i="7"/>
  <c r="AB11" i="7"/>
  <c r="V3" i="7"/>
  <c r="AD3" i="7" s="1"/>
  <c r="Z3" i="7"/>
  <c r="W3" i="7"/>
  <c r="AA3" i="7"/>
  <c r="X3" i="7"/>
  <c r="AB3" i="7"/>
  <c r="AC25" i="7"/>
  <c r="Y25" i="7"/>
  <c r="AA23" i="7"/>
  <c r="AC21" i="7"/>
  <c r="U21" i="7"/>
  <c r="W17" i="7"/>
  <c r="AA13" i="7"/>
  <c r="W18" i="7"/>
  <c r="AA18" i="7"/>
  <c r="X18" i="7"/>
  <c r="AB18" i="7"/>
  <c r="U18" i="7"/>
  <c r="AD18" i="7" s="1"/>
  <c r="Y18" i="7"/>
  <c r="AC18" i="7"/>
  <c r="W14" i="7"/>
  <c r="AA14" i="7"/>
  <c r="X14" i="7"/>
  <c r="AB14" i="7"/>
  <c r="U14" i="7"/>
  <c r="Y14" i="7"/>
  <c r="AC14" i="7"/>
  <c r="W10" i="7"/>
  <c r="AA10" i="7"/>
  <c r="X10" i="7"/>
  <c r="AB10" i="7"/>
  <c r="U10" i="7"/>
  <c r="Y10" i="7"/>
  <c r="AC10" i="7"/>
  <c r="W6" i="7"/>
  <c r="AA6" i="7"/>
  <c r="X6" i="7"/>
  <c r="AB6" i="7"/>
  <c r="U6" i="7"/>
  <c r="Y6" i="7"/>
  <c r="AC6" i="7"/>
  <c r="X2" i="7"/>
  <c r="AA26" i="7"/>
  <c r="AB25" i="7"/>
  <c r="AC24" i="7"/>
  <c r="Y24" i="7"/>
  <c r="Z23" i="7"/>
  <c r="AA22" i="7"/>
  <c r="AB21" i="7"/>
  <c r="AC20" i="7"/>
  <c r="X20" i="7"/>
  <c r="Z18" i="7"/>
  <c r="AB16" i="7"/>
  <c r="U15" i="7"/>
  <c r="AD15" i="7" s="1"/>
  <c r="W13" i="7"/>
  <c r="Y11" i="7"/>
  <c r="AA9" i="7"/>
  <c r="AC7" i="7"/>
  <c r="V6" i="7"/>
  <c r="X4" i="7"/>
  <c r="R25" i="5"/>
  <c r="S3" i="5"/>
  <c r="P27" i="5"/>
  <c r="Q26" i="5"/>
  <c r="N25" i="5"/>
  <c r="T25" i="5" s="1"/>
  <c r="Q24" i="5"/>
  <c r="Q23" i="5"/>
  <c r="R22" i="5"/>
  <c r="R21" i="5"/>
  <c r="R20" i="5"/>
  <c r="N19" i="5"/>
  <c r="T19" i="5" s="1"/>
  <c r="R18" i="5"/>
  <c r="S17" i="5"/>
  <c r="S16" i="5"/>
  <c r="S15" i="5"/>
  <c r="S14" i="5"/>
  <c r="S13" i="5"/>
  <c r="N12" i="5"/>
  <c r="T12" i="5" s="1"/>
  <c r="P11" i="5"/>
  <c r="P10" i="5"/>
  <c r="P9" i="5"/>
  <c r="P8" i="5"/>
  <c r="Q7" i="5"/>
  <c r="Q6" i="5"/>
  <c r="Q5" i="5"/>
  <c r="Q4" i="5"/>
  <c r="Q3" i="9"/>
  <c r="N4" i="9"/>
  <c r="T4" i="9" s="1"/>
  <c r="N8" i="9"/>
  <c r="T8" i="9" s="1"/>
  <c r="Q11" i="9"/>
  <c r="Q15" i="9"/>
  <c r="Q19" i="9"/>
  <c r="Q23" i="9"/>
  <c r="S27" i="5"/>
  <c r="N26" i="5"/>
  <c r="T26" i="5" s="1"/>
  <c r="P26" i="5"/>
  <c r="P25" i="5"/>
  <c r="P24" i="5"/>
  <c r="P23" i="5"/>
  <c r="Q22" i="5"/>
  <c r="N21" i="5"/>
  <c r="T21" i="5" s="1"/>
  <c r="Q20" i="5"/>
  <c r="Q19" i="5"/>
  <c r="Q18" i="5"/>
  <c r="R17" i="5"/>
  <c r="R16" i="5"/>
  <c r="R15" i="5"/>
  <c r="R14" i="5"/>
  <c r="R13" i="5"/>
  <c r="R12" i="5"/>
  <c r="S11" i="5"/>
  <c r="S10" i="5"/>
  <c r="S9" i="5"/>
  <c r="N8" i="5"/>
  <c r="T8" i="5" s="1"/>
  <c r="N7" i="5"/>
  <c r="T7" i="5" s="1"/>
  <c r="P7" i="5"/>
  <c r="P6" i="5"/>
  <c r="P5" i="5"/>
  <c r="P4" i="5"/>
  <c r="Q4" i="9"/>
  <c r="Q8" i="9"/>
  <c r="R11" i="9"/>
  <c r="Q12" i="9"/>
  <c r="N13" i="9"/>
  <c r="T13" i="9" s="1"/>
  <c r="R15" i="9"/>
  <c r="Q16" i="9"/>
  <c r="N17" i="9"/>
  <c r="T17" i="9" s="1"/>
  <c r="Q20" i="9"/>
  <c r="N21" i="9"/>
  <c r="T21" i="9" s="1"/>
  <c r="Q24" i="9"/>
  <c r="N25" i="9"/>
  <c r="T25" i="9" s="1"/>
  <c r="R25" i="9"/>
  <c r="N3" i="5"/>
  <c r="T3" i="5" s="1"/>
  <c r="R27" i="5"/>
  <c r="S26" i="5"/>
  <c r="S25" i="5"/>
  <c r="S24" i="5"/>
  <c r="S23" i="5"/>
  <c r="P22" i="5"/>
  <c r="P21" i="5"/>
  <c r="P20" i="5"/>
  <c r="P19" i="5"/>
  <c r="P18" i="5"/>
  <c r="Q17" i="5"/>
  <c r="Q16" i="5"/>
  <c r="Q15" i="5"/>
  <c r="Q14" i="5"/>
  <c r="Q13" i="5"/>
  <c r="Q12" i="5"/>
  <c r="R11" i="5"/>
  <c r="R10" i="5"/>
  <c r="R9" i="5"/>
  <c r="R8" i="5"/>
  <c r="S7" i="5"/>
  <c r="S6" i="5"/>
  <c r="S5" i="5"/>
  <c r="N4" i="5"/>
  <c r="T4" i="5" s="1"/>
  <c r="R8" i="9"/>
  <c r="S11" i="9"/>
  <c r="R12" i="9"/>
  <c r="S15" i="9"/>
  <c r="R16" i="9"/>
  <c r="S18" i="9"/>
  <c r="S19" i="9"/>
  <c r="R20" i="9"/>
  <c r="S23" i="9"/>
  <c r="R24" i="9"/>
  <c r="S2" i="9"/>
  <c r="R3" i="9"/>
  <c r="R6" i="9"/>
  <c r="Q7" i="9"/>
  <c r="R9" i="9"/>
  <c r="Q10" i="9"/>
  <c r="S12" i="9"/>
  <c r="R14" i="9"/>
  <c r="N16" i="9"/>
  <c r="T16" i="9" s="1"/>
  <c r="R19" i="9"/>
  <c r="R22" i="9"/>
  <c r="N24" i="9"/>
  <c r="T24" i="9" s="1"/>
  <c r="S3" i="9"/>
  <c r="R4" i="9"/>
  <c r="N5" i="9"/>
  <c r="T5" i="9" s="1"/>
  <c r="S6" i="9"/>
  <c r="R7" i="9"/>
  <c r="R10" i="9"/>
  <c r="N12" i="9"/>
  <c r="T12" i="9" s="1"/>
  <c r="S14" i="9"/>
  <c r="S22" i="9"/>
  <c r="R23" i="9"/>
  <c r="S25" i="9"/>
  <c r="S4" i="9"/>
  <c r="S7" i="9"/>
  <c r="N9" i="9"/>
  <c r="T9" i="9" s="1"/>
  <c r="S10" i="9"/>
  <c r="Q18" i="9"/>
  <c r="Q14" i="9"/>
  <c r="R18" i="9"/>
  <c r="N20" i="9"/>
  <c r="T20" i="9" s="1"/>
  <c r="Q22" i="9"/>
  <c r="Q25" i="9"/>
  <c r="N3" i="9"/>
  <c r="T3" i="9" s="1"/>
  <c r="P5" i="9"/>
  <c r="N7" i="9"/>
  <c r="T7" i="9" s="1"/>
  <c r="P9" i="9"/>
  <c r="N11" i="9"/>
  <c r="T11" i="9" s="1"/>
  <c r="P13" i="9"/>
  <c r="N15" i="9"/>
  <c r="T15" i="9" s="1"/>
  <c r="P17" i="9"/>
  <c r="N19" i="9"/>
  <c r="T19" i="9" s="1"/>
  <c r="P21" i="9"/>
  <c r="N23" i="9"/>
  <c r="T23" i="9" s="1"/>
  <c r="P25" i="9"/>
  <c r="N2" i="9"/>
  <c r="T2" i="9" s="1"/>
  <c r="P4" i="9"/>
  <c r="N6" i="9"/>
  <c r="T6" i="9" s="1"/>
  <c r="P8" i="9"/>
  <c r="N10" i="9"/>
  <c r="T10" i="9" s="1"/>
  <c r="P12" i="9"/>
  <c r="N14" i="9"/>
  <c r="T14" i="9" s="1"/>
  <c r="P16" i="9"/>
  <c r="N18" i="9"/>
  <c r="T18" i="9" s="1"/>
  <c r="P20" i="9"/>
  <c r="N22" i="9"/>
  <c r="T22" i="9" s="1"/>
  <c r="P24" i="9"/>
  <c r="N26" i="9"/>
  <c r="T26" i="9" s="1"/>
  <c r="N27" i="5"/>
  <c r="T27" i="5" s="1"/>
  <c r="N23" i="5"/>
  <c r="T23" i="5" s="1"/>
  <c r="N18" i="5"/>
  <c r="T18" i="5" s="1"/>
  <c r="N13" i="5"/>
  <c r="T13" i="5" s="1"/>
  <c r="N10" i="5"/>
  <c r="T10" i="5" s="1"/>
  <c r="N5" i="5"/>
  <c r="T5" i="5" s="1"/>
  <c r="Q3" i="5"/>
  <c r="S12" i="5"/>
  <c r="Q10" i="5"/>
  <c r="S8" i="5"/>
  <c r="R5" i="5"/>
  <c r="S4" i="5"/>
  <c r="N6" i="5"/>
  <c r="T6" i="5" s="1"/>
  <c r="Q25" i="5"/>
  <c r="R24" i="5"/>
  <c r="Q21" i="5"/>
  <c r="N16" i="5"/>
  <c r="T16" i="5" s="1"/>
  <c r="N15" i="5"/>
  <c r="T15" i="5" s="1"/>
  <c r="R19" i="5"/>
  <c r="N20" i="5"/>
  <c r="T20" i="5" s="1"/>
  <c r="N14" i="5"/>
  <c r="T14" i="5" s="1"/>
  <c r="N9" i="5"/>
  <c r="T9" i="5" s="1"/>
  <c r="AD9" i="7" l="1"/>
  <c r="AD16" i="7"/>
  <c r="AD20" i="7"/>
  <c r="AD14" i="7"/>
  <c r="AD12" i="7"/>
  <c r="AD10" i="7"/>
  <c r="AD17" i="7"/>
  <c r="AD8" i="7"/>
  <c r="AD6" i="7"/>
  <c r="AD21" i="7"/>
  <c r="AD5" i="7"/>
  <c r="AD22" i="7"/>
  <c r="AD4" i="7"/>
  <c r="AD13" i="7"/>
  <c r="C55" i="3" l="1"/>
  <c r="C93" i="3" l="1"/>
  <c r="C91" i="3"/>
  <c r="C90" i="3"/>
  <c r="C89" i="3"/>
  <c r="C88" i="3"/>
  <c r="C87" i="3"/>
  <c r="C86" i="3"/>
  <c r="C85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6" i="3"/>
  <c r="C65" i="3"/>
  <c r="C64" i="3"/>
  <c r="C62" i="3"/>
  <c r="C61" i="3"/>
  <c r="C60" i="3"/>
  <c r="C59" i="3"/>
  <c r="C58" i="3"/>
  <c r="C57" i="3"/>
  <c r="C56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38" i="3"/>
  <c r="C37" i="3"/>
  <c r="C36" i="3"/>
  <c r="C35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19" i="3"/>
  <c r="A73" i="2" l="1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imma</author>
  </authors>
  <commentList>
    <comment ref="A7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imma:</t>
        </r>
        <r>
          <rPr>
            <sz val="9"/>
            <color indexed="81"/>
            <rFont val="Tahoma"/>
            <family val="2"/>
          </rPr>
          <t xml:space="preserve">
dubte que sigui. Comprovar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imma</author>
  </authors>
  <commentList>
    <comment ref="A7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imma:</t>
        </r>
        <r>
          <rPr>
            <sz val="9"/>
            <color indexed="81"/>
            <rFont val="Tahoma"/>
            <family val="2"/>
          </rPr>
          <t xml:space="preserve">
dubte que sigui. Comprovar
</t>
        </r>
      </text>
    </comment>
  </commentList>
</comments>
</file>

<file path=xl/sharedStrings.xml><?xml version="1.0" encoding="utf-8"?>
<sst xmlns="http://schemas.openxmlformats.org/spreadsheetml/2006/main" count="2000" uniqueCount="375">
  <si>
    <t>Compound Method</t>
  </si>
  <si>
    <t>C8d-C17-7</t>
  </si>
  <si>
    <t>7-31-7-17</t>
  </si>
  <si>
    <t>4-4371-c8d</t>
  </si>
  <si>
    <t>1-4343-wb8d</t>
  </si>
  <si>
    <t>4-4371-WB8D</t>
  </si>
  <si>
    <t>4-4331-wb8d</t>
  </si>
  <si>
    <t>2-419-17-wb8d</t>
  </si>
  <si>
    <t>4-31-7-17-wb8d</t>
  </si>
  <si>
    <t>1-4-9-17-wb8d</t>
  </si>
  <si>
    <t>5-31-7-17-wb8d</t>
  </si>
  <si>
    <t>3-4358-wb8d</t>
  </si>
  <si>
    <t>5-4302-wb8d</t>
  </si>
  <si>
    <t>2 negro-wb8d</t>
  </si>
  <si>
    <t>4-4394-wb8d</t>
  </si>
  <si>
    <t>B-17-7-wb8d</t>
  </si>
  <si>
    <t>1-4388-wb8d</t>
  </si>
  <si>
    <t>7-4364-wb8d</t>
  </si>
  <si>
    <t>8-31-7-17-wb8d</t>
  </si>
  <si>
    <t>2-4392-wb8d</t>
  </si>
  <si>
    <t>9-31-7-17-wb8d</t>
  </si>
  <si>
    <t>6-31-7-17-wb8d</t>
  </si>
  <si>
    <t>3-4389-wb8d</t>
  </si>
  <si>
    <t>A-17-7-wb8d</t>
  </si>
  <si>
    <t>5-4330-wb8d</t>
  </si>
  <si>
    <t>6-wb8d-B</t>
  </si>
  <si>
    <t>FORA ESTUDI</t>
  </si>
  <si>
    <t>B</t>
  </si>
  <si>
    <t>N</t>
  </si>
  <si>
    <t>Name</t>
  </si>
  <si>
    <t>RT</t>
  </si>
  <si>
    <t>CAS#</t>
  </si>
  <si>
    <t>MZ</t>
  </si>
  <si>
    <t>Units</t>
  </si>
  <si>
    <t>Area</t>
  </si>
  <si>
    <t>Methanethiol</t>
  </si>
  <si>
    <t>Flores2018 (thomas2013)</t>
  </si>
  <si>
    <t>Alcohol</t>
  </si>
  <si>
    <t>74-93-1</t>
  </si>
  <si>
    <t>ng/ml</t>
  </si>
  <si>
    <t>Pentane</t>
  </si>
  <si>
    <t>Gravador2014</t>
  </si>
  <si>
    <t xml:space="preserve">Aliphatic (Hydrocarbon) </t>
  </si>
  <si>
    <t>109-66-0</t>
  </si>
  <si>
    <t>Propanal</t>
  </si>
  <si>
    <t>Benet2014, Gorbatov1980</t>
  </si>
  <si>
    <t>Aldehydes</t>
  </si>
  <si>
    <t>123-38-6</t>
  </si>
  <si>
    <t>Acetone</t>
  </si>
  <si>
    <t>Gorbatov1980</t>
  </si>
  <si>
    <t>Ketones</t>
  </si>
  <si>
    <t>67-64-1</t>
  </si>
  <si>
    <t>Carbon disulfide</t>
  </si>
  <si>
    <t>Sulfur-containing</t>
  </si>
  <si>
    <t>75-15-0</t>
  </si>
  <si>
    <t>n-Hexane</t>
  </si>
  <si>
    <t>Gravador2014, Machiels2003</t>
  </si>
  <si>
    <t>110-54-3</t>
  </si>
  <si>
    <t>Acetic acid ethenyl ester</t>
  </si>
  <si>
    <t>Perez_Santaescolástica2018</t>
  </si>
  <si>
    <t>Ester</t>
  </si>
  <si>
    <t>108-05-4</t>
  </si>
  <si>
    <t/>
  </si>
  <si>
    <t>2-Butanone</t>
  </si>
  <si>
    <t>Perez_Santaescolástica2018, Machiels2003, Gorbatov1980, Gravador2014</t>
  </si>
  <si>
    <t>78-93-3</t>
  </si>
  <si>
    <t>Ethyl Acetate</t>
  </si>
  <si>
    <t>Machiels2003</t>
  </si>
  <si>
    <t>141-78-6</t>
  </si>
  <si>
    <t>1-Propanol, 2-methyl-</t>
  </si>
  <si>
    <t>Benet2014</t>
  </si>
  <si>
    <t>78-83-1</t>
  </si>
  <si>
    <t>Butanal, 3-methyl-</t>
  </si>
  <si>
    <t>Perez_Santaescolastica2018, Machiels2003</t>
  </si>
  <si>
    <t>590-86-3</t>
  </si>
  <si>
    <t>Butanal, 2-methyl-</t>
  </si>
  <si>
    <t>Machiels2003, Gravador2014</t>
  </si>
  <si>
    <t>96-17-3</t>
  </si>
  <si>
    <t>Heptane</t>
  </si>
  <si>
    <t>Lorenzo2014, Ruben Dominguez2014, Gravador2014</t>
  </si>
  <si>
    <t>142-82-5</t>
  </si>
  <si>
    <t>Acetic acid</t>
  </si>
  <si>
    <t>Perez_Santaescolastica2018, Machiels2003,Kosowska2017, Jian_Zhao2017</t>
  </si>
  <si>
    <t>Carboxilic acid</t>
  </si>
  <si>
    <t>64-19-7</t>
  </si>
  <si>
    <t>Furan, 2-ethyl-</t>
  </si>
  <si>
    <t>Furan</t>
  </si>
  <si>
    <t>3208-16-0</t>
  </si>
  <si>
    <t>1-Butanol</t>
  </si>
  <si>
    <t>Benet2014, Jian_Zhao2017</t>
  </si>
  <si>
    <t>71-36-3</t>
  </si>
  <si>
    <t>2-Pentanone</t>
  </si>
  <si>
    <t>Perez_Santaescolastica2018, Lorenzo2014, Ruben_Dominguez2014, Machiels2003</t>
  </si>
  <si>
    <t>107-87-9</t>
  </si>
  <si>
    <t>Pentanal</t>
  </si>
  <si>
    <t>Lorenzo2014 (Sciene Meat), Benet2014, Gorbatov1980, Gravador2014, Meynier1998, Jian_Zhao2017</t>
  </si>
  <si>
    <t>110-62-3</t>
  </si>
  <si>
    <t>2,3-Pentanedione</t>
  </si>
  <si>
    <t>Machiels2003, Gorbatov1980</t>
  </si>
  <si>
    <t>600-14-6</t>
  </si>
  <si>
    <t>Acetoin</t>
  </si>
  <si>
    <t>513-86-0</t>
  </si>
  <si>
    <t>3-Buten-1-ol, 3-methyl-</t>
  </si>
  <si>
    <t>Jian_Zhao2017</t>
  </si>
  <si>
    <t>763-32-6</t>
  </si>
  <si>
    <t>Toluene</t>
  </si>
  <si>
    <t>Lorenzo2014, Ruben Dominguez2014, Gravador2014, Meynier1998</t>
  </si>
  <si>
    <t>Aromatic and Cyclic (Hydrocarbons)</t>
  </si>
  <si>
    <t>108-88-3</t>
  </si>
  <si>
    <t>1-Butanol, 3-methyl-</t>
  </si>
  <si>
    <t>Perez_Santaescolastica2018</t>
  </si>
  <si>
    <t>123-51-3</t>
  </si>
  <si>
    <t>1-Octene</t>
  </si>
  <si>
    <t>111-66-0</t>
  </si>
  <si>
    <t>Cyclopropane, pentyl-</t>
  </si>
  <si>
    <t>Lorenzo2014</t>
  </si>
  <si>
    <t>2511-91-3</t>
  </si>
  <si>
    <t>3-Hydroxy-3-methyl-2-butanone</t>
  </si>
  <si>
    <t>Perez_Santaescolastica2018, Gravador2014</t>
  </si>
  <si>
    <t>ketones</t>
  </si>
  <si>
    <t>115-22-0</t>
  </si>
  <si>
    <t>Octane</t>
  </si>
  <si>
    <t>Perez_Santaescolastica2018, Lorenzo2014</t>
  </si>
  <si>
    <t>111-65-9</t>
  </si>
  <si>
    <t>1-Pentanol</t>
  </si>
  <si>
    <t>Lorenzo2014, Gravador2014, Meynier1998, Jian_Zhao2017</t>
  </si>
  <si>
    <t>71-41-0</t>
  </si>
  <si>
    <t>Hexanal</t>
  </si>
  <si>
    <t>Perez_Santaescolastica2018, Lorenzo2014, Ruben_Dominguez2014, Machiels2003, Benet2014, Gorbatov1980, Gravador2014, Jian_Zhao2017</t>
  </si>
  <si>
    <t>66-25-1</t>
  </si>
  <si>
    <t>2,3-Butanediol</t>
  </si>
  <si>
    <t>513-85-9</t>
  </si>
  <si>
    <t>2,3-Butanediol, [S-(R*,R*)]-</t>
  </si>
  <si>
    <t>19132-06-0</t>
  </si>
  <si>
    <t>Butanoic acid</t>
  </si>
  <si>
    <t>107-92-6</t>
  </si>
  <si>
    <t>Benzene, 1,3-dimethyl-</t>
  </si>
  <si>
    <t>Gravador2014; Jian_Zhao2017</t>
  </si>
  <si>
    <t>108-38-3</t>
  </si>
  <si>
    <t>1-Octen-3-one</t>
  </si>
  <si>
    <t>4312-99-6</t>
  </si>
  <si>
    <t>Nonane</t>
  </si>
  <si>
    <t>Lorenzo2014, Jian_Zhao2017</t>
  </si>
  <si>
    <t>111-84-2</t>
  </si>
  <si>
    <t>2-n-Butyl furan</t>
  </si>
  <si>
    <t>Lorenzo2014, Ruben Dominguez2017</t>
  </si>
  <si>
    <t>4466-24-4</t>
  </si>
  <si>
    <t>1-Hexanol</t>
  </si>
  <si>
    <t>Perez_Santaescolastica2018, Lorenzo2014, Benet2014, Jian_Zhao2017</t>
  </si>
  <si>
    <t>111-27-3</t>
  </si>
  <si>
    <t>2-Heptanone</t>
  </si>
  <si>
    <t>Perez_Santaescolastica2018; Lorenzo2014, Ruben Dominguez2014. Machiels2003, Benet2014, Meynier1998, Jian_Zhao2017</t>
  </si>
  <si>
    <t>110-43-0</t>
  </si>
  <si>
    <t>Butanoic acid, 3-methyl-</t>
  </si>
  <si>
    <t>503-74-2</t>
  </si>
  <si>
    <t>Heptanal</t>
  </si>
  <si>
    <t>Perez_Santaescolastica2018, Lorenzo2014, Rube_ Dominguez2014, Machiels2003, Gorbatov1980, gravador2014, Meynier1998, Jian_Zhao2017</t>
  </si>
  <si>
    <t>111-71-7</t>
  </si>
  <si>
    <t>2-Heptenal, (Z)-</t>
  </si>
  <si>
    <t>Benet2014, Meynier1998, Jian_Zhao2017</t>
  </si>
  <si>
    <t>57266-86-1</t>
  </si>
  <si>
    <t>Furan, 2-pentyl-</t>
  </si>
  <si>
    <t>Lorenzo2014, Ruben Dominguez2014, Benet2014, Gravador2014, Meynier1998, Jian_Zhao2017</t>
  </si>
  <si>
    <t>3777-69-3</t>
  </si>
  <si>
    <t>Benzaldehyde</t>
  </si>
  <si>
    <t>Lorenzo2014, Ruben Dominguez2014, Gorbatov1980, Gravador014, Jian_Zhao2017</t>
  </si>
  <si>
    <t>100-52-7</t>
  </si>
  <si>
    <t>1-Heptanol</t>
  </si>
  <si>
    <t>Machiels2003, Benet2014, Jian_Zhao2017</t>
  </si>
  <si>
    <t>111-70-6</t>
  </si>
  <si>
    <t>2-Butenal, (Z)-</t>
  </si>
  <si>
    <t>15798-64-8</t>
  </si>
  <si>
    <t>1-Octen-3-ol</t>
  </si>
  <si>
    <t>Perez_Santaescolastica2018, Lorenzo2014, Machiels2003, Benet2014, Gravador2014, Meynier1998, Jian_Zhao2017</t>
  </si>
  <si>
    <t>3391-86-4</t>
  </si>
  <si>
    <t>2-Octanone</t>
  </si>
  <si>
    <t>Machiels2003, Benet2014</t>
  </si>
  <si>
    <t>111-13-7</t>
  </si>
  <si>
    <t>Acetic acid, butyl ester</t>
  </si>
  <si>
    <t>123-86-4</t>
  </si>
  <si>
    <t>Octanal</t>
  </si>
  <si>
    <t>Lorenzo2014, Ruben Dominguez2014, Machiels2013, Benet2014, Gorbatov2014, Gravador2014, Meynier1998</t>
  </si>
  <si>
    <t>124-13-0</t>
  </si>
  <si>
    <t>Hexane, 2,4,4-trimethyl-</t>
  </si>
  <si>
    <t>16747-30-1</t>
  </si>
  <si>
    <t>Pentanoic acid</t>
  </si>
  <si>
    <t>Machiels2003, Jian_Zhao2017</t>
  </si>
  <si>
    <t>109-52-4</t>
  </si>
  <si>
    <t>Heptane, 3,3,4-trimethyl-</t>
  </si>
  <si>
    <t>Aliphatic (Hydrocarbon)</t>
  </si>
  <si>
    <t>20278-87-9</t>
  </si>
  <si>
    <t>2-Ethyl-1-hexanol</t>
  </si>
  <si>
    <t>RubenDominguez2014, Machiels2003, Benet2014</t>
  </si>
  <si>
    <t>1000411-44-8</t>
  </si>
  <si>
    <t>Undecane</t>
  </si>
  <si>
    <t>Perez_Santaescolastica2018, lorenzo2014</t>
  </si>
  <si>
    <t>1120-21-4</t>
  </si>
  <si>
    <t>2-Octenal, (E)-</t>
  </si>
  <si>
    <t>2548-87-0</t>
  </si>
  <si>
    <t>1-Octanol</t>
  </si>
  <si>
    <t>111-87-5</t>
  </si>
  <si>
    <t>Heptane, 4-methylene-</t>
  </si>
  <si>
    <t>15918-08-8</t>
  </si>
  <si>
    <t>Pentanoic acid, 2-methyl-, anhydride</t>
  </si>
  <si>
    <t>63169-61-9</t>
  </si>
  <si>
    <t>Nonanal</t>
  </si>
  <si>
    <t>Lorenzo2014, Ruben_Dominguez2014, Machiels2003, Benet2014, Gorbatov1980, Gravador2014, Meynier1998, Jian_Zhao2017</t>
  </si>
  <si>
    <t>124-19-6</t>
  </si>
  <si>
    <t>Phenylethyl Alcohol</t>
  </si>
  <si>
    <t>60-12-8</t>
  </si>
  <si>
    <t>Dodecane</t>
  </si>
  <si>
    <t>Perez_Santaescolastica2018, Lorenzo2014, Ruben Dominguez2014, Jian Zhao2017</t>
  </si>
  <si>
    <t>112-40-3</t>
  </si>
  <si>
    <t>1-Nonanol</t>
  </si>
  <si>
    <t>143-08-8</t>
  </si>
  <si>
    <t>1-Nonene</t>
  </si>
  <si>
    <t>124-11-8</t>
  </si>
  <si>
    <t>Octanoic acid</t>
  </si>
  <si>
    <t>Lorenzo2014, Benet2014, Jian_Zhao2017</t>
  </si>
  <si>
    <t>124-07-2</t>
  </si>
  <si>
    <t>Tridecane</t>
  </si>
  <si>
    <t>Perez_Santaescolastica2018, lorenzo2014, Ruben Dominguez2014, meynier1998, jian_Zhao2017</t>
  </si>
  <si>
    <t>629-50-5</t>
  </si>
  <si>
    <t>1-Undecene, 9-methyl-</t>
  </si>
  <si>
    <t>74630-41-4</t>
  </si>
  <si>
    <t>2,4-Decadienal, (E,E)-</t>
  </si>
  <si>
    <t>Benet2014; Gorbatov2014, Meynier1998, Jian_Zhao2017</t>
  </si>
  <si>
    <t>25152-84-5</t>
  </si>
  <si>
    <t>1-Tetradecanol</t>
  </si>
  <si>
    <t>112-72-1</t>
  </si>
  <si>
    <t>Phenol, 2,6-bis(1,1-dimethylethyl)-4-(1-methylpropyl)-</t>
  </si>
  <si>
    <t>Alicyclic hidrocarbons</t>
  </si>
  <si>
    <t>17540-75-9</t>
  </si>
  <si>
    <t>Total Aliphatic hydrocarbons (alkane)</t>
  </si>
  <si>
    <r>
      <t xml:space="preserve">Total Aromatic and cyclic hycrocarbons </t>
    </r>
    <r>
      <rPr>
        <sz val="11"/>
        <color rgb="FFFF0000"/>
        <rFont val="Calibri"/>
        <family val="2"/>
        <scheme val="minor"/>
      </rPr>
      <t>(Branched, Furan, Lineal alkanes, hidrocarbons, lineal hydrocarbons)</t>
    </r>
  </si>
  <si>
    <t>Total Hydrocarbons</t>
  </si>
  <si>
    <t>Total Aldehyde</t>
  </si>
  <si>
    <t>Total Ketone</t>
  </si>
  <si>
    <t>Total Esther and ether</t>
  </si>
  <si>
    <t>Total Alcohol</t>
  </si>
  <si>
    <r>
      <t xml:space="preserve">Total Carboxilic acid </t>
    </r>
    <r>
      <rPr>
        <sz val="11"/>
        <color rgb="FFFF0000"/>
        <rFont val="Calibri"/>
        <family val="2"/>
        <scheme val="minor"/>
      </rPr>
      <t>(acid, fatty acid i carboxil acid)</t>
    </r>
  </si>
  <si>
    <t>Total Furan</t>
  </si>
  <si>
    <t>Total Niitrogenous compounds</t>
  </si>
  <si>
    <t>Total Sulphur compounds</t>
  </si>
  <si>
    <t>Total Compounds</t>
  </si>
  <si>
    <r>
      <rPr>
        <sz val="11"/>
        <rFont val="Calibri"/>
        <family val="2"/>
        <scheme val="minor"/>
      </rPr>
      <t>pentano</t>
    </r>
    <r>
      <rPr>
        <sz val="11"/>
        <color rgb="FFFF0000"/>
        <rFont val="Calibri"/>
        <family val="2"/>
        <scheme val="minor"/>
      </rPr>
      <t xml:space="preserve"> (pentane)</t>
    </r>
  </si>
  <si>
    <r>
      <t xml:space="preserve">hexano </t>
    </r>
    <r>
      <rPr>
        <sz val="11"/>
        <color rgb="FFFF0000"/>
        <rFont val="Calibri"/>
        <family val="2"/>
        <scheme val="minor"/>
      </rPr>
      <t>(n-hexane)</t>
    </r>
  </si>
  <si>
    <r>
      <t xml:space="preserve">heptano </t>
    </r>
    <r>
      <rPr>
        <sz val="11"/>
        <color rgb="FFFF0000"/>
        <rFont val="Calibri"/>
        <family val="2"/>
        <scheme val="minor"/>
      </rPr>
      <t>(heptane)</t>
    </r>
  </si>
  <si>
    <r>
      <t xml:space="preserve">octano </t>
    </r>
    <r>
      <rPr>
        <sz val="11"/>
        <color rgb="FFFF0000"/>
        <rFont val="Calibri"/>
        <family val="2"/>
        <scheme val="minor"/>
      </rPr>
      <t>(octane)</t>
    </r>
  </si>
  <si>
    <t>NONANE</t>
  </si>
  <si>
    <t>decano</t>
  </si>
  <si>
    <r>
      <t xml:space="preserve">undecano </t>
    </r>
    <r>
      <rPr>
        <sz val="11"/>
        <color rgb="FFFF0000"/>
        <rFont val="Calibri"/>
        <family val="2"/>
        <scheme val="minor"/>
      </rPr>
      <t>(undecane)</t>
    </r>
  </si>
  <si>
    <r>
      <t xml:space="preserve">dodecano </t>
    </r>
    <r>
      <rPr>
        <sz val="11"/>
        <color rgb="FFFF0000"/>
        <rFont val="Calibri"/>
        <family val="2"/>
        <scheme val="minor"/>
      </rPr>
      <t>(dodecane)</t>
    </r>
  </si>
  <si>
    <r>
      <t xml:space="preserve">tridecano </t>
    </r>
    <r>
      <rPr>
        <sz val="11"/>
        <color rgb="FFFF0000"/>
        <rFont val="Calibri"/>
        <family val="2"/>
        <scheme val="minor"/>
      </rPr>
      <t>(tridecane)</t>
    </r>
  </si>
  <si>
    <t>tetradecano</t>
  </si>
  <si>
    <t>Pentadecane</t>
  </si>
  <si>
    <t>Hexadecane</t>
  </si>
  <si>
    <t>LRI</t>
  </si>
  <si>
    <t>R</t>
  </si>
  <si>
    <t>ms, lri,s</t>
  </si>
  <si>
    <t>ms, lri</t>
  </si>
  <si>
    <t>ms,</t>
  </si>
  <si>
    <t>Total Aliphatic hydrocarbons</t>
  </si>
  <si>
    <t>Total Aromatic and cyclic hycrocarbons</t>
  </si>
  <si>
    <t>Total Carboxilic acid</t>
  </si>
  <si>
    <t>crotal</t>
  </si>
  <si>
    <t>clasif</t>
  </si>
  <si>
    <t>2-NEGRO</t>
  </si>
  <si>
    <t>negre</t>
  </si>
  <si>
    <t>5_4302</t>
  </si>
  <si>
    <t>7-31/7/17</t>
  </si>
  <si>
    <t>blanc</t>
  </si>
  <si>
    <t>5-31/7/17</t>
  </si>
  <si>
    <t>B-17/7</t>
  </si>
  <si>
    <t>S</t>
  </si>
  <si>
    <t>5-4330</t>
  </si>
  <si>
    <t>4-4331</t>
  </si>
  <si>
    <t>1-4/9/17</t>
  </si>
  <si>
    <t>1-4343</t>
  </si>
  <si>
    <t>6-31/7/17</t>
  </si>
  <si>
    <t>8-31/7/17</t>
  </si>
  <si>
    <t>2-4/9/17</t>
  </si>
  <si>
    <t>3-4358</t>
  </si>
  <si>
    <t>4-31/7/17</t>
  </si>
  <si>
    <t>7-4364</t>
  </si>
  <si>
    <t>4_4371</t>
  </si>
  <si>
    <t>C-17/7</t>
  </si>
  <si>
    <t>6</t>
  </si>
  <si>
    <t>9-31/7/17</t>
  </si>
  <si>
    <t>1-4388</t>
  </si>
  <si>
    <t>3_4389</t>
  </si>
  <si>
    <t>2-4392</t>
  </si>
  <si>
    <t>4-4394</t>
  </si>
  <si>
    <t>A-17/7</t>
  </si>
  <si>
    <t xml:space="preserve"> C10:0</t>
  </si>
  <si>
    <t xml:space="preserve"> C12:0</t>
  </si>
  <si>
    <t xml:space="preserve"> C14:0</t>
  </si>
  <si>
    <t xml:space="preserve"> C16:0</t>
  </si>
  <si>
    <t xml:space="preserve"> c9-C16:1</t>
  </si>
  <si>
    <t xml:space="preserve"> C17:0</t>
  </si>
  <si>
    <t xml:space="preserve"> c9-C17:1</t>
  </si>
  <si>
    <t xml:space="preserve"> C18:0</t>
  </si>
  <si>
    <t xml:space="preserve"> c9-C18:1</t>
  </si>
  <si>
    <t xml:space="preserve"> c11-C18:1</t>
  </si>
  <si>
    <t xml:space="preserve"> c9,12-C18:2</t>
  </si>
  <si>
    <t xml:space="preserve"> C18:3 n6</t>
  </si>
  <si>
    <t xml:space="preserve"> C18:3 n3</t>
  </si>
  <si>
    <t xml:space="preserve"> C20:0</t>
  </si>
  <si>
    <t xml:space="preserve"> c11-C20:1</t>
  </si>
  <si>
    <t xml:space="preserve"> C20:2</t>
  </si>
  <si>
    <t xml:space="preserve"> C20:3 n6</t>
  </si>
  <si>
    <t xml:space="preserve"> C20:4</t>
  </si>
  <si>
    <t xml:space="preserve"> C20:3 n3</t>
  </si>
  <si>
    <t>suma</t>
  </si>
  <si>
    <t>PUFA</t>
  </si>
  <si>
    <t>MUFA</t>
  </si>
  <si>
    <t>SFA</t>
  </si>
  <si>
    <t>suma2</t>
  </si>
  <si>
    <t>PUFA/SFA</t>
  </si>
  <si>
    <t>MUFA/SFA</t>
  </si>
  <si>
    <t>(1) Hydrocarbons</t>
  </si>
  <si>
    <t>(1.1) Aliphatic Hydrocarbons</t>
  </si>
  <si>
    <t>(1.2)Aromatic and cyclic hycrocarbons</t>
  </si>
  <si>
    <t>Aldehyde</t>
  </si>
  <si>
    <t>ketone</t>
  </si>
  <si>
    <t>Esther and ether</t>
  </si>
  <si>
    <t>Furans</t>
  </si>
  <si>
    <t>Sulphur compounds</t>
  </si>
  <si>
    <t>lipolysis</t>
  </si>
  <si>
    <t>proteolysis</t>
  </si>
  <si>
    <t xml:space="preserve">Microbial </t>
  </si>
  <si>
    <t xml:space="preserve">Lipolysis </t>
  </si>
  <si>
    <t>unknown</t>
  </si>
  <si>
    <t>unknwon</t>
  </si>
  <si>
    <t>microbial</t>
  </si>
  <si>
    <t>TOTAL_fam</t>
  </si>
  <si>
    <t>Perc_(1.1) Aliphatic Hydrocarbons</t>
  </si>
  <si>
    <t>Perc_(1.2)Aromatic and cyclic hycrocarbons</t>
  </si>
  <si>
    <t>Perc_Aldehyde</t>
  </si>
  <si>
    <t>Perc_ketone</t>
  </si>
  <si>
    <t>Perc_Carboxilic acid</t>
  </si>
  <si>
    <t>Perc_Esther and ether</t>
  </si>
  <si>
    <t>Perc_Alcohol</t>
  </si>
  <si>
    <t>Perc_Furans</t>
  </si>
  <si>
    <t>Perc_Sulphur compounds</t>
  </si>
  <si>
    <t>suma_perc</t>
  </si>
  <si>
    <t>perc_proteolysis</t>
  </si>
  <si>
    <t>perc_microbial</t>
  </si>
  <si>
    <t>perc_unknown</t>
  </si>
  <si>
    <t>perc total</t>
  </si>
  <si>
    <t>perc_lipolysis</t>
  </si>
  <si>
    <t>id</t>
  </si>
  <si>
    <t>number</t>
  </si>
  <si>
    <t>black</t>
  </si>
  <si>
    <t>white</t>
  </si>
  <si>
    <t>male</t>
  </si>
  <si>
    <t>female</t>
  </si>
  <si>
    <t>less60</t>
  </si>
  <si>
    <t>genetictype</t>
  </si>
  <si>
    <t>N=black: B=White</t>
  </si>
  <si>
    <t xml:space="preserve"> LRI</t>
  </si>
  <si>
    <t>sum_lipolysis</t>
  </si>
  <si>
    <t>sum_proteolysis</t>
  </si>
  <si>
    <t>sum_microbial</t>
  </si>
  <si>
    <t>sum_unknown</t>
  </si>
  <si>
    <t>sum total</t>
  </si>
  <si>
    <t>sum total verif</t>
  </si>
  <si>
    <t>genetic_type</t>
  </si>
  <si>
    <t>gender</t>
  </si>
  <si>
    <t>BWf</t>
  </si>
  <si>
    <t>%lean</t>
  </si>
  <si>
    <t>sum2</t>
  </si>
  <si>
    <t>out_study</t>
  </si>
  <si>
    <t>REF AUTHORS</t>
  </si>
  <si>
    <t>FAMILY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</si>
</sst>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Microsoft Sans Serif"/>
      <family val="2"/>
    </font>
    <font>
      <sz val="8"/>
      <color rgb="FFFF0000"/>
      <name val="Microsoft Sans Serif"/>
      <family val="2"/>
    </font>
    <font>
      <sz val="8"/>
      <name val="Microsoft Sans Serif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18"/>
      <name val="Arial"/>
      <family val="2"/>
    </font>
    <font>
      <b/>
      <sz val="8"/>
      <color theme="3"/>
      <name val="Microsoft Sans Serif"/>
      <family val="2"/>
    </font>
    <font>
      <b/>
      <sz val="9"/>
      <color theme="3"/>
      <name val="Microsoft Sans Serif"/>
      <family val="2"/>
    </font>
    <font>
      <b/>
      <sz val="10"/>
      <color theme="3"/>
      <name val="Microsoft Sans Serif"/>
      <family val="2"/>
    </font>
    <font>
      <sz val="11"/>
      <color theme="4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0" xfId="0" applyFont="1"/>
    <xf numFmtId="0" fontId="4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right" vertical="top"/>
    </xf>
    <xf numFmtId="0" fontId="0" fillId="0" borderId="0" xfId="0" applyFill="1"/>
    <xf numFmtId="0" fontId="6" fillId="0" borderId="0" xfId="0" applyFont="1" applyFill="1"/>
    <xf numFmtId="0" fontId="5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2" fillId="0" borderId="0" xfId="0" applyFont="1" applyFill="1"/>
    <xf numFmtId="0" fontId="5" fillId="0" borderId="5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/>
    <xf numFmtId="164" fontId="5" fillId="4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/>
    </xf>
    <xf numFmtId="0" fontId="0" fillId="0" borderId="0" xfId="0" applyFill="1" applyBorder="1" applyAlignment="1"/>
    <xf numFmtId="0" fontId="5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0" fillId="4" borderId="0" xfId="0" applyFill="1" applyBorder="1" applyAlignment="1"/>
    <xf numFmtId="0" fontId="9" fillId="0" borderId="0" xfId="0" applyFont="1" applyFill="1" applyBorder="1" applyAlignment="1"/>
    <xf numFmtId="0" fontId="3" fillId="3" borderId="4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1" fontId="0" fillId="4" borderId="0" xfId="0" applyNumberFormat="1" applyFill="1"/>
    <xf numFmtId="0" fontId="5" fillId="0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1" fontId="0" fillId="0" borderId="0" xfId="0" applyNumberFormat="1"/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6" fillId="0" borderId="4" xfId="0" applyFont="1" applyBorder="1"/>
    <xf numFmtId="0" fontId="0" fillId="0" borderId="4" xfId="0" applyBorder="1"/>
    <xf numFmtId="0" fontId="6" fillId="0" borderId="0" xfId="0" applyFont="1"/>
    <xf numFmtId="0" fontId="13" fillId="0" borderId="0" xfId="0" applyFont="1"/>
    <xf numFmtId="0" fontId="14" fillId="0" borderId="0" xfId="0" applyFont="1"/>
    <xf numFmtId="0" fontId="0" fillId="0" borderId="0" xfId="0" applyBorder="1"/>
    <xf numFmtId="0" fontId="0" fillId="0" borderId="6" xfId="0" applyFill="1" applyBorder="1"/>
    <xf numFmtId="0" fontId="0" fillId="0" borderId="0" xfId="0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 vertical="top"/>
    </xf>
    <xf numFmtId="0" fontId="1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0995188101487"/>
          <c:y val="5.1400554097404488E-2"/>
          <c:w val="0.69746434820647418"/>
          <c:h val="0.7982250656167978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0"/>
            <c:trendlineLbl>
              <c:numFmt formatCode="General" sourceLinked="0"/>
            </c:trendlineLbl>
          </c:trendline>
          <c:xVal>
            <c:numRef>
              <c:f>[2]LRI!$B$2:$B$13</c:f>
              <c:numCache>
                <c:formatCode>General</c:formatCode>
                <c:ptCount val="12"/>
                <c:pt idx="0">
                  <c:v>2.71183497654149</c:v>
                </c:pt>
                <c:pt idx="1">
                  <c:v>4.8020302554777903</c:v>
                </c:pt>
                <c:pt idx="2">
                  <c:v>9.9888374614622197</c:v>
                </c:pt>
                <c:pt idx="3">
                  <c:v>16.758099466397098</c:v>
                </c:pt>
                <c:pt idx="4">
                  <c:v>21.9664945443329</c:v>
                </c:pt>
                <c:pt idx="5">
                  <c:v>26.314948011954598</c:v>
                </c:pt>
                <c:pt idx="6">
                  <c:v>30.121192041305498</c:v>
                </c:pt>
                <c:pt idx="7">
                  <c:v>33.575024479305704</c:v>
                </c:pt>
                <c:pt idx="8">
                  <c:v>36.756750591141298</c:v>
                </c:pt>
              </c:numCache>
            </c:numRef>
          </c:xVal>
          <c:yVal>
            <c:numRef>
              <c:f>[2]LRI!$C$2:$C$13</c:f>
              <c:numCache>
                <c:formatCode>General</c:formatCode>
                <c:ptCount val="12"/>
                <c:pt idx="0">
                  <c:v>500</c:v>
                </c:pt>
                <c:pt idx="1">
                  <c:v>600</c:v>
                </c:pt>
                <c:pt idx="2">
                  <c:v>700</c:v>
                </c:pt>
                <c:pt idx="3">
                  <c:v>800</c:v>
                </c:pt>
                <c:pt idx="4">
                  <c:v>900</c:v>
                </c:pt>
                <c:pt idx="5">
                  <c:v>1000</c:v>
                </c:pt>
                <c:pt idx="6">
                  <c:v>1100</c:v>
                </c:pt>
                <c:pt idx="7">
                  <c:v>1200</c:v>
                </c:pt>
                <c:pt idx="8">
                  <c:v>1300</c:v>
                </c:pt>
                <c:pt idx="9">
                  <c:v>1400</c:v>
                </c:pt>
                <c:pt idx="10">
                  <c:v>1500</c:v>
                </c:pt>
                <c:pt idx="11">
                  <c:v>1600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3F5-4348-B47C-26E2CA78A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275520"/>
        <c:axId val="55277056"/>
      </c:scatterChart>
      <c:valAx>
        <c:axId val="5527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5277056"/>
        <c:crosses val="autoZero"/>
        <c:crossBetween val="midCat"/>
      </c:valAx>
      <c:valAx>
        <c:axId val="55277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2755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76</xdr:row>
      <xdr:rowOff>119063</xdr:rowOff>
    </xdr:from>
    <xdr:to>
      <xdr:col>1</xdr:col>
      <xdr:colOff>935490</xdr:colOff>
      <xdr:row>86</xdr:row>
      <xdr:rowOff>153081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DC6DF02-BF4F-4AAC-B0CC-B6968E23E1F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372" t="43244" r="81257" b="38236"/>
        <a:stretch/>
      </xdr:blipFill>
      <xdr:spPr>
        <a:xfrm>
          <a:off x="0" y="14597063"/>
          <a:ext cx="2259465" cy="1939018"/>
        </a:xfrm>
        <a:prstGeom prst="rect">
          <a:avLst/>
        </a:prstGeom>
      </xdr:spPr>
    </xdr:pic>
    <xdr:clientData/>
  </xdr:twoCellAnchor>
  <xdr:twoCellAnchor editAs="oneCell">
    <xdr:from>
      <xdr:col>0</xdr:col>
      <xdr:colOff>331675</xdr:colOff>
      <xdr:row>86</xdr:row>
      <xdr:rowOff>0</xdr:rowOff>
    </xdr:from>
    <xdr:to>
      <xdr:col>1</xdr:col>
      <xdr:colOff>782411</xdr:colOff>
      <xdr:row>92</xdr:row>
      <xdr:rowOff>51025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2BD7230-4A77-4BB4-8405-A7F4BE71CA6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8186" t="49693" r="82094" b="38898"/>
        <a:stretch/>
      </xdr:blipFill>
      <xdr:spPr>
        <a:xfrm>
          <a:off x="331675" y="16383000"/>
          <a:ext cx="1774711" cy="1194025"/>
        </a:xfrm>
        <a:prstGeom prst="rect">
          <a:avLst/>
        </a:prstGeom>
      </xdr:spPr>
    </xdr:pic>
    <xdr:clientData/>
  </xdr:twoCellAnchor>
  <xdr:twoCellAnchor>
    <xdr:from>
      <xdr:col>0</xdr:col>
      <xdr:colOff>535781</xdr:colOff>
      <xdr:row>81</xdr:row>
      <xdr:rowOff>153081</xdr:rowOff>
    </xdr:from>
    <xdr:to>
      <xdr:col>1</xdr:col>
      <xdr:colOff>297657</xdr:colOff>
      <xdr:row>82</xdr:row>
      <xdr:rowOff>102053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94FA5D5C-2525-4437-B966-06FEFCD49C67}"/>
            </a:ext>
          </a:extLst>
        </xdr:cNvPr>
        <xdr:cNvSpPr/>
      </xdr:nvSpPr>
      <xdr:spPr>
        <a:xfrm>
          <a:off x="535781" y="15583581"/>
          <a:ext cx="1085851" cy="139472"/>
        </a:xfrm>
        <a:prstGeom prst="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527277</xdr:colOff>
      <xdr:row>82</xdr:row>
      <xdr:rowOff>127567</xdr:rowOff>
    </xdr:from>
    <xdr:to>
      <xdr:col>1</xdr:col>
      <xdr:colOff>289153</xdr:colOff>
      <xdr:row>83</xdr:row>
      <xdr:rowOff>76539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1F03C3D5-2AEF-484D-9961-AC98DCA00CDC}"/>
            </a:ext>
          </a:extLst>
        </xdr:cNvPr>
        <xdr:cNvSpPr/>
      </xdr:nvSpPr>
      <xdr:spPr>
        <a:xfrm>
          <a:off x="527277" y="15748567"/>
          <a:ext cx="1085851" cy="139472"/>
        </a:xfrm>
        <a:prstGeom prst="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526597</xdr:colOff>
      <xdr:row>83</xdr:row>
      <xdr:rowOff>75860</xdr:rowOff>
    </xdr:from>
    <xdr:to>
      <xdr:col>1</xdr:col>
      <xdr:colOff>288473</xdr:colOff>
      <xdr:row>84</xdr:row>
      <xdr:rowOff>24832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B2AC0603-92C6-4669-BEF6-F48CEB1DBB8A}"/>
            </a:ext>
          </a:extLst>
        </xdr:cNvPr>
        <xdr:cNvSpPr/>
      </xdr:nvSpPr>
      <xdr:spPr>
        <a:xfrm>
          <a:off x="526597" y="15887360"/>
          <a:ext cx="1085851" cy="139472"/>
        </a:xfrm>
        <a:prstGeom prst="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517412</xdr:colOff>
      <xdr:row>81</xdr:row>
      <xdr:rowOff>7143</xdr:rowOff>
    </xdr:from>
    <xdr:to>
      <xdr:col>1</xdr:col>
      <xdr:colOff>279288</xdr:colOff>
      <xdr:row>81</xdr:row>
      <xdr:rowOff>143213</xdr:rowOff>
    </xdr:to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4D907764-96A3-42BC-941C-025DDAC6D33D}"/>
            </a:ext>
          </a:extLst>
        </xdr:cNvPr>
        <xdr:cNvSpPr/>
      </xdr:nvSpPr>
      <xdr:spPr>
        <a:xfrm>
          <a:off x="517412" y="15437643"/>
          <a:ext cx="1085851" cy="136070"/>
        </a:xfrm>
        <a:prstGeom prst="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518093</xdr:colOff>
      <xdr:row>86</xdr:row>
      <xdr:rowOff>169410</xdr:rowOff>
    </xdr:from>
    <xdr:to>
      <xdr:col>1</xdr:col>
      <xdr:colOff>279969</xdr:colOff>
      <xdr:row>87</xdr:row>
      <xdr:rowOff>118381</xdr:rowOff>
    </xdr:to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7A4AD3D0-33B5-40D0-811E-0BE5B481F7E1}"/>
            </a:ext>
          </a:extLst>
        </xdr:cNvPr>
        <xdr:cNvSpPr/>
      </xdr:nvSpPr>
      <xdr:spPr>
        <a:xfrm>
          <a:off x="518093" y="16552410"/>
          <a:ext cx="1085851" cy="139471"/>
        </a:xfrm>
        <a:prstGeom prst="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510269</xdr:colOff>
      <xdr:row>80</xdr:row>
      <xdr:rowOff>51027</xdr:rowOff>
    </xdr:from>
    <xdr:to>
      <xdr:col>1</xdr:col>
      <xdr:colOff>272145</xdr:colOff>
      <xdr:row>80</xdr:row>
      <xdr:rowOff>187097</xdr:rowOff>
    </xdr:to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57C50692-4D84-4272-8FD5-9A0B32B07152}"/>
            </a:ext>
          </a:extLst>
        </xdr:cNvPr>
        <xdr:cNvSpPr/>
      </xdr:nvSpPr>
      <xdr:spPr>
        <a:xfrm>
          <a:off x="510269" y="15291027"/>
          <a:ext cx="1085851" cy="136070"/>
        </a:xfrm>
        <a:prstGeom prst="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510269</xdr:colOff>
      <xdr:row>88</xdr:row>
      <xdr:rowOff>85044</xdr:rowOff>
    </xdr:from>
    <xdr:to>
      <xdr:col>1</xdr:col>
      <xdr:colOff>272145</xdr:colOff>
      <xdr:row>89</xdr:row>
      <xdr:rowOff>34016</xdr:rowOff>
    </xdr:to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id="{B6E5E4C2-489A-49AA-B1DB-08A0B7CBAFA4}"/>
            </a:ext>
          </a:extLst>
        </xdr:cNvPr>
        <xdr:cNvSpPr/>
      </xdr:nvSpPr>
      <xdr:spPr>
        <a:xfrm>
          <a:off x="510269" y="16849044"/>
          <a:ext cx="1085851" cy="139472"/>
        </a:xfrm>
        <a:prstGeom prst="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510268</xdr:colOff>
      <xdr:row>85</xdr:row>
      <xdr:rowOff>34018</xdr:rowOff>
    </xdr:from>
    <xdr:to>
      <xdr:col>1</xdr:col>
      <xdr:colOff>272144</xdr:colOff>
      <xdr:row>85</xdr:row>
      <xdr:rowOff>170088</xdr:rowOff>
    </xdr:to>
    <xdr:sp macro="" textlink="">
      <xdr:nvSpPr>
        <xdr:cNvPr id="11" name="Rectángulo 10">
          <a:extLst>
            <a:ext uri="{FF2B5EF4-FFF2-40B4-BE49-F238E27FC236}">
              <a16:creationId xmlns:a16="http://schemas.microsoft.com/office/drawing/2014/main" id="{4ECD8E21-0E91-4CDF-BA90-40C699EB498D}"/>
            </a:ext>
          </a:extLst>
        </xdr:cNvPr>
        <xdr:cNvSpPr/>
      </xdr:nvSpPr>
      <xdr:spPr>
        <a:xfrm>
          <a:off x="510268" y="16226518"/>
          <a:ext cx="1085851" cy="136070"/>
        </a:xfrm>
        <a:prstGeom prst="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510268</xdr:colOff>
      <xdr:row>79</xdr:row>
      <xdr:rowOff>85044</xdr:rowOff>
    </xdr:from>
    <xdr:to>
      <xdr:col>1</xdr:col>
      <xdr:colOff>272144</xdr:colOff>
      <xdr:row>80</xdr:row>
      <xdr:rowOff>34016</xdr:rowOff>
    </xdr:to>
    <xdr:sp macro="" textlink="">
      <xdr:nvSpPr>
        <xdr:cNvPr id="12" name="Rectángulo 11">
          <a:extLst>
            <a:ext uri="{FF2B5EF4-FFF2-40B4-BE49-F238E27FC236}">
              <a16:creationId xmlns:a16="http://schemas.microsoft.com/office/drawing/2014/main" id="{D730205F-3BBC-46F3-AB15-E27225B70F57}"/>
            </a:ext>
          </a:extLst>
        </xdr:cNvPr>
        <xdr:cNvSpPr/>
      </xdr:nvSpPr>
      <xdr:spPr>
        <a:xfrm>
          <a:off x="510268" y="15134544"/>
          <a:ext cx="1085851" cy="139472"/>
        </a:xfrm>
        <a:prstGeom prst="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527277</xdr:colOff>
      <xdr:row>78</xdr:row>
      <xdr:rowOff>119063</xdr:rowOff>
    </xdr:from>
    <xdr:to>
      <xdr:col>1</xdr:col>
      <xdr:colOff>289153</xdr:colOff>
      <xdr:row>79</xdr:row>
      <xdr:rowOff>68035</xdr:rowOff>
    </xdr:to>
    <xdr:sp macro="" textlink="">
      <xdr:nvSpPr>
        <xdr:cNvPr id="13" name="Rectángulo 12">
          <a:extLst>
            <a:ext uri="{FF2B5EF4-FFF2-40B4-BE49-F238E27FC236}">
              <a16:creationId xmlns:a16="http://schemas.microsoft.com/office/drawing/2014/main" id="{2879FFAA-7D25-4A06-A26B-EBDF02C86B88}"/>
            </a:ext>
          </a:extLst>
        </xdr:cNvPr>
        <xdr:cNvSpPr/>
      </xdr:nvSpPr>
      <xdr:spPr>
        <a:xfrm>
          <a:off x="527277" y="14978063"/>
          <a:ext cx="1085851" cy="139472"/>
        </a:xfrm>
        <a:prstGeom prst="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510268</xdr:colOff>
      <xdr:row>84</xdr:row>
      <xdr:rowOff>59531</xdr:rowOff>
    </xdr:from>
    <xdr:to>
      <xdr:col>1</xdr:col>
      <xdr:colOff>272144</xdr:colOff>
      <xdr:row>85</xdr:row>
      <xdr:rowOff>8503</xdr:rowOff>
    </xdr:to>
    <xdr:sp macro="" textlink="">
      <xdr:nvSpPr>
        <xdr:cNvPr id="14" name="Rectángulo 13">
          <a:extLst>
            <a:ext uri="{FF2B5EF4-FFF2-40B4-BE49-F238E27FC236}">
              <a16:creationId xmlns:a16="http://schemas.microsoft.com/office/drawing/2014/main" id="{FE2EE1E8-D37C-49DB-9545-A9072ABD88F8}"/>
            </a:ext>
          </a:extLst>
        </xdr:cNvPr>
        <xdr:cNvSpPr/>
      </xdr:nvSpPr>
      <xdr:spPr>
        <a:xfrm>
          <a:off x="510268" y="16061531"/>
          <a:ext cx="1085851" cy="139472"/>
        </a:xfrm>
        <a:prstGeom prst="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518773</xdr:colOff>
      <xdr:row>90</xdr:row>
      <xdr:rowOff>178593</xdr:rowOff>
    </xdr:from>
    <xdr:to>
      <xdr:col>1</xdr:col>
      <xdr:colOff>280649</xdr:colOff>
      <xdr:row>91</xdr:row>
      <xdr:rowOff>127566</xdr:rowOff>
    </xdr:to>
    <xdr:sp macro="" textlink="">
      <xdr:nvSpPr>
        <xdr:cNvPr id="15" name="Rectángulo 14">
          <a:extLst>
            <a:ext uri="{FF2B5EF4-FFF2-40B4-BE49-F238E27FC236}">
              <a16:creationId xmlns:a16="http://schemas.microsoft.com/office/drawing/2014/main" id="{5EF721B1-4CDA-4A49-AAA7-D47F1434B35E}"/>
            </a:ext>
          </a:extLst>
        </xdr:cNvPr>
        <xdr:cNvSpPr/>
      </xdr:nvSpPr>
      <xdr:spPr>
        <a:xfrm>
          <a:off x="518773" y="17323593"/>
          <a:ext cx="1085851" cy="139473"/>
        </a:xfrm>
        <a:prstGeom prst="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501764</xdr:colOff>
      <xdr:row>86</xdr:row>
      <xdr:rowOff>17009</xdr:rowOff>
    </xdr:from>
    <xdr:to>
      <xdr:col>1</xdr:col>
      <xdr:colOff>263640</xdr:colOff>
      <xdr:row>86</xdr:row>
      <xdr:rowOff>153079</xdr:rowOff>
    </xdr:to>
    <xdr:sp macro="" textlink="">
      <xdr:nvSpPr>
        <xdr:cNvPr id="16" name="Rectángulo 15">
          <a:extLst>
            <a:ext uri="{FF2B5EF4-FFF2-40B4-BE49-F238E27FC236}">
              <a16:creationId xmlns:a16="http://schemas.microsoft.com/office/drawing/2014/main" id="{AA01107D-9219-4C2F-BF32-A2F890BCFE8D}"/>
            </a:ext>
          </a:extLst>
        </xdr:cNvPr>
        <xdr:cNvSpPr/>
      </xdr:nvSpPr>
      <xdr:spPr>
        <a:xfrm>
          <a:off x="501764" y="16400009"/>
          <a:ext cx="1085851" cy="136070"/>
        </a:xfrm>
        <a:prstGeom prst="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493260</xdr:colOff>
      <xdr:row>89</xdr:row>
      <xdr:rowOff>42522</xdr:rowOff>
    </xdr:from>
    <xdr:to>
      <xdr:col>1</xdr:col>
      <xdr:colOff>255136</xdr:colOff>
      <xdr:row>89</xdr:row>
      <xdr:rowOff>178593</xdr:rowOff>
    </xdr:to>
    <xdr:sp macro="" textlink="">
      <xdr:nvSpPr>
        <xdr:cNvPr id="17" name="Rectángulo 16">
          <a:extLst>
            <a:ext uri="{FF2B5EF4-FFF2-40B4-BE49-F238E27FC236}">
              <a16:creationId xmlns:a16="http://schemas.microsoft.com/office/drawing/2014/main" id="{3E2B83CE-F11F-4C85-AF44-616BD673A26F}"/>
            </a:ext>
          </a:extLst>
        </xdr:cNvPr>
        <xdr:cNvSpPr/>
      </xdr:nvSpPr>
      <xdr:spPr>
        <a:xfrm>
          <a:off x="493260" y="16997022"/>
          <a:ext cx="1085851" cy="136071"/>
        </a:xfrm>
        <a:prstGeom prst="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0</xdr:row>
      <xdr:rowOff>142875</xdr:rowOff>
    </xdr:from>
    <xdr:to>
      <xdr:col>9</xdr:col>
      <xdr:colOff>514350</xdr:colOff>
      <xdr:row>15</xdr:row>
      <xdr:rowOff>28575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856D0AB8-8A1A-4A8B-AC68-B0140C4D68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ma/OneDrive/1-Doctorat/6-CAPITOL_%203_(Rot&#233;s)/CETA/VC_final_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SULTADOS\DATOS%20US\Vol&#225;tiles\Resultados%20por%20familias%20UST3T4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odificado"/>
      <sheetName val="filtre_articles"/>
      <sheetName val="VC_Finals"/>
      <sheetName val="AU"/>
    </sheetNames>
    <sheetDataSet>
      <sheetData sheetId="0" refreshError="1"/>
      <sheetData sheetId="1" refreshError="1"/>
      <sheetData sheetId="2" refreshError="1"/>
      <sheetData sheetId="3" refreshError="1">
        <row r="5">
          <cell r="A5" t="str">
            <v>Methanethiol</v>
          </cell>
        </row>
        <row r="6">
          <cell r="A6" t="str">
            <v>Pentane</v>
          </cell>
        </row>
        <row r="7">
          <cell r="A7" t="str">
            <v>Propanal</v>
          </cell>
        </row>
        <row r="8">
          <cell r="A8" t="str">
            <v>Acetone</v>
          </cell>
        </row>
        <row r="9">
          <cell r="A9" t="str">
            <v>Carbon disulfide</v>
          </cell>
        </row>
        <row r="10">
          <cell r="A10" t="str">
            <v>n-Hexane</v>
          </cell>
        </row>
        <row r="11">
          <cell r="A11" t="str">
            <v>Acetic acid ethenyl ester</v>
          </cell>
        </row>
        <row r="12">
          <cell r="A12" t="str">
            <v>2-Butanone</v>
          </cell>
        </row>
        <row r="13">
          <cell r="A13" t="str">
            <v>Ethyl Acetate</v>
          </cell>
        </row>
        <row r="14">
          <cell r="A14" t="str">
            <v>1-Propanol, 2-methyl-</v>
          </cell>
        </row>
        <row r="15">
          <cell r="A15" t="str">
            <v>Butanal, 3-methyl-</v>
          </cell>
        </row>
        <row r="16">
          <cell r="A16" t="str">
            <v>Butanal, 2-methyl-</v>
          </cell>
        </row>
        <row r="17">
          <cell r="A17" t="str">
            <v>Heptane</v>
          </cell>
        </row>
        <row r="18">
          <cell r="A18" t="str">
            <v>Acetic acid</v>
          </cell>
        </row>
        <row r="19">
          <cell r="A19" t="str">
            <v>Furan, 2-ethyl-</v>
          </cell>
        </row>
        <row r="20">
          <cell r="A20" t="str">
            <v>1-Butanol</v>
          </cell>
        </row>
        <row r="21">
          <cell r="A21" t="str">
            <v>2-Pentanone</v>
          </cell>
        </row>
        <row r="22">
          <cell r="A22" t="str">
            <v>Pentanal</v>
          </cell>
        </row>
        <row r="23">
          <cell r="A23" t="str">
            <v>2,3-Pentanedione</v>
          </cell>
        </row>
        <row r="24">
          <cell r="A24" t="str">
            <v>Acetoin</v>
          </cell>
        </row>
        <row r="25">
          <cell r="A25" t="str">
            <v>3-Buten-1-ol, 3-methyl-</v>
          </cell>
        </row>
        <row r="26">
          <cell r="A26" t="str">
            <v>Toluene</v>
          </cell>
        </row>
        <row r="27">
          <cell r="A27" t="str">
            <v>1-Butanol, 3-methyl-</v>
          </cell>
        </row>
        <row r="28">
          <cell r="A28" t="str">
            <v>1-Octene</v>
          </cell>
        </row>
        <row r="29">
          <cell r="A29" t="str">
            <v>Cyclopropane, pentyl-</v>
          </cell>
        </row>
        <row r="30">
          <cell r="A30" t="str">
            <v>3-Hydroxy-3-methyl-2-butanone</v>
          </cell>
        </row>
        <row r="31">
          <cell r="A31" t="str">
            <v>Octane</v>
          </cell>
        </row>
        <row r="32">
          <cell r="A32" t="str">
            <v>1-Pentanol</v>
          </cell>
        </row>
        <row r="33">
          <cell r="A33" t="str">
            <v>Hexanal</v>
          </cell>
        </row>
        <row r="34">
          <cell r="A34" t="str">
            <v>2,3-Butanediol</v>
          </cell>
        </row>
        <row r="35">
          <cell r="A35" t="str">
            <v>2,3-Butanediol, [S-(R*,R*)]-</v>
          </cell>
        </row>
        <row r="36">
          <cell r="A36" t="str">
            <v>Butanoic acid</v>
          </cell>
        </row>
        <row r="37">
          <cell r="A37" t="str">
            <v>Benzene, 1,3-dimethyl-</v>
          </cell>
        </row>
        <row r="38">
          <cell r="A38" t="str">
            <v>1-Octen-3-one</v>
          </cell>
        </row>
        <row r="39">
          <cell r="A39" t="str">
            <v>Nonane</v>
          </cell>
        </row>
        <row r="40">
          <cell r="A40" t="str">
            <v>2-n-Butyl furan</v>
          </cell>
        </row>
        <row r="41">
          <cell r="A41" t="str">
            <v>1-Hexanol</v>
          </cell>
        </row>
        <row r="42">
          <cell r="A42" t="str">
            <v>2-Heptanone</v>
          </cell>
        </row>
        <row r="43">
          <cell r="A43" t="str">
            <v>Butanoic acid, 3-methyl-</v>
          </cell>
        </row>
        <row r="44">
          <cell r="A44" t="str">
            <v>Heptanal</v>
          </cell>
        </row>
        <row r="45">
          <cell r="A45" t="str">
            <v>2-Heptenal, (Z)-</v>
          </cell>
        </row>
        <row r="46">
          <cell r="A46" t="str">
            <v>Furan, 2-pentyl-</v>
          </cell>
        </row>
        <row r="47">
          <cell r="A47" t="str">
            <v>Benzaldehyde</v>
          </cell>
        </row>
        <row r="48">
          <cell r="A48" t="str">
            <v>1-Heptanol</v>
          </cell>
        </row>
        <row r="49">
          <cell r="A49" t="str">
            <v>2-Butenal, (Z)-</v>
          </cell>
        </row>
        <row r="50">
          <cell r="A50" t="str">
            <v>1-Octen-3-ol</v>
          </cell>
        </row>
        <row r="51">
          <cell r="A51" t="str">
            <v>2-Octanone</v>
          </cell>
        </row>
        <row r="52">
          <cell r="A52" t="str">
            <v>Acetic acid, butyl ester</v>
          </cell>
        </row>
        <row r="53">
          <cell r="A53" t="str">
            <v>Octanal</v>
          </cell>
        </row>
        <row r="54">
          <cell r="A54" t="str">
            <v>Hexane, 2,4,4-trimethyl-</v>
          </cell>
        </row>
        <row r="55">
          <cell r="A55" t="str">
            <v>Pentanoic acid</v>
          </cell>
        </row>
        <row r="56">
          <cell r="A56" t="str">
            <v>Heptane, 3,3,4-trimethyl-</v>
          </cell>
        </row>
        <row r="57">
          <cell r="A57" t="str">
            <v>2-Ethyl-1-hexanol</v>
          </cell>
        </row>
        <row r="58">
          <cell r="A58" t="str">
            <v>Undecane</v>
          </cell>
        </row>
        <row r="59">
          <cell r="A59" t="str">
            <v>2-Octenal, (E)-</v>
          </cell>
        </row>
        <row r="60">
          <cell r="A60" t="str">
            <v>1-Octanol</v>
          </cell>
        </row>
        <row r="61">
          <cell r="A61" t="str">
            <v>Heptane, 4-methylene-</v>
          </cell>
        </row>
        <row r="62">
          <cell r="A62" t="str">
            <v>Pentanoic acid, 2-methyl-, anhydride</v>
          </cell>
        </row>
        <row r="63">
          <cell r="A63" t="str">
            <v>Nonanal</v>
          </cell>
        </row>
        <row r="64">
          <cell r="A64" t="str">
            <v>Phenylethyl Alcohol</v>
          </cell>
        </row>
        <row r="65">
          <cell r="A65" t="str">
            <v>Dodecane</v>
          </cell>
        </row>
        <row r="66">
          <cell r="A66" t="str">
            <v>1-Nonanol</v>
          </cell>
        </row>
        <row r="67">
          <cell r="A67" t="str">
            <v>1-Nonene</v>
          </cell>
        </row>
        <row r="68">
          <cell r="A68" t="str">
            <v>Octanoic acid</v>
          </cell>
        </row>
        <row r="69">
          <cell r="A69" t="str">
            <v>Tridecane</v>
          </cell>
        </row>
        <row r="70">
          <cell r="A70" t="str">
            <v>1-Undecene, 9-methyl-</v>
          </cell>
        </row>
        <row r="71">
          <cell r="A71" t="str">
            <v>2,4-Decadienal, (E,E)-</v>
          </cell>
        </row>
        <row r="72">
          <cell r="A72" t="str">
            <v>1-Tetradecanol</v>
          </cell>
        </row>
        <row r="73">
          <cell r="A73" t="str">
            <v>Phenol, 2,6-bis(1,1-dimethylethyl)-4-(1-methylpropyl)-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rea 103"/>
      <sheetName val="LRI"/>
      <sheetName val="Tabla estadistica"/>
      <sheetName val="Tabla estadistica filtrados"/>
      <sheetName val="Descriptivos"/>
      <sheetName val="ANOVA"/>
      <sheetName val="Posthoc"/>
      <sheetName val="Tabla final"/>
      <sheetName val="Tabla final (2)"/>
      <sheetName val="Descriptores"/>
    </sheetNames>
    <sheetDataSet>
      <sheetData sheetId="0"/>
      <sheetData sheetId="1"/>
      <sheetData sheetId="2">
        <row r="2">
          <cell r="B2">
            <v>2.71183497654149</v>
          </cell>
          <cell r="C2">
            <v>500</v>
          </cell>
        </row>
        <row r="3">
          <cell r="B3">
            <v>4.8020302554777903</v>
          </cell>
          <cell r="C3">
            <v>600</v>
          </cell>
        </row>
        <row r="4">
          <cell r="B4">
            <v>9.9888374614622197</v>
          </cell>
          <cell r="C4">
            <v>700</v>
          </cell>
        </row>
        <row r="5">
          <cell r="B5">
            <v>16.758099466397098</v>
          </cell>
          <cell r="C5">
            <v>800</v>
          </cell>
        </row>
        <row r="6">
          <cell r="B6">
            <v>21.9664945443329</v>
          </cell>
          <cell r="C6">
            <v>900</v>
          </cell>
        </row>
        <row r="7">
          <cell r="B7">
            <v>26.314948011954598</v>
          </cell>
          <cell r="C7">
            <v>1000</v>
          </cell>
        </row>
        <row r="8">
          <cell r="B8">
            <v>30.121192041305498</v>
          </cell>
          <cell r="C8">
            <v>1100</v>
          </cell>
        </row>
        <row r="9">
          <cell r="B9">
            <v>33.575024479305704</v>
          </cell>
          <cell r="C9">
            <v>1200</v>
          </cell>
        </row>
        <row r="10">
          <cell r="B10">
            <v>36.756750591141298</v>
          </cell>
          <cell r="C10">
            <v>1300</v>
          </cell>
        </row>
        <row r="11">
          <cell r="C11">
            <v>1400</v>
          </cell>
        </row>
        <row r="12">
          <cell r="C12">
            <v>1500</v>
          </cell>
        </row>
        <row r="13">
          <cell r="C13">
            <v>1600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F89"/>
  <sheetViews>
    <sheetView tabSelected="1" topLeftCell="A52" zoomScaleNormal="100" workbookViewId="0">
      <selection activeCell="E76" sqref="E76:F76"/>
    </sheetView>
  </sheetViews>
  <sheetFormatPr baseColWidth="10" defaultColWidth="9.140625" defaultRowHeight="15" x14ac:dyDescent="0.25"/>
  <cols>
    <col min="1" max="1" width="19.85546875" customWidth="1"/>
    <col min="2" max="2" width="14.140625" style="7" customWidth="1"/>
    <col min="3" max="3" width="11.140625" style="7" customWidth="1"/>
    <col min="4" max="4" width="6.42578125" style="13" customWidth="1"/>
    <col min="5" max="5" width="11.5703125" customWidth="1"/>
    <col min="6" max="6" width="5.5703125" customWidth="1"/>
    <col min="7" max="7" width="5.42578125" customWidth="1"/>
    <col min="8" max="11" width="10.42578125" bestFit="1" customWidth="1"/>
    <col min="12" max="12" width="10.7109375" bestFit="1" customWidth="1"/>
    <col min="13" max="13" width="10.42578125" bestFit="1" customWidth="1"/>
    <col min="14" max="14" width="11.140625" bestFit="1" customWidth="1"/>
    <col min="15" max="15" width="11.5703125" bestFit="1" customWidth="1"/>
    <col min="16" max="16" width="10.7109375" bestFit="1" customWidth="1"/>
    <col min="17" max="17" width="11.5703125" bestFit="1" customWidth="1"/>
    <col min="18" max="18" width="10.42578125" bestFit="1" customWidth="1"/>
    <col min="19" max="19" width="9.85546875" customWidth="1"/>
    <col min="20" max="24" width="10.85546875" bestFit="1" customWidth="1"/>
    <col min="25" max="25" width="12.28515625" bestFit="1" customWidth="1"/>
    <col min="26" max="26" width="10.85546875" bestFit="1" customWidth="1"/>
    <col min="27" max="28" width="12.28515625" bestFit="1" customWidth="1"/>
    <col min="29" max="32" width="10.85546875" bestFit="1" customWidth="1"/>
  </cols>
  <sheetData>
    <row r="1" spans="1:32" x14ac:dyDescent="0.25">
      <c r="A1" s="50" t="s">
        <v>0</v>
      </c>
      <c r="B1" s="51"/>
      <c r="C1" s="51"/>
      <c r="D1" s="51"/>
      <c r="E1" s="51"/>
      <c r="F1" s="51"/>
      <c r="G1" s="52"/>
      <c r="H1" s="1" t="s">
        <v>1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  <c r="O1" s="1" t="s">
        <v>8</v>
      </c>
      <c r="P1" s="1" t="s">
        <v>9</v>
      </c>
      <c r="Q1" s="1" t="s">
        <v>10</v>
      </c>
      <c r="R1" s="1" t="s">
        <v>11</v>
      </c>
      <c r="S1" s="1" t="s">
        <v>12</v>
      </c>
      <c r="T1" s="1" t="s">
        <v>13</v>
      </c>
      <c r="U1" s="1" t="s">
        <v>14</v>
      </c>
      <c r="V1" s="1" t="s">
        <v>15</v>
      </c>
      <c r="W1" s="1" t="s">
        <v>16</v>
      </c>
      <c r="X1" s="1" t="s">
        <v>17</v>
      </c>
      <c r="Y1" s="1" t="s">
        <v>18</v>
      </c>
      <c r="Z1" s="1" t="s">
        <v>19</v>
      </c>
      <c r="AA1" s="1" t="s">
        <v>20</v>
      </c>
      <c r="AB1" s="1" t="s">
        <v>21</v>
      </c>
      <c r="AC1" s="1" t="s">
        <v>22</v>
      </c>
      <c r="AD1" s="1" t="s">
        <v>23</v>
      </c>
      <c r="AE1" s="1" t="s">
        <v>24</v>
      </c>
      <c r="AF1" s="1" t="s">
        <v>25</v>
      </c>
    </row>
    <row r="2" spans="1:32" s="7" customFormat="1" ht="15" customHeight="1" x14ac:dyDescent="0.25">
      <c r="A2" s="2"/>
      <c r="B2" s="3"/>
      <c r="C2" s="4"/>
      <c r="D2" s="4"/>
      <c r="E2" s="3"/>
      <c r="F2" s="3"/>
      <c r="G2" s="5"/>
      <c r="H2" s="6">
        <v>4372</v>
      </c>
      <c r="I2" s="6">
        <v>4306</v>
      </c>
      <c r="J2" s="6">
        <v>4371</v>
      </c>
      <c r="K2" s="6">
        <v>4343</v>
      </c>
      <c r="L2" s="6">
        <v>4371</v>
      </c>
      <c r="M2" s="6">
        <v>4331</v>
      </c>
      <c r="N2" s="6">
        <v>4356</v>
      </c>
      <c r="O2" s="6">
        <v>4360</v>
      </c>
      <c r="P2" s="6">
        <v>4340</v>
      </c>
      <c r="Q2" s="6">
        <v>4315</v>
      </c>
      <c r="R2" s="6">
        <v>4358</v>
      </c>
      <c r="S2" s="6">
        <v>4302</v>
      </c>
      <c r="T2" s="6">
        <v>999</v>
      </c>
      <c r="U2" s="6">
        <v>4394</v>
      </c>
      <c r="V2" s="6">
        <v>4318</v>
      </c>
      <c r="W2" s="6">
        <v>4388</v>
      </c>
      <c r="X2" s="6">
        <v>4364</v>
      </c>
      <c r="Y2" s="6">
        <v>4354</v>
      </c>
      <c r="Z2" s="6">
        <v>4392</v>
      </c>
      <c r="AA2" s="6">
        <v>4387</v>
      </c>
      <c r="AB2" s="6">
        <v>4350</v>
      </c>
      <c r="AC2" s="6">
        <v>4389</v>
      </c>
      <c r="AD2" s="6" t="s">
        <v>26</v>
      </c>
      <c r="AE2" s="6">
        <v>4330</v>
      </c>
      <c r="AF2" s="6">
        <v>4373</v>
      </c>
    </row>
    <row r="3" spans="1:32" s="7" customFormat="1" ht="15" customHeight="1" x14ac:dyDescent="0.25">
      <c r="A3" s="2"/>
      <c r="B3" s="3"/>
      <c r="C3" s="4"/>
      <c r="D3" s="4"/>
      <c r="E3" s="3"/>
      <c r="F3" s="3"/>
      <c r="G3" s="5"/>
      <c r="H3" s="6" t="s">
        <v>27</v>
      </c>
      <c r="I3" s="6" t="s">
        <v>27</v>
      </c>
      <c r="J3" s="6" t="s">
        <v>28</v>
      </c>
      <c r="K3" s="6" t="s">
        <v>27</v>
      </c>
      <c r="L3" s="6" t="s">
        <v>28</v>
      </c>
      <c r="M3" s="6" t="s">
        <v>27</v>
      </c>
      <c r="N3" s="6" t="s">
        <v>28</v>
      </c>
      <c r="O3" s="6" t="s">
        <v>28</v>
      </c>
      <c r="P3" s="6" t="s">
        <v>28</v>
      </c>
      <c r="Q3" s="6" t="s">
        <v>27</v>
      </c>
      <c r="R3" s="6" t="s">
        <v>28</v>
      </c>
      <c r="S3" s="6" t="s">
        <v>28</v>
      </c>
      <c r="T3" s="6" t="s">
        <v>28</v>
      </c>
      <c r="U3" s="6" t="s">
        <v>28</v>
      </c>
      <c r="V3" s="6" t="s">
        <v>27</v>
      </c>
      <c r="W3" s="6" t="s">
        <v>27</v>
      </c>
      <c r="X3" s="6" t="s">
        <v>28</v>
      </c>
      <c r="Y3" s="6" t="s">
        <v>28</v>
      </c>
      <c r="Z3" s="6" t="s">
        <v>28</v>
      </c>
      <c r="AA3" s="6" t="s">
        <v>28</v>
      </c>
      <c r="AB3" s="6" t="s">
        <v>27</v>
      </c>
      <c r="AC3" s="6" t="s">
        <v>28</v>
      </c>
      <c r="AD3" s="6" t="s">
        <v>28</v>
      </c>
      <c r="AE3" s="6" t="s">
        <v>28</v>
      </c>
      <c r="AF3" s="6" t="s">
        <v>28</v>
      </c>
    </row>
    <row r="4" spans="1:32" ht="15" customHeight="1" x14ac:dyDescent="0.25">
      <c r="A4" s="1" t="s">
        <v>29</v>
      </c>
      <c r="B4" s="6" t="s">
        <v>373</v>
      </c>
      <c r="C4" s="8" t="s">
        <v>374</v>
      </c>
      <c r="D4" s="9" t="s">
        <v>30</v>
      </c>
      <c r="E4" s="1" t="s">
        <v>31</v>
      </c>
      <c r="F4" s="1" t="s">
        <v>32</v>
      </c>
      <c r="G4" s="1" t="s">
        <v>33</v>
      </c>
      <c r="H4" s="1" t="s">
        <v>34</v>
      </c>
      <c r="I4" s="1" t="s">
        <v>34</v>
      </c>
      <c r="J4" s="1" t="s">
        <v>34</v>
      </c>
      <c r="K4" s="1" t="s">
        <v>34</v>
      </c>
      <c r="L4" s="1" t="s">
        <v>34</v>
      </c>
      <c r="M4" s="1" t="s">
        <v>34</v>
      </c>
      <c r="N4" s="1" t="s">
        <v>34</v>
      </c>
      <c r="O4" s="1" t="s">
        <v>34</v>
      </c>
      <c r="P4" s="1" t="s">
        <v>34</v>
      </c>
      <c r="Q4" s="1" t="s">
        <v>34</v>
      </c>
      <c r="R4" s="1" t="s">
        <v>34</v>
      </c>
      <c r="S4" s="1" t="s">
        <v>34</v>
      </c>
      <c r="T4" s="1" t="s">
        <v>34</v>
      </c>
      <c r="U4" s="1" t="s">
        <v>34</v>
      </c>
      <c r="V4" s="1" t="s">
        <v>34</v>
      </c>
      <c r="W4" s="1" t="s">
        <v>34</v>
      </c>
      <c r="X4" s="1" t="s">
        <v>34</v>
      </c>
      <c r="Y4" s="1" t="s">
        <v>34</v>
      </c>
      <c r="Z4" s="1" t="s">
        <v>34</v>
      </c>
      <c r="AA4" s="1" t="s">
        <v>34</v>
      </c>
      <c r="AB4" s="1" t="s">
        <v>34</v>
      </c>
      <c r="AC4" s="1" t="s">
        <v>34</v>
      </c>
      <c r="AD4" s="1" t="s">
        <v>34</v>
      </c>
      <c r="AE4" s="1" t="s">
        <v>34</v>
      </c>
      <c r="AF4" s="1" t="s">
        <v>34</v>
      </c>
    </row>
    <row r="5" spans="1:32" s="13" customFormat="1" x14ac:dyDescent="0.25">
      <c r="A5" s="10" t="s">
        <v>35</v>
      </c>
      <c r="B5" s="11" t="s">
        <v>36</v>
      </c>
      <c r="C5" s="11" t="s">
        <v>37</v>
      </c>
      <c r="D5" s="12">
        <v>2.1403581685351298</v>
      </c>
      <c r="E5" s="10" t="s">
        <v>38</v>
      </c>
      <c r="F5" s="12">
        <v>47</v>
      </c>
      <c r="G5" s="10" t="s">
        <v>39</v>
      </c>
      <c r="H5" s="12">
        <v>9210.9067801513793</v>
      </c>
      <c r="I5" s="12">
        <v>3963.43411005401</v>
      </c>
      <c r="J5" s="12">
        <v>5684.4819335784796</v>
      </c>
      <c r="K5" s="12">
        <v>7902.7459548644902</v>
      </c>
      <c r="L5" s="12">
        <v>3489.2500456695602</v>
      </c>
      <c r="M5" s="12">
        <v>3469.7020309489599</v>
      </c>
      <c r="N5" s="12">
        <v>1536.4864166259799</v>
      </c>
      <c r="O5" s="12">
        <v>2885.7644213409399</v>
      </c>
      <c r="P5" s="12">
        <v>2295.7524289550702</v>
      </c>
      <c r="Q5" s="12">
        <v>5401.3187565460203</v>
      </c>
      <c r="R5" s="12">
        <v>2845.82801539611</v>
      </c>
      <c r="S5" s="12">
        <v>4229.0359742298097</v>
      </c>
      <c r="T5" s="12">
        <v>2555.7072446212701</v>
      </c>
      <c r="U5" s="12">
        <v>22584.278369678399</v>
      </c>
      <c r="V5" s="12">
        <v>19512.6907127554</v>
      </c>
      <c r="W5" s="12">
        <v>12563.1186968069</v>
      </c>
      <c r="X5" s="12">
        <v>30854.9462892761</v>
      </c>
      <c r="Y5" s="12">
        <v>16292.787162925701</v>
      </c>
      <c r="Z5" s="12">
        <v>17085.4343639832</v>
      </c>
      <c r="AA5" s="12">
        <v>28125.005763122499</v>
      </c>
      <c r="AB5" s="12">
        <v>148227.15084207701</v>
      </c>
      <c r="AC5" s="12">
        <v>172865.50988131101</v>
      </c>
      <c r="AD5" s="12">
        <v>309088.91719106998</v>
      </c>
      <c r="AE5" s="12">
        <v>24004.5258139953</v>
      </c>
      <c r="AF5" s="12">
        <v>2607.2852430114699</v>
      </c>
    </row>
    <row r="6" spans="1:32" s="13" customFormat="1" x14ac:dyDescent="0.25">
      <c r="A6" s="10" t="s">
        <v>40</v>
      </c>
      <c r="B6" s="11" t="s">
        <v>41</v>
      </c>
      <c r="C6" s="11" t="s">
        <v>42</v>
      </c>
      <c r="D6" s="12">
        <v>2.7097749998484399</v>
      </c>
      <c r="E6" s="10" t="s">
        <v>43</v>
      </c>
      <c r="F6" s="12">
        <v>43</v>
      </c>
      <c r="G6" s="10" t="s">
        <v>39</v>
      </c>
      <c r="H6" s="12">
        <v>42026.724743163999</v>
      </c>
      <c r="I6" s="12">
        <v>247159.94835660001</v>
      </c>
      <c r="J6" s="12">
        <v>104585.78861490999</v>
      </c>
      <c r="K6" s="12">
        <v>322838.313759888</v>
      </c>
      <c r="L6" s="12">
        <v>246974.102830594</v>
      </c>
      <c r="M6" s="12">
        <v>171153.61996981601</v>
      </c>
      <c r="N6" s="12">
        <v>321819.86114448501</v>
      </c>
      <c r="O6" s="12">
        <v>388114.43462149502</v>
      </c>
      <c r="P6" s="12">
        <v>341481.68321327399</v>
      </c>
      <c r="Q6" s="12">
        <v>207683.01490681601</v>
      </c>
      <c r="R6" s="12">
        <v>573921.20531941298</v>
      </c>
      <c r="S6" s="12">
        <v>465810.56831935502</v>
      </c>
      <c r="T6" s="12">
        <v>748520.81212322903</v>
      </c>
      <c r="U6" s="12">
        <v>601892.41495008499</v>
      </c>
      <c r="V6" s="12">
        <v>933713.95920728799</v>
      </c>
      <c r="W6" s="12">
        <v>3030026.3294926798</v>
      </c>
      <c r="X6" s="12">
        <v>2644243.4224515101</v>
      </c>
      <c r="Y6" s="12">
        <v>1509769.9315118999</v>
      </c>
      <c r="Z6" s="12">
        <v>2866002.8616226302</v>
      </c>
      <c r="AA6" s="12">
        <v>1524753.76940488</v>
      </c>
      <c r="AB6" s="12">
        <v>1609265.8814592101</v>
      </c>
      <c r="AC6" s="12">
        <v>1821083.34071044</v>
      </c>
      <c r="AD6" s="12">
        <v>3935259.25268343</v>
      </c>
      <c r="AE6" s="12">
        <v>2765989.9025455001</v>
      </c>
      <c r="AF6" s="12">
        <v>154131.92217883799</v>
      </c>
    </row>
    <row r="7" spans="1:32" s="14" customFormat="1" x14ac:dyDescent="0.25">
      <c r="A7" s="10" t="s">
        <v>44</v>
      </c>
      <c r="B7" s="11" t="s">
        <v>45</v>
      </c>
      <c r="C7" s="11" t="s">
        <v>46</v>
      </c>
      <c r="D7" s="12">
        <v>3.14743064769584</v>
      </c>
      <c r="E7" s="10" t="s">
        <v>47</v>
      </c>
      <c r="F7" s="12">
        <v>58</v>
      </c>
      <c r="G7" s="10" t="s">
        <v>39</v>
      </c>
      <c r="H7" s="12">
        <v>278833.68624323898</v>
      </c>
      <c r="I7" s="12">
        <v>471672.08200699999</v>
      </c>
      <c r="J7" s="12">
        <v>819473.21403559297</v>
      </c>
      <c r="K7" s="12">
        <v>802987.90803618601</v>
      </c>
      <c r="L7" s="12">
        <v>502079.94211705797</v>
      </c>
      <c r="M7" s="12">
        <v>806574.584618286</v>
      </c>
      <c r="N7" s="12">
        <v>25866.657153570501</v>
      </c>
      <c r="O7" s="12">
        <v>468128.35594053101</v>
      </c>
      <c r="P7" s="12">
        <v>1526608.12143412</v>
      </c>
      <c r="Q7" s="12">
        <v>277818.75638713298</v>
      </c>
      <c r="R7" s="12">
        <v>173853.866316848</v>
      </c>
      <c r="S7" s="12">
        <v>735880.58227520401</v>
      </c>
      <c r="T7" s="12">
        <v>278253.35214492801</v>
      </c>
      <c r="U7" s="12">
        <v>379663.92710152798</v>
      </c>
      <c r="V7" s="12">
        <v>1436011.42948327</v>
      </c>
      <c r="W7" s="12">
        <v>586902.01408698596</v>
      </c>
      <c r="X7" s="12">
        <v>528435.69997969398</v>
      </c>
      <c r="Y7" s="12">
        <v>1193555.77593433</v>
      </c>
      <c r="Z7" s="12">
        <v>199190.550081764</v>
      </c>
      <c r="AA7" s="12">
        <v>1293326.7888917101</v>
      </c>
      <c r="AB7" s="12">
        <v>899558.64260838705</v>
      </c>
      <c r="AC7" s="12">
        <v>740783.00093994103</v>
      </c>
      <c r="AD7" s="12">
        <v>668803.06597886502</v>
      </c>
      <c r="AE7" s="12">
        <v>427290.41807224997</v>
      </c>
      <c r="AF7" s="12">
        <v>380702.59170103399</v>
      </c>
    </row>
    <row r="8" spans="1:32" s="13" customFormat="1" x14ac:dyDescent="0.25">
      <c r="A8" s="10" t="s">
        <v>48</v>
      </c>
      <c r="B8" s="11" t="s">
        <v>49</v>
      </c>
      <c r="C8" s="11" t="s">
        <v>50</v>
      </c>
      <c r="D8" s="12">
        <v>3.2507158877456699</v>
      </c>
      <c r="E8" s="10" t="s">
        <v>51</v>
      </c>
      <c r="F8" s="12">
        <v>58</v>
      </c>
      <c r="G8" s="10" t="s">
        <v>39</v>
      </c>
      <c r="H8" s="12">
        <v>162188.94667464</v>
      </c>
      <c r="I8" s="12">
        <v>333674.65451708803</v>
      </c>
      <c r="J8" s="12">
        <v>141677.58149256301</v>
      </c>
      <c r="K8" s="12">
        <v>808626.42281708401</v>
      </c>
      <c r="L8" s="12">
        <v>199343.14494222001</v>
      </c>
      <c r="M8" s="12">
        <v>808142.53863526904</v>
      </c>
      <c r="N8" s="12">
        <v>202126.30576063701</v>
      </c>
      <c r="O8" s="12">
        <v>299299.18110212602</v>
      </c>
      <c r="P8" s="12">
        <v>1530933.0112830999</v>
      </c>
      <c r="Q8" s="12">
        <v>178812.74466936401</v>
      </c>
      <c r="R8" s="12">
        <v>176368.158306981</v>
      </c>
      <c r="S8" s="12">
        <v>737077.70126516698</v>
      </c>
      <c r="T8" s="12">
        <v>280401.78262426099</v>
      </c>
      <c r="U8" s="12">
        <v>383997.96907257102</v>
      </c>
      <c r="V8" s="12">
        <v>1445476.7938334099</v>
      </c>
      <c r="W8" s="12">
        <v>596040.21458129399</v>
      </c>
      <c r="X8" s="12">
        <v>538451.33363265195</v>
      </c>
      <c r="Y8" s="12">
        <v>1197786.81707545</v>
      </c>
      <c r="Z8" s="12">
        <v>202445.517349011</v>
      </c>
      <c r="AA8" s="12">
        <v>1300646.7177278299</v>
      </c>
      <c r="AB8" s="12">
        <v>904919.38839622797</v>
      </c>
      <c r="AC8" s="12">
        <v>739760.71914395201</v>
      </c>
      <c r="AD8" s="12">
        <v>667584.37101438898</v>
      </c>
      <c r="AE8" s="12">
        <v>435350.372573759</v>
      </c>
      <c r="AF8" s="12">
        <v>138460.74488596499</v>
      </c>
    </row>
    <row r="9" spans="1:32" s="13" customFormat="1" x14ac:dyDescent="0.25">
      <c r="A9" s="10" t="s">
        <v>52</v>
      </c>
      <c r="B9" s="11" t="s">
        <v>41</v>
      </c>
      <c r="C9" s="11" t="s">
        <v>53</v>
      </c>
      <c r="D9" s="12">
        <v>3.49252959088418</v>
      </c>
      <c r="E9" s="10" t="s">
        <v>54</v>
      </c>
      <c r="F9" s="12">
        <v>76</v>
      </c>
      <c r="G9" s="10" t="s">
        <v>39</v>
      </c>
      <c r="H9" s="12">
        <v>247368.77638895699</v>
      </c>
      <c r="I9" s="12">
        <v>115603.587485229</v>
      </c>
      <c r="J9" s="12">
        <v>134368.65080452</v>
      </c>
      <c r="K9" s="12">
        <v>87706.339497352499</v>
      </c>
      <c r="L9" s="12">
        <v>103270.147387024</v>
      </c>
      <c r="M9" s="12">
        <v>119750.827330139</v>
      </c>
      <c r="N9" s="12">
        <v>83142.475677154594</v>
      </c>
      <c r="O9" s="12">
        <v>107797.81630834901</v>
      </c>
      <c r="P9" s="12">
        <v>62465.272598052899</v>
      </c>
      <c r="Q9" s="12">
        <v>85047.141271207394</v>
      </c>
      <c r="R9" s="12">
        <v>180743.76026263699</v>
      </c>
      <c r="S9" s="12">
        <v>122195.566872007</v>
      </c>
      <c r="T9" s="12">
        <v>193158.526429021</v>
      </c>
      <c r="U9" s="12">
        <v>193795.704181398</v>
      </c>
      <c r="V9" s="12">
        <v>63175.3806777801</v>
      </c>
      <c r="W9" s="12">
        <v>49148.132836746197</v>
      </c>
      <c r="X9" s="12">
        <v>79534.711407897907</v>
      </c>
      <c r="Y9" s="12">
        <v>74409.981862518398</v>
      </c>
      <c r="Z9" s="12">
        <v>62711.233515899599</v>
      </c>
      <c r="AA9" s="12">
        <v>90268.557390548696</v>
      </c>
      <c r="AB9" s="12">
        <v>123745.06110797101</v>
      </c>
      <c r="AC9" s="12">
        <v>61419.171995758101</v>
      </c>
      <c r="AD9" s="12">
        <v>95787.286931533803</v>
      </c>
      <c r="AE9" s="12">
        <v>93829.595729553403</v>
      </c>
      <c r="AF9" s="12">
        <v>65020.766810928297</v>
      </c>
    </row>
    <row r="10" spans="1:32" s="13" customFormat="1" x14ac:dyDescent="0.25">
      <c r="A10" s="10" t="s">
        <v>55</v>
      </c>
      <c r="B10" s="11" t="s">
        <v>56</v>
      </c>
      <c r="C10" s="11" t="s">
        <v>42</v>
      </c>
      <c r="D10" s="12">
        <v>4.7856368929003397</v>
      </c>
      <c r="E10" s="10" t="s">
        <v>57</v>
      </c>
      <c r="F10" s="12">
        <v>57</v>
      </c>
      <c r="G10" s="10" t="s">
        <v>39</v>
      </c>
      <c r="H10" s="12">
        <v>3585987.97835819</v>
      </c>
      <c r="I10" s="12">
        <v>487290.29383316601</v>
      </c>
      <c r="J10" s="12">
        <v>323082.41773094202</v>
      </c>
      <c r="K10" s="12">
        <v>321881.43508270499</v>
      </c>
      <c r="L10" s="12">
        <v>278344.96460591297</v>
      </c>
      <c r="M10" s="12">
        <v>347694.72880861699</v>
      </c>
      <c r="N10" s="12">
        <v>553499.43333092402</v>
      </c>
      <c r="O10" s="12">
        <v>362818.81534375198</v>
      </c>
      <c r="P10" s="12">
        <v>316793.98799186503</v>
      </c>
      <c r="Q10" s="12">
        <v>265100.29397069098</v>
      </c>
      <c r="R10" s="12">
        <v>532946.22796398797</v>
      </c>
      <c r="S10" s="12">
        <v>249330.73837333199</v>
      </c>
      <c r="T10" s="12">
        <v>398235.86419544398</v>
      </c>
      <c r="U10" s="12">
        <v>369751.25564442598</v>
      </c>
      <c r="V10" s="12">
        <v>427806.231970653</v>
      </c>
      <c r="W10" s="12">
        <v>558967.65156652697</v>
      </c>
      <c r="X10" s="12">
        <v>609697.13401653594</v>
      </c>
      <c r="Y10" s="12">
        <v>637299.61448880902</v>
      </c>
      <c r="Z10" s="12">
        <v>510865.11414444802</v>
      </c>
      <c r="AA10" s="12">
        <v>665767.53730715998</v>
      </c>
      <c r="AB10" s="12">
        <v>512569.53511003603</v>
      </c>
      <c r="AC10" s="12">
        <v>608273.33347670396</v>
      </c>
      <c r="AD10" s="12">
        <v>673256.921495424</v>
      </c>
      <c r="AE10" s="12">
        <v>690057.18815681105</v>
      </c>
      <c r="AF10" s="12">
        <v>240676.692217409</v>
      </c>
    </row>
    <row r="11" spans="1:32" s="14" customFormat="1" x14ac:dyDescent="0.25">
      <c r="A11" s="10" t="s">
        <v>58</v>
      </c>
      <c r="B11" s="11" t="s">
        <v>59</v>
      </c>
      <c r="C11" s="11" t="s">
        <v>60</v>
      </c>
      <c r="D11" s="12">
        <v>5.9930751279666898</v>
      </c>
      <c r="E11" s="10" t="s">
        <v>61</v>
      </c>
      <c r="F11" s="12">
        <v>86</v>
      </c>
      <c r="G11" s="10" t="s">
        <v>39</v>
      </c>
      <c r="H11" s="12">
        <v>13292.8082855134</v>
      </c>
      <c r="I11" s="12" t="s">
        <v>62</v>
      </c>
      <c r="J11" s="12">
        <v>6363.1449359512499</v>
      </c>
      <c r="K11" s="12">
        <v>8811.0379352822401</v>
      </c>
      <c r="L11" s="12">
        <v>4305.9989666595502</v>
      </c>
      <c r="M11" s="12">
        <v>84891.905112645996</v>
      </c>
      <c r="N11" s="12">
        <v>180690.290484761</v>
      </c>
      <c r="O11" s="12">
        <v>206869.03430236399</v>
      </c>
      <c r="P11" s="12">
        <v>10509.481215772101</v>
      </c>
      <c r="Q11" s="12">
        <v>1061535.8089262999</v>
      </c>
      <c r="R11" s="12">
        <v>697067.36553752504</v>
      </c>
      <c r="S11" s="12">
        <v>2704588.2096426701</v>
      </c>
      <c r="T11" s="12">
        <v>657409.63511601195</v>
      </c>
      <c r="U11" s="12">
        <v>570729.79215139395</v>
      </c>
      <c r="V11" s="12">
        <v>1392826.52098649</v>
      </c>
      <c r="W11" s="12">
        <v>98563.336326197605</v>
      </c>
      <c r="X11" s="12">
        <v>166979.951148105</v>
      </c>
      <c r="Y11" s="12">
        <v>358609.16895138001</v>
      </c>
      <c r="Z11" s="12">
        <v>96510.922801606197</v>
      </c>
      <c r="AA11" s="12">
        <v>121942.31599994301</v>
      </c>
      <c r="AB11" s="12">
        <v>745988.54314478498</v>
      </c>
      <c r="AC11" s="12">
        <v>813577.43842628598</v>
      </c>
      <c r="AD11" s="12">
        <v>355590.772399173</v>
      </c>
      <c r="AE11" s="12">
        <v>97156.426394439695</v>
      </c>
      <c r="AF11" s="12">
        <v>19918.67873878</v>
      </c>
    </row>
    <row r="12" spans="1:32" s="13" customFormat="1" x14ac:dyDescent="0.25">
      <c r="A12" s="10" t="s">
        <v>63</v>
      </c>
      <c r="B12" s="11" t="s">
        <v>64</v>
      </c>
      <c r="C12" s="11" t="s">
        <v>50</v>
      </c>
      <c r="D12" s="12">
        <v>6.24132012326998</v>
      </c>
      <c r="E12" s="10" t="s">
        <v>65</v>
      </c>
      <c r="F12" s="12">
        <v>72</v>
      </c>
      <c r="G12" s="10" t="s">
        <v>39</v>
      </c>
      <c r="H12" s="12">
        <v>7690.8087321636303</v>
      </c>
      <c r="I12" s="12">
        <v>11175.947956538899</v>
      </c>
      <c r="J12" s="12">
        <v>13934.0241582337</v>
      </c>
      <c r="K12" s="12">
        <v>15261.3429464577</v>
      </c>
      <c r="L12" s="12">
        <v>8536.2856850660501</v>
      </c>
      <c r="M12" s="12">
        <v>17379.4768565222</v>
      </c>
      <c r="N12" s="12">
        <v>20890.774905557799</v>
      </c>
      <c r="O12" s="12">
        <v>23429.597637042101</v>
      </c>
      <c r="P12" s="12">
        <v>12624.748240387</v>
      </c>
      <c r="Q12" s="12">
        <v>23780.5013792313</v>
      </c>
      <c r="R12" s="12">
        <v>136046.70044373701</v>
      </c>
      <c r="S12" s="12">
        <v>37682.426487005003</v>
      </c>
      <c r="T12" s="12">
        <v>261074.63350189</v>
      </c>
      <c r="U12" s="12">
        <v>45066.541766356699</v>
      </c>
      <c r="V12" s="12">
        <v>91511.318766307901</v>
      </c>
      <c r="W12" s="12">
        <v>54642.136914987597</v>
      </c>
      <c r="X12" s="12">
        <v>309786.488263976</v>
      </c>
      <c r="Y12" s="12">
        <v>75887.223097135604</v>
      </c>
      <c r="Z12" s="12">
        <v>50758.208735589797</v>
      </c>
      <c r="AA12" s="12">
        <v>202311.13755037001</v>
      </c>
      <c r="AB12" s="12">
        <v>201661.71562425399</v>
      </c>
      <c r="AC12" s="12">
        <v>215205.665487828</v>
      </c>
      <c r="AD12" s="12">
        <v>212541.91932263199</v>
      </c>
      <c r="AE12" s="12">
        <v>120849.169288201</v>
      </c>
      <c r="AF12" s="12">
        <v>12728.2524218987</v>
      </c>
    </row>
    <row r="13" spans="1:32" s="13" customFormat="1" x14ac:dyDescent="0.25">
      <c r="A13" s="10" t="s">
        <v>66</v>
      </c>
      <c r="B13" s="11" t="s">
        <v>67</v>
      </c>
      <c r="C13" s="11" t="s">
        <v>60</v>
      </c>
      <c r="D13" s="12">
        <v>6.4833931492552797</v>
      </c>
      <c r="E13" s="10" t="s">
        <v>68</v>
      </c>
      <c r="F13" s="12">
        <v>43</v>
      </c>
      <c r="G13" s="10" t="s">
        <v>39</v>
      </c>
      <c r="H13" s="12">
        <v>14498.4274313641</v>
      </c>
      <c r="I13" s="12">
        <v>38361.474086230002</v>
      </c>
      <c r="J13" s="12">
        <v>10528.188911572999</v>
      </c>
      <c r="K13" s="12">
        <v>40909.380204693101</v>
      </c>
      <c r="L13" s="12">
        <v>5242.7102564666702</v>
      </c>
      <c r="M13" s="12">
        <v>21838.197341557301</v>
      </c>
      <c r="N13" s="12">
        <v>31234.442036935601</v>
      </c>
      <c r="O13" s="12">
        <v>300910.81665191601</v>
      </c>
      <c r="P13" s="12">
        <v>38293.824302989196</v>
      </c>
      <c r="Q13" s="12">
        <v>2808647.12956014</v>
      </c>
      <c r="R13" s="12">
        <v>168545.08230663801</v>
      </c>
      <c r="S13" s="12">
        <v>7957728.7987833796</v>
      </c>
      <c r="T13" s="12">
        <v>455023.46658276703</v>
      </c>
      <c r="U13" s="12">
        <v>373022.64850299899</v>
      </c>
      <c r="V13" s="12">
        <v>781175.499648066</v>
      </c>
      <c r="W13" s="12">
        <v>185145.213407843</v>
      </c>
      <c r="X13" s="12">
        <v>95129.459902081202</v>
      </c>
      <c r="Y13" s="12">
        <v>48191.390002287597</v>
      </c>
      <c r="Z13" s="12">
        <v>51650.645496314602</v>
      </c>
      <c r="AA13" s="12">
        <v>65136.6508152264</v>
      </c>
      <c r="AB13" s="12">
        <v>139710.79630990699</v>
      </c>
      <c r="AC13" s="12">
        <v>315761.77755442401</v>
      </c>
      <c r="AD13" s="12">
        <v>197574.088425297</v>
      </c>
      <c r="AE13" s="12">
        <v>42022.427761994302</v>
      </c>
      <c r="AF13" s="12">
        <v>3558.2759967971601</v>
      </c>
    </row>
    <row r="14" spans="1:32" s="13" customFormat="1" x14ac:dyDescent="0.25">
      <c r="A14" s="10" t="s">
        <v>69</v>
      </c>
      <c r="B14" s="11" t="s">
        <v>70</v>
      </c>
      <c r="C14" s="11" t="s">
        <v>37</v>
      </c>
      <c r="D14" s="12">
        <v>8.7033409049025696</v>
      </c>
      <c r="E14" s="10" t="s">
        <v>71</v>
      </c>
      <c r="F14" s="12">
        <v>43</v>
      </c>
      <c r="G14" s="10" t="s">
        <v>39</v>
      </c>
      <c r="H14" s="12">
        <v>55582.565035438602</v>
      </c>
      <c r="I14" s="12">
        <v>10957.4023050345</v>
      </c>
      <c r="J14" s="12">
        <v>8017.4032068761098</v>
      </c>
      <c r="K14" s="12">
        <v>44185.899028616201</v>
      </c>
      <c r="L14" s="12">
        <v>17699.4746259608</v>
      </c>
      <c r="M14" s="12">
        <v>347265.79220937099</v>
      </c>
      <c r="N14" s="12">
        <v>341911.79831157299</v>
      </c>
      <c r="O14" s="12">
        <v>1400012.6062302301</v>
      </c>
      <c r="P14" s="12">
        <v>212052.22470385701</v>
      </c>
      <c r="Q14" s="12">
        <v>31572.862863361901</v>
      </c>
      <c r="R14" s="12">
        <v>79484.825829173104</v>
      </c>
      <c r="S14" s="12">
        <v>106508.041534213</v>
      </c>
      <c r="T14" s="12">
        <v>360407.72546806699</v>
      </c>
      <c r="U14" s="12">
        <v>258899.744125956</v>
      </c>
      <c r="V14" s="12">
        <v>29393.292439138899</v>
      </c>
      <c r="W14" s="12">
        <v>414272.22996354097</v>
      </c>
      <c r="X14" s="12">
        <v>307785.82451006997</v>
      </c>
      <c r="Y14" s="12">
        <v>137885.01740964499</v>
      </c>
      <c r="Z14" s="12">
        <v>1133611.62765859</v>
      </c>
      <c r="AA14" s="12">
        <v>56262.1444561725</v>
      </c>
      <c r="AB14" s="12">
        <v>28082.3706837559</v>
      </c>
      <c r="AC14" s="12">
        <v>24703.930961113001</v>
      </c>
      <c r="AD14" s="12">
        <v>45467.532734854401</v>
      </c>
      <c r="AE14" s="12">
        <v>623396.48713283101</v>
      </c>
      <c r="AF14" s="12">
        <v>791.92586181012803</v>
      </c>
    </row>
    <row r="15" spans="1:32" s="13" customFormat="1" x14ac:dyDescent="0.25">
      <c r="A15" s="10" t="s">
        <v>72</v>
      </c>
      <c r="B15" s="11" t="s">
        <v>73</v>
      </c>
      <c r="C15" s="11" t="s">
        <v>46</v>
      </c>
      <c r="D15" s="12">
        <v>9.2430037732590904</v>
      </c>
      <c r="E15" s="10" t="s">
        <v>74</v>
      </c>
      <c r="F15" s="12">
        <v>58</v>
      </c>
      <c r="G15" s="10" t="s">
        <v>39</v>
      </c>
      <c r="H15" s="12">
        <v>17462.385673792101</v>
      </c>
      <c r="I15" s="12">
        <v>12654.5558804703</v>
      </c>
      <c r="J15" s="12">
        <v>9841.7486338195795</v>
      </c>
      <c r="K15" s="12">
        <v>43177.8679980163</v>
      </c>
      <c r="L15" s="12">
        <v>12295.411149978599</v>
      </c>
      <c r="M15" s="12">
        <v>345114.77435096801</v>
      </c>
      <c r="N15" s="12">
        <v>347407.44149081799</v>
      </c>
      <c r="O15" s="12">
        <v>1560796.2788079099</v>
      </c>
      <c r="P15" s="12">
        <v>197216.50505871701</v>
      </c>
      <c r="Q15" s="12">
        <v>30873.547214847898</v>
      </c>
      <c r="R15" s="12">
        <v>47260.1188540199</v>
      </c>
      <c r="S15" s="12">
        <v>117186.802782213</v>
      </c>
      <c r="T15" s="12">
        <v>12254.262225802901</v>
      </c>
      <c r="U15" s="12">
        <v>19486.5492744207</v>
      </c>
      <c r="V15" s="12">
        <v>35690.591288471704</v>
      </c>
      <c r="W15" s="12">
        <v>58504.4303906395</v>
      </c>
      <c r="X15" s="12">
        <v>8700.1471712741004</v>
      </c>
      <c r="Y15" s="12">
        <v>7568.9323863669197</v>
      </c>
      <c r="Z15" s="12">
        <v>4100.5688282596502</v>
      </c>
      <c r="AA15" s="12">
        <v>18018.698160771601</v>
      </c>
      <c r="AB15" s="12">
        <v>4975.2960369225102</v>
      </c>
      <c r="AC15" s="12">
        <v>8269.6191570847604</v>
      </c>
      <c r="AD15" s="12">
        <v>115314.12553946899</v>
      </c>
      <c r="AE15" s="12">
        <v>86685.333264969595</v>
      </c>
      <c r="AF15" s="12">
        <v>6980.3879966551704</v>
      </c>
    </row>
    <row r="16" spans="1:32" s="13" customFormat="1" x14ac:dyDescent="0.25">
      <c r="A16" s="10" t="s">
        <v>75</v>
      </c>
      <c r="B16" s="11" t="s">
        <v>76</v>
      </c>
      <c r="C16" s="11" t="s">
        <v>46</v>
      </c>
      <c r="D16" s="12">
        <v>9.8132112958275606</v>
      </c>
      <c r="E16" s="10" t="s">
        <v>77</v>
      </c>
      <c r="F16" s="12">
        <v>58</v>
      </c>
      <c r="G16" s="10" t="s">
        <v>39</v>
      </c>
      <c r="H16" s="12">
        <v>23356.656875610399</v>
      </c>
      <c r="I16" s="12">
        <v>12654.5558804703</v>
      </c>
      <c r="J16" s="12">
        <v>9841.7486338195795</v>
      </c>
      <c r="K16" s="12">
        <v>21908.088829406799</v>
      </c>
      <c r="L16" s="12">
        <v>12295.411149978599</v>
      </c>
      <c r="M16" s="12">
        <v>155583.60840460201</v>
      </c>
      <c r="N16" s="12">
        <v>320775.06868225802</v>
      </c>
      <c r="O16" s="12">
        <v>678190.26264364296</v>
      </c>
      <c r="P16" s="12">
        <v>113424.151598533</v>
      </c>
      <c r="Q16" s="12">
        <v>15950.830980737501</v>
      </c>
      <c r="R16" s="12">
        <v>39035.376296819901</v>
      </c>
      <c r="S16" s="12">
        <v>6319.5240763813299</v>
      </c>
      <c r="T16" s="12">
        <v>16361.526794595</v>
      </c>
      <c r="U16" s="12">
        <v>4273.0914021844201</v>
      </c>
      <c r="V16" s="12">
        <v>21140.127346838799</v>
      </c>
      <c r="W16" s="12">
        <v>60193.646237439498</v>
      </c>
      <c r="X16" s="12">
        <v>49589.673825280399</v>
      </c>
      <c r="Y16" s="12">
        <v>1541.04650813289</v>
      </c>
      <c r="Z16" s="12">
        <v>55533.303880747197</v>
      </c>
      <c r="AA16" s="12">
        <v>33330.955718143101</v>
      </c>
      <c r="AB16" s="12">
        <v>54125.505969751997</v>
      </c>
      <c r="AC16" s="12">
        <v>92209.276507606395</v>
      </c>
      <c r="AD16" s="12">
        <v>133371.24533626699</v>
      </c>
      <c r="AE16" s="12">
        <v>104470.324417902</v>
      </c>
      <c r="AF16" s="12">
        <v>8024.7411027836697</v>
      </c>
    </row>
    <row r="17" spans="1:32" s="13" customFormat="1" x14ac:dyDescent="0.25">
      <c r="A17" s="10" t="s">
        <v>78</v>
      </c>
      <c r="B17" s="11" t="s">
        <v>79</v>
      </c>
      <c r="C17" s="11" t="s">
        <v>42</v>
      </c>
      <c r="D17" s="12">
        <v>9.98955841639442</v>
      </c>
      <c r="E17" s="10" t="s">
        <v>80</v>
      </c>
      <c r="F17" s="12">
        <v>100</v>
      </c>
      <c r="G17" s="10" t="s">
        <v>39</v>
      </c>
      <c r="H17" s="12">
        <v>10178.811548744199</v>
      </c>
      <c r="I17" s="12">
        <v>39547.573865036</v>
      </c>
      <c r="J17" s="12">
        <v>25482.204731666501</v>
      </c>
      <c r="K17" s="12">
        <v>30044.957504318201</v>
      </c>
      <c r="L17" s="12">
        <v>25586.4761578445</v>
      </c>
      <c r="M17" s="12">
        <v>44127.083396507202</v>
      </c>
      <c r="N17" s="12">
        <v>82435.305113143899</v>
      </c>
      <c r="O17" s="12">
        <v>85488.883486556893</v>
      </c>
      <c r="P17" s="12">
        <v>65806.925957672007</v>
      </c>
      <c r="Q17" s="12">
        <v>51133.175051460203</v>
      </c>
      <c r="R17" s="12">
        <v>132567.015201492</v>
      </c>
      <c r="S17" s="12">
        <v>108731.44048158301</v>
      </c>
      <c r="T17" s="12">
        <v>226774.78335961601</v>
      </c>
      <c r="U17" s="12">
        <v>230171.619049367</v>
      </c>
      <c r="V17" s="12">
        <v>332812.896974581</v>
      </c>
      <c r="W17" s="12">
        <v>719632.28053330502</v>
      </c>
      <c r="X17" s="12">
        <v>645044.65075062599</v>
      </c>
      <c r="Y17" s="12">
        <v>218000.08791697599</v>
      </c>
      <c r="Z17" s="12">
        <v>825567.13446117798</v>
      </c>
      <c r="AA17" s="12">
        <v>430685.04258350102</v>
      </c>
      <c r="AB17" s="12">
        <v>703985.78859174903</v>
      </c>
      <c r="AC17" s="12">
        <v>1197490.9961204</v>
      </c>
      <c r="AD17" s="12">
        <v>1767346.3684249299</v>
      </c>
      <c r="AE17" s="12">
        <v>1353406.79668719</v>
      </c>
      <c r="AF17" s="12">
        <v>51526.454281509403</v>
      </c>
    </row>
    <row r="18" spans="1:32" s="13" customFormat="1" x14ac:dyDescent="0.25">
      <c r="A18" s="10" t="s">
        <v>81</v>
      </c>
      <c r="B18" s="11" t="s">
        <v>82</v>
      </c>
      <c r="C18" s="11" t="s">
        <v>83</v>
      </c>
      <c r="D18" s="12">
        <v>10.9057019791614</v>
      </c>
      <c r="E18" s="10" t="s">
        <v>84</v>
      </c>
      <c r="F18" s="12">
        <v>60</v>
      </c>
      <c r="G18" s="10" t="s">
        <v>39</v>
      </c>
      <c r="H18" s="12">
        <v>32200.395088128898</v>
      </c>
      <c r="I18" s="12">
        <v>11626.4704700317</v>
      </c>
      <c r="J18" s="12">
        <v>23978.480414647998</v>
      </c>
      <c r="K18" s="12">
        <v>289.74854142760802</v>
      </c>
      <c r="L18" s="12">
        <v>17645.129553352301</v>
      </c>
      <c r="M18" s="12">
        <v>19856.993270592498</v>
      </c>
      <c r="N18" s="12">
        <v>150807.47972519801</v>
      </c>
      <c r="O18" s="12">
        <v>17125.7530743104</v>
      </c>
      <c r="P18" s="12">
        <v>4146.6719362564199</v>
      </c>
      <c r="Q18" s="12">
        <v>38205.634491390498</v>
      </c>
      <c r="R18" s="12">
        <v>33930.761926639403</v>
      </c>
      <c r="S18" s="12">
        <v>128318.79412816001</v>
      </c>
      <c r="T18" s="12">
        <v>23965.193734797602</v>
      </c>
      <c r="U18" s="12">
        <v>9146.6401547622409</v>
      </c>
      <c r="V18" s="12">
        <v>8830.5083203272898</v>
      </c>
      <c r="W18" s="12">
        <v>165255.28921826201</v>
      </c>
      <c r="X18" s="12">
        <v>12920.4517922058</v>
      </c>
      <c r="Y18" s="12">
        <v>16174.916527964</v>
      </c>
      <c r="Z18" s="12">
        <v>24207.0505122996</v>
      </c>
      <c r="AA18" s="12">
        <v>16261.2889323578</v>
      </c>
      <c r="AB18" s="12">
        <v>44187.254633650002</v>
      </c>
      <c r="AC18" s="12">
        <v>15256.740783397399</v>
      </c>
      <c r="AD18" s="12">
        <v>7044.9916730613904</v>
      </c>
      <c r="AE18" s="12">
        <v>163188.313954204</v>
      </c>
      <c r="AF18" s="12">
        <v>3894.9965107421999</v>
      </c>
    </row>
    <row r="19" spans="1:32" s="13" customFormat="1" x14ac:dyDescent="0.25">
      <c r="A19" s="10" t="s">
        <v>85</v>
      </c>
      <c r="B19" s="11" t="s">
        <v>79</v>
      </c>
      <c r="C19" s="11" t="s">
        <v>86</v>
      </c>
      <c r="D19" s="12">
        <v>11.3029163604107</v>
      </c>
      <c r="E19" s="10" t="s">
        <v>87</v>
      </c>
      <c r="F19" s="12">
        <v>81</v>
      </c>
      <c r="G19" s="10" t="s">
        <v>39</v>
      </c>
      <c r="H19" s="12">
        <v>3649.1438749726399</v>
      </c>
      <c r="I19" s="12">
        <v>7164.8966764117504</v>
      </c>
      <c r="J19" s="12">
        <v>15328.435739488699</v>
      </c>
      <c r="K19" s="12">
        <v>17931.339435372702</v>
      </c>
      <c r="L19" s="12">
        <v>88477.857377171094</v>
      </c>
      <c r="M19" s="12">
        <v>38726.564700140101</v>
      </c>
      <c r="N19" s="12">
        <v>105928.37727904999</v>
      </c>
      <c r="O19" s="12">
        <v>71675.375326556998</v>
      </c>
      <c r="P19" s="12">
        <v>36685.462840913002</v>
      </c>
      <c r="Q19" s="12">
        <v>44396.813851621402</v>
      </c>
      <c r="R19" s="12">
        <v>87154.345412728901</v>
      </c>
      <c r="S19" s="12">
        <v>80358.920781121706</v>
      </c>
      <c r="T19" s="12">
        <v>87362.901872214701</v>
      </c>
      <c r="U19" s="12">
        <v>105797.377872246</v>
      </c>
      <c r="V19" s="12">
        <v>91593.652818622097</v>
      </c>
      <c r="W19" s="12">
        <v>232558.62985991899</v>
      </c>
      <c r="X19" s="12">
        <v>89832.417492951703</v>
      </c>
      <c r="Y19" s="12">
        <v>130937.66010273399</v>
      </c>
      <c r="Z19" s="12">
        <v>159760.17273819499</v>
      </c>
      <c r="AA19" s="12">
        <v>129841.017682513</v>
      </c>
      <c r="AB19" s="12">
        <v>117978.21411957699</v>
      </c>
      <c r="AC19" s="12">
        <v>80443.942661281195</v>
      </c>
      <c r="AD19" s="12">
        <v>52142.690171842398</v>
      </c>
      <c r="AE19" s="12">
        <v>209551.78342256401</v>
      </c>
      <c r="AF19" s="12">
        <v>102333.34412713601</v>
      </c>
    </row>
    <row r="20" spans="1:32" s="13" customFormat="1" x14ac:dyDescent="0.25">
      <c r="A20" s="10" t="s">
        <v>88</v>
      </c>
      <c r="B20" s="11" t="s">
        <v>89</v>
      </c>
      <c r="C20" s="11" t="s">
        <v>37</v>
      </c>
      <c r="D20" s="12">
        <v>11.432692151265501</v>
      </c>
      <c r="E20" s="10" t="s">
        <v>90</v>
      </c>
      <c r="F20" s="12">
        <v>56</v>
      </c>
      <c r="G20" s="10" t="s">
        <v>39</v>
      </c>
      <c r="H20" s="12">
        <v>16597.0888722196</v>
      </c>
      <c r="I20" s="12">
        <v>29565.332107943101</v>
      </c>
      <c r="J20" s="12">
        <v>20162.129242070001</v>
      </c>
      <c r="K20" s="12">
        <v>18711.6852996384</v>
      </c>
      <c r="L20" s="12">
        <v>25160.2366946607</v>
      </c>
      <c r="M20" s="12">
        <v>36651.345308006203</v>
      </c>
      <c r="N20" s="12">
        <v>111658.220895416</v>
      </c>
      <c r="O20" s="12">
        <v>54520.975001835301</v>
      </c>
      <c r="P20" s="12">
        <v>62936.644234032901</v>
      </c>
      <c r="Q20" s="12">
        <v>61528.784371599497</v>
      </c>
      <c r="R20" s="12">
        <v>109371.16697406401</v>
      </c>
      <c r="S20" s="12">
        <v>62011.275598647597</v>
      </c>
      <c r="T20" s="12">
        <v>77392.327051863394</v>
      </c>
      <c r="U20" s="12">
        <v>26585.9398868319</v>
      </c>
      <c r="V20" s="12">
        <v>28280.264903862899</v>
      </c>
      <c r="W20" s="12">
        <v>31310.790794410499</v>
      </c>
      <c r="X20" s="12">
        <v>16558.471132864801</v>
      </c>
      <c r="Y20" s="12">
        <v>27019.629685121301</v>
      </c>
      <c r="Z20" s="12">
        <v>34477.840273742702</v>
      </c>
      <c r="AA20" s="12">
        <v>101912.955021737</v>
      </c>
      <c r="AB20" s="12">
        <v>61993.504283064001</v>
      </c>
      <c r="AC20" s="12">
        <v>42216.0139312666</v>
      </c>
      <c r="AD20" s="12">
        <v>48963.0891991143</v>
      </c>
      <c r="AE20" s="12">
        <v>22212.624559583001</v>
      </c>
      <c r="AF20" s="12">
        <v>75960.376832184294</v>
      </c>
    </row>
    <row r="21" spans="1:32" s="13" customFormat="1" x14ac:dyDescent="0.25">
      <c r="A21" s="10" t="s">
        <v>91</v>
      </c>
      <c r="B21" s="11" t="s">
        <v>92</v>
      </c>
      <c r="C21" s="11" t="s">
        <v>50</v>
      </c>
      <c r="D21" s="12">
        <v>12.0512096783582</v>
      </c>
      <c r="E21" s="10" t="s">
        <v>93</v>
      </c>
      <c r="F21" s="12">
        <v>86</v>
      </c>
      <c r="G21" s="10" t="s">
        <v>39</v>
      </c>
      <c r="H21" s="12">
        <v>69918.162409744196</v>
      </c>
      <c r="I21" s="12">
        <v>4978.7737357025399</v>
      </c>
      <c r="J21" s="12">
        <v>4752.1573419265596</v>
      </c>
      <c r="K21" s="12">
        <v>99474.775079101499</v>
      </c>
      <c r="L21" s="12">
        <v>5372.1771918182603</v>
      </c>
      <c r="M21" s="12">
        <v>4327.3486483151401</v>
      </c>
      <c r="N21" s="12">
        <v>8789.1551018842601</v>
      </c>
      <c r="O21" s="12">
        <v>8389.7740528356899</v>
      </c>
      <c r="P21" s="12">
        <v>9512.6933079567498</v>
      </c>
      <c r="Q21" s="12">
        <v>5574.57911237997</v>
      </c>
      <c r="R21" s="12">
        <v>7624.2956410276502</v>
      </c>
      <c r="S21" s="12">
        <v>15584.2088786842</v>
      </c>
      <c r="T21" s="12">
        <v>12645.200277063999</v>
      </c>
      <c r="U21" s="12">
        <v>34904.451260229303</v>
      </c>
      <c r="V21" s="12">
        <v>92579.899237182195</v>
      </c>
      <c r="W21" s="12">
        <v>21670.4299391409</v>
      </c>
      <c r="X21" s="12">
        <v>44715.054076078799</v>
      </c>
      <c r="Y21" s="12">
        <v>26226.027879172099</v>
      </c>
      <c r="Z21" s="12">
        <v>25725.188357052401</v>
      </c>
      <c r="AA21" s="12">
        <v>120335.633000613</v>
      </c>
      <c r="AB21" s="12">
        <v>142697.76666500399</v>
      </c>
      <c r="AC21" s="12">
        <v>123715.283636152</v>
      </c>
      <c r="AD21" s="12">
        <v>121130.215586801</v>
      </c>
      <c r="AE21" s="12">
        <v>21835.826882383499</v>
      </c>
      <c r="AF21" s="12">
        <v>7405.1012701187301</v>
      </c>
    </row>
    <row r="22" spans="1:32" s="13" customFormat="1" x14ac:dyDescent="0.25">
      <c r="A22" s="10" t="s">
        <v>94</v>
      </c>
      <c r="B22" s="11" t="s">
        <v>95</v>
      </c>
      <c r="C22" s="11" t="s">
        <v>46</v>
      </c>
      <c r="D22" s="12">
        <v>12.399953962771701</v>
      </c>
      <c r="E22" s="10" t="s">
        <v>96</v>
      </c>
      <c r="F22" s="12">
        <v>58</v>
      </c>
      <c r="G22" s="10" t="s">
        <v>39</v>
      </c>
      <c r="H22" s="12">
        <v>1807887.6416625499</v>
      </c>
      <c r="I22" s="12">
        <v>1480214.06150972</v>
      </c>
      <c r="J22" s="12">
        <v>2227796.1557167899</v>
      </c>
      <c r="K22" s="12">
        <v>2421357.4647336998</v>
      </c>
      <c r="L22" s="12">
        <v>2238534.84812856</v>
      </c>
      <c r="M22" s="12">
        <v>1747834.70377137</v>
      </c>
      <c r="N22" s="12">
        <v>162190.63004970399</v>
      </c>
      <c r="O22" s="12">
        <v>1292969.9074333201</v>
      </c>
      <c r="P22" s="12">
        <v>1690950.5411517101</v>
      </c>
      <c r="Q22" s="12">
        <v>1353027.84077746</v>
      </c>
      <c r="R22" s="12">
        <v>42774.107078574802</v>
      </c>
      <c r="S22" s="12">
        <v>24789.748641884002</v>
      </c>
      <c r="T22" s="12">
        <v>25641.361224173601</v>
      </c>
      <c r="U22" s="12">
        <v>22559.8778393131</v>
      </c>
      <c r="V22" s="12">
        <v>18280.684891956</v>
      </c>
      <c r="W22" s="12">
        <v>23225.994684648798</v>
      </c>
      <c r="X22" s="12">
        <v>24891.6912776422</v>
      </c>
      <c r="Y22" s="12">
        <v>41247.670504053298</v>
      </c>
      <c r="Z22" s="12">
        <v>23975.13323974</v>
      </c>
      <c r="AA22" s="12">
        <v>69737.960427853104</v>
      </c>
      <c r="AB22" s="12">
        <v>28851.589616331799</v>
      </c>
      <c r="AC22" s="12">
        <v>20686.506922062301</v>
      </c>
      <c r="AD22" s="12">
        <v>34459.628045903897</v>
      </c>
      <c r="AE22" s="12">
        <v>31950.1087773129</v>
      </c>
      <c r="AF22" s="12">
        <v>545598.54164438404</v>
      </c>
    </row>
    <row r="23" spans="1:32" s="13" customFormat="1" x14ac:dyDescent="0.25">
      <c r="A23" s="10" t="s">
        <v>97</v>
      </c>
      <c r="B23" s="11" t="s">
        <v>98</v>
      </c>
      <c r="C23" s="11" t="s">
        <v>50</v>
      </c>
      <c r="D23" s="12">
        <v>12.754375082118001</v>
      </c>
      <c r="E23" s="10" t="s">
        <v>99</v>
      </c>
      <c r="F23" s="12">
        <v>100</v>
      </c>
      <c r="G23" s="10" t="s">
        <v>39</v>
      </c>
      <c r="H23" s="12">
        <v>57862.479812515201</v>
      </c>
      <c r="I23" s="12">
        <v>61944.330439211102</v>
      </c>
      <c r="J23" s="12">
        <v>76212.066557413695</v>
      </c>
      <c r="K23" s="12">
        <v>73088.711271027001</v>
      </c>
      <c r="L23" s="12">
        <v>69843.967282059806</v>
      </c>
      <c r="M23" s="12">
        <v>65716.759562605905</v>
      </c>
      <c r="N23" s="12">
        <v>47055.997159271297</v>
      </c>
      <c r="O23" s="12">
        <v>71031.577236777695</v>
      </c>
      <c r="P23" s="12">
        <v>59679.378883377103</v>
      </c>
      <c r="Q23" s="12">
        <v>28302.444038818401</v>
      </c>
      <c r="R23" s="12">
        <v>14876.7881595688</v>
      </c>
      <c r="S23" s="12">
        <v>25622.2899533768</v>
      </c>
      <c r="T23" s="12">
        <v>12098.383452186599</v>
      </c>
      <c r="U23" s="12">
        <v>10508.292475173899</v>
      </c>
      <c r="V23" s="12">
        <v>11469.274649630601</v>
      </c>
      <c r="W23" s="12">
        <v>2494.5482818149899</v>
      </c>
      <c r="X23" s="12">
        <v>3511.8284947760799</v>
      </c>
      <c r="Y23" s="12">
        <v>6947.4012291784702</v>
      </c>
      <c r="Z23" s="12">
        <v>2612.1955133864099</v>
      </c>
      <c r="AA23" s="12">
        <v>3227.6118884509101</v>
      </c>
      <c r="AB23" s="12">
        <v>7323.0292328755604</v>
      </c>
      <c r="AC23" s="12">
        <v>7392.9497632008597</v>
      </c>
      <c r="AD23" s="12">
        <v>3879.8366185302698</v>
      </c>
      <c r="AE23" s="12">
        <v>2178.1829544162001</v>
      </c>
      <c r="AF23" s="12">
        <v>44405.529131301897</v>
      </c>
    </row>
    <row r="24" spans="1:32" s="13" customFormat="1" x14ac:dyDescent="0.25">
      <c r="A24" s="10" t="s">
        <v>100</v>
      </c>
      <c r="B24" s="11" t="s">
        <v>49</v>
      </c>
      <c r="C24" s="11" t="s">
        <v>83</v>
      </c>
      <c r="D24" s="12">
        <v>15.133387694067901</v>
      </c>
      <c r="E24" s="10" t="s">
        <v>101</v>
      </c>
      <c r="F24" s="12">
        <v>45</v>
      </c>
      <c r="G24" s="10" t="s">
        <v>39</v>
      </c>
      <c r="H24" s="12">
        <v>5663.9694105957096</v>
      </c>
      <c r="I24" s="12">
        <v>23385.869962516001</v>
      </c>
      <c r="J24" s="12">
        <v>5801.9790408436502</v>
      </c>
      <c r="K24" s="12">
        <v>30513.969250807699</v>
      </c>
      <c r="L24" s="12">
        <v>3924.4282714770502</v>
      </c>
      <c r="M24" s="12">
        <v>661170.54409350699</v>
      </c>
      <c r="N24" s="12">
        <v>1988982.5754963499</v>
      </c>
      <c r="O24" s="12">
        <v>2137257.1919436599</v>
      </c>
      <c r="P24" s="12">
        <v>40812.139716457299</v>
      </c>
      <c r="Q24" s="12">
        <v>7649594.7773995902</v>
      </c>
      <c r="R24" s="12">
        <v>12423324.231358301</v>
      </c>
      <c r="S24" s="12">
        <v>62765507.770606801</v>
      </c>
      <c r="T24" s="12">
        <v>16424424.2107122</v>
      </c>
      <c r="U24" s="12">
        <v>18804457.2285765</v>
      </c>
      <c r="V24" s="12">
        <v>42574027.9385252</v>
      </c>
      <c r="W24" s="12">
        <v>2549632.6713005099</v>
      </c>
      <c r="X24" s="12">
        <v>5130834.0988770202</v>
      </c>
      <c r="Y24" s="12">
        <v>11444297.9898222</v>
      </c>
      <c r="Z24" s="12">
        <v>3221334.4946922702</v>
      </c>
      <c r="AA24" s="12">
        <v>3328765.9778942899</v>
      </c>
      <c r="AB24" s="12">
        <v>26964501.086479701</v>
      </c>
      <c r="AC24" s="12">
        <v>29207457.2092527</v>
      </c>
      <c r="AD24" s="12">
        <v>12636817.973430401</v>
      </c>
      <c r="AE24" s="12">
        <v>2128137.19699426</v>
      </c>
      <c r="AF24" s="12">
        <v>19514.1049595964</v>
      </c>
    </row>
    <row r="25" spans="1:32" s="13" customFormat="1" x14ac:dyDescent="0.25">
      <c r="A25" s="10" t="s">
        <v>102</v>
      </c>
      <c r="B25" s="11" t="s">
        <v>103</v>
      </c>
      <c r="C25" s="11" t="s">
        <v>37</v>
      </c>
      <c r="D25" s="12">
        <v>15.8186072895889</v>
      </c>
      <c r="E25" s="10" t="s">
        <v>104</v>
      </c>
      <c r="F25" s="12">
        <v>56</v>
      </c>
      <c r="G25" s="10" t="s">
        <v>39</v>
      </c>
      <c r="H25" s="12">
        <v>29415.6971999298</v>
      </c>
      <c r="I25" s="12">
        <v>3460.2698950305298</v>
      </c>
      <c r="J25" s="12">
        <v>4896.5154171060503</v>
      </c>
      <c r="K25" s="12">
        <v>4783.75459468588</v>
      </c>
      <c r="L25" s="12">
        <v>5046.5757559221402</v>
      </c>
      <c r="M25" s="12">
        <v>4726.8604582293201</v>
      </c>
      <c r="N25" s="12">
        <v>46454.7405544098</v>
      </c>
      <c r="O25" s="12">
        <v>7528.0021416217496</v>
      </c>
      <c r="P25" s="12">
        <v>5670.3865029673998</v>
      </c>
      <c r="Q25" s="12">
        <v>7222.0579310699304</v>
      </c>
      <c r="R25" s="12">
        <v>37284.758226117898</v>
      </c>
      <c r="S25" s="12">
        <v>9876.4841460322896</v>
      </c>
      <c r="T25" s="12">
        <v>39698.032369387103</v>
      </c>
      <c r="U25" s="12">
        <v>559847.37288991397</v>
      </c>
      <c r="V25" s="12">
        <v>19309.598386372701</v>
      </c>
      <c r="W25" s="12">
        <v>820484.28271160403</v>
      </c>
      <c r="X25" s="12">
        <v>368603.88653422002</v>
      </c>
      <c r="Y25" s="12">
        <v>551292.24186726799</v>
      </c>
      <c r="Z25" s="12">
        <v>178161.00555224999</v>
      </c>
      <c r="AA25" s="12">
        <v>443359.47034541302</v>
      </c>
      <c r="AB25" s="12">
        <v>158075.33711731699</v>
      </c>
      <c r="AC25" s="12">
        <v>124643.38516969301</v>
      </c>
      <c r="AD25" s="12">
        <v>242593.56011581299</v>
      </c>
      <c r="AE25" s="12">
        <v>601655.70356550999</v>
      </c>
      <c r="AF25" s="12">
        <v>6052.7833233947704</v>
      </c>
    </row>
    <row r="26" spans="1:32" s="13" customFormat="1" x14ac:dyDescent="0.25">
      <c r="A26" s="10" t="s">
        <v>105</v>
      </c>
      <c r="B26" s="11" t="s">
        <v>106</v>
      </c>
      <c r="C26" s="11" t="s">
        <v>107</v>
      </c>
      <c r="D26" s="12">
        <v>15.9151182143392</v>
      </c>
      <c r="E26" s="10" t="s">
        <v>108</v>
      </c>
      <c r="F26" s="12">
        <v>91</v>
      </c>
      <c r="G26" s="10" t="s">
        <v>39</v>
      </c>
      <c r="H26" s="12">
        <v>50589.273186758997</v>
      </c>
      <c r="I26" s="12">
        <v>28535.195386345</v>
      </c>
      <c r="J26" s="12">
        <v>118851.782262904</v>
      </c>
      <c r="K26" s="12">
        <v>66853.710794833794</v>
      </c>
      <c r="L26" s="12">
        <v>60552.006625229697</v>
      </c>
      <c r="M26" s="12">
        <v>64240.413426548301</v>
      </c>
      <c r="N26" s="12">
        <v>127158.839973332</v>
      </c>
      <c r="O26" s="12">
        <v>141165.34361844801</v>
      </c>
      <c r="P26" s="12">
        <v>45302.627541100097</v>
      </c>
      <c r="Q26" s="12">
        <v>134670.61298925499</v>
      </c>
      <c r="R26" s="12">
        <v>40647.225993223503</v>
      </c>
      <c r="S26" s="12">
        <v>117407.840421589</v>
      </c>
      <c r="T26" s="12">
        <v>52383.965717599298</v>
      </c>
      <c r="U26" s="12">
        <v>105881.620329875</v>
      </c>
      <c r="V26" s="12">
        <v>91285.412482347296</v>
      </c>
      <c r="W26" s="12">
        <v>210887.38539101201</v>
      </c>
      <c r="X26" s="12">
        <v>47526.185680394898</v>
      </c>
      <c r="Y26" s="12">
        <v>44743.0761687669</v>
      </c>
      <c r="Z26" s="12">
        <v>145599.682503641</v>
      </c>
      <c r="AA26" s="12">
        <v>52269.805414652597</v>
      </c>
      <c r="AB26" s="12">
        <v>102457.498665144</v>
      </c>
      <c r="AC26" s="12">
        <v>180277.05555483801</v>
      </c>
      <c r="AD26" s="12">
        <v>132961.029823127</v>
      </c>
      <c r="AE26" s="12">
        <v>83462.197984579296</v>
      </c>
      <c r="AF26" s="12">
        <v>66018.370824023805</v>
      </c>
    </row>
    <row r="27" spans="1:32" s="13" customFormat="1" x14ac:dyDescent="0.25">
      <c r="A27" s="10" t="s">
        <v>109</v>
      </c>
      <c r="B27" s="11" t="s">
        <v>110</v>
      </c>
      <c r="C27" s="11" t="s">
        <v>37</v>
      </c>
      <c r="D27" s="12">
        <v>16.080149084360201</v>
      </c>
      <c r="E27" s="10" t="s">
        <v>111</v>
      </c>
      <c r="F27" s="12">
        <v>55</v>
      </c>
      <c r="G27" s="10" t="s">
        <v>39</v>
      </c>
      <c r="H27" s="12">
        <v>2773.8814475566901</v>
      </c>
      <c r="I27" s="12">
        <v>3168.4109031477401</v>
      </c>
      <c r="J27" s="12">
        <v>5828.9977345125699</v>
      </c>
      <c r="K27" s="12">
        <v>5836.7585875620898</v>
      </c>
      <c r="L27" s="12">
        <v>6889.6502702110402</v>
      </c>
      <c r="M27" s="12">
        <v>39280.629926958303</v>
      </c>
      <c r="N27" s="12">
        <v>496787.79424832098</v>
      </c>
      <c r="O27" s="12">
        <v>216899.38989947201</v>
      </c>
      <c r="P27" s="12">
        <v>20105.869881764</v>
      </c>
      <c r="Q27" s="12">
        <v>7718.7777381339101</v>
      </c>
      <c r="R27" s="12">
        <v>1847360.59589257</v>
      </c>
      <c r="S27" s="12">
        <v>218475.61662840599</v>
      </c>
      <c r="T27" s="12">
        <v>2609751.0723488899</v>
      </c>
      <c r="U27" s="12">
        <v>5408742.4261312196</v>
      </c>
      <c r="V27" s="12">
        <v>3125506.1744339601</v>
      </c>
      <c r="W27" s="12">
        <v>7343091.7307903999</v>
      </c>
      <c r="X27" s="12">
        <v>3357951.3194377902</v>
      </c>
      <c r="Y27" s="12">
        <v>4949459.4585918998</v>
      </c>
      <c r="Z27" s="12">
        <v>1690403.3277475501</v>
      </c>
      <c r="AA27" s="12">
        <v>4430589.2784813903</v>
      </c>
      <c r="AB27" s="12">
        <v>1499937.09789132</v>
      </c>
      <c r="AC27" s="12">
        <v>1172681.15814782</v>
      </c>
      <c r="AD27" s="12">
        <v>2234132.1510485499</v>
      </c>
      <c r="AE27" s="12">
        <v>5422970.9925427102</v>
      </c>
      <c r="AF27" s="12">
        <v>5726.2720633344597</v>
      </c>
    </row>
    <row r="28" spans="1:32" s="13" customFormat="1" x14ac:dyDescent="0.25">
      <c r="A28" s="10" t="s">
        <v>112</v>
      </c>
      <c r="B28" s="11" t="s">
        <v>67</v>
      </c>
      <c r="C28" s="11" t="s">
        <v>42</v>
      </c>
      <c r="D28" s="12">
        <v>16.430036988251398</v>
      </c>
      <c r="E28" s="10" t="s">
        <v>113</v>
      </c>
      <c r="F28" s="12">
        <v>70</v>
      </c>
      <c r="G28" s="10" t="s">
        <v>39</v>
      </c>
      <c r="H28" s="12">
        <v>4367.36958764063</v>
      </c>
      <c r="I28" s="12">
        <v>9558.8230910266193</v>
      </c>
      <c r="J28" s="12">
        <v>74444.537877725394</v>
      </c>
      <c r="K28" s="12">
        <v>80286.462854469297</v>
      </c>
      <c r="L28" s="12">
        <v>14192.4239380449</v>
      </c>
      <c r="M28" s="12">
        <v>8397.3355755949106</v>
      </c>
      <c r="N28" s="12">
        <v>96305.013626046799</v>
      </c>
      <c r="O28" s="12">
        <v>147952.71170183399</v>
      </c>
      <c r="P28" s="12">
        <v>7687.0062112113801</v>
      </c>
      <c r="Q28" s="12">
        <v>20865.627559782599</v>
      </c>
      <c r="R28" s="12">
        <v>172007.40263749799</v>
      </c>
      <c r="S28" s="12">
        <v>178221.31556862299</v>
      </c>
      <c r="T28" s="12">
        <v>257244.756255443</v>
      </c>
      <c r="U28" s="12">
        <v>231140.10916011399</v>
      </c>
      <c r="V28" s="12">
        <v>124744.289815429</v>
      </c>
      <c r="W28" s="12">
        <v>1023352.8706899401</v>
      </c>
      <c r="X28" s="12">
        <v>323140.48909777298</v>
      </c>
      <c r="Y28" s="12">
        <v>320421.19049807801</v>
      </c>
      <c r="Z28" s="12">
        <v>463801.92010406998</v>
      </c>
      <c r="AA28" s="12">
        <v>315200.96859969298</v>
      </c>
      <c r="AB28" s="12">
        <v>714396.09176814603</v>
      </c>
      <c r="AC28" s="12">
        <v>1291363.2531109699</v>
      </c>
      <c r="AD28" s="12">
        <v>1681898.0095780699</v>
      </c>
      <c r="AE28" s="12">
        <v>819138.94670405402</v>
      </c>
      <c r="AF28" s="12">
        <v>121474.91947148601</v>
      </c>
    </row>
    <row r="29" spans="1:32" s="13" customFormat="1" x14ac:dyDescent="0.25">
      <c r="A29" s="10" t="s">
        <v>114</v>
      </c>
      <c r="B29" s="11" t="s">
        <v>115</v>
      </c>
      <c r="C29" s="11" t="s">
        <v>107</v>
      </c>
      <c r="D29" s="12">
        <v>16.435820887233099</v>
      </c>
      <c r="E29" s="10" t="s">
        <v>116</v>
      </c>
      <c r="F29" s="12">
        <v>56</v>
      </c>
      <c r="G29" s="10" t="s">
        <v>39</v>
      </c>
      <c r="H29" s="12">
        <v>28669.510532556698</v>
      </c>
      <c r="I29" s="12">
        <v>65694.051939858196</v>
      </c>
      <c r="J29" s="12">
        <v>78994.1743796636</v>
      </c>
      <c r="K29" s="12">
        <v>5051.0597964420904</v>
      </c>
      <c r="L29" s="12">
        <v>4080.54221285824</v>
      </c>
      <c r="M29" s="12">
        <v>4471.2271174699999</v>
      </c>
      <c r="N29" s="12">
        <v>55364.330610728401</v>
      </c>
      <c r="O29" s="12">
        <v>168549.90977183601</v>
      </c>
      <c r="P29" s="12">
        <v>5697.3288602142302</v>
      </c>
      <c r="Q29" s="12">
        <v>7254.90913063276</v>
      </c>
      <c r="R29" s="12">
        <v>18469.8831857898</v>
      </c>
      <c r="S29" s="12">
        <v>12338.036233242099</v>
      </c>
      <c r="T29" s="12">
        <v>453433.33077698399</v>
      </c>
      <c r="U29" s="12">
        <v>444179.15524464601</v>
      </c>
      <c r="V29" s="12">
        <v>106432.546957589</v>
      </c>
      <c r="W29" s="12">
        <v>79045.800459393504</v>
      </c>
      <c r="X29" s="12">
        <v>674288.30428666598</v>
      </c>
      <c r="Y29" s="12">
        <v>634843.11580326897</v>
      </c>
      <c r="Z29" s="12">
        <v>644006.03530604101</v>
      </c>
      <c r="AA29" s="12">
        <v>185173.90623226701</v>
      </c>
      <c r="AB29" s="12">
        <v>44601.281262271601</v>
      </c>
      <c r="AC29" s="12">
        <v>1415794.9184792701</v>
      </c>
      <c r="AD29" s="12">
        <v>1836830.18254162</v>
      </c>
      <c r="AE29" s="12">
        <v>1269677.0765436001</v>
      </c>
      <c r="AF29" s="12">
        <v>119899.795518553</v>
      </c>
    </row>
    <row r="30" spans="1:32" s="14" customFormat="1" x14ac:dyDescent="0.25">
      <c r="A30" s="10" t="s">
        <v>117</v>
      </c>
      <c r="B30" s="11" t="s">
        <v>118</v>
      </c>
      <c r="C30" s="11" t="s">
        <v>119</v>
      </c>
      <c r="D30" s="12">
        <v>16.506848486321498</v>
      </c>
      <c r="E30" s="10" t="s">
        <v>120</v>
      </c>
      <c r="F30" s="12">
        <v>59</v>
      </c>
      <c r="G30" s="10" t="s">
        <v>39</v>
      </c>
      <c r="H30" s="12">
        <v>551.60125828550895</v>
      </c>
      <c r="I30" s="12">
        <v>155.67997436523501</v>
      </c>
      <c r="J30" s="12">
        <v>336.92023393248797</v>
      </c>
      <c r="K30" s="12">
        <v>1075.2744013290501</v>
      </c>
      <c r="L30" s="12">
        <v>835.66931389616104</v>
      </c>
      <c r="M30" s="12">
        <v>789.26759782410102</v>
      </c>
      <c r="N30" s="12">
        <v>3154.7561078796398</v>
      </c>
      <c r="O30" s="12">
        <v>1905.0008588027999</v>
      </c>
      <c r="P30" s="12">
        <v>161.874070739747</v>
      </c>
      <c r="Q30" s="12">
        <v>1219.3242157669099</v>
      </c>
      <c r="R30" s="12">
        <v>5280.6802405008502</v>
      </c>
      <c r="S30" s="12">
        <v>6358.0299008102602</v>
      </c>
      <c r="T30" s="12">
        <v>12817.9533582187</v>
      </c>
      <c r="U30" s="12">
        <v>14486.602124826401</v>
      </c>
      <c r="V30" s="12">
        <v>89848.202186169307</v>
      </c>
      <c r="W30" s="12">
        <v>41797.443834515499</v>
      </c>
      <c r="X30" s="12">
        <v>8522.6697581377593</v>
      </c>
      <c r="Y30" s="12">
        <v>9468.8202893556208</v>
      </c>
      <c r="Z30" s="12">
        <v>21082.825400842299</v>
      </c>
      <c r="AA30" s="12">
        <v>10955.4891171324</v>
      </c>
      <c r="AB30" s="12">
        <v>144768.90422952399</v>
      </c>
      <c r="AC30" s="12">
        <v>30668.907684222599</v>
      </c>
      <c r="AD30" s="12">
        <v>22541.426493392999</v>
      </c>
      <c r="AE30" s="12">
        <v>42683.550961228699</v>
      </c>
      <c r="AF30" s="12">
        <v>1661.6050736541599</v>
      </c>
    </row>
    <row r="31" spans="1:32" s="13" customFormat="1" x14ac:dyDescent="0.25">
      <c r="A31" s="10" t="s">
        <v>121</v>
      </c>
      <c r="B31" s="11" t="s">
        <v>122</v>
      </c>
      <c r="C31" s="11" t="s">
        <v>42</v>
      </c>
      <c r="D31" s="12">
        <v>16.749938531622501</v>
      </c>
      <c r="E31" s="10" t="s">
        <v>123</v>
      </c>
      <c r="F31" s="12">
        <v>85</v>
      </c>
      <c r="G31" s="10" t="s">
        <v>39</v>
      </c>
      <c r="H31" s="12">
        <v>69711.701429328707</v>
      </c>
      <c r="I31" s="12">
        <v>178220.33601172001</v>
      </c>
      <c r="J31" s="12">
        <v>240914.13665720201</v>
      </c>
      <c r="K31" s="12">
        <v>272879.81437143398</v>
      </c>
      <c r="L31" s="12">
        <v>223321.77703039101</v>
      </c>
      <c r="M31" s="12">
        <v>285324.33934544399</v>
      </c>
      <c r="N31" s="12">
        <v>342618.99885223899</v>
      </c>
      <c r="O31" s="12">
        <v>501798.430505433</v>
      </c>
      <c r="P31" s="12">
        <v>356735.57607399998</v>
      </c>
      <c r="Q31" s="12">
        <v>394090.37583910202</v>
      </c>
      <c r="R31" s="12">
        <v>516449.77862960799</v>
      </c>
      <c r="S31" s="12">
        <v>623382.92336556502</v>
      </c>
      <c r="T31" s="12">
        <v>941972.40311365598</v>
      </c>
      <c r="U31" s="12">
        <v>1060301.9195097201</v>
      </c>
      <c r="V31" s="12">
        <v>1237835.31887216</v>
      </c>
      <c r="W31" s="12">
        <v>3614438.30154785</v>
      </c>
      <c r="X31" s="12">
        <v>2234402.6655741101</v>
      </c>
      <c r="Y31" s="12">
        <v>776672.86617724097</v>
      </c>
      <c r="Z31" s="12">
        <v>3380609.3002170702</v>
      </c>
      <c r="AA31" s="12">
        <v>1471865.7272786801</v>
      </c>
      <c r="AB31" s="12">
        <v>2641608.80233286</v>
      </c>
      <c r="AC31" s="12">
        <v>4811356.27322983</v>
      </c>
      <c r="AD31" s="12">
        <v>6303070.2955571301</v>
      </c>
      <c r="AE31" s="12">
        <v>5646540.3698504604</v>
      </c>
      <c r="AF31" s="12">
        <v>415220.60919587698</v>
      </c>
    </row>
    <row r="32" spans="1:32" s="13" customFormat="1" x14ac:dyDescent="0.25">
      <c r="A32" s="10" t="s">
        <v>124</v>
      </c>
      <c r="B32" s="11" t="s">
        <v>125</v>
      </c>
      <c r="C32" s="11" t="s">
        <v>37</v>
      </c>
      <c r="D32" s="12">
        <v>17.872757307370101</v>
      </c>
      <c r="E32" s="10" t="s">
        <v>126</v>
      </c>
      <c r="F32" s="12">
        <v>55</v>
      </c>
      <c r="G32" s="10" t="s">
        <v>39</v>
      </c>
      <c r="H32" s="12">
        <v>966256.51080877997</v>
      </c>
      <c r="I32" s="12">
        <v>1755271.4839959601</v>
      </c>
      <c r="J32" s="12">
        <v>1295351.6988873701</v>
      </c>
      <c r="K32" s="12">
        <v>1131914.5877300201</v>
      </c>
      <c r="L32" s="12">
        <v>2034891.2553393401</v>
      </c>
      <c r="M32" s="12">
        <v>1852837.30956138</v>
      </c>
      <c r="N32" s="12">
        <v>4289492.4608635502</v>
      </c>
      <c r="O32" s="12">
        <v>2803056.79728628</v>
      </c>
      <c r="P32" s="12">
        <v>2934010.8190952502</v>
      </c>
      <c r="Q32" s="12">
        <v>3441911.9910580399</v>
      </c>
      <c r="R32" s="12">
        <v>4915829.50255585</v>
      </c>
      <c r="S32" s="12">
        <v>3204613.9540873999</v>
      </c>
      <c r="T32" s="12">
        <v>4947992.7442493401</v>
      </c>
      <c r="U32" s="12">
        <v>4370031.2405134998</v>
      </c>
      <c r="V32" s="12">
        <v>2753368.6951358002</v>
      </c>
      <c r="W32" s="12">
        <v>3316932.71264154</v>
      </c>
      <c r="X32" s="12">
        <v>3150539.74109504</v>
      </c>
      <c r="Y32" s="12">
        <v>3297203.4352074899</v>
      </c>
      <c r="Z32" s="12">
        <v>3679657.0636731801</v>
      </c>
      <c r="AA32" s="12">
        <v>4969951.3400296597</v>
      </c>
      <c r="AB32" s="12">
        <v>3502402.6741845398</v>
      </c>
      <c r="AC32" s="12">
        <v>3463123.0036636302</v>
      </c>
      <c r="AD32" s="12">
        <v>3524588.3406457598</v>
      </c>
      <c r="AE32" s="12">
        <v>2870511.5139625901</v>
      </c>
      <c r="AF32" s="12">
        <v>3946529.42502819</v>
      </c>
    </row>
    <row r="33" spans="1:32" s="13" customFormat="1" x14ac:dyDescent="0.25">
      <c r="A33" s="10" t="s">
        <v>127</v>
      </c>
      <c r="B33" s="11" t="s">
        <v>128</v>
      </c>
      <c r="C33" s="11" t="s">
        <v>46</v>
      </c>
      <c r="D33" s="12">
        <v>18.759687066502298</v>
      </c>
      <c r="E33" s="10" t="s">
        <v>129</v>
      </c>
      <c r="F33" s="12">
        <v>56</v>
      </c>
      <c r="G33" s="10" t="s">
        <v>39</v>
      </c>
      <c r="H33" s="12">
        <v>27276402.496757299</v>
      </c>
      <c r="I33" s="12">
        <v>23115064.825248901</v>
      </c>
      <c r="J33" s="12">
        <v>29081026.905460499</v>
      </c>
      <c r="K33" s="12">
        <v>31014266.2934651</v>
      </c>
      <c r="L33" s="12">
        <v>31974364.845042799</v>
      </c>
      <c r="M33" s="12">
        <v>25208810.768618099</v>
      </c>
      <c r="N33" s="12">
        <v>9653113.2132281605</v>
      </c>
      <c r="O33" s="12">
        <v>23544027.000523701</v>
      </c>
      <c r="P33" s="12">
        <v>24133415.0272879</v>
      </c>
      <c r="Q33" s="12">
        <v>25675354.3438478</v>
      </c>
      <c r="R33" s="12">
        <v>579963.60886111599</v>
      </c>
      <c r="S33" s="12">
        <v>1703891.0595893001</v>
      </c>
      <c r="T33" s="12">
        <v>489115.07088579098</v>
      </c>
      <c r="U33" s="12">
        <v>378163.08551154903</v>
      </c>
      <c r="V33" s="12">
        <v>111305.419507431</v>
      </c>
      <c r="W33" s="12">
        <v>210883.64056067899</v>
      </c>
      <c r="X33" s="12">
        <v>166694.93677767101</v>
      </c>
      <c r="Y33" s="12">
        <v>322431.200990732</v>
      </c>
      <c r="Z33" s="12">
        <v>299315.26836324501</v>
      </c>
      <c r="AA33" s="12">
        <v>163659.87917168601</v>
      </c>
      <c r="AB33" s="12">
        <v>216945.87827289899</v>
      </c>
      <c r="AC33" s="12">
        <v>199396.33967563001</v>
      </c>
      <c r="AD33" s="12">
        <v>67350.896207514306</v>
      </c>
      <c r="AE33" s="12">
        <v>175114.00916754201</v>
      </c>
      <c r="AF33" s="12">
        <v>24474155.121722799</v>
      </c>
    </row>
    <row r="34" spans="1:32" s="13" customFormat="1" x14ac:dyDescent="0.25">
      <c r="A34" s="10" t="s">
        <v>130</v>
      </c>
      <c r="B34" s="11" t="s">
        <v>103</v>
      </c>
      <c r="C34" s="11" t="s">
        <v>37</v>
      </c>
      <c r="D34" s="12">
        <v>20.7288303570358</v>
      </c>
      <c r="E34" s="10" t="s">
        <v>131</v>
      </c>
      <c r="F34" s="12">
        <v>45</v>
      </c>
      <c r="G34" s="10" t="s">
        <v>39</v>
      </c>
      <c r="H34" s="12" t="s">
        <v>62</v>
      </c>
      <c r="I34" s="12" t="s">
        <v>62</v>
      </c>
      <c r="J34" s="12">
        <v>1615.32703268215</v>
      </c>
      <c r="K34" s="12" t="s">
        <v>62</v>
      </c>
      <c r="L34" s="12" t="s">
        <v>62</v>
      </c>
      <c r="M34" s="12" t="s">
        <v>62</v>
      </c>
      <c r="N34" s="12">
        <v>3990.0503595103501</v>
      </c>
      <c r="O34" s="12">
        <v>157305.48863856701</v>
      </c>
      <c r="P34" s="12">
        <v>169970.66596869999</v>
      </c>
      <c r="Q34" s="12">
        <v>3814.6803891495201</v>
      </c>
      <c r="R34" s="12">
        <v>19097.932588523701</v>
      </c>
      <c r="S34" s="12">
        <v>272212.22485090501</v>
      </c>
      <c r="T34" s="12">
        <v>3856.5691861687001</v>
      </c>
      <c r="U34" s="12">
        <v>10422.5504176986</v>
      </c>
      <c r="V34" s="12">
        <v>1215054.6210298799</v>
      </c>
      <c r="W34" s="12">
        <v>23846.6615207291</v>
      </c>
      <c r="X34" s="12">
        <v>208832.06833617701</v>
      </c>
      <c r="Y34" s="12">
        <v>82740.181744510395</v>
      </c>
      <c r="Z34" s="12">
        <v>4342.1699018946101</v>
      </c>
      <c r="AA34" s="12">
        <v>605515.57955640496</v>
      </c>
      <c r="AB34" s="12">
        <v>1231646.72490058</v>
      </c>
      <c r="AC34" s="12">
        <v>1264680.84401451</v>
      </c>
      <c r="AD34" s="12">
        <v>611344.55014786904</v>
      </c>
      <c r="AE34" s="12">
        <v>174047.74742868199</v>
      </c>
      <c r="AF34" s="12" t="s">
        <v>62</v>
      </c>
    </row>
    <row r="35" spans="1:32" s="13" customFormat="1" x14ac:dyDescent="0.25">
      <c r="A35" s="10" t="s">
        <v>132</v>
      </c>
      <c r="B35" s="11" t="s">
        <v>103</v>
      </c>
      <c r="C35" s="11" t="s">
        <v>37</v>
      </c>
      <c r="D35" s="12">
        <v>21.119933108171701</v>
      </c>
      <c r="E35" s="10" t="s">
        <v>133</v>
      </c>
      <c r="F35" s="12">
        <v>45</v>
      </c>
      <c r="G35" s="10" t="s">
        <v>39</v>
      </c>
      <c r="H35" s="12" t="s">
        <v>62</v>
      </c>
      <c r="I35" s="12">
        <v>53821.675238048199</v>
      </c>
      <c r="J35" s="12">
        <v>68451.508218697607</v>
      </c>
      <c r="K35" s="12" t="s">
        <v>62</v>
      </c>
      <c r="L35" s="12">
        <v>74694.388405387901</v>
      </c>
      <c r="M35" s="12" t="s">
        <v>62</v>
      </c>
      <c r="N35" s="12">
        <v>14157.1626439474</v>
      </c>
      <c r="O35" s="12">
        <v>53177.371118728399</v>
      </c>
      <c r="P35" s="12" t="s">
        <v>62</v>
      </c>
      <c r="Q35" s="12">
        <v>6640.6347295226897</v>
      </c>
      <c r="R35" s="12">
        <v>75182.068862239306</v>
      </c>
      <c r="S35" s="12">
        <v>272212.22485090501</v>
      </c>
      <c r="T35" s="12">
        <v>37970.977936363503</v>
      </c>
      <c r="U35" s="12">
        <v>27512.197515804099</v>
      </c>
      <c r="V35" s="12">
        <v>63630.632018324999</v>
      </c>
      <c r="W35" s="12">
        <v>469573.29488604801</v>
      </c>
      <c r="X35" s="12">
        <v>300344.27258346399</v>
      </c>
      <c r="Y35" s="12">
        <v>139605.20397293699</v>
      </c>
      <c r="Z35" s="12">
        <v>68336.163623786997</v>
      </c>
      <c r="AA35" s="12">
        <v>187933.440166288</v>
      </c>
      <c r="AB35" s="12">
        <v>387769.83190402499</v>
      </c>
      <c r="AC35" s="12">
        <v>350334.09364477999</v>
      </c>
      <c r="AD35" s="12">
        <v>247192.68604220499</v>
      </c>
      <c r="AE35" s="12">
        <v>677061.80280136003</v>
      </c>
      <c r="AF35" s="12" t="s">
        <v>62</v>
      </c>
    </row>
    <row r="36" spans="1:32" s="13" customFormat="1" x14ac:dyDescent="0.25">
      <c r="A36" s="10" t="s">
        <v>134</v>
      </c>
      <c r="B36" s="11" t="s">
        <v>103</v>
      </c>
      <c r="C36" s="11" t="s">
        <v>83</v>
      </c>
      <c r="D36" s="12">
        <v>21.2065701322778</v>
      </c>
      <c r="E36" s="10" t="s">
        <v>135</v>
      </c>
      <c r="F36" s="12">
        <v>60</v>
      </c>
      <c r="G36" s="10" t="s">
        <v>39</v>
      </c>
      <c r="H36" s="12">
        <v>29414.775768638501</v>
      </c>
      <c r="I36" s="12">
        <v>28297.569447135898</v>
      </c>
      <c r="J36" s="12">
        <v>44740.8826669845</v>
      </c>
      <c r="K36" s="12">
        <v>4160.1463910064804</v>
      </c>
      <c r="L36" s="12">
        <v>27600.689253837601</v>
      </c>
      <c r="M36" s="12">
        <v>26945.8731549453</v>
      </c>
      <c r="N36" s="12">
        <v>46194.065670044001</v>
      </c>
      <c r="O36" s="12">
        <v>16020.467241004901</v>
      </c>
      <c r="P36" s="12">
        <v>5992.4583342895603</v>
      </c>
      <c r="Q36" s="12">
        <v>24706.710201316801</v>
      </c>
      <c r="R36" s="12">
        <v>22148.2845476685</v>
      </c>
      <c r="S36" s="12">
        <v>5984.7099691513804</v>
      </c>
      <c r="T36" s="12">
        <v>13657.932770256</v>
      </c>
      <c r="U36" s="12">
        <v>2863.9293887786898</v>
      </c>
      <c r="V36" s="12">
        <v>3607.20492202988</v>
      </c>
      <c r="W36" s="12">
        <v>25380.648292274502</v>
      </c>
      <c r="X36" s="12">
        <v>9653.6173497619402</v>
      </c>
      <c r="Y36" s="12">
        <v>10572.784631835901</v>
      </c>
      <c r="Z36" s="12">
        <v>20669.814386444101</v>
      </c>
      <c r="AA36" s="12">
        <v>4187.0345996627502</v>
      </c>
      <c r="AB36" s="12">
        <v>33728.064735515203</v>
      </c>
      <c r="AC36" s="12">
        <v>17212.067428084101</v>
      </c>
      <c r="AD36" s="12">
        <v>263703.922628409</v>
      </c>
      <c r="AE36" s="12">
        <v>31534.266761116</v>
      </c>
      <c r="AF36" s="12">
        <v>4901.4877344512897</v>
      </c>
    </row>
    <row r="37" spans="1:32" s="13" customFormat="1" x14ac:dyDescent="0.25">
      <c r="A37" s="10" t="s">
        <v>136</v>
      </c>
      <c r="B37" s="11" t="s">
        <v>137</v>
      </c>
      <c r="C37" s="11" t="s">
        <v>107</v>
      </c>
      <c r="D37" s="12">
        <v>21.518354832685699</v>
      </c>
      <c r="E37" s="10" t="s">
        <v>138</v>
      </c>
      <c r="F37" s="12">
        <v>91</v>
      </c>
      <c r="G37" s="10" t="s">
        <v>39</v>
      </c>
      <c r="H37" s="12">
        <v>17580.506308232401</v>
      </c>
      <c r="I37" s="12">
        <v>21626.2650636404</v>
      </c>
      <c r="J37" s="12">
        <v>79805.892576441503</v>
      </c>
      <c r="K37" s="12">
        <v>19455.6305187697</v>
      </c>
      <c r="L37" s="12">
        <v>22273.156889239501</v>
      </c>
      <c r="M37" s="12">
        <v>30876.231918132002</v>
      </c>
      <c r="N37" s="12">
        <v>75440.557505874996</v>
      </c>
      <c r="O37" s="12">
        <v>91651.039328652696</v>
      </c>
      <c r="P37" s="12">
        <v>63708.316715969799</v>
      </c>
      <c r="Q37" s="12">
        <v>94872.765021798696</v>
      </c>
      <c r="R37" s="12">
        <v>21220.998457788701</v>
      </c>
      <c r="S37" s="12">
        <v>19771.590382267699</v>
      </c>
      <c r="T37" s="12">
        <v>16550.960264867801</v>
      </c>
      <c r="U37" s="12">
        <v>28223.6441320944</v>
      </c>
      <c r="V37" s="12">
        <v>32482.045404444099</v>
      </c>
      <c r="W37" s="12">
        <v>229403.362924452</v>
      </c>
      <c r="X37" s="12">
        <v>23572.311148851099</v>
      </c>
      <c r="Y37" s="12">
        <v>27449.554836110601</v>
      </c>
      <c r="Z37" s="12">
        <v>121435.654745443</v>
      </c>
      <c r="AA37" s="12">
        <v>29131.850896531399</v>
      </c>
      <c r="AB37" s="12">
        <v>22250.0087604197</v>
      </c>
      <c r="AC37" s="12">
        <v>13633.880534132</v>
      </c>
      <c r="AD37" s="12">
        <v>19392.9479287016</v>
      </c>
      <c r="AE37" s="12">
        <v>37012.343961352002</v>
      </c>
      <c r="AF37" s="12">
        <v>44338.391622841598</v>
      </c>
    </row>
    <row r="38" spans="1:32" s="14" customFormat="1" x14ac:dyDescent="0.25">
      <c r="A38" s="10" t="s">
        <v>139</v>
      </c>
      <c r="B38" s="11" t="s">
        <v>70</v>
      </c>
      <c r="C38" s="11" t="s">
        <v>50</v>
      </c>
      <c r="D38" s="12">
        <v>21.547387968076499</v>
      </c>
      <c r="E38" s="10" t="s">
        <v>140</v>
      </c>
      <c r="F38" s="12">
        <v>70</v>
      </c>
      <c r="G38" s="10" t="s">
        <v>39</v>
      </c>
      <c r="H38" s="12">
        <v>7406.9942703780898</v>
      </c>
      <c r="I38" s="12">
        <v>11387.849449604701</v>
      </c>
      <c r="J38" s="12">
        <v>16600.405133184398</v>
      </c>
      <c r="K38" s="12">
        <v>3139.3949374850999</v>
      </c>
      <c r="L38" s="12">
        <v>19077.8041056773</v>
      </c>
      <c r="M38" s="12">
        <v>15650.2013821609</v>
      </c>
      <c r="N38" s="12">
        <v>14040.9233902794</v>
      </c>
      <c r="O38" s="12">
        <v>19648.506129524299</v>
      </c>
      <c r="P38" s="12">
        <v>8268.0159059699799</v>
      </c>
      <c r="Q38" s="12">
        <v>23022.513038662801</v>
      </c>
      <c r="R38" s="12">
        <v>19753.328771037901</v>
      </c>
      <c r="S38" s="12">
        <v>18179.2035949157</v>
      </c>
      <c r="T38" s="12">
        <v>10248.0578672462</v>
      </c>
      <c r="U38" s="12">
        <v>17657.4139559545</v>
      </c>
      <c r="V38" s="12">
        <v>92575.151493797501</v>
      </c>
      <c r="W38" s="12">
        <v>26881.106467072401</v>
      </c>
      <c r="X38" s="12">
        <v>25112.248322772601</v>
      </c>
      <c r="Y38" s="12">
        <v>16261.2594148104</v>
      </c>
      <c r="Z38" s="12">
        <v>22617.891972148402</v>
      </c>
      <c r="AA38" s="12">
        <v>21319.737722943501</v>
      </c>
      <c r="AB38" s="12">
        <v>30552.302359876401</v>
      </c>
      <c r="AC38" s="12">
        <v>32240.540823285799</v>
      </c>
      <c r="AD38" s="12">
        <v>17513.828268117901</v>
      </c>
      <c r="AE38" s="12">
        <v>35949.849886093201</v>
      </c>
      <c r="AF38" s="12">
        <v>42632.142577125698</v>
      </c>
    </row>
    <row r="39" spans="1:32" s="13" customFormat="1" x14ac:dyDescent="0.25">
      <c r="A39" s="10" t="s">
        <v>141</v>
      </c>
      <c r="B39" s="11" t="s">
        <v>142</v>
      </c>
      <c r="C39" s="11" t="s">
        <v>42</v>
      </c>
      <c r="D39" s="12">
        <v>21.967594094366898</v>
      </c>
      <c r="E39" s="10" t="s">
        <v>143</v>
      </c>
      <c r="F39" s="12">
        <v>57</v>
      </c>
      <c r="G39" s="10" t="s">
        <v>39</v>
      </c>
      <c r="H39" s="12">
        <v>5498.1934742152498</v>
      </c>
      <c r="I39" s="12">
        <v>8854.2139144690991</v>
      </c>
      <c r="J39" s="12">
        <v>10107.262022544501</v>
      </c>
      <c r="K39" s="12">
        <v>10562.1780487012</v>
      </c>
      <c r="L39" s="12">
        <v>14769.6121800046</v>
      </c>
      <c r="M39" s="12">
        <v>304734.50396371901</v>
      </c>
      <c r="N39" s="12">
        <v>2156180.4714646898</v>
      </c>
      <c r="O39" s="12">
        <v>20375.395627381899</v>
      </c>
      <c r="P39" s="12">
        <v>10272.7914374965</v>
      </c>
      <c r="Q39" s="12">
        <v>583907.95867821597</v>
      </c>
      <c r="R39" s="12">
        <v>2742147.13139203</v>
      </c>
      <c r="S39" s="12">
        <v>1595486.74617004</v>
      </c>
      <c r="T39" s="12">
        <v>2938844.3001954402</v>
      </c>
      <c r="U39" s="12">
        <v>2965073.3556142799</v>
      </c>
      <c r="V39" s="12">
        <v>775086.91710056504</v>
      </c>
      <c r="W39" s="12">
        <v>2456279.3438774101</v>
      </c>
      <c r="X39" s="12">
        <v>2168875.3053685501</v>
      </c>
      <c r="Y39" s="12">
        <v>1296692.8453100401</v>
      </c>
      <c r="Z39" s="12">
        <v>2904576.9877393302</v>
      </c>
      <c r="AA39" s="12">
        <v>1575804.56829451</v>
      </c>
      <c r="AB39" s="12">
        <v>1758212.4206471101</v>
      </c>
      <c r="AC39" s="12">
        <v>1446161.5911202801</v>
      </c>
      <c r="AD39" s="12">
        <v>1761662.74772372</v>
      </c>
      <c r="AE39" s="12">
        <v>2267094.1321642501</v>
      </c>
      <c r="AF39" s="12">
        <v>1336984.99884678</v>
      </c>
    </row>
    <row r="40" spans="1:32" s="13" customFormat="1" x14ac:dyDescent="0.25">
      <c r="A40" s="10" t="s">
        <v>144</v>
      </c>
      <c r="B40" s="11" t="s">
        <v>145</v>
      </c>
      <c r="C40" s="11" t="s">
        <v>86</v>
      </c>
      <c r="D40" s="12">
        <v>22.339842109687599</v>
      </c>
      <c r="E40" s="10" t="s">
        <v>146</v>
      </c>
      <c r="F40" s="12">
        <v>81</v>
      </c>
      <c r="G40" s="10" t="s">
        <v>39</v>
      </c>
      <c r="H40" s="12">
        <v>10555.3411584076</v>
      </c>
      <c r="I40" s="12">
        <v>7210.9393243627401</v>
      </c>
      <c r="J40" s="12">
        <v>26543.965370454702</v>
      </c>
      <c r="K40" s="12">
        <v>30928.011982603799</v>
      </c>
      <c r="L40" s="12">
        <v>31860.6690513785</v>
      </c>
      <c r="M40" s="12">
        <v>29833.806251482201</v>
      </c>
      <c r="N40" s="12">
        <v>27637.397426349398</v>
      </c>
      <c r="O40" s="12">
        <v>46855.290959526799</v>
      </c>
      <c r="P40" s="12">
        <v>25720.0529804834</v>
      </c>
      <c r="Q40" s="12">
        <v>37691.046311061</v>
      </c>
      <c r="R40" s="12">
        <v>29269.243524782702</v>
      </c>
      <c r="S40" s="12">
        <v>28797.859210106799</v>
      </c>
      <c r="T40" s="12">
        <v>31335.2792603864</v>
      </c>
      <c r="U40" s="12">
        <v>54625.170123389304</v>
      </c>
      <c r="V40" s="12">
        <v>41576.545877357399</v>
      </c>
      <c r="W40" s="12">
        <v>131111.511943433</v>
      </c>
      <c r="X40" s="12">
        <v>37511.671025546202</v>
      </c>
      <c r="Y40" s="12">
        <v>36024.895504999702</v>
      </c>
      <c r="Z40" s="12">
        <v>70046.5419968387</v>
      </c>
      <c r="AA40" s="12">
        <v>40129.985619263898</v>
      </c>
      <c r="AB40" s="12">
        <v>37718.495438751801</v>
      </c>
      <c r="AC40" s="12">
        <v>44671.895370582097</v>
      </c>
      <c r="AD40" s="12">
        <v>31676.369756342301</v>
      </c>
      <c r="AE40" s="12">
        <v>81102.595958221194</v>
      </c>
      <c r="AF40" s="12">
        <v>68577.156824879203</v>
      </c>
    </row>
    <row r="41" spans="1:32" s="13" customFormat="1" x14ac:dyDescent="0.25">
      <c r="A41" s="10" t="s">
        <v>147</v>
      </c>
      <c r="B41" s="11" t="s">
        <v>148</v>
      </c>
      <c r="C41" s="11" t="s">
        <v>37</v>
      </c>
      <c r="D41" s="12">
        <v>22.836647086586002</v>
      </c>
      <c r="E41" s="10" t="s">
        <v>149</v>
      </c>
      <c r="F41" s="12">
        <v>56</v>
      </c>
      <c r="G41" s="10" t="s">
        <v>39</v>
      </c>
      <c r="H41" s="12">
        <v>145233.619293228</v>
      </c>
      <c r="I41" s="12">
        <v>145163.46970580399</v>
      </c>
      <c r="J41" s="12">
        <v>382076.77438502101</v>
      </c>
      <c r="K41" s="12">
        <v>247523.34445151</v>
      </c>
      <c r="L41" s="12">
        <v>272607.69798614999</v>
      </c>
      <c r="M41" s="12">
        <v>3834037.5179948402</v>
      </c>
      <c r="N41" s="12">
        <v>25292193.711313501</v>
      </c>
      <c r="O41" s="12">
        <v>2526188.6162512102</v>
      </c>
      <c r="P41" s="12">
        <v>514329.54519161902</v>
      </c>
      <c r="Q41" s="12">
        <v>7584239.1559921196</v>
      </c>
      <c r="R41" s="12">
        <v>31788816.705003601</v>
      </c>
      <c r="S41" s="12">
        <v>18939134.167429298</v>
      </c>
      <c r="T41" s="12">
        <v>34100084.878110804</v>
      </c>
      <c r="U41" s="12">
        <v>34668207.3927733</v>
      </c>
      <c r="V41" s="12">
        <v>9741069.0011172108</v>
      </c>
      <c r="W41" s="12">
        <v>28374630.978547901</v>
      </c>
      <c r="X41" s="12">
        <v>25571553.2518638</v>
      </c>
      <c r="Y41" s="12">
        <v>15399768.527268101</v>
      </c>
      <c r="Z41" s="12">
        <v>34439370.9376904</v>
      </c>
      <c r="AA41" s="12">
        <v>19029556.443463299</v>
      </c>
      <c r="AB41" s="12">
        <v>20999289.609564699</v>
      </c>
      <c r="AC41" s="12">
        <v>17211290.495919898</v>
      </c>
      <c r="AD41" s="12">
        <v>21210907.499138001</v>
      </c>
      <c r="AE41" s="12">
        <v>26879566.453513298</v>
      </c>
      <c r="AF41" s="12">
        <v>15815387.4608992</v>
      </c>
    </row>
    <row r="42" spans="1:32" s="13" customFormat="1" x14ac:dyDescent="0.25">
      <c r="A42" s="10" t="s">
        <v>150</v>
      </c>
      <c r="B42" s="11" t="s">
        <v>151</v>
      </c>
      <c r="C42" s="11" t="s">
        <v>50</v>
      </c>
      <c r="D42" s="12">
        <v>23.391935433741899</v>
      </c>
      <c r="E42" s="10" t="s">
        <v>152</v>
      </c>
      <c r="F42" s="12">
        <v>58</v>
      </c>
      <c r="G42" s="10" t="s">
        <v>39</v>
      </c>
      <c r="H42" s="12">
        <v>62070.632940324802</v>
      </c>
      <c r="I42" s="12">
        <v>55052.752265164403</v>
      </c>
      <c r="J42" s="12">
        <v>159331.889842654</v>
      </c>
      <c r="K42" s="12">
        <v>164319.29229461201</v>
      </c>
      <c r="L42" s="12">
        <v>198433.526530648</v>
      </c>
      <c r="M42" s="12">
        <v>170190.79027165801</v>
      </c>
      <c r="N42" s="12">
        <v>271997.99066974199</v>
      </c>
      <c r="O42" s="12">
        <v>344898.570780562</v>
      </c>
      <c r="P42" s="12">
        <v>191016.859845153</v>
      </c>
      <c r="Q42" s="12">
        <v>300727.92709722999</v>
      </c>
      <c r="R42" s="12">
        <v>310604.39300125698</v>
      </c>
      <c r="S42" s="12">
        <v>330903.95138919598</v>
      </c>
      <c r="T42" s="12">
        <v>363054.14755086001</v>
      </c>
      <c r="U42" s="12">
        <v>691886.24011472205</v>
      </c>
      <c r="V42" s="12">
        <v>534188.67648414895</v>
      </c>
      <c r="W42" s="12">
        <v>804530.33008723694</v>
      </c>
      <c r="X42" s="12">
        <v>498337.17491033999</v>
      </c>
      <c r="Y42" s="12">
        <v>424604.880206406</v>
      </c>
      <c r="Z42" s="12">
        <v>608760.27518714103</v>
      </c>
      <c r="AA42" s="12">
        <v>548457.25698512106</v>
      </c>
      <c r="AB42" s="12">
        <v>700677.174345423</v>
      </c>
      <c r="AC42" s="12">
        <v>595361.78422574396</v>
      </c>
      <c r="AD42" s="12">
        <v>452166.95375971502</v>
      </c>
      <c r="AE42" s="12">
        <v>718961.31504388899</v>
      </c>
      <c r="AF42" s="12">
        <v>472321.81379068299</v>
      </c>
    </row>
    <row r="43" spans="1:32" s="13" customFormat="1" x14ac:dyDescent="0.25">
      <c r="A43" s="10" t="s">
        <v>153</v>
      </c>
      <c r="B43" s="11" t="s">
        <v>67</v>
      </c>
      <c r="C43" s="11" t="s">
        <v>83</v>
      </c>
      <c r="D43" s="12">
        <v>23.4872277062736</v>
      </c>
      <c r="E43" s="10" t="s">
        <v>154</v>
      </c>
      <c r="F43" s="12">
        <v>60</v>
      </c>
      <c r="G43" s="10" t="s">
        <v>39</v>
      </c>
      <c r="H43" s="12">
        <v>1904.0304243621799</v>
      </c>
      <c r="I43" s="12">
        <v>2276.26782130431</v>
      </c>
      <c r="J43" s="12">
        <v>1480.1394114913901</v>
      </c>
      <c r="K43" s="12">
        <v>1039.29617980955</v>
      </c>
      <c r="L43" s="12">
        <v>1527.28820212555</v>
      </c>
      <c r="M43" s="12">
        <v>1810.9511363143799</v>
      </c>
      <c r="N43" s="12">
        <v>3354.2105715561202</v>
      </c>
      <c r="O43" s="12">
        <v>2745.9785487823301</v>
      </c>
      <c r="P43" s="12">
        <v>1217.89546707915</v>
      </c>
      <c r="Q43" s="12">
        <v>6830.4928411408</v>
      </c>
      <c r="R43" s="12">
        <v>13213.1908141404</v>
      </c>
      <c r="S43" s="12">
        <v>131652.968718838</v>
      </c>
      <c r="T43" s="12">
        <v>6678.2249402008201</v>
      </c>
      <c r="U43" s="12">
        <v>3770.7790700610499</v>
      </c>
      <c r="V43" s="12">
        <v>167470.70425564499</v>
      </c>
      <c r="W43" s="12">
        <v>19664.956277628899</v>
      </c>
      <c r="X43" s="12">
        <v>34433.602652450398</v>
      </c>
      <c r="Y43" s="12">
        <v>22512.878354873599</v>
      </c>
      <c r="Z43" s="12">
        <v>6955.2842195815501</v>
      </c>
      <c r="AA43" s="12">
        <v>51817.533725830101</v>
      </c>
      <c r="AB43" s="12">
        <v>192336.01365328601</v>
      </c>
      <c r="AC43" s="12">
        <v>576508.165840253</v>
      </c>
      <c r="AD43" s="12">
        <v>216645.540862628</v>
      </c>
      <c r="AE43" s="12">
        <v>25021.3310131818</v>
      </c>
      <c r="AF43" s="12">
        <v>3792.0775534515701</v>
      </c>
    </row>
    <row r="44" spans="1:32" s="13" customFormat="1" x14ac:dyDescent="0.25">
      <c r="A44" s="10" t="s">
        <v>155</v>
      </c>
      <c r="B44" s="11" t="s">
        <v>156</v>
      </c>
      <c r="C44" s="11" t="s">
        <v>46</v>
      </c>
      <c r="D44" s="12">
        <v>23.7075774135768</v>
      </c>
      <c r="E44" s="10" t="s">
        <v>157</v>
      </c>
      <c r="F44" s="12">
        <v>70</v>
      </c>
      <c r="G44" s="10" t="s">
        <v>39</v>
      </c>
      <c r="H44" s="12">
        <v>534582.85418526898</v>
      </c>
      <c r="I44" s="12">
        <v>422024.70682088</v>
      </c>
      <c r="J44" s="12">
        <v>770048.49384392402</v>
      </c>
      <c r="K44" s="12">
        <v>772363.41903424403</v>
      </c>
      <c r="L44" s="12">
        <v>777480.94210385403</v>
      </c>
      <c r="M44" s="12">
        <v>632583.873018382</v>
      </c>
      <c r="N44" s="12">
        <v>523422.757908737</v>
      </c>
      <c r="O44" s="12">
        <v>891567.71424645605</v>
      </c>
      <c r="P44" s="12">
        <v>911096.37622039497</v>
      </c>
      <c r="Q44" s="12">
        <v>861411.28932839702</v>
      </c>
      <c r="R44" s="12">
        <v>1204539.7529529401</v>
      </c>
      <c r="S44" s="12">
        <v>73225.073840323093</v>
      </c>
      <c r="T44" s="12">
        <v>1289857.34916457</v>
      </c>
      <c r="U44" s="12">
        <v>1307378.0593475599</v>
      </c>
      <c r="V44" s="12">
        <v>29061.581755179301</v>
      </c>
      <c r="W44" s="12">
        <v>1079168.25522486</v>
      </c>
      <c r="X44" s="12">
        <v>49004.582677477702</v>
      </c>
      <c r="Y44" s="12">
        <v>154458.215783113</v>
      </c>
      <c r="Z44" s="12">
        <v>1294609.0794305201</v>
      </c>
      <c r="AA44" s="12">
        <v>36688.083695078501</v>
      </c>
      <c r="AB44" s="12">
        <v>46772.875960117301</v>
      </c>
      <c r="AC44" s="12">
        <v>57371.504298895998</v>
      </c>
      <c r="AD44" s="12">
        <v>42284.6047249525</v>
      </c>
      <c r="AE44" s="12">
        <v>61060.695706774597</v>
      </c>
      <c r="AF44" s="12">
        <v>807666.22344963602</v>
      </c>
    </row>
    <row r="45" spans="1:32" s="13" customFormat="1" x14ac:dyDescent="0.25">
      <c r="A45" s="10" t="s">
        <v>158</v>
      </c>
      <c r="B45" s="11" t="s">
        <v>159</v>
      </c>
      <c r="C45" s="11" t="s">
        <v>46</v>
      </c>
      <c r="D45" s="12">
        <v>26.641306795173801</v>
      </c>
      <c r="E45" s="10" t="s">
        <v>160</v>
      </c>
      <c r="F45" s="12">
        <v>83</v>
      </c>
      <c r="G45" s="10" t="s">
        <v>39</v>
      </c>
      <c r="H45" s="12">
        <v>22006.0205561326</v>
      </c>
      <c r="I45" s="12">
        <v>25896.648128071101</v>
      </c>
      <c r="J45" s="12">
        <v>45877.177006519203</v>
      </c>
      <c r="K45" s="12">
        <v>34950.422247460301</v>
      </c>
      <c r="L45" s="12">
        <v>44548.456894079398</v>
      </c>
      <c r="M45" s="12">
        <v>42460.185316683499</v>
      </c>
      <c r="N45" s="12">
        <v>61675.874947043798</v>
      </c>
      <c r="O45" s="12">
        <v>64709.383787361599</v>
      </c>
      <c r="P45" s="12">
        <v>60357.241194361901</v>
      </c>
      <c r="Q45" s="12">
        <v>61338.501825205203</v>
      </c>
      <c r="R45" s="12">
        <v>47296.966255623804</v>
      </c>
      <c r="S45" s="12">
        <v>35947.735308329298</v>
      </c>
      <c r="T45" s="12">
        <v>49289.127750334497</v>
      </c>
      <c r="U45" s="12">
        <v>62761.211157425802</v>
      </c>
      <c r="V45" s="12">
        <v>32397.695392135502</v>
      </c>
      <c r="W45" s="12">
        <v>102801.37922421</v>
      </c>
      <c r="X45" s="12">
        <v>44990.386351304398</v>
      </c>
      <c r="Y45" s="12">
        <v>52254.9674207137</v>
      </c>
      <c r="Z45" s="12">
        <v>61079.969954098597</v>
      </c>
      <c r="AA45" s="12">
        <v>32797.078949109899</v>
      </c>
      <c r="AB45" s="12">
        <v>30162.8839965017</v>
      </c>
      <c r="AC45" s="12">
        <v>58466.482330138802</v>
      </c>
      <c r="AD45" s="12">
        <v>33132.9456838314</v>
      </c>
      <c r="AE45" s="12">
        <v>77341.346626037601</v>
      </c>
      <c r="AF45" s="12">
        <v>63521.355932019098</v>
      </c>
    </row>
    <row r="46" spans="1:32" s="13" customFormat="1" x14ac:dyDescent="0.25">
      <c r="A46" s="10" t="s">
        <v>161</v>
      </c>
      <c r="B46" s="11" t="s">
        <v>162</v>
      </c>
      <c r="C46" s="11" t="s">
        <v>86</v>
      </c>
      <c r="D46" s="12">
        <v>26.648015167735</v>
      </c>
      <c r="E46" s="10" t="s">
        <v>163</v>
      </c>
      <c r="F46" s="12">
        <v>81</v>
      </c>
      <c r="G46" s="10" t="s">
        <v>39</v>
      </c>
      <c r="H46" s="12">
        <v>167172.54160772101</v>
      </c>
      <c r="I46" s="12">
        <v>122127.47048475601</v>
      </c>
      <c r="J46" s="12">
        <v>455846.80221814802</v>
      </c>
      <c r="K46" s="12">
        <v>437194.74843584403</v>
      </c>
      <c r="L46" s="12">
        <v>614057.15990638197</v>
      </c>
      <c r="M46" s="12">
        <v>458377.20117906202</v>
      </c>
      <c r="N46" s="12">
        <v>647314.12862083805</v>
      </c>
      <c r="O46" s="12">
        <v>881158.14424251905</v>
      </c>
      <c r="P46" s="12">
        <v>493034.72582224</v>
      </c>
      <c r="Q46" s="12">
        <v>773665.59130553005</v>
      </c>
      <c r="R46" s="12">
        <v>753808.90854431095</v>
      </c>
      <c r="S46" s="12">
        <v>744855.99160181102</v>
      </c>
      <c r="T46" s="12">
        <v>811658.83685964998</v>
      </c>
      <c r="U46" s="12">
        <v>1612685.4071467</v>
      </c>
      <c r="V46" s="12">
        <v>914314.44237397995</v>
      </c>
      <c r="W46" s="12">
        <v>2668615.0744777001</v>
      </c>
      <c r="X46" s="12">
        <v>1218718.6146855699</v>
      </c>
      <c r="Y46" s="12">
        <v>1002833.21177892</v>
      </c>
      <c r="Z46" s="12">
        <v>1554591.5185692201</v>
      </c>
      <c r="AA46" s="12">
        <v>863717.75069571496</v>
      </c>
      <c r="AB46" s="12">
        <v>804381.28340669104</v>
      </c>
      <c r="AC46" s="12">
        <v>1250576.5356746099</v>
      </c>
      <c r="AD46" s="12">
        <v>951511.04002799303</v>
      </c>
      <c r="AE46" s="12">
        <v>2131113.7752360199</v>
      </c>
      <c r="AF46" s="12">
        <v>1054010.96843862</v>
      </c>
    </row>
    <row r="47" spans="1:32" s="13" customFormat="1" x14ac:dyDescent="0.25">
      <c r="A47" s="10" t="s">
        <v>164</v>
      </c>
      <c r="B47" s="11" t="s">
        <v>165</v>
      </c>
      <c r="C47" s="11" t="s">
        <v>46</v>
      </c>
      <c r="D47" s="12">
        <v>26.9826091351655</v>
      </c>
      <c r="E47" s="10" t="s">
        <v>166</v>
      </c>
      <c r="F47" s="12">
        <v>106</v>
      </c>
      <c r="G47" s="10" t="s">
        <v>39</v>
      </c>
      <c r="H47" s="12">
        <v>82672.806381091897</v>
      </c>
      <c r="I47" s="12">
        <v>91483.415161209196</v>
      </c>
      <c r="J47" s="12">
        <v>153938.466764816</v>
      </c>
      <c r="K47" s="12">
        <v>150738.19866517599</v>
      </c>
      <c r="L47" s="12">
        <v>149136.844214493</v>
      </c>
      <c r="M47" s="12">
        <v>146189.06916604601</v>
      </c>
      <c r="N47" s="12">
        <v>83645.743013023399</v>
      </c>
      <c r="O47" s="12">
        <v>258472.82629330599</v>
      </c>
      <c r="P47" s="12">
        <v>120107.943004348</v>
      </c>
      <c r="Q47" s="12">
        <v>213537.15817558201</v>
      </c>
      <c r="R47" s="12">
        <v>24423.2974019623</v>
      </c>
      <c r="S47" s="12">
        <v>191068.37914313501</v>
      </c>
      <c r="T47" s="12">
        <v>21356.0046984787</v>
      </c>
      <c r="U47" s="12">
        <v>22067.367827705399</v>
      </c>
      <c r="V47" s="12">
        <v>46407.244325881999</v>
      </c>
      <c r="W47" s="12">
        <v>24938.950428695702</v>
      </c>
      <c r="X47" s="12">
        <v>17275.177708221501</v>
      </c>
      <c r="Y47" s="12">
        <v>19560.229928947399</v>
      </c>
      <c r="Z47" s="12">
        <v>21038.3621063461</v>
      </c>
      <c r="AA47" s="12">
        <v>24189.0051054305</v>
      </c>
      <c r="AB47" s="12">
        <v>36129.546920455898</v>
      </c>
      <c r="AC47" s="12">
        <v>57399.394653610099</v>
      </c>
      <c r="AD47" s="12">
        <v>20897.945177162201</v>
      </c>
      <c r="AE47" s="12">
        <v>23986.0129252472</v>
      </c>
      <c r="AF47" s="12">
        <v>106408.436799088</v>
      </c>
    </row>
    <row r="48" spans="1:32" s="13" customFormat="1" x14ac:dyDescent="0.25">
      <c r="A48" s="10" t="s">
        <v>167</v>
      </c>
      <c r="B48" s="11" t="s">
        <v>168</v>
      </c>
      <c r="C48" s="11" t="s">
        <v>37</v>
      </c>
      <c r="D48" s="12">
        <v>27.001405460628</v>
      </c>
      <c r="E48" s="10" t="s">
        <v>169</v>
      </c>
      <c r="F48" s="12">
        <v>56</v>
      </c>
      <c r="G48" s="10" t="s">
        <v>39</v>
      </c>
      <c r="H48" s="12">
        <v>120265.355997547</v>
      </c>
      <c r="I48" s="12">
        <v>79197.465488180096</v>
      </c>
      <c r="J48" s="12">
        <v>167391.25293037001</v>
      </c>
      <c r="K48" s="12">
        <v>136661.37549267901</v>
      </c>
      <c r="L48" s="12">
        <v>152292.12283277299</v>
      </c>
      <c r="M48" s="12">
        <v>1911242.0756673301</v>
      </c>
      <c r="N48" s="12">
        <v>231725.85288870099</v>
      </c>
      <c r="O48" s="12">
        <v>163227.682434413</v>
      </c>
      <c r="P48" s="12">
        <v>134634.458396203</v>
      </c>
      <c r="Q48" s="12">
        <v>202354.48757895301</v>
      </c>
      <c r="R48" s="12">
        <v>408829.63119094499</v>
      </c>
      <c r="S48" s="12">
        <v>309843.69520987</v>
      </c>
      <c r="T48" s="12">
        <v>535608.23120812501</v>
      </c>
      <c r="U48" s="12">
        <v>591702.32180617703</v>
      </c>
      <c r="V48" s="12">
        <v>312551.54414139898</v>
      </c>
      <c r="W48" s="12">
        <v>515700.35481095902</v>
      </c>
      <c r="X48" s="12">
        <v>453183.66617251298</v>
      </c>
      <c r="Y48" s="12">
        <v>237487.31481548</v>
      </c>
      <c r="Z48" s="12">
        <v>661361.02447752305</v>
      </c>
      <c r="AA48" s="12">
        <v>449340.00735868502</v>
      </c>
      <c r="AB48" s="12">
        <v>432601.98999608803</v>
      </c>
      <c r="AC48" s="12">
        <v>561103.47602477099</v>
      </c>
      <c r="AD48" s="12">
        <v>521074.36097325903</v>
      </c>
      <c r="AE48" s="12">
        <v>577419.69569772296</v>
      </c>
      <c r="AF48" s="12">
        <v>293549.24622358399</v>
      </c>
    </row>
    <row r="49" spans="1:32" s="13" customFormat="1" x14ac:dyDescent="0.25">
      <c r="A49" s="10" t="s">
        <v>170</v>
      </c>
      <c r="B49" s="11" t="s">
        <v>67</v>
      </c>
      <c r="C49" s="11" t="s">
        <v>46</v>
      </c>
      <c r="D49" s="12">
        <v>27.013502400607599</v>
      </c>
      <c r="E49" s="10" t="s">
        <v>171</v>
      </c>
      <c r="F49" s="12">
        <v>70</v>
      </c>
      <c r="G49" s="10" t="s">
        <v>39</v>
      </c>
      <c r="H49" s="12">
        <v>39756.454379977004</v>
      </c>
      <c r="I49" s="12">
        <v>48554.8885625927</v>
      </c>
      <c r="J49" s="12">
        <v>81073.042547522695</v>
      </c>
      <c r="K49" s="12">
        <v>46552.339564185197</v>
      </c>
      <c r="L49" s="12">
        <v>87101.150053151097</v>
      </c>
      <c r="M49" s="12">
        <v>64439.664174006102</v>
      </c>
      <c r="N49" s="12">
        <v>308419.43098307302</v>
      </c>
      <c r="O49" s="12">
        <v>200931.12500221399</v>
      </c>
      <c r="P49" s="12">
        <v>172586.47769631699</v>
      </c>
      <c r="Q49" s="12">
        <v>226927.97118483199</v>
      </c>
      <c r="R49" s="12">
        <v>544893.07697289204</v>
      </c>
      <c r="S49" s="12">
        <v>446284.460410767</v>
      </c>
      <c r="T49" s="12">
        <v>726360.31074276695</v>
      </c>
      <c r="U49" s="12">
        <v>801885.52583893598</v>
      </c>
      <c r="V49" s="12">
        <v>406424.71081788698</v>
      </c>
      <c r="W49" s="12">
        <v>670056.17761920497</v>
      </c>
      <c r="X49" s="12">
        <v>618010.45387540304</v>
      </c>
      <c r="Y49" s="12">
        <v>318774.240433308</v>
      </c>
      <c r="Z49" s="12">
        <v>894857.02502041904</v>
      </c>
      <c r="AA49" s="12">
        <v>660141.81764446804</v>
      </c>
      <c r="AB49" s="12">
        <v>634181.54487383901</v>
      </c>
      <c r="AC49" s="12">
        <v>732497.55250317801</v>
      </c>
      <c r="AD49" s="12">
        <v>680309.97817529901</v>
      </c>
      <c r="AE49" s="12">
        <v>778718.41884980502</v>
      </c>
      <c r="AF49" s="12">
        <v>358900.64173593401</v>
      </c>
    </row>
    <row r="50" spans="1:32" s="13" customFormat="1" x14ac:dyDescent="0.25">
      <c r="A50" s="10" t="s">
        <v>172</v>
      </c>
      <c r="B50" s="11" t="s">
        <v>173</v>
      </c>
      <c r="C50" s="11" t="s">
        <v>37</v>
      </c>
      <c r="D50" s="12">
        <v>27.254843257849501</v>
      </c>
      <c r="E50" s="10" t="s">
        <v>174</v>
      </c>
      <c r="F50" s="12">
        <v>57</v>
      </c>
      <c r="G50" s="10" t="s">
        <v>39</v>
      </c>
      <c r="H50" s="12">
        <v>1713920.0112887099</v>
      </c>
      <c r="I50" s="12">
        <v>1098658.8800804799</v>
      </c>
      <c r="J50" s="12">
        <v>3283412.1359192398</v>
      </c>
      <c r="K50" s="12">
        <v>2526275.3243480502</v>
      </c>
      <c r="L50" s="12">
        <v>3012111.0324251</v>
      </c>
      <c r="M50" s="12">
        <v>2718211.79982532</v>
      </c>
      <c r="N50" s="12">
        <v>3519829.8368490399</v>
      </c>
      <c r="O50" s="12">
        <v>3761527.7434653202</v>
      </c>
      <c r="P50" s="12">
        <v>2775849.0162912798</v>
      </c>
      <c r="Q50" s="12">
        <v>3759486.7848803299</v>
      </c>
      <c r="R50" s="12">
        <v>2786802.1532104802</v>
      </c>
      <c r="S50" s="12">
        <v>4156163.7988477601</v>
      </c>
      <c r="T50" s="12">
        <v>3487184.78506782</v>
      </c>
      <c r="U50" s="12">
        <v>6812790.6997449603</v>
      </c>
      <c r="V50" s="12">
        <v>4514558.3155856002</v>
      </c>
      <c r="W50" s="12">
        <v>7506637.7848043498</v>
      </c>
      <c r="X50" s="12">
        <v>4192003.6657080101</v>
      </c>
      <c r="Y50" s="12">
        <v>4438213.1256162496</v>
      </c>
      <c r="Z50" s="12">
        <v>5267265.6175234197</v>
      </c>
      <c r="AA50" s="12">
        <v>5272576.6537648505</v>
      </c>
      <c r="AB50" s="12">
        <v>4253186.3588362904</v>
      </c>
      <c r="AC50" s="12">
        <v>5606261.76357147</v>
      </c>
      <c r="AD50" s="12">
        <v>4557758.5935394997</v>
      </c>
      <c r="AE50" s="12">
        <v>6166015.0446948595</v>
      </c>
      <c r="AF50" s="12">
        <v>3793336.73721208</v>
      </c>
    </row>
    <row r="51" spans="1:32" s="13" customFormat="1" x14ac:dyDescent="0.25">
      <c r="A51" s="10" t="s">
        <v>175</v>
      </c>
      <c r="B51" s="11" t="s">
        <v>176</v>
      </c>
      <c r="C51" s="11" t="s">
        <v>50</v>
      </c>
      <c r="D51" s="12">
        <v>27.612286204599101</v>
      </c>
      <c r="E51" s="10" t="s">
        <v>177</v>
      </c>
      <c r="F51" s="12">
        <v>58</v>
      </c>
      <c r="G51" s="10" t="s">
        <v>39</v>
      </c>
      <c r="H51" s="12">
        <v>25881.559056908001</v>
      </c>
      <c r="I51" s="12">
        <v>13358.993199198099</v>
      </c>
      <c r="J51" s="12">
        <v>25966.042369181301</v>
      </c>
      <c r="K51" s="12">
        <v>14877.611524583601</v>
      </c>
      <c r="L51" s="12">
        <v>17735.063087295501</v>
      </c>
      <c r="M51" s="12">
        <v>12258.002384687399</v>
      </c>
      <c r="N51" s="12">
        <v>17535.387002315601</v>
      </c>
      <c r="O51" s="12">
        <v>12831.0343288229</v>
      </c>
      <c r="P51" s="12">
        <v>10940.1342531463</v>
      </c>
      <c r="Q51" s="12">
        <v>14713.883934257599</v>
      </c>
      <c r="R51" s="12">
        <v>14301.428080080899</v>
      </c>
      <c r="S51" s="12">
        <v>20209.160007976701</v>
      </c>
      <c r="T51" s="12">
        <v>19456.3227353166</v>
      </c>
      <c r="U51" s="12">
        <v>30010.683920449101</v>
      </c>
      <c r="V51" s="12">
        <v>28368.918361212101</v>
      </c>
      <c r="W51" s="12">
        <v>104721.492669928</v>
      </c>
      <c r="X51" s="12">
        <v>29461.7223541725</v>
      </c>
      <c r="Y51" s="12">
        <v>42451.4350759925</v>
      </c>
      <c r="Z51" s="12">
        <v>58319.995243195102</v>
      </c>
      <c r="AA51" s="12">
        <v>23720.402081619301</v>
      </c>
      <c r="AB51" s="12">
        <v>14334.3680238988</v>
      </c>
      <c r="AC51" s="12">
        <v>20451.303575048802</v>
      </c>
      <c r="AD51" s="12">
        <v>33901.853530952998</v>
      </c>
      <c r="AE51" s="12">
        <v>55650.877711303598</v>
      </c>
      <c r="AF51" s="12">
        <v>15290.1849421687</v>
      </c>
    </row>
    <row r="52" spans="1:32" s="13" customFormat="1" x14ac:dyDescent="0.25">
      <c r="A52" s="10" t="s">
        <v>178</v>
      </c>
      <c r="B52" s="11" t="s">
        <v>103</v>
      </c>
      <c r="C52" s="11" t="s">
        <v>60</v>
      </c>
      <c r="D52" s="12">
        <v>27.8755271169791</v>
      </c>
      <c r="E52" s="10" t="s">
        <v>179</v>
      </c>
      <c r="F52" s="12">
        <v>56</v>
      </c>
      <c r="G52" s="10" t="s">
        <v>39</v>
      </c>
      <c r="H52" s="12">
        <v>166076.968113888</v>
      </c>
      <c r="I52" s="12">
        <v>142978.705284144</v>
      </c>
      <c r="J52" s="12">
        <v>224241.58121491701</v>
      </c>
      <c r="K52" s="12">
        <v>221696.66159297799</v>
      </c>
      <c r="L52" s="12">
        <v>216287.38127930701</v>
      </c>
      <c r="M52" s="12">
        <v>165385.640145727</v>
      </c>
      <c r="N52" s="12">
        <v>241401.27506225201</v>
      </c>
      <c r="O52" s="12">
        <v>363574.50893488602</v>
      </c>
      <c r="P52" s="12">
        <v>32873.023303945898</v>
      </c>
      <c r="Q52" s="12">
        <v>249827.21388588101</v>
      </c>
      <c r="R52" s="12">
        <v>120410.410509661</v>
      </c>
      <c r="S52" s="12">
        <v>28036.600853564702</v>
      </c>
      <c r="T52" s="12">
        <v>69546.705673745004</v>
      </c>
      <c r="U52" s="12">
        <v>107201.009700505</v>
      </c>
      <c r="V52" s="12">
        <v>22411.375679036701</v>
      </c>
      <c r="W52" s="12">
        <v>66300.448108332494</v>
      </c>
      <c r="X52" s="12">
        <v>42089.254179993703</v>
      </c>
      <c r="Y52" s="12">
        <v>334893.79903618997</v>
      </c>
      <c r="Z52" s="12">
        <v>39721.2289345358</v>
      </c>
      <c r="AA52" s="12">
        <v>29612.7620819162</v>
      </c>
      <c r="AB52" s="12">
        <v>33026.365457410298</v>
      </c>
      <c r="AC52" s="12">
        <v>49376.6136166715</v>
      </c>
      <c r="AD52" s="12">
        <v>29915.871467743102</v>
      </c>
      <c r="AE52" s="12">
        <v>61191.576208582403</v>
      </c>
      <c r="AF52" s="12">
        <v>339435.63255083998</v>
      </c>
    </row>
    <row r="53" spans="1:32" s="13" customFormat="1" x14ac:dyDescent="0.25">
      <c r="A53" s="10" t="s">
        <v>180</v>
      </c>
      <c r="B53" s="11" t="s">
        <v>181</v>
      </c>
      <c r="C53" s="11" t="s">
        <v>46</v>
      </c>
      <c r="D53" s="12">
        <v>27.949809008877999</v>
      </c>
      <c r="E53" s="10" t="s">
        <v>182</v>
      </c>
      <c r="F53" s="12">
        <v>84</v>
      </c>
      <c r="G53" s="10" t="s">
        <v>39</v>
      </c>
      <c r="H53" s="12">
        <v>188060.02427857401</v>
      </c>
      <c r="I53" s="12">
        <v>128936.540047464</v>
      </c>
      <c r="J53" s="12">
        <v>251494.14865047301</v>
      </c>
      <c r="K53" s="12">
        <v>212471.95102973899</v>
      </c>
      <c r="L53" s="12">
        <v>238537.05478141899</v>
      </c>
      <c r="M53" s="12">
        <v>190342.67470411601</v>
      </c>
      <c r="N53" s="12">
        <v>237795.20718941701</v>
      </c>
      <c r="O53" s="12">
        <v>367752.80349855701</v>
      </c>
      <c r="P53" s="12">
        <v>265256.38735103502</v>
      </c>
      <c r="Q53" s="12">
        <v>276644.32201891602</v>
      </c>
      <c r="R53" s="12">
        <v>129856.76004623401</v>
      </c>
      <c r="S53" s="12">
        <v>65502.489647999901</v>
      </c>
      <c r="T53" s="12">
        <v>35100.338917159097</v>
      </c>
      <c r="U53" s="12">
        <v>91204.599209017106</v>
      </c>
      <c r="V53" s="12">
        <v>3036.7493049303098</v>
      </c>
      <c r="W53" s="12">
        <v>50582.384799126798</v>
      </c>
      <c r="X53" s="12">
        <v>24383.594771509099</v>
      </c>
      <c r="Y53" s="12">
        <v>231309.57438337599</v>
      </c>
      <c r="Z53" s="12">
        <v>37225.132665386802</v>
      </c>
      <c r="AA53" s="12">
        <v>7176.7506811837202</v>
      </c>
      <c r="AB53" s="12">
        <v>13079.092474605401</v>
      </c>
      <c r="AC53" s="12">
        <v>21450.502476379501</v>
      </c>
      <c r="AD53" s="12">
        <v>26065.804837503099</v>
      </c>
      <c r="AE53" s="12">
        <v>70972.550169756505</v>
      </c>
      <c r="AF53" s="12">
        <v>393690.32653931202</v>
      </c>
    </row>
    <row r="54" spans="1:32" s="13" customFormat="1" x14ac:dyDescent="0.25">
      <c r="A54" s="10" t="s">
        <v>183</v>
      </c>
      <c r="B54" s="11" t="s">
        <v>103</v>
      </c>
      <c r="C54" s="11" t="s">
        <v>42</v>
      </c>
      <c r="D54" s="12">
        <v>28.062891321830399</v>
      </c>
      <c r="E54" s="10" t="s">
        <v>184</v>
      </c>
      <c r="F54" s="12">
        <v>71</v>
      </c>
      <c r="G54" s="10" t="s">
        <v>39</v>
      </c>
      <c r="H54" s="12">
        <v>1859408.5819349999</v>
      </c>
      <c r="I54" s="12">
        <v>1046780.53716797</v>
      </c>
      <c r="J54" s="12">
        <v>2448556.8593746298</v>
      </c>
      <c r="K54" s="12">
        <v>2288397.3236507201</v>
      </c>
      <c r="L54" s="12">
        <v>2716574.61206182</v>
      </c>
      <c r="M54" s="12">
        <v>1695468.0885309901</v>
      </c>
      <c r="N54" s="12">
        <v>1629927.2461445299</v>
      </c>
      <c r="O54" s="12">
        <v>97008.077807738198</v>
      </c>
      <c r="P54" s="12">
        <v>1140643.2309256501</v>
      </c>
      <c r="Q54" s="12">
        <v>102735.57992452401</v>
      </c>
      <c r="R54" s="12">
        <v>73041.602635874297</v>
      </c>
      <c r="S54" s="12">
        <v>79884.466250809302</v>
      </c>
      <c r="T54" s="12">
        <v>57383.8626157443</v>
      </c>
      <c r="U54" s="12">
        <v>79493.471003760307</v>
      </c>
      <c r="V54" s="12">
        <v>54315.708239145999</v>
      </c>
      <c r="W54" s="12">
        <v>147067.198132238</v>
      </c>
      <c r="X54" s="12">
        <v>94243.519473843699</v>
      </c>
      <c r="Y54" s="12">
        <v>54137.952816627301</v>
      </c>
      <c r="Z54" s="12">
        <v>92606.105916394605</v>
      </c>
      <c r="AA54" s="12">
        <v>59827.975415492299</v>
      </c>
      <c r="AB54" s="12">
        <v>86326.645775002893</v>
      </c>
      <c r="AC54" s="12">
        <v>131722.36159945899</v>
      </c>
      <c r="AD54" s="12">
        <v>114123.507656598</v>
      </c>
      <c r="AE54" s="12">
        <v>109994.07746841499</v>
      </c>
      <c r="AF54" s="12">
        <v>238691.03823060999</v>
      </c>
    </row>
    <row r="55" spans="1:32" s="13" customFormat="1" x14ac:dyDescent="0.25">
      <c r="A55" s="10" t="s">
        <v>185</v>
      </c>
      <c r="B55" s="11" t="s">
        <v>186</v>
      </c>
      <c r="C55" s="11" t="s">
        <v>83</v>
      </c>
      <c r="D55" s="12">
        <v>28.7541551553538</v>
      </c>
      <c r="E55" s="10" t="s">
        <v>187</v>
      </c>
      <c r="F55" s="12">
        <v>60</v>
      </c>
      <c r="G55" s="10" t="s">
        <v>39</v>
      </c>
      <c r="H55" s="12">
        <v>196521.30694183899</v>
      </c>
      <c r="I55" s="12">
        <v>216998.61483454201</v>
      </c>
      <c r="J55" s="12">
        <v>137163.32161288199</v>
      </c>
      <c r="K55" s="12">
        <v>30756.554421577501</v>
      </c>
      <c r="L55" s="12">
        <v>71603.375720443495</v>
      </c>
      <c r="M55" s="12">
        <v>79109.789529426605</v>
      </c>
      <c r="N55" s="12">
        <v>216245.74715081899</v>
      </c>
      <c r="O55" s="12">
        <v>154711.80727459499</v>
      </c>
      <c r="P55" s="12">
        <v>53874.948042526303</v>
      </c>
      <c r="Q55" s="12">
        <v>70076.668049579894</v>
      </c>
      <c r="R55" s="12">
        <v>69439.211874656801</v>
      </c>
      <c r="S55" s="12">
        <v>30864.091788125199</v>
      </c>
      <c r="T55" s="12">
        <v>54361.608060287603</v>
      </c>
      <c r="U55" s="12">
        <v>31272.975291442901</v>
      </c>
      <c r="V55" s="12">
        <v>14975.772400661999</v>
      </c>
      <c r="W55" s="12">
        <v>152542.41531793101</v>
      </c>
      <c r="X55" s="12">
        <v>25805.381377448601</v>
      </c>
      <c r="Y55" s="12">
        <v>59603.877392963703</v>
      </c>
      <c r="Z55" s="12">
        <v>89145.651430416794</v>
      </c>
      <c r="AA55" s="12">
        <v>11452.250175384501</v>
      </c>
      <c r="AB55" s="12">
        <v>30930.728568097798</v>
      </c>
      <c r="AC55" s="12">
        <v>12419.4386175543</v>
      </c>
      <c r="AD55" s="12">
        <v>3388.2444149082598</v>
      </c>
      <c r="AE55" s="12">
        <v>243449.423388681</v>
      </c>
      <c r="AF55" s="12">
        <v>38377.203463241603</v>
      </c>
    </row>
    <row r="56" spans="1:32" s="13" customFormat="1" x14ac:dyDescent="0.25">
      <c r="A56" s="10" t="s">
        <v>188</v>
      </c>
      <c r="B56" s="11" t="s">
        <v>115</v>
      </c>
      <c r="C56" s="11" t="s">
        <v>189</v>
      </c>
      <c r="D56" s="12">
        <v>28.981438763931202</v>
      </c>
      <c r="E56" s="10" t="s">
        <v>190</v>
      </c>
      <c r="F56" s="12">
        <v>71</v>
      </c>
      <c r="G56" s="10" t="s">
        <v>39</v>
      </c>
      <c r="H56" s="12">
        <v>36812.359915171197</v>
      </c>
      <c r="I56" s="12">
        <v>16600.2188407588</v>
      </c>
      <c r="J56" s="12">
        <v>37114.011061601101</v>
      </c>
      <c r="K56" s="12">
        <v>20387.391354005798</v>
      </c>
      <c r="L56" s="12">
        <v>29872.226770966601</v>
      </c>
      <c r="M56" s="12">
        <v>21575.6101978857</v>
      </c>
      <c r="N56" s="12">
        <v>24911.755898003499</v>
      </c>
      <c r="O56" s="12">
        <v>31271.6998017605</v>
      </c>
      <c r="P56" s="12">
        <v>16946.992337023301</v>
      </c>
      <c r="Q56" s="12">
        <v>34110.639055218402</v>
      </c>
      <c r="R56" s="12">
        <v>27006.0366559877</v>
      </c>
      <c r="S56" s="12">
        <v>29860.9521475115</v>
      </c>
      <c r="T56" s="12">
        <v>22725.4499434602</v>
      </c>
      <c r="U56" s="12">
        <v>28668.0201667293</v>
      </c>
      <c r="V56" s="12">
        <v>16963.518265997998</v>
      </c>
      <c r="W56" s="12">
        <v>63347.837116714603</v>
      </c>
      <c r="X56" s="12">
        <v>31443.7803831042</v>
      </c>
      <c r="Y56" s="12">
        <v>22761.315617558401</v>
      </c>
      <c r="Z56" s="12">
        <v>36733.3413980654</v>
      </c>
      <c r="AA56" s="12">
        <v>22595.893593680201</v>
      </c>
      <c r="AB56" s="12">
        <v>28487.2461591678</v>
      </c>
      <c r="AC56" s="12">
        <v>46411.775310333403</v>
      </c>
      <c r="AD56" s="12">
        <v>45345.278053186899</v>
      </c>
      <c r="AE56" s="12">
        <v>44881.477702782999</v>
      </c>
      <c r="AF56" s="12">
        <v>86732.887228917694</v>
      </c>
    </row>
    <row r="57" spans="1:32" s="13" customFormat="1" x14ac:dyDescent="0.25">
      <c r="A57" s="10" t="s">
        <v>191</v>
      </c>
      <c r="B57" s="11" t="s">
        <v>192</v>
      </c>
      <c r="C57" s="11" t="s">
        <v>37</v>
      </c>
      <c r="D57" s="12">
        <v>29.241563076041</v>
      </c>
      <c r="E57" s="10" t="s">
        <v>193</v>
      </c>
      <c r="F57" s="12">
        <v>57</v>
      </c>
      <c r="G57" s="10" t="s">
        <v>39</v>
      </c>
      <c r="H57" s="12">
        <v>57092.012958204599</v>
      </c>
      <c r="I57" s="12">
        <v>16066.4564612129</v>
      </c>
      <c r="J57" s="12">
        <v>55535.680944180604</v>
      </c>
      <c r="K57" s="12">
        <v>39373.798446176697</v>
      </c>
      <c r="L57" s="12">
        <v>40169.931048070197</v>
      </c>
      <c r="M57" s="12">
        <v>46277.038408314002</v>
      </c>
      <c r="N57" s="12">
        <v>20824.819763901702</v>
      </c>
      <c r="O57" s="12">
        <v>30273.764297194099</v>
      </c>
      <c r="P57" s="12">
        <v>25255.864290948499</v>
      </c>
      <c r="Q57" s="12">
        <v>41149.796139246297</v>
      </c>
      <c r="R57" s="12">
        <v>25747.722191974201</v>
      </c>
      <c r="S57" s="12">
        <v>23914.902686260801</v>
      </c>
      <c r="T57" s="12">
        <v>19464.548117732102</v>
      </c>
      <c r="U57" s="12">
        <v>25505.822077575998</v>
      </c>
      <c r="V57" s="12">
        <v>19214.734541324298</v>
      </c>
      <c r="W57" s="12">
        <v>55883.294246489699</v>
      </c>
      <c r="X57" s="12">
        <v>31440.635166700598</v>
      </c>
      <c r="Y57" s="12">
        <v>21010.571130557099</v>
      </c>
      <c r="Z57" s="12">
        <v>36778.551826162897</v>
      </c>
      <c r="AA57" s="12">
        <v>44352.277999045902</v>
      </c>
      <c r="AB57" s="12">
        <v>26212.142787823501</v>
      </c>
      <c r="AC57" s="12">
        <v>74325.378713630504</v>
      </c>
      <c r="AD57" s="12">
        <v>34325.402207582199</v>
      </c>
      <c r="AE57" s="12">
        <v>32522.667260316099</v>
      </c>
      <c r="AF57" s="12">
        <v>78765.872965210801</v>
      </c>
    </row>
    <row r="58" spans="1:32" s="13" customFormat="1" x14ac:dyDescent="0.25">
      <c r="A58" s="10" t="s">
        <v>194</v>
      </c>
      <c r="B58" s="11" t="s">
        <v>195</v>
      </c>
      <c r="C58" s="11" t="s">
        <v>42</v>
      </c>
      <c r="D58" s="12">
        <v>30.119060547295799</v>
      </c>
      <c r="E58" s="10" t="s">
        <v>196</v>
      </c>
      <c r="F58" s="12">
        <v>57</v>
      </c>
      <c r="G58" s="10" t="s">
        <v>39</v>
      </c>
      <c r="H58" s="12">
        <v>912932.61935374897</v>
      </c>
      <c r="I58" s="12">
        <v>275735.64840347902</v>
      </c>
      <c r="J58" s="12">
        <v>784883.11917846696</v>
      </c>
      <c r="K58" s="12">
        <v>574669.01514495595</v>
      </c>
      <c r="L58" s="12">
        <v>510526.73462823901</v>
      </c>
      <c r="M58" s="12">
        <v>412904.77561759099</v>
      </c>
      <c r="N58" s="12">
        <v>445572.31373089901</v>
      </c>
      <c r="O58" s="12">
        <v>608247.47460337298</v>
      </c>
      <c r="P58" s="12">
        <v>398739.30441436399</v>
      </c>
      <c r="Q58" s="12">
        <v>633058.82361689897</v>
      </c>
      <c r="R58" s="12">
        <v>446688.15366630798</v>
      </c>
      <c r="S58" s="12">
        <v>511008.58293073397</v>
      </c>
      <c r="T58" s="12">
        <v>399689.11026544299</v>
      </c>
      <c r="U58" s="12">
        <v>547366.571202324</v>
      </c>
      <c r="V58" s="12">
        <v>351607.070352701</v>
      </c>
      <c r="W58" s="12">
        <v>1147011.1044733999</v>
      </c>
      <c r="X58" s="12">
        <v>595315.83892464801</v>
      </c>
      <c r="Y58" s="12">
        <v>433930.25464054401</v>
      </c>
      <c r="Z58" s="12">
        <v>677131.27959759999</v>
      </c>
      <c r="AA58" s="12">
        <v>378937.63011268998</v>
      </c>
      <c r="AB58" s="12">
        <v>475338.81923355098</v>
      </c>
      <c r="AC58" s="12">
        <v>893242.81995010201</v>
      </c>
      <c r="AD58" s="12">
        <v>39858.065260509102</v>
      </c>
      <c r="AE58" s="12">
        <v>612067.85713120305</v>
      </c>
      <c r="AF58" s="12">
        <v>1130410.0369138599</v>
      </c>
    </row>
    <row r="59" spans="1:32" s="13" customFormat="1" x14ac:dyDescent="0.25">
      <c r="A59" s="10" t="s">
        <v>197</v>
      </c>
      <c r="B59" s="11" t="s">
        <v>159</v>
      </c>
      <c r="C59" s="11" t="s">
        <v>46</v>
      </c>
      <c r="D59" s="12">
        <v>30.573704376951401</v>
      </c>
      <c r="E59" s="10" t="s">
        <v>198</v>
      </c>
      <c r="F59" s="12">
        <v>83</v>
      </c>
      <c r="G59" s="10" t="s">
        <v>39</v>
      </c>
      <c r="H59" s="12">
        <v>10271.5679635047</v>
      </c>
      <c r="I59" s="12">
        <v>14029.2616137726</v>
      </c>
      <c r="J59" s="12">
        <v>19569.254120331101</v>
      </c>
      <c r="K59" s="12">
        <v>13637.775918637801</v>
      </c>
      <c r="L59" s="12">
        <v>14389.7300023629</v>
      </c>
      <c r="M59" s="12">
        <v>16135.390721460801</v>
      </c>
      <c r="N59" s="12">
        <v>33527.029385082998</v>
      </c>
      <c r="O59" s="12">
        <v>22550.875499485399</v>
      </c>
      <c r="P59" s="12">
        <v>26114.705062343801</v>
      </c>
      <c r="Q59" s="12">
        <v>17521.311853269901</v>
      </c>
      <c r="R59" s="12">
        <v>14645.469818871599</v>
      </c>
      <c r="S59" s="12">
        <v>7012.2627820509997</v>
      </c>
      <c r="T59" s="12">
        <v>14934.755391795001</v>
      </c>
      <c r="U59" s="12">
        <v>206644.651325713</v>
      </c>
      <c r="V59" s="12">
        <v>90706.468630485193</v>
      </c>
      <c r="W59" s="12">
        <v>14061.496891991101</v>
      </c>
      <c r="X59" s="12">
        <v>171695.03116943399</v>
      </c>
      <c r="Y59" s="12">
        <v>13380.5986046905</v>
      </c>
      <c r="Z59" s="12">
        <v>16999.054109627701</v>
      </c>
      <c r="AA59" s="12">
        <v>97328.756013940598</v>
      </c>
      <c r="AB59" s="12">
        <v>95610.055081550498</v>
      </c>
      <c r="AC59" s="12">
        <v>184833.52182266599</v>
      </c>
      <c r="AD59" s="12">
        <v>165494.85566418499</v>
      </c>
      <c r="AE59" s="12">
        <v>12518.7912343058</v>
      </c>
      <c r="AF59" s="12">
        <v>14454.196065607999</v>
      </c>
    </row>
    <row r="60" spans="1:32" s="14" customFormat="1" x14ac:dyDescent="0.25">
      <c r="A60" s="10" t="s">
        <v>199</v>
      </c>
      <c r="B60" s="11" t="s">
        <v>89</v>
      </c>
      <c r="C60" s="11" t="s">
        <v>37</v>
      </c>
      <c r="D60" s="12">
        <v>30.738166981518201</v>
      </c>
      <c r="E60" s="10" t="s">
        <v>200</v>
      </c>
      <c r="F60" s="12">
        <v>56</v>
      </c>
      <c r="G60" s="10" t="s">
        <v>39</v>
      </c>
      <c r="H60" s="12">
        <v>28359.360126807202</v>
      </c>
      <c r="I60" s="12">
        <v>22665.168129273501</v>
      </c>
      <c r="J60" s="12">
        <v>74633.722778687705</v>
      </c>
      <c r="K60" s="12">
        <v>37588.447359340003</v>
      </c>
      <c r="L60" s="12">
        <v>74441.361869703207</v>
      </c>
      <c r="M60" s="12">
        <v>57386.483250728401</v>
      </c>
      <c r="N60" s="12">
        <v>111809.813061233</v>
      </c>
      <c r="O60" s="12">
        <v>138762.92750194401</v>
      </c>
      <c r="P60" s="12">
        <v>116183.138953777</v>
      </c>
      <c r="Q60" s="12">
        <v>158140.030324733</v>
      </c>
      <c r="R60" s="12">
        <v>166451.583279785</v>
      </c>
      <c r="S60" s="12">
        <v>163963.22230433201</v>
      </c>
      <c r="T60" s="12">
        <v>238601.197465362</v>
      </c>
      <c r="U60" s="12">
        <v>390079.214010161</v>
      </c>
      <c r="V60" s="12">
        <v>190567.74111896599</v>
      </c>
      <c r="W60" s="12">
        <v>344321.63140558201</v>
      </c>
      <c r="X60" s="12">
        <v>326570.226872403</v>
      </c>
      <c r="Y60" s="12">
        <v>136503.273720978</v>
      </c>
      <c r="Z60" s="12">
        <v>447210.07428790297</v>
      </c>
      <c r="AA60" s="12">
        <v>203790.685332416</v>
      </c>
      <c r="AB60" s="12">
        <v>200474.883157075</v>
      </c>
      <c r="AC60" s="12">
        <v>362004.37590570003</v>
      </c>
      <c r="AD60" s="12">
        <v>309613.77093627898</v>
      </c>
      <c r="AE60" s="12">
        <v>399588.923611245</v>
      </c>
      <c r="AF60" s="12">
        <v>192843.81785448</v>
      </c>
    </row>
    <row r="61" spans="1:32" s="13" customFormat="1" x14ac:dyDescent="0.25">
      <c r="A61" s="10" t="s">
        <v>201</v>
      </c>
      <c r="B61" s="11" t="s">
        <v>110</v>
      </c>
      <c r="C61" s="11" t="s">
        <v>189</v>
      </c>
      <c r="D61" s="12">
        <v>30.738370964535399</v>
      </c>
      <c r="E61" s="10" t="s">
        <v>202</v>
      </c>
      <c r="F61" s="12">
        <v>55</v>
      </c>
      <c r="G61" s="10" t="s">
        <v>39</v>
      </c>
      <c r="H61" s="12">
        <v>16615.913955617001</v>
      </c>
      <c r="I61" s="12">
        <v>18849.454208499901</v>
      </c>
      <c r="J61" s="12">
        <v>38831.908608201498</v>
      </c>
      <c r="K61" s="12">
        <v>23225.938758844401</v>
      </c>
      <c r="L61" s="12">
        <v>43548.574106772401</v>
      </c>
      <c r="M61" s="12">
        <v>33388.252788713799</v>
      </c>
      <c r="N61" s="12">
        <v>75859.424463863994</v>
      </c>
      <c r="O61" s="12">
        <v>133855.916466619</v>
      </c>
      <c r="P61" s="12">
        <v>71136.220244379394</v>
      </c>
      <c r="Q61" s="12">
        <v>84846.227629398505</v>
      </c>
      <c r="R61" s="12">
        <v>170509.789403353</v>
      </c>
      <c r="S61" s="12">
        <v>172147.34611249599</v>
      </c>
      <c r="T61" s="12">
        <v>233315.28984496</v>
      </c>
      <c r="U61" s="12">
        <v>253601.80193482901</v>
      </c>
      <c r="V61" s="12">
        <v>184013.88790139501</v>
      </c>
      <c r="W61" s="12">
        <v>289910.46053811099</v>
      </c>
      <c r="X61" s="12">
        <v>318000.96049386199</v>
      </c>
      <c r="Y61" s="12">
        <v>107035.07963516</v>
      </c>
      <c r="Z61" s="12">
        <v>397571.21742185898</v>
      </c>
      <c r="AA61" s="12">
        <v>201767.18674361301</v>
      </c>
      <c r="AB61" s="12">
        <v>184715.57745221999</v>
      </c>
      <c r="AC61" s="12">
        <v>347350.08177044301</v>
      </c>
      <c r="AD61" s="12">
        <v>303153.96328889998</v>
      </c>
      <c r="AE61" s="12">
        <v>401539.56865623698</v>
      </c>
      <c r="AF61" s="12">
        <v>189237.16933236999</v>
      </c>
    </row>
    <row r="62" spans="1:32" s="13" customFormat="1" x14ac:dyDescent="0.25">
      <c r="A62" s="10" t="s">
        <v>203</v>
      </c>
      <c r="B62" s="11" t="s">
        <v>41</v>
      </c>
      <c r="C62" s="11" t="s">
        <v>83</v>
      </c>
      <c r="D62" s="12">
        <v>31.193328924926401</v>
      </c>
      <c r="E62" s="10" t="s">
        <v>204</v>
      </c>
      <c r="F62" s="12">
        <v>99</v>
      </c>
      <c r="G62" s="10" t="s">
        <v>39</v>
      </c>
      <c r="H62" s="12">
        <v>18993.510153159601</v>
      </c>
      <c r="I62" s="12">
        <v>17209.6902357492</v>
      </c>
      <c r="J62" s="12">
        <v>115989.260360453</v>
      </c>
      <c r="K62" s="12">
        <v>45972.372712730597</v>
      </c>
      <c r="L62" s="12">
        <v>81490.261778062995</v>
      </c>
      <c r="M62" s="12">
        <v>97774.3644225834</v>
      </c>
      <c r="N62" s="12">
        <v>278731.80042406701</v>
      </c>
      <c r="O62" s="12">
        <v>227985.71694367399</v>
      </c>
      <c r="P62" s="12">
        <v>255451.43121266001</v>
      </c>
      <c r="Q62" s="12">
        <v>205697.69623454899</v>
      </c>
      <c r="R62" s="12">
        <v>59528.168034241397</v>
      </c>
      <c r="S62" s="12">
        <v>98705.545334338502</v>
      </c>
      <c r="T62" s="12">
        <v>122455.068692274</v>
      </c>
      <c r="U62" s="12">
        <v>127652.54838822701</v>
      </c>
      <c r="V62" s="12">
        <v>221884.97636961201</v>
      </c>
      <c r="W62" s="12">
        <v>214482.510261232</v>
      </c>
      <c r="X62" s="12">
        <v>88409.835996930502</v>
      </c>
      <c r="Y62" s="12">
        <v>138758.98639412201</v>
      </c>
      <c r="Z62" s="12">
        <v>264264.22685240599</v>
      </c>
      <c r="AA62" s="12">
        <v>128541.301270813</v>
      </c>
      <c r="AB62" s="12">
        <v>275471.44802251301</v>
      </c>
      <c r="AC62" s="12">
        <v>165883.56971079399</v>
      </c>
      <c r="AD62" s="12">
        <v>48534.5983853324</v>
      </c>
      <c r="AE62" s="12">
        <v>133791.69362320399</v>
      </c>
      <c r="AF62" s="12">
        <v>118990.015001894</v>
      </c>
    </row>
    <row r="63" spans="1:32" s="13" customFormat="1" x14ac:dyDescent="0.25">
      <c r="A63" s="10" t="s">
        <v>205</v>
      </c>
      <c r="B63" s="11" t="s">
        <v>206</v>
      </c>
      <c r="C63" s="11" t="s">
        <v>46</v>
      </c>
      <c r="D63" s="12">
        <v>31.710454372799099</v>
      </c>
      <c r="E63" s="10" t="s">
        <v>207</v>
      </c>
      <c r="F63" s="12">
        <v>98</v>
      </c>
      <c r="G63" s="10" t="s">
        <v>39</v>
      </c>
      <c r="H63" s="12">
        <v>220419.55809376799</v>
      </c>
      <c r="I63" s="12">
        <v>147937.635461386</v>
      </c>
      <c r="J63" s="12">
        <v>230827.06236898599</v>
      </c>
      <c r="K63" s="12">
        <v>245325.26663755201</v>
      </c>
      <c r="L63" s="12">
        <v>243514.49701276401</v>
      </c>
      <c r="M63" s="12">
        <v>216510.09845470099</v>
      </c>
      <c r="N63" s="12">
        <v>272212.57584462903</v>
      </c>
      <c r="O63" s="12">
        <v>335593.84894020099</v>
      </c>
      <c r="P63" s="12">
        <v>304213.37248593202</v>
      </c>
      <c r="Q63" s="12">
        <v>300878.736214554</v>
      </c>
      <c r="R63" s="12">
        <v>202351.386818764</v>
      </c>
      <c r="S63" s="12">
        <v>76484.390487898607</v>
      </c>
      <c r="T63" s="12">
        <v>184519.73837547601</v>
      </c>
      <c r="U63" s="12">
        <v>60770.129087253597</v>
      </c>
      <c r="V63" s="12">
        <v>7202.5905995335497</v>
      </c>
      <c r="W63" s="12">
        <v>58377.583476521402</v>
      </c>
      <c r="X63" s="12">
        <v>62028.386347970503</v>
      </c>
      <c r="Y63" s="12">
        <v>67827.760004501193</v>
      </c>
      <c r="Z63" s="12">
        <v>141430.62059011101</v>
      </c>
      <c r="AA63" s="12">
        <v>12080.0286699024</v>
      </c>
      <c r="AB63" s="12">
        <v>11796.034782884701</v>
      </c>
      <c r="AC63" s="12">
        <v>13585.1560373548</v>
      </c>
      <c r="AD63" s="12">
        <v>6738.45290679762</v>
      </c>
      <c r="AE63" s="12">
        <v>30758.315215827901</v>
      </c>
      <c r="AF63" s="12">
        <v>362904.85116799199</v>
      </c>
    </row>
    <row r="64" spans="1:32" s="13" customFormat="1" x14ac:dyDescent="0.25">
      <c r="A64" s="10" t="s">
        <v>208</v>
      </c>
      <c r="B64" s="11" t="s">
        <v>103</v>
      </c>
      <c r="C64" s="11" t="s">
        <v>37</v>
      </c>
      <c r="D64" s="12">
        <v>33.306688176331399</v>
      </c>
      <c r="E64" s="10" t="s">
        <v>209</v>
      </c>
      <c r="F64" s="12">
        <v>91</v>
      </c>
      <c r="G64" s="10" t="s">
        <v>39</v>
      </c>
      <c r="H64" s="12">
        <v>1076.2397892613501</v>
      </c>
      <c r="I64" s="12">
        <v>1719.3075160803901</v>
      </c>
      <c r="J64" s="12">
        <v>1644.40703010426</v>
      </c>
      <c r="K64" s="12">
        <v>372.365344028077</v>
      </c>
      <c r="L64" s="12">
        <v>183.36777408462899</v>
      </c>
      <c r="M64" s="12">
        <v>1429.28389029968</v>
      </c>
      <c r="N64" s="12">
        <v>6806.0876438752703</v>
      </c>
      <c r="O64" s="12">
        <v>10627.631087128801</v>
      </c>
      <c r="P64" s="12">
        <v>340.95283917197901</v>
      </c>
      <c r="Q64" s="12">
        <v>207.629443971542</v>
      </c>
      <c r="R64" s="12">
        <v>39116.007686259101</v>
      </c>
      <c r="S64" s="12">
        <v>9159.01422124077</v>
      </c>
      <c r="T64" s="12">
        <v>42541.356995891801</v>
      </c>
      <c r="U64" s="12">
        <v>50717.702031153698</v>
      </c>
      <c r="V64" s="12">
        <v>207802.35364259701</v>
      </c>
      <c r="W64" s="12">
        <v>222691.83819407399</v>
      </c>
      <c r="X64" s="12">
        <v>93645.126719779393</v>
      </c>
      <c r="Y64" s="12">
        <v>122979.796297648</v>
      </c>
      <c r="Z64" s="12">
        <v>15126.168428527501</v>
      </c>
      <c r="AA64" s="12">
        <v>296755.00379468902</v>
      </c>
      <c r="AB64" s="12">
        <v>101075.260796724</v>
      </c>
      <c r="AC64" s="12">
        <v>66485.730103794107</v>
      </c>
      <c r="AD64" s="12">
        <v>173662.03009711701</v>
      </c>
      <c r="AE64" s="12">
        <v>208702.18703499701</v>
      </c>
      <c r="AF64" s="12">
        <v>2413.8711740447402</v>
      </c>
    </row>
    <row r="65" spans="1:32" s="13" customFormat="1" x14ac:dyDescent="0.25">
      <c r="A65" s="10" t="s">
        <v>210</v>
      </c>
      <c r="B65" s="11" t="s">
        <v>211</v>
      </c>
      <c r="C65" s="11" t="s">
        <v>42</v>
      </c>
      <c r="D65" s="12">
        <v>33.571719512991997</v>
      </c>
      <c r="E65" s="10" t="s">
        <v>212</v>
      </c>
      <c r="F65" s="12">
        <v>57</v>
      </c>
      <c r="G65" s="10" t="s">
        <v>39</v>
      </c>
      <c r="H65" s="12">
        <v>626665.38328196702</v>
      </c>
      <c r="I65" s="12">
        <v>195108.84247307101</v>
      </c>
      <c r="J65" s="12">
        <v>502578.51949679799</v>
      </c>
      <c r="K65" s="12">
        <v>311738.96910903999</v>
      </c>
      <c r="L65" s="12">
        <v>248024.29239481999</v>
      </c>
      <c r="M65" s="12">
        <v>216309.35994708401</v>
      </c>
      <c r="N65" s="12">
        <v>248693.503608534</v>
      </c>
      <c r="O65" s="12">
        <v>356535.766755333</v>
      </c>
      <c r="P65" s="12">
        <v>241346.04726700901</v>
      </c>
      <c r="Q65" s="12">
        <v>411371.12485711102</v>
      </c>
      <c r="R65" s="12">
        <v>317358.00219934201</v>
      </c>
      <c r="S65" s="12">
        <v>327649.19883185299</v>
      </c>
      <c r="T65" s="12">
        <v>272511.04927274003</v>
      </c>
      <c r="U65" s="12">
        <v>361259.91649787698</v>
      </c>
      <c r="V65" s="12">
        <v>243727.36330837201</v>
      </c>
      <c r="W65" s="12">
        <v>680727.95347601001</v>
      </c>
      <c r="X65" s="12">
        <v>408415.116280535</v>
      </c>
      <c r="Y65" s="12">
        <v>387683.92020503798</v>
      </c>
      <c r="Z65" s="12">
        <v>382995.44954352098</v>
      </c>
      <c r="AA65" s="12">
        <v>213821.23489053699</v>
      </c>
      <c r="AB65" s="12">
        <v>238052.91405886001</v>
      </c>
      <c r="AC65" s="12">
        <v>553474.07111619902</v>
      </c>
      <c r="AD65" s="12">
        <v>28491.298556055001</v>
      </c>
      <c r="AE65" s="12">
        <v>395835.16790998197</v>
      </c>
      <c r="AF65" s="12">
        <v>652742.81521760696</v>
      </c>
    </row>
    <row r="66" spans="1:32" s="13" customFormat="1" x14ac:dyDescent="0.25">
      <c r="A66" s="10" t="s">
        <v>213</v>
      </c>
      <c r="B66" s="11" t="s">
        <v>70</v>
      </c>
      <c r="C66" s="11" t="s">
        <v>37</v>
      </c>
      <c r="D66" s="12">
        <v>34.1564908124422</v>
      </c>
      <c r="E66" s="10" t="s">
        <v>214</v>
      </c>
      <c r="F66" s="12">
        <v>56</v>
      </c>
      <c r="G66" s="10" t="s">
        <v>39</v>
      </c>
      <c r="H66" s="12">
        <v>118191.519418069</v>
      </c>
      <c r="I66" s="12">
        <v>2192.5331311476598</v>
      </c>
      <c r="J66" s="12">
        <v>88281.538269191195</v>
      </c>
      <c r="K66" s="12">
        <v>4390.7641373672705</v>
      </c>
      <c r="L66" s="12">
        <v>2477.2830989846102</v>
      </c>
      <c r="M66" s="12">
        <v>2642.3716937190402</v>
      </c>
      <c r="N66" s="12">
        <v>7375.4443915074798</v>
      </c>
      <c r="O66" s="12">
        <v>4947.2691773718798</v>
      </c>
      <c r="P66" s="12">
        <v>5293.5452624599802</v>
      </c>
      <c r="Q66" s="12">
        <v>5914.98852385385</v>
      </c>
      <c r="R66" s="12">
        <v>24848.358119034499</v>
      </c>
      <c r="S66" s="12">
        <v>8122.1068954716602</v>
      </c>
      <c r="T66" s="12">
        <v>37174.259857580502</v>
      </c>
      <c r="U66" s="12">
        <v>93689.709503019199</v>
      </c>
      <c r="V66" s="12">
        <v>13897.2444103002</v>
      </c>
      <c r="W66" s="12">
        <v>184406.044954009</v>
      </c>
      <c r="X66" s="12">
        <v>113137.192091779</v>
      </c>
      <c r="Y66" s="12">
        <v>14684.4160211942</v>
      </c>
      <c r="Z66" s="12">
        <v>224265.93669145301</v>
      </c>
      <c r="AA66" s="12">
        <v>18442.220753468999</v>
      </c>
      <c r="AB66" s="12">
        <v>18225.9661088842</v>
      </c>
      <c r="AC66" s="12">
        <v>38370.493690167998</v>
      </c>
      <c r="AD66" s="12">
        <v>44766.375815697698</v>
      </c>
      <c r="AE66" s="12">
        <v>236395.41417723001</v>
      </c>
      <c r="AF66" s="12">
        <v>6153.4521095096698</v>
      </c>
    </row>
    <row r="67" spans="1:32" s="13" customFormat="1" x14ac:dyDescent="0.25">
      <c r="A67" s="10" t="s">
        <v>215</v>
      </c>
      <c r="B67" s="11" t="s">
        <v>67</v>
      </c>
      <c r="C67" s="11" t="s">
        <v>42</v>
      </c>
      <c r="D67" s="12">
        <v>34.166673842628398</v>
      </c>
      <c r="E67" s="10" t="s">
        <v>216</v>
      </c>
      <c r="F67" s="12">
        <v>83</v>
      </c>
      <c r="G67" s="10" t="s">
        <v>39</v>
      </c>
      <c r="H67" s="12">
        <v>3708.0554191006399</v>
      </c>
      <c r="I67" s="12">
        <v>3766.6127075372801</v>
      </c>
      <c r="J67" s="12">
        <v>4422.6905761683101</v>
      </c>
      <c r="K67" s="12">
        <v>3398.8216047313399</v>
      </c>
      <c r="L67" s="12">
        <v>5341.6175769114798</v>
      </c>
      <c r="M67" s="12">
        <v>5657.1323904608898</v>
      </c>
      <c r="N67" s="12">
        <v>9982.4418886481908</v>
      </c>
      <c r="O67" s="12">
        <v>10488.470973469201</v>
      </c>
      <c r="P67" s="12">
        <v>10454.2150011351</v>
      </c>
      <c r="Q67" s="12">
        <v>8112.6354408509596</v>
      </c>
      <c r="R67" s="12">
        <v>16675.1518512607</v>
      </c>
      <c r="S67" s="12">
        <v>8332.2620712697608</v>
      </c>
      <c r="T67" s="12">
        <v>20552.790020998898</v>
      </c>
      <c r="U67" s="12">
        <v>50735.073087163</v>
      </c>
      <c r="V67" s="12">
        <v>7621.2673221436098</v>
      </c>
      <c r="W67" s="12">
        <v>92310.542874030594</v>
      </c>
      <c r="X67" s="12">
        <v>56167.708131588603</v>
      </c>
      <c r="Y67" s="12">
        <v>10861.7217290646</v>
      </c>
      <c r="Z67" s="12">
        <v>108152.390005548</v>
      </c>
      <c r="AA67" s="12">
        <v>10905.1363460477</v>
      </c>
      <c r="AB67" s="12">
        <v>8837.5897029295193</v>
      </c>
      <c r="AC67" s="12">
        <v>17345.804023928598</v>
      </c>
      <c r="AD67" s="12">
        <v>18227.161233141702</v>
      </c>
      <c r="AE67" s="12">
        <v>113982.27545272101</v>
      </c>
      <c r="AF67" s="12">
        <v>12635.8535152474</v>
      </c>
    </row>
    <row r="68" spans="1:32" s="13" customFormat="1" x14ac:dyDescent="0.25">
      <c r="A68" s="10" t="s">
        <v>217</v>
      </c>
      <c r="B68" s="11" t="s">
        <v>218</v>
      </c>
      <c r="C68" s="11" t="s">
        <v>83</v>
      </c>
      <c r="D68" s="12">
        <v>35.183647696178099</v>
      </c>
      <c r="E68" s="10" t="s">
        <v>219</v>
      </c>
      <c r="F68" s="12">
        <v>60</v>
      </c>
      <c r="G68" s="10" t="s">
        <v>39</v>
      </c>
      <c r="H68" s="12">
        <v>22385.9030916825</v>
      </c>
      <c r="I68" s="12">
        <v>28517.926082290502</v>
      </c>
      <c r="J68" s="12">
        <v>10840.6326032409</v>
      </c>
      <c r="K68" s="12">
        <v>643.91361618808799</v>
      </c>
      <c r="L68" s="12">
        <v>3680.5863213425</v>
      </c>
      <c r="M68" s="12">
        <v>19708.171340202302</v>
      </c>
      <c r="N68" s="12">
        <v>4819.6844519958604</v>
      </c>
      <c r="O68" s="12">
        <v>13361.3938979951</v>
      </c>
      <c r="P68" s="12">
        <v>4191.80511405177</v>
      </c>
      <c r="Q68" s="12">
        <v>3041.2182221450998</v>
      </c>
      <c r="R68" s="12">
        <v>3259.9155054092898</v>
      </c>
      <c r="S68" s="12">
        <v>112.911074363705</v>
      </c>
      <c r="T68" s="12">
        <v>4254.8837453308597</v>
      </c>
      <c r="U68" s="12">
        <v>1435.5419155654999</v>
      </c>
      <c r="V68" s="12" t="s">
        <v>62</v>
      </c>
      <c r="W68" s="12">
        <v>3693.5545787353099</v>
      </c>
      <c r="X68" s="12">
        <v>145.28920787047301</v>
      </c>
      <c r="Y68" s="12">
        <v>1202.2575183791901</v>
      </c>
      <c r="Z68" s="12">
        <v>1618.8761215438601</v>
      </c>
      <c r="AA68" s="12" t="s">
        <v>62</v>
      </c>
      <c r="AB68" s="12">
        <v>266.63979718021102</v>
      </c>
      <c r="AC68" s="12">
        <v>538.19412570952602</v>
      </c>
      <c r="AD68" s="12">
        <v>247.39429203796701</v>
      </c>
      <c r="AE68" s="12">
        <v>3782.38613318639</v>
      </c>
      <c r="AF68" s="12">
        <v>3753.5105082397199</v>
      </c>
    </row>
    <row r="69" spans="1:32" s="13" customFormat="1" x14ac:dyDescent="0.25">
      <c r="A69" s="10" t="s">
        <v>220</v>
      </c>
      <c r="B69" s="11" t="s">
        <v>221</v>
      </c>
      <c r="C69" s="11" t="s">
        <v>42</v>
      </c>
      <c r="D69" s="12">
        <v>36.7544352616843</v>
      </c>
      <c r="E69" s="10" t="s">
        <v>222</v>
      </c>
      <c r="F69" s="12">
        <v>57</v>
      </c>
      <c r="G69" s="10" t="s">
        <v>39</v>
      </c>
      <c r="H69" s="12">
        <v>219387.85255294901</v>
      </c>
      <c r="I69" s="12">
        <v>138378.52078788099</v>
      </c>
      <c r="J69" s="12">
        <v>163559.581925231</v>
      </c>
      <c r="K69" s="12">
        <v>79252.931299464501</v>
      </c>
      <c r="L69" s="12">
        <v>73333.604169215396</v>
      </c>
      <c r="M69" s="12">
        <v>65793.625367475805</v>
      </c>
      <c r="N69" s="12">
        <v>69119.521051014002</v>
      </c>
      <c r="O69" s="12">
        <v>126758.28034466101</v>
      </c>
      <c r="P69" s="12">
        <v>98102.755086517995</v>
      </c>
      <c r="Q69" s="12">
        <v>154626.97772942699</v>
      </c>
      <c r="R69" s="12">
        <v>149584.41628123101</v>
      </c>
      <c r="S69" s="12">
        <v>130459.38653077801</v>
      </c>
      <c r="T69" s="12">
        <v>112009.77370218201</v>
      </c>
      <c r="U69" s="12">
        <v>155334.90315487701</v>
      </c>
      <c r="V69" s="12">
        <v>102685.967456703</v>
      </c>
      <c r="W69" s="12">
        <v>281030.10666038899</v>
      </c>
      <c r="X69" s="12">
        <v>178265.13367394201</v>
      </c>
      <c r="Y69" s="12">
        <v>212290.70606497399</v>
      </c>
      <c r="Z69" s="12">
        <v>156331.713541529</v>
      </c>
      <c r="AA69" s="12">
        <v>70275.647206492198</v>
      </c>
      <c r="AB69" s="12">
        <v>77628.739345457201</v>
      </c>
      <c r="AC69" s="12">
        <v>226643.03061275801</v>
      </c>
      <c r="AD69" s="12">
        <v>20501.4107873957</v>
      </c>
      <c r="AE69" s="12">
        <v>201129.40637511201</v>
      </c>
      <c r="AF69" s="12">
        <v>265418.94133883301</v>
      </c>
    </row>
    <row r="70" spans="1:32" s="13" customFormat="1" x14ac:dyDescent="0.25">
      <c r="A70" s="10" t="s">
        <v>223</v>
      </c>
      <c r="B70" s="11"/>
      <c r="C70" s="11" t="s">
        <v>42</v>
      </c>
      <c r="D70" s="12">
        <v>37.426618092212998</v>
      </c>
      <c r="E70" s="10" t="s">
        <v>224</v>
      </c>
      <c r="F70" s="12">
        <v>83</v>
      </c>
      <c r="G70" s="10" t="s">
        <v>39</v>
      </c>
      <c r="H70" s="12">
        <v>4606.4805195430499</v>
      </c>
      <c r="I70" s="12">
        <v>2387.0872279608202</v>
      </c>
      <c r="J70" s="12">
        <v>6022.6560716010799</v>
      </c>
      <c r="K70" s="12">
        <v>9285.3319085262701</v>
      </c>
      <c r="L70" s="12">
        <v>4714.8205629263002</v>
      </c>
      <c r="M70" s="12">
        <v>7951.2870436728199</v>
      </c>
      <c r="N70" s="12">
        <v>6593.8757983179803</v>
      </c>
      <c r="O70" s="12">
        <v>5671.5901591266102</v>
      </c>
      <c r="P70" s="12">
        <v>5836.0860022226498</v>
      </c>
      <c r="Q70" s="12">
        <v>7119.3187092467997</v>
      </c>
      <c r="R70" s="12">
        <v>6493.9658013997696</v>
      </c>
      <c r="S70" s="12">
        <v>1791.5204858585</v>
      </c>
      <c r="T70" s="12">
        <v>3487.0203618537998</v>
      </c>
      <c r="U70" s="12">
        <v>4726.3071609304397</v>
      </c>
      <c r="V70" s="12">
        <v>10628.696743104199</v>
      </c>
      <c r="W70" s="12">
        <v>5737.1455497036804</v>
      </c>
      <c r="X70" s="12">
        <v>5188.2081669401996</v>
      </c>
      <c r="Y70" s="12">
        <v>15648.375150419801</v>
      </c>
      <c r="Z70" s="12">
        <v>5918.9635469167797</v>
      </c>
      <c r="AA70" s="12">
        <v>6460.4225127059999</v>
      </c>
      <c r="AB70" s="12">
        <v>6357.9433460700402</v>
      </c>
      <c r="AC70" s="12">
        <v>3168.2662732569502</v>
      </c>
      <c r="AD70" s="12">
        <v>4184.1852150946397</v>
      </c>
      <c r="AE70" s="12">
        <v>5799.9477814984302</v>
      </c>
      <c r="AF70" s="12">
        <v>8896.3007722228595</v>
      </c>
    </row>
    <row r="71" spans="1:32" s="13" customFormat="1" x14ac:dyDescent="0.25">
      <c r="A71" s="10" t="s">
        <v>225</v>
      </c>
      <c r="B71" s="11" t="s">
        <v>226</v>
      </c>
      <c r="C71" s="11" t="s">
        <v>46</v>
      </c>
      <c r="D71" s="12">
        <v>39.373307251330203</v>
      </c>
      <c r="E71" s="10" t="s">
        <v>227</v>
      </c>
      <c r="F71" s="12">
        <v>81</v>
      </c>
      <c r="G71" s="10" t="s">
        <v>39</v>
      </c>
      <c r="H71" s="12">
        <v>10492.0759378906</v>
      </c>
      <c r="I71" s="12">
        <v>6101.7192435177303</v>
      </c>
      <c r="J71" s="12">
        <v>12543.6007306425</v>
      </c>
      <c r="K71" s="12">
        <v>9181.7191180125792</v>
      </c>
      <c r="L71" s="12">
        <v>10637.707372703</v>
      </c>
      <c r="M71" s="12">
        <v>9195.4530948461106</v>
      </c>
      <c r="N71" s="12">
        <v>11922.8506642761</v>
      </c>
      <c r="O71" s="12">
        <v>7891.6914820121401</v>
      </c>
      <c r="P71" s="12">
        <v>11058.1732511673</v>
      </c>
      <c r="Q71" s="12">
        <v>6470.6071330370296</v>
      </c>
      <c r="R71" s="12">
        <v>6218.4170690740002</v>
      </c>
      <c r="S71" s="12">
        <v>3677.9567315597801</v>
      </c>
      <c r="T71" s="12">
        <v>7227.4565615319198</v>
      </c>
      <c r="U71" s="12">
        <v>6712.0540201834601</v>
      </c>
      <c r="V71" s="12">
        <v>2332.4107450179699</v>
      </c>
      <c r="W71" s="12">
        <v>35594.861371581799</v>
      </c>
      <c r="X71" s="12">
        <v>7699.2712301204401</v>
      </c>
      <c r="Y71" s="12">
        <v>4083.7076760290402</v>
      </c>
      <c r="Z71" s="12">
        <v>32731.173067600601</v>
      </c>
      <c r="AA71" s="12">
        <v>480.62360652157702</v>
      </c>
      <c r="AB71" s="12">
        <v>5077.3319589462699</v>
      </c>
      <c r="AC71" s="12">
        <v>12225.6115945117</v>
      </c>
      <c r="AD71" s="12">
        <v>2657.0569916646</v>
      </c>
      <c r="AE71" s="12">
        <v>24092.889867584199</v>
      </c>
      <c r="AF71" s="12">
        <v>5818.7290911990503</v>
      </c>
    </row>
    <row r="72" spans="1:32" s="14" customFormat="1" x14ac:dyDescent="0.25">
      <c r="A72" s="10" t="s">
        <v>228</v>
      </c>
      <c r="B72" s="11" t="s">
        <v>67</v>
      </c>
      <c r="C72" s="11" t="s">
        <v>37</v>
      </c>
      <c r="D72" s="12">
        <v>46.213189409195003</v>
      </c>
      <c r="E72" s="10" t="s">
        <v>229</v>
      </c>
      <c r="F72" s="12">
        <v>83</v>
      </c>
      <c r="G72" s="10" t="s">
        <v>39</v>
      </c>
      <c r="H72" s="12">
        <v>28667.625358564801</v>
      </c>
      <c r="I72" s="12">
        <v>5228.9907057799901</v>
      </c>
      <c r="J72" s="12">
        <v>9987.66206666793</v>
      </c>
      <c r="K72" s="12">
        <v>102262.868638438</v>
      </c>
      <c r="L72" s="12">
        <v>8748.62536555529</v>
      </c>
      <c r="M72" s="12">
        <v>28125.252489784401</v>
      </c>
      <c r="N72" s="12">
        <v>43610.662456414801</v>
      </c>
      <c r="O72" s="12">
        <v>16439.146872696099</v>
      </c>
      <c r="P72" s="12">
        <v>7658.3559067916503</v>
      </c>
      <c r="Q72" s="12">
        <v>2315.07396902458</v>
      </c>
      <c r="R72" s="12">
        <v>2742.97792603281</v>
      </c>
      <c r="S72" s="12">
        <v>38269.200971230202</v>
      </c>
      <c r="T72" s="12">
        <v>39038.923924094801</v>
      </c>
      <c r="U72" s="12">
        <v>71595.831871069298</v>
      </c>
      <c r="V72" s="12">
        <v>81070.969126897195</v>
      </c>
      <c r="W72" s="12">
        <v>97072.499766155495</v>
      </c>
      <c r="X72" s="12">
        <v>101533.046350505</v>
      </c>
      <c r="Y72" s="12">
        <v>3409.86306491095</v>
      </c>
      <c r="Z72" s="12">
        <v>806.82530634960301</v>
      </c>
      <c r="AA72" s="12">
        <v>2131.96360699466</v>
      </c>
      <c r="AB72" s="12">
        <v>1597.86387023925</v>
      </c>
      <c r="AC72" s="12">
        <v>11973.6838621936</v>
      </c>
      <c r="AD72" s="12">
        <v>63547.073909120903</v>
      </c>
      <c r="AE72" s="12">
        <v>1389.6144346902199</v>
      </c>
      <c r="AF72" s="12">
        <v>182283.24080590301</v>
      </c>
    </row>
    <row r="73" spans="1:32" s="13" customFormat="1" x14ac:dyDescent="0.25">
      <c r="A73" s="10" t="s">
        <v>230</v>
      </c>
      <c r="B73" s="11" t="s">
        <v>115</v>
      </c>
      <c r="C73" s="11" t="s">
        <v>231</v>
      </c>
      <c r="D73" s="12">
        <v>47.173908857183399</v>
      </c>
      <c r="E73" s="10" t="s">
        <v>232</v>
      </c>
      <c r="F73" s="12">
        <v>233</v>
      </c>
      <c r="G73" s="10" t="s">
        <v>39</v>
      </c>
      <c r="H73" s="12">
        <v>95017.3422104411</v>
      </c>
      <c r="I73" s="12">
        <v>10782.3075963517</v>
      </c>
      <c r="J73" s="12">
        <v>37657.510102221197</v>
      </c>
      <c r="K73" s="12">
        <v>199988.19969229301</v>
      </c>
      <c r="L73" s="12">
        <v>129474.74105126801</v>
      </c>
      <c r="M73" s="12">
        <v>67491.934838752699</v>
      </c>
      <c r="N73" s="12">
        <v>32689.968070113398</v>
      </c>
      <c r="O73" s="12">
        <v>42122.1679154659</v>
      </c>
      <c r="P73" s="12">
        <v>25075.030211120298</v>
      </c>
      <c r="Q73" s="12">
        <v>23368.205704574499</v>
      </c>
      <c r="R73" s="12">
        <v>47060.223283295003</v>
      </c>
      <c r="S73" s="12">
        <v>40195.076308107797</v>
      </c>
      <c r="T73" s="12">
        <v>75285.931662102099</v>
      </c>
      <c r="U73" s="12">
        <v>17126.006719428999</v>
      </c>
      <c r="V73" s="12">
        <v>95913.210593787604</v>
      </c>
      <c r="W73" s="12">
        <v>99132.875184876102</v>
      </c>
      <c r="X73" s="12">
        <v>23528.498563873502</v>
      </c>
      <c r="Y73" s="12">
        <v>20196.533014945999</v>
      </c>
      <c r="Z73" s="12">
        <v>38050.158041061601</v>
      </c>
      <c r="AA73" s="12">
        <v>14863.3210946123</v>
      </c>
      <c r="AB73" s="12">
        <v>20162.803608283899</v>
      </c>
      <c r="AC73" s="12">
        <v>21346.032830611901</v>
      </c>
      <c r="AD73" s="12">
        <v>34199.724337615597</v>
      </c>
      <c r="AE73" s="12">
        <v>24057.9366790405</v>
      </c>
      <c r="AF73" s="12">
        <v>296025.737204206</v>
      </c>
    </row>
    <row r="74" spans="1:32" x14ac:dyDescent="0.25">
      <c r="A74" s="15"/>
      <c r="B74" s="16"/>
      <c r="C74" s="16"/>
      <c r="D74" s="17"/>
      <c r="E74" s="15"/>
      <c r="F74" s="18"/>
      <c r="G74" s="15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</row>
    <row r="76" spans="1:32" x14ac:dyDescent="0.25">
      <c r="E76" s="54" t="s">
        <v>359</v>
      </c>
      <c r="F76" s="55"/>
    </row>
    <row r="78" spans="1:32" x14ac:dyDescent="0.25">
      <c r="D78" s="13" t="s">
        <v>233</v>
      </c>
    </row>
    <row r="79" spans="1:32" x14ac:dyDescent="0.25">
      <c r="D79" s="13" t="s">
        <v>234</v>
      </c>
    </row>
    <row r="80" spans="1:32" x14ac:dyDescent="0.25">
      <c r="D80" s="19" t="s">
        <v>235</v>
      </c>
    </row>
    <row r="81" spans="4:4" x14ac:dyDescent="0.25">
      <c r="D81" s="13" t="s">
        <v>236</v>
      </c>
    </row>
    <row r="82" spans="4:4" x14ac:dyDescent="0.25">
      <c r="D82" s="13" t="s">
        <v>237</v>
      </c>
    </row>
    <row r="83" spans="4:4" x14ac:dyDescent="0.25">
      <c r="D83" s="13" t="s">
        <v>238</v>
      </c>
    </row>
    <row r="84" spans="4:4" x14ac:dyDescent="0.25">
      <c r="D84" s="13" t="s">
        <v>239</v>
      </c>
    </row>
    <row r="85" spans="4:4" x14ac:dyDescent="0.25">
      <c r="D85" s="13" t="s">
        <v>240</v>
      </c>
    </row>
    <row r="86" spans="4:4" x14ac:dyDescent="0.25">
      <c r="D86" s="13" t="s">
        <v>241</v>
      </c>
    </row>
    <row r="87" spans="4:4" x14ac:dyDescent="0.25">
      <c r="D87" s="13" t="s">
        <v>242</v>
      </c>
    </row>
    <row r="88" spans="4:4" x14ac:dyDescent="0.25">
      <c r="D88" s="13" t="s">
        <v>243</v>
      </c>
    </row>
    <row r="89" spans="4:4" x14ac:dyDescent="0.25">
      <c r="D89" s="13" t="s">
        <v>244</v>
      </c>
    </row>
  </sheetData>
  <autoFilter ref="A4:AF73" xr:uid="{00000000-0009-0000-0000-000000000000}"/>
  <mergeCells count="1">
    <mergeCell ref="A1:G1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AF80"/>
  <sheetViews>
    <sheetView zoomScaleNormal="100" workbookViewId="0">
      <selection activeCell="B4" sqref="B4:C4"/>
    </sheetView>
  </sheetViews>
  <sheetFormatPr baseColWidth="10" defaultColWidth="9.140625" defaultRowHeight="15" x14ac:dyDescent="0.25"/>
  <cols>
    <col min="1" max="1" width="19.85546875" customWidth="1"/>
    <col min="2" max="2" width="14.140625" style="7" customWidth="1"/>
    <col min="3" max="3" width="11.140625" style="7" customWidth="1"/>
    <col min="4" max="4" width="6.42578125" style="13" customWidth="1"/>
    <col min="5" max="5" width="11.5703125" customWidth="1"/>
    <col min="6" max="6" width="5.5703125" customWidth="1"/>
    <col min="7" max="7" width="5.42578125" customWidth="1"/>
    <col min="8" max="11" width="10.42578125" bestFit="1" customWidth="1"/>
    <col min="12" max="12" width="10.7109375" bestFit="1" customWidth="1"/>
    <col min="13" max="13" width="10.42578125" bestFit="1" customWidth="1"/>
    <col min="14" max="14" width="11.140625" bestFit="1" customWidth="1"/>
    <col min="15" max="15" width="11.5703125" bestFit="1" customWidth="1"/>
    <col min="16" max="16" width="10.7109375" bestFit="1" customWidth="1"/>
    <col min="17" max="17" width="11.5703125" bestFit="1" customWidth="1"/>
    <col min="18" max="18" width="10.42578125" bestFit="1" customWidth="1"/>
    <col min="19" max="19" width="9.85546875" customWidth="1"/>
    <col min="20" max="24" width="10.85546875" bestFit="1" customWidth="1"/>
    <col min="25" max="25" width="12.28515625" bestFit="1" customWidth="1"/>
    <col min="26" max="26" width="10.85546875" bestFit="1" customWidth="1"/>
    <col min="27" max="28" width="12.28515625" bestFit="1" customWidth="1"/>
    <col min="29" max="32" width="10.85546875" bestFit="1" customWidth="1"/>
  </cols>
  <sheetData>
    <row r="1" spans="1:32" x14ac:dyDescent="0.25">
      <c r="A1" s="50" t="s">
        <v>0</v>
      </c>
      <c r="B1" s="51"/>
      <c r="C1" s="51"/>
      <c r="D1" s="51"/>
      <c r="E1" s="51"/>
      <c r="F1" s="51"/>
      <c r="G1" s="52"/>
      <c r="H1" s="1" t="s">
        <v>1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  <c r="O1" s="1" t="s">
        <v>8</v>
      </c>
      <c r="P1" s="1" t="s">
        <v>9</v>
      </c>
      <c r="Q1" s="1" t="s">
        <v>10</v>
      </c>
      <c r="R1" s="1" t="s">
        <v>11</v>
      </c>
      <c r="S1" s="1" t="s">
        <v>12</v>
      </c>
      <c r="T1" s="1" t="s">
        <v>13</v>
      </c>
      <c r="U1" s="1" t="s">
        <v>14</v>
      </c>
      <c r="V1" s="1" t="s">
        <v>15</v>
      </c>
      <c r="W1" s="1" t="s">
        <v>16</v>
      </c>
      <c r="X1" s="1" t="s">
        <v>17</v>
      </c>
      <c r="Y1" s="1" t="s">
        <v>18</v>
      </c>
      <c r="Z1" s="1" t="s">
        <v>19</v>
      </c>
      <c r="AA1" s="1" t="s">
        <v>20</v>
      </c>
      <c r="AB1" s="1" t="s">
        <v>21</v>
      </c>
      <c r="AC1" s="1" t="s">
        <v>22</v>
      </c>
      <c r="AD1" s="1" t="s">
        <v>23</v>
      </c>
      <c r="AE1" s="1" t="s">
        <v>24</v>
      </c>
      <c r="AF1" s="1" t="s">
        <v>25</v>
      </c>
    </row>
    <row r="2" spans="1:32" s="7" customFormat="1" ht="15" customHeight="1" x14ac:dyDescent="0.25">
      <c r="A2" s="2"/>
      <c r="B2" s="3"/>
      <c r="C2" s="4"/>
      <c r="D2" s="4"/>
      <c r="E2" s="3"/>
      <c r="F2" s="3"/>
      <c r="G2" s="5"/>
      <c r="H2" s="6">
        <v>4372</v>
      </c>
      <c r="I2" s="6">
        <v>4306</v>
      </c>
      <c r="J2" s="6">
        <v>4371</v>
      </c>
      <c r="K2" s="6">
        <v>4343</v>
      </c>
      <c r="L2" s="6">
        <v>4371</v>
      </c>
      <c r="M2" s="6">
        <v>4331</v>
      </c>
      <c r="N2" s="6">
        <v>4356</v>
      </c>
      <c r="O2" s="6">
        <v>4360</v>
      </c>
      <c r="P2" s="6">
        <v>4340</v>
      </c>
      <c r="Q2" s="6">
        <v>4315</v>
      </c>
      <c r="R2" s="6">
        <v>4358</v>
      </c>
      <c r="S2" s="6">
        <v>4302</v>
      </c>
      <c r="T2" s="6">
        <v>999</v>
      </c>
      <c r="U2" s="6">
        <v>4394</v>
      </c>
      <c r="V2" s="6">
        <v>4318</v>
      </c>
      <c r="W2" s="6">
        <v>4388</v>
      </c>
      <c r="X2" s="6">
        <v>4364</v>
      </c>
      <c r="Y2" s="6">
        <v>4354</v>
      </c>
      <c r="Z2" s="6">
        <v>4392</v>
      </c>
      <c r="AA2" s="6">
        <v>4387</v>
      </c>
      <c r="AB2" s="6">
        <v>4350</v>
      </c>
      <c r="AC2" s="6">
        <v>4389</v>
      </c>
      <c r="AD2" s="6" t="s">
        <v>26</v>
      </c>
      <c r="AE2" s="6">
        <v>4330</v>
      </c>
      <c r="AF2" s="6">
        <v>4373</v>
      </c>
    </row>
    <row r="3" spans="1:32" s="7" customFormat="1" ht="15" customHeight="1" x14ac:dyDescent="0.25">
      <c r="A3" s="2"/>
      <c r="B3" s="3"/>
      <c r="C3" s="4"/>
      <c r="D3" s="4"/>
      <c r="E3" s="3"/>
      <c r="F3" s="3"/>
      <c r="G3" s="5"/>
      <c r="H3" s="6" t="s">
        <v>27</v>
      </c>
      <c r="I3" s="6" t="s">
        <v>27</v>
      </c>
      <c r="J3" s="6" t="s">
        <v>28</v>
      </c>
      <c r="K3" s="6" t="s">
        <v>27</v>
      </c>
      <c r="L3" s="6" t="s">
        <v>28</v>
      </c>
      <c r="M3" s="6" t="s">
        <v>27</v>
      </c>
      <c r="N3" s="6" t="s">
        <v>28</v>
      </c>
      <c r="O3" s="6" t="s">
        <v>28</v>
      </c>
      <c r="P3" s="6" t="s">
        <v>28</v>
      </c>
      <c r="Q3" s="6" t="s">
        <v>27</v>
      </c>
      <c r="R3" s="6" t="s">
        <v>28</v>
      </c>
      <c r="S3" s="6" t="s">
        <v>28</v>
      </c>
      <c r="T3" s="6" t="s">
        <v>28</v>
      </c>
      <c r="U3" s="6" t="s">
        <v>28</v>
      </c>
      <c r="V3" s="6" t="s">
        <v>27</v>
      </c>
      <c r="W3" s="6" t="s">
        <v>27</v>
      </c>
      <c r="X3" s="6" t="s">
        <v>28</v>
      </c>
      <c r="Y3" s="6" t="s">
        <v>28</v>
      </c>
      <c r="Z3" s="6" t="s">
        <v>28</v>
      </c>
      <c r="AA3" s="6" t="s">
        <v>28</v>
      </c>
      <c r="AB3" s="6" t="s">
        <v>27</v>
      </c>
      <c r="AC3" s="6" t="s">
        <v>28</v>
      </c>
      <c r="AD3" s="6" t="s">
        <v>28</v>
      </c>
      <c r="AE3" s="6" t="s">
        <v>28</v>
      </c>
      <c r="AF3" s="6" t="s">
        <v>28</v>
      </c>
    </row>
    <row r="4" spans="1:32" ht="15" customHeight="1" x14ac:dyDescent="0.25">
      <c r="A4" s="1" t="s">
        <v>29</v>
      </c>
      <c r="B4" s="6" t="s">
        <v>373</v>
      </c>
      <c r="C4" s="8" t="s">
        <v>374</v>
      </c>
      <c r="D4" s="9" t="s">
        <v>30</v>
      </c>
      <c r="E4" s="1" t="s">
        <v>31</v>
      </c>
      <c r="F4" s="1" t="s">
        <v>32</v>
      </c>
      <c r="G4" s="1" t="s">
        <v>33</v>
      </c>
      <c r="H4" s="1" t="s">
        <v>34</v>
      </c>
      <c r="I4" s="1" t="s">
        <v>34</v>
      </c>
      <c r="J4" s="1" t="s">
        <v>34</v>
      </c>
      <c r="K4" s="1" t="s">
        <v>34</v>
      </c>
      <c r="L4" s="1" t="s">
        <v>34</v>
      </c>
      <c r="M4" s="1" t="s">
        <v>34</v>
      </c>
      <c r="N4" s="1" t="s">
        <v>34</v>
      </c>
      <c r="O4" s="1" t="s">
        <v>34</v>
      </c>
      <c r="P4" s="1" t="s">
        <v>34</v>
      </c>
      <c r="Q4" s="1" t="s">
        <v>34</v>
      </c>
      <c r="R4" s="1" t="s">
        <v>34</v>
      </c>
      <c r="S4" s="1" t="s">
        <v>34</v>
      </c>
      <c r="T4" s="1" t="s">
        <v>34</v>
      </c>
      <c r="U4" s="1" t="s">
        <v>34</v>
      </c>
      <c r="V4" s="1" t="s">
        <v>34</v>
      </c>
      <c r="W4" s="1" t="s">
        <v>34</v>
      </c>
      <c r="X4" s="1" t="s">
        <v>34</v>
      </c>
      <c r="Y4" s="1" t="s">
        <v>34</v>
      </c>
      <c r="Z4" s="1" t="s">
        <v>34</v>
      </c>
      <c r="AA4" s="1" t="s">
        <v>34</v>
      </c>
      <c r="AB4" s="1" t="s">
        <v>34</v>
      </c>
      <c r="AC4" s="1" t="s">
        <v>34</v>
      </c>
      <c r="AD4" s="1" t="s">
        <v>34</v>
      </c>
      <c r="AE4" s="1" t="s">
        <v>34</v>
      </c>
      <c r="AF4" s="1" t="s">
        <v>34</v>
      </c>
    </row>
    <row r="5" spans="1:32" s="13" customFormat="1" x14ac:dyDescent="0.25">
      <c r="A5" s="10" t="str">
        <f>+[1]VC_Finals!A5</f>
        <v>Methanethiol</v>
      </c>
      <c r="B5" s="11" t="s">
        <v>36</v>
      </c>
      <c r="C5" s="11" t="s">
        <v>37</v>
      </c>
      <c r="D5" s="12">
        <v>2.1403581685351298</v>
      </c>
      <c r="E5" s="10" t="s">
        <v>38</v>
      </c>
      <c r="F5" s="12">
        <v>47</v>
      </c>
      <c r="G5" s="10" t="s">
        <v>39</v>
      </c>
      <c r="H5" s="12">
        <f>+VC_end!H5/10000</f>
        <v>0.92109067801513789</v>
      </c>
      <c r="I5" s="12">
        <f>+VC_end!I5/10000</f>
        <v>0.39634341100540099</v>
      </c>
      <c r="J5" s="12">
        <f>+VC_end!J5/10000</f>
        <v>0.56844819335784791</v>
      </c>
      <c r="K5" s="12">
        <f>+VC_end!K5/10000</f>
        <v>0.79027459548644896</v>
      </c>
      <c r="L5" s="12">
        <f>+VC_end!L5/10000</f>
        <v>0.34892500456695602</v>
      </c>
      <c r="M5" s="12">
        <f>+VC_end!M5/10000</f>
        <v>0.34697020309489601</v>
      </c>
      <c r="N5" s="12">
        <f>+VC_end!N5/10000</f>
        <v>0.15364864166259798</v>
      </c>
      <c r="O5" s="12">
        <f>+VC_end!O5/10000</f>
        <v>0.288576442134094</v>
      </c>
      <c r="P5" s="12">
        <f>+VC_end!P5/10000</f>
        <v>0.22957524289550701</v>
      </c>
      <c r="Q5" s="12">
        <f>+VC_end!Q5/10000</f>
        <v>0.54013187565460208</v>
      </c>
      <c r="R5" s="12">
        <f>+VC_end!R5/10000</f>
        <v>0.28458280153961102</v>
      </c>
      <c r="S5" s="12">
        <f>+VC_end!S5/10000</f>
        <v>0.42290359742298095</v>
      </c>
      <c r="T5" s="12">
        <f>+VC_end!T5/10000</f>
        <v>0.25557072446212703</v>
      </c>
      <c r="U5" s="12">
        <f>+VC_end!U5/10000</f>
        <v>2.2584278369678401</v>
      </c>
      <c r="V5" s="12">
        <f>+VC_end!V5/10000</f>
        <v>1.9512690712755401</v>
      </c>
      <c r="W5" s="12">
        <f>+VC_end!W5/10000</f>
        <v>1.2563118696806899</v>
      </c>
      <c r="X5" s="12">
        <f>+VC_end!X5/10000</f>
        <v>3.0854946289276102</v>
      </c>
      <c r="Y5" s="12">
        <f>+VC_end!Y5/10000</f>
        <v>1.6292787162925702</v>
      </c>
      <c r="Z5" s="12">
        <f>+VC_end!Z5/10000</f>
        <v>1.7085434363983201</v>
      </c>
      <c r="AA5" s="12">
        <f>+VC_end!AA5/10000</f>
        <v>2.8125005763122499</v>
      </c>
      <c r="AB5" s="12">
        <f>+VC_end!AB5/10000</f>
        <v>14.822715084207701</v>
      </c>
      <c r="AC5" s="12">
        <f>+VC_end!AC5/10000</f>
        <v>17.286550988131101</v>
      </c>
      <c r="AD5" s="12">
        <f>+VC_end!AD5/10000</f>
        <v>30.908891719106997</v>
      </c>
      <c r="AE5" s="12">
        <f>+VC_end!AE5/10000</f>
        <v>2.4004525813995299</v>
      </c>
      <c r="AF5" s="12">
        <f>+VC_end!AF5/10000</f>
        <v>0.26072852430114701</v>
      </c>
    </row>
    <row r="6" spans="1:32" s="13" customFormat="1" x14ac:dyDescent="0.25">
      <c r="A6" s="10" t="str">
        <f>+[1]VC_Finals!A6</f>
        <v>Pentane</v>
      </c>
      <c r="B6" s="11" t="s">
        <v>41</v>
      </c>
      <c r="C6" s="11" t="s">
        <v>42</v>
      </c>
      <c r="D6" s="12">
        <v>2.7097749998484399</v>
      </c>
      <c r="E6" s="10" t="s">
        <v>43</v>
      </c>
      <c r="F6" s="12">
        <v>43</v>
      </c>
      <c r="G6" s="10" t="s">
        <v>39</v>
      </c>
      <c r="H6" s="12">
        <f>+VC_end!H6/10000</f>
        <v>4.2026724743164001</v>
      </c>
      <c r="I6" s="12">
        <f>+VC_end!I6/10000</f>
        <v>24.715994835660002</v>
      </c>
      <c r="J6" s="12">
        <f>+VC_end!J6/10000</f>
        <v>10.458578861490999</v>
      </c>
      <c r="K6" s="12">
        <f>+VC_end!K6/10000</f>
        <v>32.283831375988797</v>
      </c>
      <c r="L6" s="12">
        <f>+VC_end!L6/10000</f>
        <v>24.697410283059401</v>
      </c>
      <c r="M6" s="12">
        <f>+VC_end!M6/10000</f>
        <v>17.115361996981601</v>
      </c>
      <c r="N6" s="12">
        <f>+VC_end!N6/10000</f>
        <v>32.181986114448499</v>
      </c>
      <c r="O6" s="12">
        <f>+VC_end!O6/10000</f>
        <v>38.811443462149505</v>
      </c>
      <c r="P6" s="12">
        <f>+VC_end!P6/10000</f>
        <v>34.148168321327397</v>
      </c>
      <c r="Q6" s="12">
        <f>+VC_end!Q6/10000</f>
        <v>20.768301490681601</v>
      </c>
      <c r="R6" s="12">
        <f>+VC_end!R6/10000</f>
        <v>57.392120531941302</v>
      </c>
      <c r="S6" s="12">
        <f>+VC_end!S6/10000</f>
        <v>46.581056831935506</v>
      </c>
      <c r="T6" s="12">
        <f>+VC_end!T6/10000</f>
        <v>74.852081212322901</v>
      </c>
      <c r="U6" s="12">
        <f>+VC_end!U6/10000</f>
        <v>60.189241495008496</v>
      </c>
      <c r="V6" s="12">
        <f>+VC_end!V6/10000</f>
        <v>93.371395920728801</v>
      </c>
      <c r="W6" s="12">
        <f>+VC_end!W6/10000</f>
        <v>303.00263294926799</v>
      </c>
      <c r="X6" s="12">
        <f>+VC_end!X6/10000</f>
        <v>264.42434224515102</v>
      </c>
      <c r="Y6" s="12">
        <f>+VC_end!Y6/10000</f>
        <v>150.97699315118999</v>
      </c>
      <c r="Z6" s="12">
        <f>+VC_end!Z6/10000</f>
        <v>286.60028616226299</v>
      </c>
      <c r="AA6" s="12">
        <f>+VC_end!AA6/10000</f>
        <v>152.47537694048799</v>
      </c>
      <c r="AB6" s="12">
        <f>+VC_end!AB6/10000</f>
        <v>160.92658814592102</v>
      </c>
      <c r="AC6" s="12">
        <f>+VC_end!AC6/10000</f>
        <v>182.108334071044</v>
      </c>
      <c r="AD6" s="12">
        <f>+VC_end!AD6/10000</f>
        <v>393.52592526834297</v>
      </c>
      <c r="AE6" s="12">
        <f>+VC_end!AE6/10000</f>
        <v>276.59899025455002</v>
      </c>
      <c r="AF6" s="12">
        <f>+VC_end!AF6/10000</f>
        <v>15.4131922178838</v>
      </c>
    </row>
    <row r="7" spans="1:32" s="14" customFormat="1" x14ac:dyDescent="0.25">
      <c r="A7" s="10" t="str">
        <f>+[1]VC_Finals!A7</f>
        <v>Propanal</v>
      </c>
      <c r="B7" s="11" t="s">
        <v>45</v>
      </c>
      <c r="C7" s="11" t="s">
        <v>46</v>
      </c>
      <c r="D7" s="12">
        <v>3.14743064769584</v>
      </c>
      <c r="E7" s="10" t="s">
        <v>47</v>
      </c>
      <c r="F7" s="12">
        <v>58</v>
      </c>
      <c r="G7" s="10" t="s">
        <v>39</v>
      </c>
      <c r="H7" s="12">
        <f>+VC_end!H7/10000</f>
        <v>27.883368624323897</v>
      </c>
      <c r="I7" s="12">
        <f>+VC_end!I7/10000</f>
        <v>47.167208200699996</v>
      </c>
      <c r="J7" s="12">
        <f>+VC_end!J7/10000</f>
        <v>81.9473214035593</v>
      </c>
      <c r="K7" s="12">
        <f>+VC_end!K7/10000</f>
        <v>80.298790803618601</v>
      </c>
      <c r="L7" s="12">
        <f>+VC_end!L7/10000</f>
        <v>50.207994211705795</v>
      </c>
      <c r="M7" s="12">
        <f>+VC_end!M7/10000</f>
        <v>80.657458461828597</v>
      </c>
      <c r="N7" s="12">
        <f>+VC_end!N7/10000</f>
        <v>2.58666571535705</v>
      </c>
      <c r="O7" s="12">
        <f>+VC_end!O7/10000</f>
        <v>46.812835594053098</v>
      </c>
      <c r="P7" s="12">
        <f>+VC_end!P7/10000</f>
        <v>152.66081214341199</v>
      </c>
      <c r="Q7" s="12">
        <f>+VC_end!Q7/10000</f>
        <v>27.781875638713299</v>
      </c>
      <c r="R7" s="12">
        <f>+VC_end!R7/10000</f>
        <v>17.385386631684799</v>
      </c>
      <c r="S7" s="12">
        <f>+VC_end!S7/10000</f>
        <v>73.588058227520406</v>
      </c>
      <c r="T7" s="12">
        <f>+VC_end!T7/10000</f>
        <v>27.825335214492799</v>
      </c>
      <c r="U7" s="12">
        <f>+VC_end!U7/10000</f>
        <v>37.966392710152796</v>
      </c>
      <c r="V7" s="12">
        <f>+VC_end!V7/10000</f>
        <v>143.60114294832701</v>
      </c>
      <c r="W7" s="12">
        <f>+VC_end!W7/10000</f>
        <v>58.690201408698599</v>
      </c>
      <c r="X7" s="12">
        <f>+VC_end!X7/10000</f>
        <v>52.843569997969396</v>
      </c>
      <c r="Y7" s="12">
        <f>+VC_end!Y7/10000</f>
        <v>119.355577593433</v>
      </c>
      <c r="Z7" s="12">
        <f>+VC_end!Z7/10000</f>
        <v>19.9190550081764</v>
      </c>
      <c r="AA7" s="12">
        <f>+VC_end!AA7/10000</f>
        <v>129.33267888917101</v>
      </c>
      <c r="AB7" s="12">
        <f>+VC_end!AB7/10000</f>
        <v>89.955864260838709</v>
      </c>
      <c r="AC7" s="12">
        <f>+VC_end!AC7/10000</f>
        <v>74.078300093994102</v>
      </c>
      <c r="AD7" s="12">
        <f>+VC_end!AD7/10000</f>
        <v>66.880306597886502</v>
      </c>
      <c r="AE7" s="12">
        <f>+VC_end!AE7/10000</f>
        <v>42.729041807224995</v>
      </c>
      <c r="AF7" s="12">
        <f>+VC_end!AF7/10000</f>
        <v>38.070259170103398</v>
      </c>
    </row>
    <row r="8" spans="1:32" s="13" customFormat="1" x14ac:dyDescent="0.25">
      <c r="A8" s="10" t="str">
        <f>+[1]VC_Finals!A8</f>
        <v>Acetone</v>
      </c>
      <c r="B8" s="11" t="s">
        <v>49</v>
      </c>
      <c r="C8" s="11" t="s">
        <v>50</v>
      </c>
      <c r="D8" s="12">
        <v>3.2507158877456699</v>
      </c>
      <c r="E8" s="10" t="s">
        <v>51</v>
      </c>
      <c r="F8" s="12">
        <v>58</v>
      </c>
      <c r="G8" s="10" t="s">
        <v>39</v>
      </c>
      <c r="H8" s="12">
        <f>+VC_end!H8/10000</f>
        <v>16.218894667463999</v>
      </c>
      <c r="I8" s="12">
        <f>+VC_end!I8/10000</f>
        <v>33.367465451708803</v>
      </c>
      <c r="J8" s="12">
        <f>+VC_end!J8/10000</f>
        <v>14.167758149256301</v>
      </c>
      <c r="K8" s="12">
        <f>+VC_end!K8/10000</f>
        <v>80.862642281708403</v>
      </c>
      <c r="L8" s="12">
        <f>+VC_end!L8/10000</f>
        <v>19.934314494222001</v>
      </c>
      <c r="M8" s="12">
        <f>+VC_end!M8/10000</f>
        <v>80.814253863526901</v>
      </c>
      <c r="N8" s="12">
        <f>+VC_end!N8/10000</f>
        <v>20.212630576063702</v>
      </c>
      <c r="O8" s="12">
        <f>+VC_end!O8/10000</f>
        <v>29.929918110212601</v>
      </c>
      <c r="P8" s="12">
        <f>+VC_end!P8/10000</f>
        <v>153.09330112830997</v>
      </c>
      <c r="Q8" s="12">
        <f>+VC_end!Q8/10000</f>
        <v>17.8812744669364</v>
      </c>
      <c r="R8" s="12">
        <f>+VC_end!R8/10000</f>
        <v>17.636815830698101</v>
      </c>
      <c r="S8" s="12">
        <f>+VC_end!S8/10000</f>
        <v>73.707770126516692</v>
      </c>
      <c r="T8" s="12">
        <f>+VC_end!T8/10000</f>
        <v>28.0401782624261</v>
      </c>
      <c r="U8" s="12">
        <f>+VC_end!U8/10000</f>
        <v>38.399796907257105</v>
      </c>
      <c r="V8" s="12">
        <f>+VC_end!V8/10000</f>
        <v>144.54767938334098</v>
      </c>
      <c r="W8" s="12">
        <f>+VC_end!W8/10000</f>
        <v>59.604021458129395</v>
      </c>
      <c r="X8" s="12">
        <f>+VC_end!X8/10000</f>
        <v>53.845133363265198</v>
      </c>
      <c r="Y8" s="12">
        <f>+VC_end!Y8/10000</f>
        <v>119.77868170754499</v>
      </c>
      <c r="Z8" s="12">
        <f>+VC_end!Z8/10000</f>
        <v>20.244551734901101</v>
      </c>
      <c r="AA8" s="12">
        <f>+VC_end!AA8/10000</f>
        <v>130.06467177278299</v>
      </c>
      <c r="AB8" s="12">
        <f>+VC_end!AB8/10000</f>
        <v>90.49193883962279</v>
      </c>
      <c r="AC8" s="12">
        <f>+VC_end!AC8/10000</f>
        <v>73.976071914395206</v>
      </c>
      <c r="AD8" s="12">
        <f>+VC_end!AD8/10000</f>
        <v>66.758437101438901</v>
      </c>
      <c r="AE8" s="12">
        <f>+VC_end!AE8/10000</f>
        <v>43.535037257375897</v>
      </c>
      <c r="AF8" s="12">
        <f>+VC_end!AF8/10000</f>
        <v>13.846074488596498</v>
      </c>
    </row>
    <row r="9" spans="1:32" s="13" customFormat="1" x14ac:dyDescent="0.25">
      <c r="A9" s="10" t="str">
        <f>+[1]VC_Finals!A9</f>
        <v>Carbon disulfide</v>
      </c>
      <c r="B9" s="11" t="s">
        <v>41</v>
      </c>
      <c r="C9" s="11" t="s">
        <v>53</v>
      </c>
      <c r="D9" s="12">
        <v>3.49252959088418</v>
      </c>
      <c r="E9" s="10" t="s">
        <v>54</v>
      </c>
      <c r="F9" s="12">
        <v>76</v>
      </c>
      <c r="G9" s="10" t="s">
        <v>39</v>
      </c>
      <c r="H9" s="12">
        <f>+VC_end!H9/10000</f>
        <v>24.736877638895699</v>
      </c>
      <c r="I9" s="12">
        <f>+VC_end!I9/10000</f>
        <v>11.5603587485229</v>
      </c>
      <c r="J9" s="12">
        <f>+VC_end!J9/10000</f>
        <v>13.436865080452</v>
      </c>
      <c r="K9" s="12">
        <f>+VC_end!K9/10000</f>
        <v>8.7706339497352506</v>
      </c>
      <c r="L9" s="12">
        <f>+VC_end!L9/10000</f>
        <v>10.327014738702401</v>
      </c>
      <c r="M9" s="12">
        <f>+VC_end!M9/10000</f>
        <v>11.975082733013901</v>
      </c>
      <c r="N9" s="12">
        <f>+VC_end!N9/10000</f>
        <v>8.3142475677154586</v>
      </c>
      <c r="O9" s="12">
        <f>+VC_end!O9/10000</f>
        <v>10.779781630834901</v>
      </c>
      <c r="P9" s="12">
        <f>+VC_end!P9/10000</f>
        <v>6.2465272598052897</v>
      </c>
      <c r="Q9" s="12">
        <f>+VC_end!Q9/10000</f>
        <v>8.5047141271207387</v>
      </c>
      <c r="R9" s="12">
        <f>+VC_end!R9/10000</f>
        <v>18.0743760262637</v>
      </c>
      <c r="S9" s="12">
        <f>+VC_end!S9/10000</f>
        <v>12.219556687200699</v>
      </c>
      <c r="T9" s="12">
        <f>+VC_end!T9/10000</f>
        <v>19.315852642902101</v>
      </c>
      <c r="U9" s="12">
        <f>+VC_end!U9/10000</f>
        <v>19.379570418139799</v>
      </c>
      <c r="V9" s="12">
        <f>+VC_end!V9/10000</f>
        <v>6.3175380677780097</v>
      </c>
      <c r="W9" s="12">
        <f>+VC_end!W9/10000</f>
        <v>4.9148132836746194</v>
      </c>
      <c r="X9" s="12">
        <f>+VC_end!X9/10000</f>
        <v>7.9534711407897909</v>
      </c>
      <c r="Y9" s="12">
        <f>+VC_end!Y9/10000</f>
        <v>7.4409981862518402</v>
      </c>
      <c r="Z9" s="12">
        <f>+VC_end!Z9/10000</f>
        <v>6.27112335158996</v>
      </c>
      <c r="AA9" s="12">
        <f>+VC_end!AA9/10000</f>
        <v>9.02685573905487</v>
      </c>
      <c r="AB9" s="12">
        <f>+VC_end!AB9/10000</f>
        <v>12.374506110797101</v>
      </c>
      <c r="AC9" s="12">
        <f>+VC_end!AC9/10000</f>
        <v>6.1419171995758104</v>
      </c>
      <c r="AD9" s="12">
        <f>+VC_end!AD9/10000</f>
        <v>9.5787286931533799</v>
      </c>
      <c r="AE9" s="12">
        <f>+VC_end!AE9/10000</f>
        <v>9.3829595729553397</v>
      </c>
      <c r="AF9" s="12">
        <f>+VC_end!AF9/10000</f>
        <v>6.5020766810928299</v>
      </c>
    </row>
    <row r="10" spans="1:32" s="13" customFormat="1" x14ac:dyDescent="0.25">
      <c r="A10" s="10" t="str">
        <f>+[1]VC_Finals!A10</f>
        <v>n-Hexane</v>
      </c>
      <c r="B10" s="11" t="s">
        <v>56</v>
      </c>
      <c r="C10" s="11" t="s">
        <v>42</v>
      </c>
      <c r="D10" s="12">
        <v>4.7856368929003397</v>
      </c>
      <c r="E10" s="10" t="s">
        <v>57</v>
      </c>
      <c r="F10" s="12">
        <v>57</v>
      </c>
      <c r="G10" s="10" t="s">
        <v>39</v>
      </c>
      <c r="H10" s="12">
        <f>+VC_end!H10/10000</f>
        <v>358.59879783581903</v>
      </c>
      <c r="I10" s="12">
        <f>+VC_end!I10/10000</f>
        <v>48.7290293833166</v>
      </c>
      <c r="J10" s="12">
        <f>+VC_end!J10/10000</f>
        <v>32.308241773094203</v>
      </c>
      <c r="K10" s="12">
        <f>+VC_end!K10/10000</f>
        <v>32.1881435082705</v>
      </c>
      <c r="L10" s="12">
        <f>+VC_end!L10/10000</f>
        <v>27.834496460591296</v>
      </c>
      <c r="M10" s="12">
        <f>+VC_end!M10/10000</f>
        <v>34.769472880861699</v>
      </c>
      <c r="N10" s="12">
        <f>+VC_end!N10/10000</f>
        <v>55.349943333092405</v>
      </c>
      <c r="O10" s="12">
        <f>+VC_end!O10/10000</f>
        <v>36.281881534375195</v>
      </c>
      <c r="P10" s="12">
        <f>+VC_end!P10/10000</f>
        <v>31.679398799186501</v>
      </c>
      <c r="Q10" s="12">
        <f>+VC_end!Q10/10000</f>
        <v>26.510029397069097</v>
      </c>
      <c r="R10" s="12">
        <f>+VC_end!R10/10000</f>
        <v>53.294622796398798</v>
      </c>
      <c r="S10" s="12">
        <f>+VC_end!S10/10000</f>
        <v>24.9330738373332</v>
      </c>
      <c r="T10" s="12">
        <f>+VC_end!T10/10000</f>
        <v>39.823586419544398</v>
      </c>
      <c r="U10" s="12">
        <f>+VC_end!U10/10000</f>
        <v>36.9751255644426</v>
      </c>
      <c r="V10" s="12">
        <f>+VC_end!V10/10000</f>
        <v>42.780623197065303</v>
      </c>
      <c r="W10" s="12">
        <f>+VC_end!W10/10000</f>
        <v>55.896765156652698</v>
      </c>
      <c r="X10" s="12">
        <f>+VC_end!X10/10000</f>
        <v>60.969713401653593</v>
      </c>
      <c r="Y10" s="12">
        <f>+VC_end!Y10/10000</f>
        <v>63.7299614488809</v>
      </c>
      <c r="Z10" s="12">
        <f>+VC_end!Z10/10000</f>
        <v>51.0865114144448</v>
      </c>
      <c r="AA10" s="12">
        <f>+VC_end!AA10/10000</f>
        <v>66.576753730715993</v>
      </c>
      <c r="AB10" s="12">
        <f>+VC_end!AB10/10000</f>
        <v>51.256953511003601</v>
      </c>
      <c r="AC10" s="12">
        <f>+VC_end!AC10/10000</f>
        <v>60.827333347670397</v>
      </c>
      <c r="AD10" s="12">
        <f>+VC_end!AD10/10000</f>
        <v>67.325692149542405</v>
      </c>
      <c r="AE10" s="12">
        <f>+VC_end!AE10/10000</f>
        <v>69.005718815681107</v>
      </c>
      <c r="AF10" s="12">
        <f>+VC_end!AF10/10000</f>
        <v>24.0676692217409</v>
      </c>
    </row>
    <row r="11" spans="1:32" s="14" customFormat="1" x14ac:dyDescent="0.25">
      <c r="A11" s="10" t="str">
        <f>+[1]VC_Finals!A11</f>
        <v>Acetic acid ethenyl ester</v>
      </c>
      <c r="B11" s="11" t="s">
        <v>59</v>
      </c>
      <c r="C11" s="11" t="s">
        <v>60</v>
      </c>
      <c r="D11" s="12">
        <v>5.9930751279666898</v>
      </c>
      <c r="E11" s="10" t="s">
        <v>61</v>
      </c>
      <c r="F11" s="12">
        <v>86</v>
      </c>
      <c r="G11" s="10" t="s">
        <v>39</v>
      </c>
      <c r="H11" s="12">
        <f>+VC_end!H11/10000</f>
        <v>1.32928082855134</v>
      </c>
      <c r="I11" s="12" t="e">
        <f>+VC_end!I11/10000</f>
        <v>#VALUE!</v>
      </c>
      <c r="J11" s="12">
        <f>+VC_end!J11/10000</f>
        <v>0.63631449359512504</v>
      </c>
      <c r="K11" s="12">
        <f>+VC_end!K11/10000</f>
        <v>0.88110379352822399</v>
      </c>
      <c r="L11" s="12">
        <f>+VC_end!L11/10000</f>
        <v>0.430599896665955</v>
      </c>
      <c r="M11" s="12">
        <f>+VC_end!M11/10000</f>
        <v>8.4891905112645993</v>
      </c>
      <c r="N11" s="12">
        <f>+VC_end!N11/10000</f>
        <v>18.0690290484761</v>
      </c>
      <c r="O11" s="12">
        <f>+VC_end!O11/10000</f>
        <v>20.686903430236399</v>
      </c>
      <c r="P11" s="12">
        <f>+VC_end!P11/10000</f>
        <v>1.0509481215772101</v>
      </c>
      <c r="Q11" s="12">
        <f>+VC_end!Q11/10000</f>
        <v>106.15358089262999</v>
      </c>
      <c r="R11" s="12">
        <f>+VC_end!R11/10000</f>
        <v>69.706736553752506</v>
      </c>
      <c r="S11" s="12">
        <f>+VC_end!S11/10000</f>
        <v>270.45882096426703</v>
      </c>
      <c r="T11" s="12">
        <f>+VC_end!T11/10000</f>
        <v>65.740963511601194</v>
      </c>
      <c r="U11" s="12">
        <f>+VC_end!U11/10000</f>
        <v>57.072979215139398</v>
      </c>
      <c r="V11" s="12">
        <f>+VC_end!V11/10000</f>
        <v>139.28265209864898</v>
      </c>
      <c r="W11" s="12">
        <f>+VC_end!W11/10000</f>
        <v>9.8563336326197604</v>
      </c>
      <c r="X11" s="12">
        <f>+VC_end!X11/10000</f>
        <v>16.697995114810499</v>
      </c>
      <c r="Y11" s="12">
        <f>+VC_end!Y11/10000</f>
        <v>35.860916895138004</v>
      </c>
      <c r="Z11" s="12">
        <f>+VC_end!Z11/10000</f>
        <v>9.6510922801606203</v>
      </c>
      <c r="AA11" s="12">
        <f>+VC_end!AA11/10000</f>
        <v>12.1942315999943</v>
      </c>
      <c r="AB11" s="12">
        <f>+VC_end!AB11/10000</f>
        <v>74.598854314478501</v>
      </c>
      <c r="AC11" s="12">
        <f>+VC_end!AC11/10000</f>
        <v>81.357743842628594</v>
      </c>
      <c r="AD11" s="12">
        <f>+VC_end!AD11/10000</f>
        <v>35.559077239917301</v>
      </c>
      <c r="AE11" s="12">
        <f>+VC_end!AE11/10000</f>
        <v>9.7156426394439688</v>
      </c>
      <c r="AF11" s="12">
        <f>+VC_end!AF11/10000</f>
        <v>1.991867873878</v>
      </c>
    </row>
    <row r="12" spans="1:32" s="13" customFormat="1" x14ac:dyDescent="0.25">
      <c r="A12" s="10" t="str">
        <f>+[1]VC_Finals!A12</f>
        <v>2-Butanone</v>
      </c>
      <c r="B12" s="11" t="s">
        <v>64</v>
      </c>
      <c r="C12" s="11" t="s">
        <v>50</v>
      </c>
      <c r="D12" s="12">
        <v>6.24132012326998</v>
      </c>
      <c r="E12" s="10" t="s">
        <v>65</v>
      </c>
      <c r="F12" s="12">
        <v>72</v>
      </c>
      <c r="G12" s="10" t="s">
        <v>39</v>
      </c>
      <c r="H12" s="12">
        <f>+VC_end!H12/10000</f>
        <v>0.76908087321636298</v>
      </c>
      <c r="I12" s="12">
        <f>+VC_end!I12/10000</f>
        <v>1.1175947956538899</v>
      </c>
      <c r="J12" s="12">
        <f>+VC_end!J12/10000</f>
        <v>1.39340241582337</v>
      </c>
      <c r="K12" s="12">
        <f>+VC_end!K12/10000</f>
        <v>1.5261342946457701</v>
      </c>
      <c r="L12" s="12">
        <f>+VC_end!L12/10000</f>
        <v>0.85362856850660496</v>
      </c>
      <c r="M12" s="12">
        <f>+VC_end!M12/10000</f>
        <v>1.73794768565222</v>
      </c>
      <c r="N12" s="12">
        <f>+VC_end!N12/10000</f>
        <v>2.0890774905557801</v>
      </c>
      <c r="O12" s="12">
        <f>+VC_end!O12/10000</f>
        <v>2.3429597637042101</v>
      </c>
      <c r="P12" s="12">
        <f>+VC_end!P12/10000</f>
        <v>1.2624748240387</v>
      </c>
      <c r="Q12" s="12">
        <f>+VC_end!Q12/10000</f>
        <v>2.3780501379231298</v>
      </c>
      <c r="R12" s="12">
        <f>+VC_end!R12/10000</f>
        <v>13.6046700443737</v>
      </c>
      <c r="S12" s="12">
        <f>+VC_end!S12/10000</f>
        <v>3.7682426487005003</v>
      </c>
      <c r="T12" s="12">
        <f>+VC_end!T12/10000</f>
        <v>26.107463350189001</v>
      </c>
      <c r="U12" s="12">
        <f>+VC_end!U12/10000</f>
        <v>4.5066541766356698</v>
      </c>
      <c r="V12" s="12">
        <f>+VC_end!V12/10000</f>
        <v>9.1511318766307905</v>
      </c>
      <c r="W12" s="12">
        <f>+VC_end!W12/10000</f>
        <v>5.4642136914987596</v>
      </c>
      <c r="X12" s="12">
        <f>+VC_end!X12/10000</f>
        <v>30.978648826397599</v>
      </c>
      <c r="Y12" s="12">
        <f>+VC_end!Y12/10000</f>
        <v>7.5887223097135603</v>
      </c>
      <c r="Z12" s="12">
        <f>+VC_end!Z12/10000</f>
        <v>5.07582087355898</v>
      </c>
      <c r="AA12" s="12">
        <f>+VC_end!AA12/10000</f>
        <v>20.231113755037001</v>
      </c>
      <c r="AB12" s="12">
        <f>+VC_end!AB12/10000</f>
        <v>20.166171562425401</v>
      </c>
      <c r="AC12" s="12">
        <f>+VC_end!AC12/10000</f>
        <v>21.520566548782799</v>
      </c>
      <c r="AD12" s="12">
        <f>+VC_end!AD12/10000</f>
        <v>21.2541919322632</v>
      </c>
      <c r="AE12" s="12">
        <f>+VC_end!AE12/10000</f>
        <v>12.0849169288201</v>
      </c>
      <c r="AF12" s="12">
        <f>+VC_end!AF12/10000</f>
        <v>1.27282524218987</v>
      </c>
    </row>
    <row r="13" spans="1:32" s="13" customFormat="1" x14ac:dyDescent="0.25">
      <c r="A13" s="10" t="str">
        <f>+[1]VC_Finals!A13</f>
        <v>Ethyl Acetate</v>
      </c>
      <c r="B13" s="11" t="s">
        <v>67</v>
      </c>
      <c r="C13" s="11" t="s">
        <v>60</v>
      </c>
      <c r="D13" s="12">
        <v>6.4833931492552797</v>
      </c>
      <c r="E13" s="10" t="s">
        <v>68</v>
      </c>
      <c r="F13" s="12">
        <v>43</v>
      </c>
      <c r="G13" s="10" t="s">
        <v>39</v>
      </c>
      <c r="H13" s="12">
        <f>+VC_end!H13/10000</f>
        <v>1.44984274313641</v>
      </c>
      <c r="I13" s="12">
        <f>+VC_end!I13/10000</f>
        <v>3.8361474086230003</v>
      </c>
      <c r="J13" s="12">
        <f>+VC_end!J13/10000</f>
        <v>1.0528188911573</v>
      </c>
      <c r="K13" s="12">
        <f>+VC_end!K13/10000</f>
        <v>4.0909380204693102</v>
      </c>
      <c r="L13" s="12">
        <f>+VC_end!L13/10000</f>
        <v>0.52427102564666705</v>
      </c>
      <c r="M13" s="12">
        <f>+VC_end!M13/10000</f>
        <v>2.1838197341557302</v>
      </c>
      <c r="N13" s="12">
        <f>+VC_end!N13/10000</f>
        <v>3.1234442036935599</v>
      </c>
      <c r="O13" s="12">
        <f>+VC_end!O13/10000</f>
        <v>30.091081665191602</v>
      </c>
      <c r="P13" s="12">
        <f>+VC_end!P13/10000</f>
        <v>3.8293824302989194</v>
      </c>
      <c r="Q13" s="12">
        <f>+VC_end!Q13/10000</f>
        <v>280.86471295601399</v>
      </c>
      <c r="R13" s="12">
        <f>+VC_end!R13/10000</f>
        <v>16.8545082306638</v>
      </c>
      <c r="S13" s="12">
        <f>+VC_end!S13/10000</f>
        <v>795.77287987833802</v>
      </c>
      <c r="T13" s="12">
        <f>+VC_end!T13/10000</f>
        <v>45.5023466582767</v>
      </c>
      <c r="U13" s="12">
        <f>+VC_end!U13/10000</f>
        <v>37.302264850299899</v>
      </c>
      <c r="V13" s="12">
        <f>+VC_end!V13/10000</f>
        <v>78.117549964806599</v>
      </c>
      <c r="W13" s="12">
        <f>+VC_end!W13/10000</f>
        <v>18.514521340784299</v>
      </c>
      <c r="X13" s="12">
        <f>+VC_end!X13/10000</f>
        <v>9.5129459902081202</v>
      </c>
      <c r="Y13" s="12">
        <f>+VC_end!Y13/10000</f>
        <v>4.81913900022876</v>
      </c>
      <c r="Z13" s="12">
        <f>+VC_end!Z13/10000</f>
        <v>5.1650645496314604</v>
      </c>
      <c r="AA13" s="12">
        <f>+VC_end!AA13/10000</f>
        <v>6.5136650815226398</v>
      </c>
      <c r="AB13" s="12">
        <f>+VC_end!AB13/10000</f>
        <v>13.971079630990699</v>
      </c>
      <c r="AC13" s="12">
        <f>+VC_end!AC13/10000</f>
        <v>31.576177755442401</v>
      </c>
      <c r="AD13" s="12">
        <f>+VC_end!AD13/10000</f>
        <v>19.757408842529699</v>
      </c>
      <c r="AE13" s="12">
        <f>+VC_end!AE13/10000</f>
        <v>4.2022427761994301</v>
      </c>
      <c r="AF13" s="12">
        <f>+VC_end!AF13/10000</f>
        <v>0.355827599679716</v>
      </c>
    </row>
    <row r="14" spans="1:32" s="13" customFormat="1" x14ac:dyDescent="0.25">
      <c r="A14" s="10" t="str">
        <f>+[1]VC_Finals!A14</f>
        <v>1-Propanol, 2-methyl-</v>
      </c>
      <c r="B14" s="11" t="s">
        <v>70</v>
      </c>
      <c r="C14" s="11" t="s">
        <v>37</v>
      </c>
      <c r="D14" s="12">
        <v>8.7033409049025696</v>
      </c>
      <c r="E14" s="10" t="s">
        <v>71</v>
      </c>
      <c r="F14" s="12">
        <v>43</v>
      </c>
      <c r="G14" s="10" t="s">
        <v>39</v>
      </c>
      <c r="H14" s="12">
        <f>+VC_end!H14/10000</f>
        <v>5.55825650354386</v>
      </c>
      <c r="I14" s="12">
        <f>+VC_end!I14/10000</f>
        <v>1.09574023050345</v>
      </c>
      <c r="J14" s="12">
        <f>+VC_end!J14/10000</f>
        <v>0.80174032068761103</v>
      </c>
      <c r="K14" s="12">
        <f>+VC_end!K14/10000</f>
        <v>4.41858990286162</v>
      </c>
      <c r="L14" s="12">
        <f>+VC_end!L14/10000</f>
        <v>1.76994746259608</v>
      </c>
      <c r="M14" s="12">
        <f>+VC_end!M14/10000</f>
        <v>34.726579220937097</v>
      </c>
      <c r="N14" s="12">
        <f>+VC_end!N14/10000</f>
        <v>34.191179831157299</v>
      </c>
      <c r="O14" s="12">
        <f>+VC_end!O14/10000</f>
        <v>140.001260623023</v>
      </c>
      <c r="P14" s="12">
        <f>+VC_end!P14/10000</f>
        <v>21.205222470385699</v>
      </c>
      <c r="Q14" s="12">
        <f>+VC_end!Q14/10000</f>
        <v>3.1572862863361899</v>
      </c>
      <c r="R14" s="12">
        <f>+VC_end!R14/10000</f>
        <v>7.9484825829173102</v>
      </c>
      <c r="S14" s="12">
        <f>+VC_end!S14/10000</f>
        <v>10.6508041534213</v>
      </c>
      <c r="T14" s="12">
        <f>+VC_end!T14/10000</f>
        <v>36.0407725468067</v>
      </c>
      <c r="U14" s="12">
        <f>+VC_end!U14/10000</f>
        <v>25.889974412595599</v>
      </c>
      <c r="V14" s="12">
        <f>+VC_end!V14/10000</f>
        <v>2.9393292439138898</v>
      </c>
      <c r="W14" s="12">
        <f>+VC_end!W14/10000</f>
        <v>41.427222996354097</v>
      </c>
      <c r="X14" s="12">
        <f>+VC_end!X14/10000</f>
        <v>30.778582451006997</v>
      </c>
      <c r="Y14" s="12">
        <f>+VC_end!Y14/10000</f>
        <v>13.788501740964499</v>
      </c>
      <c r="Z14" s="12">
        <f>+VC_end!Z14/10000</f>
        <v>113.36116276585899</v>
      </c>
      <c r="AA14" s="12">
        <f>+VC_end!AA14/10000</f>
        <v>5.6262144456172498</v>
      </c>
      <c r="AB14" s="12">
        <f>+VC_end!AB14/10000</f>
        <v>2.8082370683755902</v>
      </c>
      <c r="AC14" s="12">
        <f>+VC_end!AC14/10000</f>
        <v>2.4703930961113003</v>
      </c>
      <c r="AD14" s="12">
        <f>+VC_end!AD14/10000</f>
        <v>4.5467532734854403</v>
      </c>
      <c r="AE14" s="12">
        <f>+VC_end!AE14/10000</f>
        <v>62.339648713283104</v>
      </c>
      <c r="AF14" s="12">
        <f>+VC_end!AF14/10000</f>
        <v>7.9192586181012797E-2</v>
      </c>
    </row>
    <row r="15" spans="1:32" s="13" customFormat="1" x14ac:dyDescent="0.25">
      <c r="A15" s="10" t="str">
        <f>+[1]VC_Finals!A15</f>
        <v>Butanal, 3-methyl-</v>
      </c>
      <c r="B15" s="11" t="s">
        <v>73</v>
      </c>
      <c r="C15" s="11" t="s">
        <v>46</v>
      </c>
      <c r="D15" s="12">
        <v>9.2430037732590904</v>
      </c>
      <c r="E15" s="10" t="s">
        <v>74</v>
      </c>
      <c r="F15" s="12">
        <v>58</v>
      </c>
      <c r="G15" s="10" t="s">
        <v>39</v>
      </c>
      <c r="H15" s="12">
        <f>+VC_end!H15/10000</f>
        <v>1.7462385673792102</v>
      </c>
      <c r="I15" s="12">
        <f>+VC_end!I15/10000</f>
        <v>1.26545558804703</v>
      </c>
      <c r="J15" s="12">
        <f>+VC_end!J15/10000</f>
        <v>0.98417486338195792</v>
      </c>
      <c r="K15" s="12">
        <f>+VC_end!K15/10000</f>
        <v>4.3177867998016302</v>
      </c>
      <c r="L15" s="12">
        <f>+VC_end!L15/10000</f>
        <v>1.2295411149978599</v>
      </c>
      <c r="M15" s="12">
        <f>+VC_end!M15/10000</f>
        <v>34.511477435096801</v>
      </c>
      <c r="N15" s="12">
        <f>+VC_end!N15/10000</f>
        <v>34.740744149081799</v>
      </c>
      <c r="O15" s="12">
        <f>+VC_end!O15/10000</f>
        <v>156.07962788079098</v>
      </c>
      <c r="P15" s="12">
        <f>+VC_end!P15/10000</f>
        <v>19.7216505058717</v>
      </c>
      <c r="Q15" s="12">
        <f>+VC_end!Q15/10000</f>
        <v>3.0873547214847896</v>
      </c>
      <c r="R15" s="12">
        <f>+VC_end!R15/10000</f>
        <v>4.7260118854019897</v>
      </c>
      <c r="S15" s="12">
        <f>+VC_end!S15/10000</f>
        <v>11.718680278221299</v>
      </c>
      <c r="T15" s="12">
        <f>+VC_end!T15/10000</f>
        <v>1.2254262225802901</v>
      </c>
      <c r="U15" s="12">
        <f>+VC_end!U15/10000</f>
        <v>1.9486549274420701</v>
      </c>
      <c r="V15" s="12">
        <f>+VC_end!V15/10000</f>
        <v>3.5690591288471705</v>
      </c>
      <c r="W15" s="12">
        <f>+VC_end!W15/10000</f>
        <v>5.8504430390639497</v>
      </c>
      <c r="X15" s="12">
        <f>+VC_end!X15/10000</f>
        <v>0.87001471712741008</v>
      </c>
      <c r="Y15" s="12">
        <f>+VC_end!Y15/10000</f>
        <v>0.756893238636692</v>
      </c>
      <c r="Z15" s="12">
        <f>+VC_end!Z15/10000</f>
        <v>0.41005688282596503</v>
      </c>
      <c r="AA15" s="12">
        <f>+VC_end!AA15/10000</f>
        <v>1.80186981607716</v>
      </c>
      <c r="AB15" s="12">
        <f>+VC_end!AB15/10000</f>
        <v>0.49752960369225102</v>
      </c>
      <c r="AC15" s="12">
        <f>+VC_end!AC15/10000</f>
        <v>0.82696191570847599</v>
      </c>
      <c r="AD15" s="12">
        <f>+VC_end!AD15/10000</f>
        <v>11.531412553946899</v>
      </c>
      <c r="AE15" s="12">
        <f>+VC_end!AE15/10000</f>
        <v>8.6685333264969593</v>
      </c>
      <c r="AF15" s="12">
        <f>+VC_end!AF15/10000</f>
        <v>0.69803879966551707</v>
      </c>
    </row>
    <row r="16" spans="1:32" s="13" customFormat="1" x14ac:dyDescent="0.25">
      <c r="A16" s="10" t="str">
        <f>+[1]VC_Finals!A16</f>
        <v>Butanal, 2-methyl-</v>
      </c>
      <c r="B16" s="11" t="s">
        <v>76</v>
      </c>
      <c r="C16" s="11" t="s">
        <v>46</v>
      </c>
      <c r="D16" s="12">
        <v>9.8132112958275606</v>
      </c>
      <c r="E16" s="10" t="s">
        <v>77</v>
      </c>
      <c r="F16" s="12">
        <v>58</v>
      </c>
      <c r="G16" s="10" t="s">
        <v>39</v>
      </c>
      <c r="H16" s="12">
        <f>+VC_end!H16/10000</f>
        <v>2.3356656875610398</v>
      </c>
      <c r="I16" s="12">
        <f>+VC_end!I16/10000</f>
        <v>1.26545558804703</v>
      </c>
      <c r="J16" s="12">
        <f>+VC_end!J16/10000</f>
        <v>0.98417486338195792</v>
      </c>
      <c r="K16" s="12">
        <f>+VC_end!K16/10000</f>
        <v>2.1908088829406798</v>
      </c>
      <c r="L16" s="12">
        <f>+VC_end!L16/10000</f>
        <v>1.2295411149978599</v>
      </c>
      <c r="M16" s="12">
        <f>+VC_end!M16/10000</f>
        <v>15.558360840460201</v>
      </c>
      <c r="N16" s="12">
        <f>+VC_end!N16/10000</f>
        <v>32.077506868225804</v>
      </c>
      <c r="O16" s="12">
        <f>+VC_end!O16/10000</f>
        <v>67.819026264364297</v>
      </c>
      <c r="P16" s="12">
        <f>+VC_end!P16/10000</f>
        <v>11.342415159853301</v>
      </c>
      <c r="Q16" s="12">
        <f>+VC_end!Q16/10000</f>
        <v>1.59508309807375</v>
      </c>
      <c r="R16" s="12">
        <f>+VC_end!R16/10000</f>
        <v>3.9035376296819901</v>
      </c>
      <c r="S16" s="12">
        <f>+VC_end!S16/10000</f>
        <v>0.63195240763813298</v>
      </c>
      <c r="T16" s="12">
        <f>+VC_end!T16/10000</f>
        <v>1.6361526794595</v>
      </c>
      <c r="U16" s="12">
        <f>+VC_end!U16/10000</f>
        <v>0.42730914021844202</v>
      </c>
      <c r="V16" s="12">
        <f>+VC_end!V16/10000</f>
        <v>2.1140127346838797</v>
      </c>
      <c r="W16" s="12">
        <f>+VC_end!W16/10000</f>
        <v>6.0193646237439502</v>
      </c>
      <c r="X16" s="12">
        <f>+VC_end!X16/10000</f>
        <v>4.9589673825280398</v>
      </c>
      <c r="Y16" s="12">
        <f>+VC_end!Y16/10000</f>
        <v>0.154104650813289</v>
      </c>
      <c r="Z16" s="12">
        <f>+VC_end!Z16/10000</f>
        <v>5.5533303880747198</v>
      </c>
      <c r="AA16" s="12">
        <f>+VC_end!AA16/10000</f>
        <v>3.3330955718143103</v>
      </c>
      <c r="AB16" s="12">
        <f>+VC_end!AB16/10000</f>
        <v>5.4125505969751995</v>
      </c>
      <c r="AC16" s="12">
        <f>+VC_end!AC16/10000</f>
        <v>9.2209276507606397</v>
      </c>
      <c r="AD16" s="12">
        <f>+VC_end!AD16/10000</f>
        <v>13.337124533626699</v>
      </c>
      <c r="AE16" s="12">
        <f>+VC_end!AE16/10000</f>
        <v>10.447032441790199</v>
      </c>
      <c r="AF16" s="12">
        <f>+VC_end!AF16/10000</f>
        <v>0.80247411027836701</v>
      </c>
    </row>
    <row r="17" spans="1:32" s="13" customFormat="1" x14ac:dyDescent="0.25">
      <c r="A17" s="10" t="str">
        <f>+[1]VC_Finals!A17</f>
        <v>Heptane</v>
      </c>
      <c r="B17" s="11" t="s">
        <v>79</v>
      </c>
      <c r="C17" s="11" t="s">
        <v>42</v>
      </c>
      <c r="D17" s="12">
        <v>9.98955841639442</v>
      </c>
      <c r="E17" s="10" t="s">
        <v>80</v>
      </c>
      <c r="F17" s="12">
        <v>100</v>
      </c>
      <c r="G17" s="10" t="s">
        <v>39</v>
      </c>
      <c r="H17" s="12">
        <f>+VC_end!H17/10000</f>
        <v>1.01788115487442</v>
      </c>
      <c r="I17" s="12">
        <f>+VC_end!I17/10000</f>
        <v>3.9547573865036001</v>
      </c>
      <c r="J17" s="12">
        <f>+VC_end!J17/10000</f>
        <v>2.54822047316665</v>
      </c>
      <c r="K17" s="12">
        <f>+VC_end!K17/10000</f>
        <v>3.0044957504318202</v>
      </c>
      <c r="L17" s="12">
        <f>+VC_end!L17/10000</f>
        <v>2.5586476157844498</v>
      </c>
      <c r="M17" s="12">
        <f>+VC_end!M17/10000</f>
        <v>4.4127083396507203</v>
      </c>
      <c r="N17" s="12">
        <f>+VC_end!N17/10000</f>
        <v>8.2435305113143897</v>
      </c>
      <c r="O17" s="12">
        <f>+VC_end!O17/10000</f>
        <v>8.548888348655689</v>
      </c>
      <c r="P17" s="12">
        <f>+VC_end!P17/10000</f>
        <v>6.5806925957672009</v>
      </c>
      <c r="Q17" s="12">
        <f>+VC_end!Q17/10000</f>
        <v>5.1133175051460205</v>
      </c>
      <c r="R17" s="12">
        <f>+VC_end!R17/10000</f>
        <v>13.2567015201492</v>
      </c>
      <c r="S17" s="12">
        <f>+VC_end!S17/10000</f>
        <v>10.8731440481583</v>
      </c>
      <c r="T17" s="12">
        <f>+VC_end!T17/10000</f>
        <v>22.677478335961599</v>
      </c>
      <c r="U17" s="12">
        <f>+VC_end!U17/10000</f>
        <v>23.0171619049367</v>
      </c>
      <c r="V17" s="12">
        <f>+VC_end!V17/10000</f>
        <v>33.281289697458099</v>
      </c>
      <c r="W17" s="12">
        <f>+VC_end!W17/10000</f>
        <v>71.963228053330496</v>
      </c>
      <c r="X17" s="12">
        <f>+VC_end!X17/10000</f>
        <v>64.504465075062598</v>
      </c>
      <c r="Y17" s="12">
        <f>+VC_end!Y17/10000</f>
        <v>21.8000087916976</v>
      </c>
      <c r="Z17" s="12">
        <f>+VC_end!Z17/10000</f>
        <v>82.556713446117797</v>
      </c>
      <c r="AA17" s="12">
        <f>+VC_end!AA17/10000</f>
        <v>43.068504258350103</v>
      </c>
      <c r="AB17" s="12">
        <f>+VC_end!AB17/10000</f>
        <v>70.398578859174904</v>
      </c>
      <c r="AC17" s="12">
        <f>+VC_end!AC17/10000</f>
        <v>119.74909961204</v>
      </c>
      <c r="AD17" s="12">
        <f>+VC_end!AD17/10000</f>
        <v>176.73463684249299</v>
      </c>
      <c r="AE17" s="12">
        <f>+VC_end!AE17/10000</f>
        <v>135.34067966871899</v>
      </c>
      <c r="AF17" s="12">
        <f>+VC_end!AF17/10000</f>
        <v>5.1526454281509402</v>
      </c>
    </row>
    <row r="18" spans="1:32" s="13" customFormat="1" x14ac:dyDescent="0.25">
      <c r="A18" s="10" t="str">
        <f>+[1]VC_Finals!A18</f>
        <v>Acetic acid</v>
      </c>
      <c r="B18" s="11" t="s">
        <v>82</v>
      </c>
      <c r="C18" s="11" t="s">
        <v>83</v>
      </c>
      <c r="D18" s="12">
        <v>10.9057019791614</v>
      </c>
      <c r="E18" s="10" t="s">
        <v>84</v>
      </c>
      <c r="F18" s="12">
        <v>60</v>
      </c>
      <c r="G18" s="10" t="s">
        <v>39</v>
      </c>
      <c r="H18" s="12">
        <f>+VC_end!H18/10000</f>
        <v>3.2200395088128899</v>
      </c>
      <c r="I18" s="12">
        <f>+VC_end!I18/10000</f>
        <v>1.16264704700317</v>
      </c>
      <c r="J18" s="12">
        <f>+VC_end!J18/10000</f>
        <v>2.3978480414647998</v>
      </c>
      <c r="K18" s="12">
        <f>+VC_end!K18/10000</f>
        <v>2.8974854142760801E-2</v>
      </c>
      <c r="L18" s="12">
        <f>+VC_end!L18/10000</f>
        <v>1.7645129553352301</v>
      </c>
      <c r="M18" s="12">
        <f>+VC_end!M18/10000</f>
        <v>1.9856993270592498</v>
      </c>
      <c r="N18" s="12">
        <f>+VC_end!N18/10000</f>
        <v>15.0807479725198</v>
      </c>
      <c r="O18" s="12">
        <f>+VC_end!O18/10000</f>
        <v>1.7125753074310399</v>
      </c>
      <c r="P18" s="12">
        <f>+VC_end!P18/10000</f>
        <v>0.41466719362564197</v>
      </c>
      <c r="Q18" s="12">
        <f>+VC_end!Q18/10000</f>
        <v>3.8205634491390499</v>
      </c>
      <c r="R18" s="12">
        <f>+VC_end!R18/10000</f>
        <v>3.3930761926639401</v>
      </c>
      <c r="S18" s="12">
        <f>+VC_end!S18/10000</f>
        <v>12.831879412816001</v>
      </c>
      <c r="T18" s="12">
        <f>+VC_end!T18/10000</f>
        <v>2.3965193734797601</v>
      </c>
      <c r="U18" s="12">
        <f>+VC_end!U18/10000</f>
        <v>0.91466401547622411</v>
      </c>
      <c r="V18" s="12">
        <f>+VC_end!V18/10000</f>
        <v>0.88305083203272894</v>
      </c>
      <c r="W18" s="12">
        <f>+VC_end!W18/10000</f>
        <v>16.525528921826201</v>
      </c>
      <c r="X18" s="12">
        <f>+VC_end!X18/10000</f>
        <v>1.29204517922058</v>
      </c>
      <c r="Y18" s="12">
        <f>+VC_end!Y18/10000</f>
        <v>1.6174916527964001</v>
      </c>
      <c r="Z18" s="12">
        <f>+VC_end!Z18/10000</f>
        <v>2.4207050512299602</v>
      </c>
      <c r="AA18" s="12">
        <f>+VC_end!AA18/10000</f>
        <v>1.62612889323578</v>
      </c>
      <c r="AB18" s="12">
        <f>+VC_end!AB18/10000</f>
        <v>4.4187254633649999</v>
      </c>
      <c r="AC18" s="12">
        <f>+VC_end!AC18/10000</f>
        <v>1.52567407833974</v>
      </c>
      <c r="AD18" s="12">
        <f>+VC_end!AD18/10000</f>
        <v>0.70449916730613904</v>
      </c>
      <c r="AE18" s="12">
        <f>+VC_end!AE18/10000</f>
        <v>16.3188313954204</v>
      </c>
      <c r="AF18" s="12">
        <f>+VC_end!AF18/10000</f>
        <v>0.38949965107421997</v>
      </c>
    </row>
    <row r="19" spans="1:32" s="13" customFormat="1" x14ac:dyDescent="0.25">
      <c r="A19" s="10" t="str">
        <f>+[1]VC_Finals!A19</f>
        <v>Furan, 2-ethyl-</v>
      </c>
      <c r="B19" s="11" t="s">
        <v>79</v>
      </c>
      <c r="C19" s="11" t="s">
        <v>86</v>
      </c>
      <c r="D19" s="12">
        <v>11.3029163604107</v>
      </c>
      <c r="E19" s="10" t="s">
        <v>87</v>
      </c>
      <c r="F19" s="12">
        <v>81</v>
      </c>
      <c r="G19" s="10" t="s">
        <v>39</v>
      </c>
      <c r="H19" s="12">
        <f>+VC_end!H19/10000</f>
        <v>0.36491438749726401</v>
      </c>
      <c r="I19" s="12">
        <f>+VC_end!I19/10000</f>
        <v>0.71648966764117505</v>
      </c>
      <c r="J19" s="12">
        <f>+VC_end!J19/10000</f>
        <v>1.5328435739488699</v>
      </c>
      <c r="K19" s="12">
        <f>+VC_end!K19/10000</f>
        <v>1.7931339435372702</v>
      </c>
      <c r="L19" s="12">
        <f>+VC_end!L19/10000</f>
        <v>8.8477857377171087</v>
      </c>
      <c r="M19" s="12">
        <f>+VC_end!M19/10000</f>
        <v>3.87265647001401</v>
      </c>
      <c r="N19" s="12">
        <f>+VC_end!N19/10000</f>
        <v>10.592837727905</v>
      </c>
      <c r="O19" s="12">
        <f>+VC_end!O19/10000</f>
        <v>7.1675375326556994</v>
      </c>
      <c r="P19" s="12">
        <f>+VC_end!P19/10000</f>
        <v>3.6685462840913003</v>
      </c>
      <c r="Q19" s="12">
        <f>+VC_end!Q19/10000</f>
        <v>4.4396813851621406</v>
      </c>
      <c r="R19" s="12">
        <f>+VC_end!R19/10000</f>
        <v>8.7154345412728897</v>
      </c>
      <c r="S19" s="12">
        <f>+VC_end!S19/10000</f>
        <v>8.0358920781121714</v>
      </c>
      <c r="T19" s="12">
        <f>+VC_end!T19/10000</f>
        <v>8.7362901872214707</v>
      </c>
      <c r="U19" s="12">
        <f>+VC_end!U19/10000</f>
        <v>10.5797377872246</v>
      </c>
      <c r="V19" s="12">
        <f>+VC_end!V19/10000</f>
        <v>9.1593652818622093</v>
      </c>
      <c r="W19" s="12">
        <f>+VC_end!W19/10000</f>
        <v>23.2558629859919</v>
      </c>
      <c r="X19" s="12">
        <f>+VC_end!X19/10000</f>
        <v>8.9832417492951695</v>
      </c>
      <c r="Y19" s="12">
        <f>+VC_end!Y19/10000</f>
        <v>13.093766010273399</v>
      </c>
      <c r="Z19" s="12">
        <f>+VC_end!Z19/10000</f>
        <v>15.976017273819499</v>
      </c>
      <c r="AA19" s="12">
        <f>+VC_end!AA19/10000</f>
        <v>12.9841017682513</v>
      </c>
      <c r="AB19" s="12">
        <f>+VC_end!AB19/10000</f>
        <v>11.797821411957699</v>
      </c>
      <c r="AC19" s="12">
        <f>+VC_end!AC19/10000</f>
        <v>8.0443942661281191</v>
      </c>
      <c r="AD19" s="12">
        <f>+VC_end!AD19/10000</f>
        <v>5.2142690171842396</v>
      </c>
      <c r="AE19" s="12">
        <f>+VC_end!AE19/10000</f>
        <v>20.955178342256403</v>
      </c>
      <c r="AF19" s="12">
        <f>+VC_end!AF19/10000</f>
        <v>10.233334412713601</v>
      </c>
    </row>
    <row r="20" spans="1:32" s="13" customFormat="1" x14ac:dyDescent="0.25">
      <c r="A20" s="10" t="str">
        <f>+[1]VC_Finals!A20</f>
        <v>1-Butanol</v>
      </c>
      <c r="B20" s="11" t="s">
        <v>89</v>
      </c>
      <c r="C20" s="11" t="s">
        <v>37</v>
      </c>
      <c r="D20" s="12">
        <v>11.432692151265501</v>
      </c>
      <c r="E20" s="10" t="s">
        <v>90</v>
      </c>
      <c r="F20" s="12">
        <v>56</v>
      </c>
      <c r="G20" s="10" t="s">
        <v>39</v>
      </c>
      <c r="H20" s="12">
        <f>+VC_end!H20/10000</f>
        <v>1.6597088872219599</v>
      </c>
      <c r="I20" s="12">
        <f>+VC_end!I20/10000</f>
        <v>2.9565332107943099</v>
      </c>
      <c r="J20" s="12">
        <f>+VC_end!J20/10000</f>
        <v>2.0162129242070002</v>
      </c>
      <c r="K20" s="12">
        <f>+VC_end!K20/10000</f>
        <v>1.8711685299638401</v>
      </c>
      <c r="L20" s="12">
        <f>+VC_end!L20/10000</f>
        <v>2.5160236694660698</v>
      </c>
      <c r="M20" s="12">
        <f>+VC_end!M20/10000</f>
        <v>3.6651345308006205</v>
      </c>
      <c r="N20" s="12">
        <f>+VC_end!N20/10000</f>
        <v>11.165822089541599</v>
      </c>
      <c r="O20" s="12">
        <f>+VC_end!O20/10000</f>
        <v>5.4520975001835303</v>
      </c>
      <c r="P20" s="12">
        <f>+VC_end!P20/10000</f>
        <v>6.2936644234032899</v>
      </c>
      <c r="Q20" s="12">
        <f>+VC_end!Q20/10000</f>
        <v>6.1528784371599494</v>
      </c>
      <c r="R20" s="12">
        <f>+VC_end!R20/10000</f>
        <v>10.937116697406401</v>
      </c>
      <c r="S20" s="12">
        <f>+VC_end!S20/10000</f>
        <v>6.2011275598647595</v>
      </c>
      <c r="T20" s="12">
        <f>+VC_end!T20/10000</f>
        <v>7.7392327051863399</v>
      </c>
      <c r="U20" s="12">
        <f>+VC_end!U20/10000</f>
        <v>2.6585939886831902</v>
      </c>
      <c r="V20" s="12">
        <f>+VC_end!V20/10000</f>
        <v>2.8280264903862897</v>
      </c>
      <c r="W20" s="12">
        <f>+VC_end!W20/10000</f>
        <v>3.1310790794410499</v>
      </c>
      <c r="X20" s="12">
        <f>+VC_end!X20/10000</f>
        <v>1.65584711328648</v>
      </c>
      <c r="Y20" s="12">
        <f>+VC_end!Y20/10000</f>
        <v>2.70196296851213</v>
      </c>
      <c r="Z20" s="12">
        <f>+VC_end!Z20/10000</f>
        <v>3.4477840273742704</v>
      </c>
      <c r="AA20" s="12">
        <f>+VC_end!AA20/10000</f>
        <v>10.1912955021737</v>
      </c>
      <c r="AB20" s="12">
        <f>+VC_end!AB20/10000</f>
        <v>6.1993504283064</v>
      </c>
      <c r="AC20" s="12">
        <f>+VC_end!AC20/10000</f>
        <v>4.2216013931266598</v>
      </c>
      <c r="AD20" s="12">
        <f>+VC_end!AD20/10000</f>
        <v>4.89630891991143</v>
      </c>
      <c r="AE20" s="12">
        <f>+VC_end!AE20/10000</f>
        <v>2.2212624559582999</v>
      </c>
      <c r="AF20" s="12">
        <f>+VC_end!AF20/10000</f>
        <v>7.5960376832184293</v>
      </c>
    </row>
    <row r="21" spans="1:32" s="13" customFormat="1" x14ac:dyDescent="0.25">
      <c r="A21" s="10" t="str">
        <f>+[1]VC_Finals!A21</f>
        <v>2-Pentanone</v>
      </c>
      <c r="B21" s="11" t="s">
        <v>92</v>
      </c>
      <c r="C21" s="11" t="s">
        <v>50</v>
      </c>
      <c r="D21" s="12">
        <v>12.0512096783582</v>
      </c>
      <c r="E21" s="10" t="s">
        <v>93</v>
      </c>
      <c r="F21" s="12">
        <v>86</v>
      </c>
      <c r="G21" s="10" t="s">
        <v>39</v>
      </c>
      <c r="H21" s="12">
        <f>+VC_end!H21/10000</f>
        <v>6.99181624097442</v>
      </c>
      <c r="I21" s="12">
        <f>+VC_end!I21/10000</f>
        <v>0.49787737357025397</v>
      </c>
      <c r="J21" s="12">
        <f>+VC_end!J21/10000</f>
        <v>0.47521573419265595</v>
      </c>
      <c r="K21" s="12">
        <f>+VC_end!K21/10000</f>
        <v>9.9474775079101505</v>
      </c>
      <c r="L21" s="12">
        <f>+VC_end!L21/10000</f>
        <v>0.53721771918182604</v>
      </c>
      <c r="M21" s="12">
        <f>+VC_end!M21/10000</f>
        <v>0.43273486483151402</v>
      </c>
      <c r="N21" s="12">
        <f>+VC_end!N21/10000</f>
        <v>0.87891551018842606</v>
      </c>
      <c r="O21" s="12">
        <f>+VC_end!O21/10000</f>
        <v>0.83897740528356901</v>
      </c>
      <c r="P21" s="12">
        <f>+VC_end!P21/10000</f>
        <v>0.95126933079567499</v>
      </c>
      <c r="Q21" s="12">
        <f>+VC_end!Q21/10000</f>
        <v>0.55745791123799704</v>
      </c>
      <c r="R21" s="12">
        <f>+VC_end!R21/10000</f>
        <v>0.76242956410276497</v>
      </c>
      <c r="S21" s="12">
        <f>+VC_end!S21/10000</f>
        <v>1.55842088786842</v>
      </c>
      <c r="T21" s="12">
        <f>+VC_end!T21/10000</f>
        <v>1.2645200277063999</v>
      </c>
      <c r="U21" s="12">
        <f>+VC_end!U21/10000</f>
        <v>3.4904451260229306</v>
      </c>
      <c r="V21" s="12">
        <f>+VC_end!V21/10000</f>
        <v>9.2579899237182204</v>
      </c>
      <c r="W21" s="12">
        <f>+VC_end!W21/10000</f>
        <v>2.1670429939140901</v>
      </c>
      <c r="X21" s="12">
        <f>+VC_end!X21/10000</f>
        <v>4.4715054076078795</v>
      </c>
      <c r="Y21" s="12">
        <f>+VC_end!Y21/10000</f>
        <v>2.6226027879172098</v>
      </c>
      <c r="Z21" s="12">
        <f>+VC_end!Z21/10000</f>
        <v>2.5725188357052402</v>
      </c>
      <c r="AA21" s="12">
        <f>+VC_end!AA21/10000</f>
        <v>12.033563300061299</v>
      </c>
      <c r="AB21" s="12">
        <f>+VC_end!AB21/10000</f>
        <v>14.269776666500398</v>
      </c>
      <c r="AC21" s="12">
        <f>+VC_end!AC21/10000</f>
        <v>12.3715283636152</v>
      </c>
      <c r="AD21" s="12">
        <f>+VC_end!AD21/10000</f>
        <v>12.113021558680099</v>
      </c>
      <c r="AE21" s="12">
        <f>+VC_end!AE21/10000</f>
        <v>2.1835826882383498</v>
      </c>
      <c r="AF21" s="12">
        <f>+VC_end!AF21/10000</f>
        <v>0.74051012701187302</v>
      </c>
    </row>
    <row r="22" spans="1:32" s="13" customFormat="1" x14ac:dyDescent="0.25">
      <c r="A22" s="10" t="str">
        <f>+[1]VC_Finals!A22</f>
        <v>Pentanal</v>
      </c>
      <c r="B22" s="11" t="s">
        <v>95</v>
      </c>
      <c r="C22" s="11" t="s">
        <v>46</v>
      </c>
      <c r="D22" s="12">
        <v>12.399953962771701</v>
      </c>
      <c r="E22" s="10" t="s">
        <v>96</v>
      </c>
      <c r="F22" s="12">
        <v>58</v>
      </c>
      <c r="G22" s="10" t="s">
        <v>39</v>
      </c>
      <c r="H22" s="12">
        <f>+VC_end!H22/10000</f>
        <v>180.78876416625499</v>
      </c>
      <c r="I22" s="12">
        <f>+VC_end!I22/10000</f>
        <v>148.02140615097201</v>
      </c>
      <c r="J22" s="12">
        <f>+VC_end!J22/10000</f>
        <v>222.77961557167899</v>
      </c>
      <c r="K22" s="12">
        <f>+VC_end!K22/10000</f>
        <v>242.13574647336998</v>
      </c>
      <c r="L22" s="12">
        <f>+VC_end!L22/10000</f>
        <v>223.85348481285601</v>
      </c>
      <c r="M22" s="12">
        <f>+VC_end!M22/10000</f>
        <v>174.78347037713701</v>
      </c>
      <c r="N22" s="12">
        <f>+VC_end!N22/10000</f>
        <v>16.219063004970398</v>
      </c>
      <c r="O22" s="12">
        <f>+VC_end!O22/10000</f>
        <v>129.296990743332</v>
      </c>
      <c r="P22" s="12">
        <f>+VC_end!P22/10000</f>
        <v>169.095054115171</v>
      </c>
      <c r="Q22" s="12">
        <f>+VC_end!Q22/10000</f>
        <v>135.302784077746</v>
      </c>
      <c r="R22" s="12">
        <f>+VC_end!R22/10000</f>
        <v>4.2774107078574799</v>
      </c>
      <c r="S22" s="12">
        <f>+VC_end!S22/10000</f>
        <v>2.4789748641884</v>
      </c>
      <c r="T22" s="12">
        <f>+VC_end!T22/10000</f>
        <v>2.5641361224173602</v>
      </c>
      <c r="U22" s="12">
        <f>+VC_end!U22/10000</f>
        <v>2.2559877839313098</v>
      </c>
      <c r="V22" s="12">
        <f>+VC_end!V22/10000</f>
        <v>1.8280684891956001</v>
      </c>
      <c r="W22" s="12">
        <f>+VC_end!W22/10000</f>
        <v>2.3225994684648796</v>
      </c>
      <c r="X22" s="12">
        <f>+VC_end!X22/10000</f>
        <v>2.4891691277642201</v>
      </c>
      <c r="Y22" s="12">
        <f>+VC_end!Y22/10000</f>
        <v>4.12476705040533</v>
      </c>
      <c r="Z22" s="12">
        <f>+VC_end!Z22/10000</f>
        <v>2.3975133239740001</v>
      </c>
      <c r="AA22" s="12">
        <f>+VC_end!AA22/10000</f>
        <v>6.9737960427853105</v>
      </c>
      <c r="AB22" s="12">
        <f>+VC_end!AB22/10000</f>
        <v>2.8851589616331799</v>
      </c>
      <c r="AC22" s="12">
        <f>+VC_end!AC22/10000</f>
        <v>2.06865069220623</v>
      </c>
      <c r="AD22" s="12">
        <f>+VC_end!AD22/10000</f>
        <v>3.4459628045903896</v>
      </c>
      <c r="AE22" s="12">
        <f>+VC_end!AE22/10000</f>
        <v>3.1950108777312902</v>
      </c>
      <c r="AF22" s="12">
        <f>+VC_end!AF22/10000</f>
        <v>54.559854164438406</v>
      </c>
    </row>
    <row r="23" spans="1:32" s="13" customFormat="1" x14ac:dyDescent="0.25">
      <c r="A23" s="10" t="str">
        <f>+[1]VC_Finals!A23</f>
        <v>2,3-Pentanedione</v>
      </c>
      <c r="B23" s="11" t="s">
        <v>98</v>
      </c>
      <c r="C23" s="11" t="s">
        <v>50</v>
      </c>
      <c r="D23" s="12">
        <v>12.754375082118001</v>
      </c>
      <c r="E23" s="10" t="s">
        <v>99</v>
      </c>
      <c r="F23" s="12">
        <v>100</v>
      </c>
      <c r="G23" s="10" t="s">
        <v>39</v>
      </c>
      <c r="H23" s="12">
        <f>+VC_end!H23/10000</f>
        <v>5.7862479812515204</v>
      </c>
      <c r="I23" s="12">
        <f>+VC_end!I23/10000</f>
        <v>6.1944330439211104</v>
      </c>
      <c r="J23" s="12">
        <f>+VC_end!J23/10000</f>
        <v>7.6212066557413696</v>
      </c>
      <c r="K23" s="12">
        <f>+VC_end!K23/10000</f>
        <v>7.3088711271026998</v>
      </c>
      <c r="L23" s="12">
        <f>+VC_end!L23/10000</f>
        <v>6.9843967282059802</v>
      </c>
      <c r="M23" s="12">
        <f>+VC_end!M23/10000</f>
        <v>6.5716759562605906</v>
      </c>
      <c r="N23" s="12">
        <f>+VC_end!N23/10000</f>
        <v>4.7055997159271294</v>
      </c>
      <c r="O23" s="12">
        <f>+VC_end!O23/10000</f>
        <v>7.1031577236777697</v>
      </c>
      <c r="P23" s="12">
        <f>+VC_end!P23/10000</f>
        <v>5.9679378883377101</v>
      </c>
      <c r="Q23" s="12">
        <f>+VC_end!Q23/10000</f>
        <v>2.83024440388184</v>
      </c>
      <c r="R23" s="12">
        <f>+VC_end!R23/10000</f>
        <v>1.4876788159568799</v>
      </c>
      <c r="S23" s="12">
        <f>+VC_end!S23/10000</f>
        <v>2.56222899533768</v>
      </c>
      <c r="T23" s="12">
        <f>+VC_end!T23/10000</f>
        <v>1.2098383452186598</v>
      </c>
      <c r="U23" s="12">
        <f>+VC_end!U23/10000</f>
        <v>1.0508292475173899</v>
      </c>
      <c r="V23" s="12">
        <f>+VC_end!V23/10000</f>
        <v>1.1469274649630601</v>
      </c>
      <c r="W23" s="12">
        <f>+VC_end!W23/10000</f>
        <v>0.249454828181499</v>
      </c>
      <c r="X23" s="12">
        <f>+VC_end!X23/10000</f>
        <v>0.35118284947760797</v>
      </c>
      <c r="Y23" s="12">
        <f>+VC_end!Y23/10000</f>
        <v>0.69474012291784704</v>
      </c>
      <c r="Z23" s="12">
        <f>+VC_end!Z23/10000</f>
        <v>0.261219551338641</v>
      </c>
      <c r="AA23" s="12">
        <f>+VC_end!AA23/10000</f>
        <v>0.32276118884509103</v>
      </c>
      <c r="AB23" s="12">
        <f>+VC_end!AB23/10000</f>
        <v>0.73230292328755608</v>
      </c>
      <c r="AC23" s="12">
        <f>+VC_end!AC23/10000</f>
        <v>0.73929497632008601</v>
      </c>
      <c r="AD23" s="12">
        <f>+VC_end!AD23/10000</f>
        <v>0.38798366185302696</v>
      </c>
      <c r="AE23" s="12">
        <f>+VC_end!AE23/10000</f>
        <v>0.21781829544162001</v>
      </c>
      <c r="AF23" s="12">
        <f>+VC_end!AF23/10000</f>
        <v>4.4405529131301895</v>
      </c>
    </row>
    <row r="24" spans="1:32" s="13" customFormat="1" x14ac:dyDescent="0.25">
      <c r="A24" s="10" t="str">
        <f>+[1]VC_Finals!A24</f>
        <v>Acetoin</v>
      </c>
      <c r="B24" s="11" t="s">
        <v>49</v>
      </c>
      <c r="C24" s="11" t="s">
        <v>83</v>
      </c>
      <c r="D24" s="12">
        <v>15.133387694067901</v>
      </c>
      <c r="E24" s="10" t="s">
        <v>101</v>
      </c>
      <c r="F24" s="12">
        <v>45</v>
      </c>
      <c r="G24" s="10" t="s">
        <v>39</v>
      </c>
      <c r="H24" s="12">
        <f>+VC_end!H24/10000</f>
        <v>0.56639694105957095</v>
      </c>
      <c r="I24" s="12">
        <f>+VC_end!I24/10000</f>
        <v>2.3385869962516002</v>
      </c>
      <c r="J24" s="12">
        <f>+VC_end!J24/10000</f>
        <v>0.580197904084365</v>
      </c>
      <c r="K24" s="12">
        <f>+VC_end!K24/10000</f>
        <v>3.0513969250807698</v>
      </c>
      <c r="L24" s="12">
        <f>+VC_end!L24/10000</f>
        <v>0.39244282714770501</v>
      </c>
      <c r="M24" s="12">
        <f>+VC_end!M24/10000</f>
        <v>66.1170544093507</v>
      </c>
      <c r="N24" s="12">
        <f>+VC_end!N24/10000</f>
        <v>198.89825754963499</v>
      </c>
      <c r="O24" s="12">
        <f>+VC_end!O24/10000</f>
        <v>213.72571919436598</v>
      </c>
      <c r="P24" s="12">
        <f>+VC_end!P24/10000</f>
        <v>4.0812139716457301</v>
      </c>
      <c r="Q24" s="12">
        <f>+VC_end!Q24/10000</f>
        <v>764.95947773995897</v>
      </c>
      <c r="R24" s="12">
        <f>+VC_end!R24/10000</f>
        <v>1242.3324231358301</v>
      </c>
      <c r="S24" s="12">
        <f>+VC_end!S24/10000</f>
        <v>6276.55077706068</v>
      </c>
      <c r="T24" s="12">
        <f>+VC_end!T24/10000</f>
        <v>1642.44242107122</v>
      </c>
      <c r="U24" s="12">
        <f>+VC_end!U24/10000</f>
        <v>1880.44572285765</v>
      </c>
      <c r="V24" s="12">
        <f>+VC_end!V24/10000</f>
        <v>4257.4027938525196</v>
      </c>
      <c r="W24" s="12">
        <f>+VC_end!W24/10000</f>
        <v>254.96326713005101</v>
      </c>
      <c r="X24" s="12">
        <f>+VC_end!X24/10000</f>
        <v>513.08340988770203</v>
      </c>
      <c r="Y24" s="12">
        <f>+VC_end!Y24/10000</f>
        <v>1144.4297989822201</v>
      </c>
      <c r="Z24" s="12">
        <f>+VC_end!Z24/10000</f>
        <v>322.133449469227</v>
      </c>
      <c r="AA24" s="12">
        <f>+VC_end!AA24/10000</f>
        <v>332.87659778942901</v>
      </c>
      <c r="AB24" s="12">
        <f>+VC_end!AB24/10000</f>
        <v>2696.45010864797</v>
      </c>
      <c r="AC24" s="12">
        <f>+VC_end!AC24/10000</f>
        <v>2920.7457209252702</v>
      </c>
      <c r="AD24" s="12">
        <f>+VC_end!AD24/10000</f>
        <v>1263.68179734304</v>
      </c>
      <c r="AE24" s="12">
        <f>+VC_end!AE24/10000</f>
        <v>212.813719699426</v>
      </c>
      <c r="AF24" s="12">
        <f>+VC_end!AF24/10000</f>
        <v>1.9514104959596399</v>
      </c>
    </row>
    <row r="25" spans="1:32" s="13" customFormat="1" x14ac:dyDescent="0.25">
      <c r="A25" s="10" t="str">
        <f>+[1]VC_Finals!A25</f>
        <v>3-Buten-1-ol, 3-methyl-</v>
      </c>
      <c r="B25" s="11" t="s">
        <v>103</v>
      </c>
      <c r="C25" s="11" t="s">
        <v>37</v>
      </c>
      <c r="D25" s="12">
        <v>15.8186072895889</v>
      </c>
      <c r="E25" s="10" t="s">
        <v>104</v>
      </c>
      <c r="F25" s="12">
        <v>56</v>
      </c>
      <c r="G25" s="10" t="s">
        <v>39</v>
      </c>
      <c r="H25" s="12">
        <f>+VC_end!H25/10000</f>
        <v>2.9415697199929802</v>
      </c>
      <c r="I25" s="12">
        <f>+VC_end!I25/10000</f>
        <v>0.346026989503053</v>
      </c>
      <c r="J25" s="12">
        <f>+VC_end!J25/10000</f>
        <v>0.48965154171060504</v>
      </c>
      <c r="K25" s="12">
        <f>+VC_end!K25/10000</f>
        <v>0.478375459468588</v>
      </c>
      <c r="L25" s="12">
        <f>+VC_end!L25/10000</f>
        <v>0.50465757559221402</v>
      </c>
      <c r="M25" s="12">
        <f>+VC_end!M25/10000</f>
        <v>0.472686045822932</v>
      </c>
      <c r="N25" s="12">
        <f>+VC_end!N25/10000</f>
        <v>4.6454740554409799</v>
      </c>
      <c r="O25" s="12">
        <f>+VC_end!O25/10000</f>
        <v>0.75280021416217491</v>
      </c>
      <c r="P25" s="12">
        <f>+VC_end!P25/10000</f>
        <v>0.56703865029673994</v>
      </c>
      <c r="Q25" s="12">
        <f>+VC_end!Q25/10000</f>
        <v>0.72220579310699307</v>
      </c>
      <c r="R25" s="12">
        <f>+VC_end!R25/10000</f>
        <v>3.7284758226117898</v>
      </c>
      <c r="S25" s="12">
        <f>+VC_end!S25/10000</f>
        <v>0.98764841460322894</v>
      </c>
      <c r="T25" s="12">
        <f>+VC_end!T25/10000</f>
        <v>3.9698032369387102</v>
      </c>
      <c r="U25" s="12">
        <f>+VC_end!U25/10000</f>
        <v>55.984737288991397</v>
      </c>
      <c r="V25" s="12">
        <f>+VC_end!V25/10000</f>
        <v>1.9309598386372702</v>
      </c>
      <c r="W25" s="12">
        <f>+VC_end!W25/10000</f>
        <v>82.048428271160404</v>
      </c>
      <c r="X25" s="12">
        <f>+VC_end!X25/10000</f>
        <v>36.860388653422</v>
      </c>
      <c r="Y25" s="12">
        <f>+VC_end!Y25/10000</f>
        <v>55.129224186726802</v>
      </c>
      <c r="Z25" s="12">
        <f>+VC_end!Z25/10000</f>
        <v>17.816100555224999</v>
      </c>
      <c r="AA25" s="12">
        <f>+VC_end!AA25/10000</f>
        <v>44.335947034541299</v>
      </c>
      <c r="AB25" s="12">
        <f>+VC_end!AB25/10000</f>
        <v>15.807533711731699</v>
      </c>
      <c r="AC25" s="12">
        <f>+VC_end!AC25/10000</f>
        <v>12.464338516969301</v>
      </c>
      <c r="AD25" s="12">
        <f>+VC_end!AD25/10000</f>
        <v>24.2593560115813</v>
      </c>
      <c r="AE25" s="12">
        <f>+VC_end!AE25/10000</f>
        <v>60.165570356551001</v>
      </c>
      <c r="AF25" s="12">
        <f>+VC_end!AF25/10000</f>
        <v>0.60527833233947703</v>
      </c>
    </row>
    <row r="26" spans="1:32" s="13" customFormat="1" x14ac:dyDescent="0.25">
      <c r="A26" s="10" t="str">
        <f>+[1]VC_Finals!A26</f>
        <v>Toluene</v>
      </c>
      <c r="B26" s="11" t="s">
        <v>106</v>
      </c>
      <c r="C26" s="11" t="s">
        <v>107</v>
      </c>
      <c r="D26" s="12">
        <v>15.9151182143392</v>
      </c>
      <c r="E26" s="10" t="s">
        <v>108</v>
      </c>
      <c r="F26" s="12">
        <v>91</v>
      </c>
      <c r="G26" s="10" t="s">
        <v>39</v>
      </c>
      <c r="H26" s="12">
        <f>+VC_end!H26/10000</f>
        <v>5.0589273186758996</v>
      </c>
      <c r="I26" s="12">
        <f>+VC_end!I26/10000</f>
        <v>2.8535195386345</v>
      </c>
      <c r="J26" s="12">
        <f>+VC_end!J26/10000</f>
        <v>11.8851782262904</v>
      </c>
      <c r="K26" s="12">
        <f>+VC_end!K26/10000</f>
        <v>6.6853710794833798</v>
      </c>
      <c r="L26" s="12">
        <f>+VC_end!L26/10000</f>
        <v>6.05520066252297</v>
      </c>
      <c r="M26" s="12">
        <f>+VC_end!M26/10000</f>
        <v>6.4240413426548297</v>
      </c>
      <c r="N26" s="12">
        <f>+VC_end!N26/10000</f>
        <v>12.715883997333199</v>
      </c>
      <c r="O26" s="12">
        <f>+VC_end!O26/10000</f>
        <v>14.116534361844801</v>
      </c>
      <c r="P26" s="12">
        <f>+VC_end!P26/10000</f>
        <v>4.5302627541100096</v>
      </c>
      <c r="Q26" s="12">
        <f>+VC_end!Q26/10000</f>
        <v>13.467061298925499</v>
      </c>
      <c r="R26" s="12">
        <f>+VC_end!R26/10000</f>
        <v>4.0647225993223506</v>
      </c>
      <c r="S26" s="12">
        <f>+VC_end!S26/10000</f>
        <v>11.7407840421589</v>
      </c>
      <c r="T26" s="12">
        <f>+VC_end!T26/10000</f>
        <v>5.2383965717599299</v>
      </c>
      <c r="U26" s="12">
        <f>+VC_end!U26/10000</f>
        <v>10.588162032987501</v>
      </c>
      <c r="V26" s="12">
        <f>+VC_end!V26/10000</f>
        <v>9.128541248234729</v>
      </c>
      <c r="W26" s="12">
        <f>+VC_end!W26/10000</f>
        <v>21.0887385391012</v>
      </c>
      <c r="X26" s="12">
        <f>+VC_end!X26/10000</f>
        <v>4.7526185680394901</v>
      </c>
      <c r="Y26" s="12">
        <f>+VC_end!Y26/10000</f>
        <v>4.4743076168766898</v>
      </c>
      <c r="Z26" s="12">
        <f>+VC_end!Z26/10000</f>
        <v>14.559968250364101</v>
      </c>
      <c r="AA26" s="12">
        <f>+VC_end!AA26/10000</f>
        <v>5.2269805414652595</v>
      </c>
      <c r="AB26" s="12">
        <f>+VC_end!AB26/10000</f>
        <v>10.2457498665144</v>
      </c>
      <c r="AC26" s="12">
        <f>+VC_end!AC26/10000</f>
        <v>18.027705555483802</v>
      </c>
      <c r="AD26" s="12">
        <f>+VC_end!AD26/10000</f>
        <v>13.2961029823127</v>
      </c>
      <c r="AE26" s="12">
        <f>+VC_end!AE26/10000</f>
        <v>8.3462197984579287</v>
      </c>
      <c r="AF26" s="12">
        <f>+VC_end!AF26/10000</f>
        <v>6.6018370824023807</v>
      </c>
    </row>
    <row r="27" spans="1:32" s="13" customFormat="1" x14ac:dyDescent="0.25">
      <c r="A27" s="10" t="str">
        <f>+[1]VC_Finals!A27</f>
        <v>1-Butanol, 3-methyl-</v>
      </c>
      <c r="B27" s="11" t="s">
        <v>110</v>
      </c>
      <c r="C27" s="11" t="s">
        <v>37</v>
      </c>
      <c r="D27" s="12">
        <v>16.080149084360201</v>
      </c>
      <c r="E27" s="10" t="s">
        <v>111</v>
      </c>
      <c r="F27" s="12">
        <v>55</v>
      </c>
      <c r="G27" s="10" t="s">
        <v>39</v>
      </c>
      <c r="H27" s="12">
        <f>+VC_end!H27/10000</f>
        <v>0.27738814475566903</v>
      </c>
      <c r="I27" s="12">
        <f>+VC_end!I27/10000</f>
        <v>0.31684109031477403</v>
      </c>
      <c r="J27" s="12">
        <f>+VC_end!J27/10000</f>
        <v>0.58289977345125699</v>
      </c>
      <c r="K27" s="12">
        <f>+VC_end!K27/10000</f>
        <v>0.58367585875620898</v>
      </c>
      <c r="L27" s="12">
        <f>+VC_end!L27/10000</f>
        <v>0.68896502702110407</v>
      </c>
      <c r="M27" s="12">
        <f>+VC_end!M27/10000</f>
        <v>3.9280629926958301</v>
      </c>
      <c r="N27" s="12">
        <f>+VC_end!N27/10000</f>
        <v>49.678779424832101</v>
      </c>
      <c r="O27" s="12">
        <f>+VC_end!O27/10000</f>
        <v>21.689938989947201</v>
      </c>
      <c r="P27" s="12">
        <f>+VC_end!P27/10000</f>
        <v>2.0105869881763998</v>
      </c>
      <c r="Q27" s="12">
        <f>+VC_end!Q27/10000</f>
        <v>0.77187777381339107</v>
      </c>
      <c r="R27" s="12">
        <f>+VC_end!R27/10000</f>
        <v>184.736059589257</v>
      </c>
      <c r="S27" s="12">
        <f>+VC_end!S27/10000</f>
        <v>21.847561662840597</v>
      </c>
      <c r="T27" s="12">
        <f>+VC_end!T27/10000</f>
        <v>260.97510723488898</v>
      </c>
      <c r="U27" s="12">
        <f>+VC_end!U27/10000</f>
        <v>540.87424261312196</v>
      </c>
      <c r="V27" s="12">
        <f>+VC_end!V27/10000</f>
        <v>312.55061744339599</v>
      </c>
      <c r="W27" s="12">
        <f>+VC_end!W27/10000</f>
        <v>734.30917307903997</v>
      </c>
      <c r="X27" s="12">
        <f>+VC_end!X27/10000</f>
        <v>335.79513194377904</v>
      </c>
      <c r="Y27" s="12">
        <f>+VC_end!Y27/10000</f>
        <v>494.94594585918998</v>
      </c>
      <c r="Z27" s="12">
        <f>+VC_end!Z27/10000</f>
        <v>169.040332774755</v>
      </c>
      <c r="AA27" s="12">
        <f>+VC_end!AA27/10000</f>
        <v>443.05892784813904</v>
      </c>
      <c r="AB27" s="12">
        <f>+VC_end!AB27/10000</f>
        <v>149.993709789132</v>
      </c>
      <c r="AC27" s="12">
        <f>+VC_end!AC27/10000</f>
        <v>117.26811581478201</v>
      </c>
      <c r="AD27" s="12">
        <f>+VC_end!AD27/10000</f>
        <v>223.413215104855</v>
      </c>
      <c r="AE27" s="12">
        <f>+VC_end!AE27/10000</f>
        <v>542.29709925427096</v>
      </c>
      <c r="AF27" s="12">
        <f>+VC_end!AF27/10000</f>
        <v>0.57262720633344599</v>
      </c>
    </row>
    <row r="28" spans="1:32" s="13" customFormat="1" x14ac:dyDescent="0.25">
      <c r="A28" s="10" t="str">
        <f>+[1]VC_Finals!A28</f>
        <v>1-Octene</v>
      </c>
      <c r="B28" s="11" t="s">
        <v>67</v>
      </c>
      <c r="C28" s="11" t="s">
        <v>42</v>
      </c>
      <c r="D28" s="12">
        <v>16.430036988251398</v>
      </c>
      <c r="E28" s="10" t="s">
        <v>113</v>
      </c>
      <c r="F28" s="12">
        <v>70</v>
      </c>
      <c r="G28" s="10" t="s">
        <v>39</v>
      </c>
      <c r="H28" s="12">
        <f>+VC_end!H28/10000</f>
        <v>0.43673695876406299</v>
      </c>
      <c r="I28" s="12">
        <f>+VC_end!I28/10000</f>
        <v>0.95588230910266192</v>
      </c>
      <c r="J28" s="12">
        <f>+VC_end!J28/10000</f>
        <v>7.444453787772539</v>
      </c>
      <c r="K28" s="12">
        <f>+VC_end!K28/10000</f>
        <v>8.0286462854469303</v>
      </c>
      <c r="L28" s="12">
        <f>+VC_end!L28/10000</f>
        <v>1.41924239380449</v>
      </c>
      <c r="M28" s="12">
        <f>+VC_end!M28/10000</f>
        <v>0.83973355755949108</v>
      </c>
      <c r="N28" s="12">
        <f>+VC_end!N28/10000</f>
        <v>9.6305013626046794</v>
      </c>
      <c r="O28" s="12">
        <f>+VC_end!O28/10000</f>
        <v>14.795271170183399</v>
      </c>
      <c r="P28" s="12">
        <f>+VC_end!P28/10000</f>
        <v>0.76870062112113802</v>
      </c>
      <c r="Q28" s="12">
        <f>+VC_end!Q28/10000</f>
        <v>2.0865627559782598</v>
      </c>
      <c r="R28" s="12">
        <f>+VC_end!R28/10000</f>
        <v>17.2007402637498</v>
      </c>
      <c r="S28" s="12">
        <f>+VC_end!S28/10000</f>
        <v>17.822131556862299</v>
      </c>
      <c r="T28" s="12">
        <f>+VC_end!T28/10000</f>
        <v>25.724475625544301</v>
      </c>
      <c r="U28" s="12">
        <f>+VC_end!U28/10000</f>
        <v>23.114010916011399</v>
      </c>
      <c r="V28" s="12">
        <f>+VC_end!V28/10000</f>
        <v>12.4744289815429</v>
      </c>
      <c r="W28" s="12">
        <f>+VC_end!W28/10000</f>
        <v>102.33528706899401</v>
      </c>
      <c r="X28" s="12">
        <f>+VC_end!X28/10000</f>
        <v>32.314048909777298</v>
      </c>
      <c r="Y28" s="12">
        <f>+VC_end!Y28/10000</f>
        <v>32.042119049807802</v>
      </c>
      <c r="Z28" s="12">
        <f>+VC_end!Z28/10000</f>
        <v>46.380192010407001</v>
      </c>
      <c r="AA28" s="12">
        <f>+VC_end!AA28/10000</f>
        <v>31.520096859969296</v>
      </c>
      <c r="AB28" s="12">
        <f>+VC_end!AB28/10000</f>
        <v>71.439609176814599</v>
      </c>
      <c r="AC28" s="12">
        <f>+VC_end!AC28/10000</f>
        <v>129.13632531109698</v>
      </c>
      <c r="AD28" s="12">
        <f>+VC_end!AD28/10000</f>
        <v>168.18980095780699</v>
      </c>
      <c r="AE28" s="12">
        <f>+VC_end!AE28/10000</f>
        <v>81.913894670405398</v>
      </c>
      <c r="AF28" s="12">
        <f>+VC_end!AF28/10000</f>
        <v>12.1474919471486</v>
      </c>
    </row>
    <row r="29" spans="1:32" s="13" customFormat="1" x14ac:dyDescent="0.25">
      <c r="A29" s="10" t="str">
        <f>+[1]VC_Finals!A29</f>
        <v>Cyclopropane, pentyl-</v>
      </c>
      <c r="B29" s="11" t="s">
        <v>115</v>
      </c>
      <c r="C29" s="11" t="s">
        <v>107</v>
      </c>
      <c r="D29" s="12">
        <v>16.435820887233099</v>
      </c>
      <c r="E29" s="10" t="s">
        <v>116</v>
      </c>
      <c r="F29" s="12">
        <v>56</v>
      </c>
      <c r="G29" s="10" t="s">
        <v>39</v>
      </c>
      <c r="H29" s="12">
        <f>+VC_end!H29/10000</f>
        <v>2.8669510532556699</v>
      </c>
      <c r="I29" s="12">
        <f>+VC_end!I29/10000</f>
        <v>6.56940519398582</v>
      </c>
      <c r="J29" s="12">
        <f>+VC_end!J29/10000</f>
        <v>7.8994174379663598</v>
      </c>
      <c r="K29" s="12">
        <f>+VC_end!K29/10000</f>
        <v>0.505105979644209</v>
      </c>
      <c r="L29" s="12">
        <f>+VC_end!L29/10000</f>
        <v>0.40805422128582397</v>
      </c>
      <c r="M29" s="12">
        <f>+VC_end!M29/10000</f>
        <v>0.44712271174699997</v>
      </c>
      <c r="N29" s="12">
        <f>+VC_end!N29/10000</f>
        <v>5.5364330610728398</v>
      </c>
      <c r="O29" s="12">
        <f>+VC_end!O29/10000</f>
        <v>16.854990977183601</v>
      </c>
      <c r="P29" s="12">
        <f>+VC_end!P29/10000</f>
        <v>0.56973288602142302</v>
      </c>
      <c r="Q29" s="12">
        <f>+VC_end!Q29/10000</f>
        <v>0.72549091306327596</v>
      </c>
      <c r="R29" s="12">
        <f>+VC_end!R29/10000</f>
        <v>1.8469883185789799</v>
      </c>
      <c r="S29" s="12">
        <f>+VC_end!S29/10000</f>
        <v>1.23380362332421</v>
      </c>
      <c r="T29" s="12">
        <f>+VC_end!T29/10000</f>
        <v>45.343333077698396</v>
      </c>
      <c r="U29" s="12">
        <f>+VC_end!U29/10000</f>
        <v>44.417915524464604</v>
      </c>
      <c r="V29" s="12">
        <f>+VC_end!V29/10000</f>
        <v>10.6432546957589</v>
      </c>
      <c r="W29" s="12">
        <f>+VC_end!W29/10000</f>
        <v>7.9045800459393503</v>
      </c>
      <c r="X29" s="12">
        <f>+VC_end!X29/10000</f>
        <v>67.4288304286666</v>
      </c>
      <c r="Y29" s="12">
        <f>+VC_end!Y29/10000</f>
        <v>63.484311580326896</v>
      </c>
      <c r="Z29" s="12">
        <f>+VC_end!Z29/10000</f>
        <v>64.400603530604101</v>
      </c>
      <c r="AA29" s="12">
        <f>+VC_end!AA29/10000</f>
        <v>18.517390623226699</v>
      </c>
      <c r="AB29" s="12">
        <f>+VC_end!AB29/10000</f>
        <v>4.4601281262271604</v>
      </c>
      <c r="AC29" s="12">
        <f>+VC_end!AC29/10000</f>
        <v>141.57949184792702</v>
      </c>
      <c r="AD29" s="12">
        <f>+VC_end!AD29/10000</f>
        <v>183.68301825416199</v>
      </c>
      <c r="AE29" s="12">
        <f>+VC_end!AE29/10000</f>
        <v>126.96770765436001</v>
      </c>
      <c r="AF29" s="12">
        <f>+VC_end!AF29/10000</f>
        <v>11.989979551855301</v>
      </c>
    </row>
    <row r="30" spans="1:32" s="14" customFormat="1" x14ac:dyDescent="0.25">
      <c r="A30" s="10" t="str">
        <f>+[1]VC_Finals!A30</f>
        <v>3-Hydroxy-3-methyl-2-butanone</v>
      </c>
      <c r="B30" s="11" t="s">
        <v>118</v>
      </c>
      <c r="C30" s="11" t="s">
        <v>119</v>
      </c>
      <c r="D30" s="12">
        <v>16.506848486321498</v>
      </c>
      <c r="E30" s="10" t="s">
        <v>120</v>
      </c>
      <c r="F30" s="12">
        <v>59</v>
      </c>
      <c r="G30" s="10" t="s">
        <v>39</v>
      </c>
      <c r="H30" s="12">
        <f>+VC_end!H30/10000</f>
        <v>5.5160125828550892E-2</v>
      </c>
      <c r="I30" s="12">
        <f>+VC_end!I30/10000</f>
        <v>1.5567997436523501E-2</v>
      </c>
      <c r="J30" s="12">
        <f>+VC_end!J30/10000</f>
        <v>3.3692023393248796E-2</v>
      </c>
      <c r="K30" s="12">
        <f>+VC_end!K30/10000</f>
        <v>0.10752744013290501</v>
      </c>
      <c r="L30" s="12">
        <f>+VC_end!L30/10000</f>
        <v>8.35669313896161E-2</v>
      </c>
      <c r="M30" s="12">
        <f>+VC_end!M30/10000</f>
        <v>7.8926759782410108E-2</v>
      </c>
      <c r="N30" s="12">
        <f>+VC_end!N30/10000</f>
        <v>0.31547561078796399</v>
      </c>
      <c r="O30" s="12">
        <f>+VC_end!O30/10000</f>
        <v>0.19050008588028</v>
      </c>
      <c r="P30" s="12">
        <f>+VC_end!P30/10000</f>
        <v>1.6187407073974699E-2</v>
      </c>
      <c r="Q30" s="12">
        <f>+VC_end!Q30/10000</f>
        <v>0.12193242157669099</v>
      </c>
      <c r="R30" s="12">
        <f>+VC_end!R30/10000</f>
        <v>0.52806802405008502</v>
      </c>
      <c r="S30" s="12">
        <f>+VC_end!S30/10000</f>
        <v>0.63580299008102603</v>
      </c>
      <c r="T30" s="12">
        <f>+VC_end!T30/10000</f>
        <v>1.2817953358218699</v>
      </c>
      <c r="U30" s="12">
        <f>+VC_end!U30/10000</f>
        <v>1.44866021248264</v>
      </c>
      <c r="V30" s="12">
        <f>+VC_end!V30/10000</f>
        <v>8.9848202186169299</v>
      </c>
      <c r="W30" s="12">
        <f>+VC_end!W30/10000</f>
        <v>4.17974438345155</v>
      </c>
      <c r="X30" s="12">
        <f>+VC_end!X30/10000</f>
        <v>0.85226697581377597</v>
      </c>
      <c r="Y30" s="12">
        <f>+VC_end!Y30/10000</f>
        <v>0.94688202893556206</v>
      </c>
      <c r="Z30" s="12">
        <f>+VC_end!Z30/10000</f>
        <v>2.1082825400842298</v>
      </c>
      <c r="AA30" s="12">
        <f>+VC_end!AA30/10000</f>
        <v>1.09554891171324</v>
      </c>
      <c r="AB30" s="12">
        <f>+VC_end!AB30/10000</f>
        <v>14.476890422952399</v>
      </c>
      <c r="AC30" s="12">
        <f>+VC_end!AC30/10000</f>
        <v>3.0668907684222599</v>
      </c>
      <c r="AD30" s="12">
        <f>+VC_end!AD30/10000</f>
        <v>2.2541426493393</v>
      </c>
      <c r="AE30" s="12">
        <f>+VC_end!AE30/10000</f>
        <v>4.2683550961228702</v>
      </c>
      <c r="AF30" s="12">
        <f>+VC_end!AF30/10000</f>
        <v>0.16616050736541599</v>
      </c>
    </row>
    <row r="31" spans="1:32" s="13" customFormat="1" x14ac:dyDescent="0.25">
      <c r="A31" s="10" t="str">
        <f>+[1]VC_Finals!A31</f>
        <v>Octane</v>
      </c>
      <c r="B31" s="11" t="s">
        <v>122</v>
      </c>
      <c r="C31" s="11" t="s">
        <v>42</v>
      </c>
      <c r="D31" s="12">
        <v>16.749938531622501</v>
      </c>
      <c r="E31" s="10" t="s">
        <v>123</v>
      </c>
      <c r="F31" s="12">
        <v>85</v>
      </c>
      <c r="G31" s="10" t="s">
        <v>39</v>
      </c>
      <c r="H31" s="12">
        <f>+VC_end!H31/10000</f>
        <v>6.9711701429328707</v>
      </c>
      <c r="I31" s="12">
        <f>+VC_end!I31/10000</f>
        <v>17.822033601172002</v>
      </c>
      <c r="J31" s="12">
        <f>+VC_end!J31/10000</f>
        <v>24.0914136657202</v>
      </c>
      <c r="K31" s="12">
        <f>+VC_end!K31/10000</f>
        <v>27.287981437143397</v>
      </c>
      <c r="L31" s="12">
        <f>+VC_end!L31/10000</f>
        <v>22.3321777030391</v>
      </c>
      <c r="M31" s="12">
        <f>+VC_end!M31/10000</f>
        <v>28.5324339345444</v>
      </c>
      <c r="N31" s="12">
        <f>+VC_end!N31/10000</f>
        <v>34.261899885223897</v>
      </c>
      <c r="O31" s="12">
        <f>+VC_end!O31/10000</f>
        <v>50.179843050543298</v>
      </c>
      <c r="P31" s="12">
        <f>+VC_end!P31/10000</f>
        <v>35.673557607399999</v>
      </c>
      <c r="Q31" s="12">
        <f>+VC_end!Q31/10000</f>
        <v>39.409037583910205</v>
      </c>
      <c r="R31" s="12">
        <f>+VC_end!R31/10000</f>
        <v>51.644977862960801</v>
      </c>
      <c r="S31" s="12">
        <f>+VC_end!S31/10000</f>
        <v>62.338292336556499</v>
      </c>
      <c r="T31" s="12">
        <f>+VC_end!T31/10000</f>
        <v>94.197240311365604</v>
      </c>
      <c r="U31" s="12">
        <f>+VC_end!U31/10000</f>
        <v>106.03019195097201</v>
      </c>
      <c r="V31" s="12">
        <f>+VC_end!V31/10000</f>
        <v>123.783531887216</v>
      </c>
      <c r="W31" s="12">
        <f>+VC_end!W31/10000</f>
        <v>361.44383015478502</v>
      </c>
      <c r="X31" s="12">
        <f>+VC_end!X31/10000</f>
        <v>223.44026655741101</v>
      </c>
      <c r="Y31" s="12">
        <f>+VC_end!Y31/10000</f>
        <v>77.667286617724102</v>
      </c>
      <c r="Z31" s="12">
        <f>+VC_end!Z31/10000</f>
        <v>338.06093002170701</v>
      </c>
      <c r="AA31" s="12">
        <f>+VC_end!AA31/10000</f>
        <v>147.186572727868</v>
      </c>
      <c r="AB31" s="12">
        <f>+VC_end!AB31/10000</f>
        <v>264.16088023328598</v>
      </c>
      <c r="AC31" s="12">
        <f>+VC_end!AC31/10000</f>
        <v>481.135627322983</v>
      </c>
      <c r="AD31" s="12">
        <f>+VC_end!AD31/10000</f>
        <v>630.30702955571303</v>
      </c>
      <c r="AE31" s="12">
        <f>+VC_end!AE31/10000</f>
        <v>564.65403698504599</v>
      </c>
      <c r="AF31" s="12">
        <f>+VC_end!AF31/10000</f>
        <v>41.522060919587702</v>
      </c>
    </row>
    <row r="32" spans="1:32" s="13" customFormat="1" x14ac:dyDescent="0.25">
      <c r="A32" s="10" t="str">
        <f>+[1]VC_Finals!A32</f>
        <v>1-Pentanol</v>
      </c>
      <c r="B32" s="11" t="s">
        <v>125</v>
      </c>
      <c r="C32" s="11" t="s">
        <v>37</v>
      </c>
      <c r="D32" s="12">
        <v>17.872757307370101</v>
      </c>
      <c r="E32" s="10" t="s">
        <v>126</v>
      </c>
      <c r="F32" s="12">
        <v>55</v>
      </c>
      <c r="G32" s="10" t="s">
        <v>39</v>
      </c>
      <c r="H32" s="12">
        <f>+VC_end!H32/10000</f>
        <v>96.625651080878001</v>
      </c>
      <c r="I32" s="12">
        <f>+VC_end!I32/10000</f>
        <v>175.527148399596</v>
      </c>
      <c r="J32" s="12">
        <f>+VC_end!J32/10000</f>
        <v>129.53516988873702</v>
      </c>
      <c r="K32" s="12">
        <f>+VC_end!K32/10000</f>
        <v>113.19145877300201</v>
      </c>
      <c r="L32" s="12">
        <f>+VC_end!L32/10000</f>
        <v>203.48912553393401</v>
      </c>
      <c r="M32" s="12">
        <f>+VC_end!M32/10000</f>
        <v>185.28373095613799</v>
      </c>
      <c r="N32" s="12">
        <f>+VC_end!N32/10000</f>
        <v>428.949246086355</v>
      </c>
      <c r="O32" s="12">
        <f>+VC_end!O32/10000</f>
        <v>280.30567972862798</v>
      </c>
      <c r="P32" s="12">
        <f>+VC_end!P32/10000</f>
        <v>293.40108190952503</v>
      </c>
      <c r="Q32" s="12">
        <f>+VC_end!Q32/10000</f>
        <v>344.191199105804</v>
      </c>
      <c r="R32" s="12">
        <f>+VC_end!R32/10000</f>
        <v>491.58295025558499</v>
      </c>
      <c r="S32" s="12">
        <f>+VC_end!S32/10000</f>
        <v>320.46139540873997</v>
      </c>
      <c r="T32" s="12">
        <f>+VC_end!T32/10000</f>
        <v>494.79927442493403</v>
      </c>
      <c r="U32" s="12">
        <f>+VC_end!U32/10000</f>
        <v>437.00312405134997</v>
      </c>
      <c r="V32" s="12">
        <f>+VC_end!V32/10000</f>
        <v>275.33686951358004</v>
      </c>
      <c r="W32" s="12">
        <f>+VC_end!W32/10000</f>
        <v>331.69327126415402</v>
      </c>
      <c r="X32" s="12">
        <f>+VC_end!X32/10000</f>
        <v>315.053974109504</v>
      </c>
      <c r="Y32" s="12">
        <f>+VC_end!Y32/10000</f>
        <v>329.720343520749</v>
      </c>
      <c r="Z32" s="12">
        <f>+VC_end!Z32/10000</f>
        <v>367.96570636731803</v>
      </c>
      <c r="AA32" s="12">
        <f>+VC_end!AA32/10000</f>
        <v>496.99513400296598</v>
      </c>
      <c r="AB32" s="12">
        <f>+VC_end!AB32/10000</f>
        <v>350.24026741845398</v>
      </c>
      <c r="AC32" s="12">
        <f>+VC_end!AC32/10000</f>
        <v>346.31230036636305</v>
      </c>
      <c r="AD32" s="12">
        <f>+VC_end!AD32/10000</f>
        <v>352.45883406457597</v>
      </c>
      <c r="AE32" s="12">
        <f>+VC_end!AE32/10000</f>
        <v>287.051151396259</v>
      </c>
      <c r="AF32" s="12">
        <f>+VC_end!AF32/10000</f>
        <v>394.65294250281897</v>
      </c>
    </row>
    <row r="33" spans="1:32" s="13" customFormat="1" x14ac:dyDescent="0.25">
      <c r="A33" s="10" t="str">
        <f>+[1]VC_Finals!A33</f>
        <v>Hexanal</v>
      </c>
      <c r="B33" s="11" t="s">
        <v>128</v>
      </c>
      <c r="C33" s="11" t="s">
        <v>46</v>
      </c>
      <c r="D33" s="12">
        <v>18.759687066502298</v>
      </c>
      <c r="E33" s="10" t="s">
        <v>129</v>
      </c>
      <c r="F33" s="12">
        <v>56</v>
      </c>
      <c r="G33" s="10" t="s">
        <v>39</v>
      </c>
      <c r="H33" s="12">
        <f>+VC_end!H33/10000</f>
        <v>2727.64024967573</v>
      </c>
      <c r="I33" s="12">
        <f>+VC_end!I33/10000</f>
        <v>2311.5064825248901</v>
      </c>
      <c r="J33" s="12">
        <f>+VC_end!J33/10000</f>
        <v>2908.1026905460499</v>
      </c>
      <c r="K33" s="12">
        <f>+VC_end!K33/10000</f>
        <v>3101.4266293465098</v>
      </c>
      <c r="L33" s="12">
        <f>+VC_end!L33/10000</f>
        <v>3197.4364845042801</v>
      </c>
      <c r="M33" s="12">
        <f>+VC_end!M33/10000</f>
        <v>2520.88107686181</v>
      </c>
      <c r="N33" s="12">
        <f>+VC_end!N33/10000</f>
        <v>965.31132132281607</v>
      </c>
      <c r="O33" s="12">
        <f>+VC_end!O33/10000</f>
        <v>2354.4027000523702</v>
      </c>
      <c r="P33" s="12">
        <f>+VC_end!P33/10000</f>
        <v>2413.3415027287901</v>
      </c>
      <c r="Q33" s="12">
        <f>+VC_end!Q33/10000</f>
        <v>2567.5354343847798</v>
      </c>
      <c r="R33" s="12">
        <f>+VC_end!R33/10000</f>
        <v>57.996360886111603</v>
      </c>
      <c r="S33" s="12">
        <f>+VC_end!S33/10000</f>
        <v>170.38910595893</v>
      </c>
      <c r="T33" s="12">
        <f>+VC_end!T33/10000</f>
        <v>48.9115070885791</v>
      </c>
      <c r="U33" s="12">
        <f>+VC_end!U33/10000</f>
        <v>37.816308551154904</v>
      </c>
      <c r="V33" s="12">
        <f>+VC_end!V33/10000</f>
        <v>11.130541950743099</v>
      </c>
      <c r="W33" s="12">
        <f>+VC_end!W33/10000</f>
        <v>21.088364056067899</v>
      </c>
      <c r="X33" s="12">
        <f>+VC_end!X33/10000</f>
        <v>16.6694936777671</v>
      </c>
      <c r="Y33" s="12">
        <f>+VC_end!Y33/10000</f>
        <v>32.243120099073202</v>
      </c>
      <c r="Z33" s="12">
        <f>+VC_end!Z33/10000</f>
        <v>29.931526836324501</v>
      </c>
      <c r="AA33" s="12">
        <f>+VC_end!AA33/10000</f>
        <v>16.365987917168603</v>
      </c>
      <c r="AB33" s="12">
        <f>+VC_end!AB33/10000</f>
        <v>21.694587827289897</v>
      </c>
      <c r="AC33" s="12">
        <f>+VC_end!AC33/10000</f>
        <v>19.939633967563001</v>
      </c>
      <c r="AD33" s="12">
        <f>+VC_end!AD33/10000</f>
        <v>6.735089620751431</v>
      </c>
      <c r="AE33" s="12">
        <f>+VC_end!AE33/10000</f>
        <v>17.511400916754202</v>
      </c>
      <c r="AF33" s="12">
        <f>+VC_end!AF33/10000</f>
        <v>2447.4155121722797</v>
      </c>
    </row>
    <row r="34" spans="1:32" s="13" customFormat="1" x14ac:dyDescent="0.25">
      <c r="A34" s="10" t="str">
        <f>+[1]VC_Finals!A34</f>
        <v>2,3-Butanediol</v>
      </c>
      <c r="B34" s="11" t="s">
        <v>103</v>
      </c>
      <c r="C34" s="11" t="s">
        <v>37</v>
      </c>
      <c r="D34" s="12">
        <v>20.7288303570358</v>
      </c>
      <c r="E34" s="10" t="s">
        <v>131</v>
      </c>
      <c r="F34" s="12">
        <v>45</v>
      </c>
      <c r="G34" s="10" t="s">
        <v>39</v>
      </c>
      <c r="H34" s="12"/>
      <c r="I34" s="12"/>
      <c r="J34" s="12">
        <f>+VC_end!J34/10000</f>
        <v>0.16153270326821501</v>
      </c>
      <c r="K34" s="12"/>
      <c r="L34" s="12"/>
      <c r="M34" s="12"/>
      <c r="N34" s="12">
        <f>+VC_end!N34/10000</f>
        <v>0.39900503595103498</v>
      </c>
      <c r="O34" s="12">
        <f>+VC_end!O34/10000</f>
        <v>15.730548863856701</v>
      </c>
      <c r="P34" s="12">
        <f>+VC_end!P34/10000</f>
        <v>16.997066596869999</v>
      </c>
      <c r="Q34" s="12">
        <f>+VC_end!Q34/10000</f>
        <v>0.38146803891495201</v>
      </c>
      <c r="R34" s="12">
        <f>+VC_end!R34/10000</f>
        <v>1.9097932588523701</v>
      </c>
      <c r="S34" s="12">
        <f>+VC_end!S34/10000</f>
        <v>27.2212224850905</v>
      </c>
      <c r="T34" s="12">
        <f>+VC_end!T34/10000</f>
        <v>0.38565691861687001</v>
      </c>
      <c r="U34" s="12">
        <f>+VC_end!U34/10000</f>
        <v>1.0422550417698599</v>
      </c>
      <c r="V34" s="12">
        <f>+VC_end!V34/10000</f>
        <v>121.50546210298799</v>
      </c>
      <c r="W34" s="12">
        <f>+VC_end!W34/10000</f>
        <v>2.38466615207291</v>
      </c>
      <c r="X34" s="12">
        <f>+VC_end!X34/10000</f>
        <v>20.883206833617702</v>
      </c>
      <c r="Y34" s="12">
        <f>+VC_end!Y34/10000</f>
        <v>8.2740181744510402</v>
      </c>
      <c r="Z34" s="12">
        <f>+VC_end!Z34/10000</f>
        <v>0.43421699018946103</v>
      </c>
      <c r="AA34" s="12">
        <f>+VC_end!AA34/10000</f>
        <v>60.551557955640497</v>
      </c>
      <c r="AB34" s="12">
        <f>+VC_end!AB34/10000</f>
        <v>123.164672490058</v>
      </c>
      <c r="AC34" s="12">
        <f>+VC_end!AC34/10000</f>
        <v>126.46808440145101</v>
      </c>
      <c r="AD34" s="12">
        <f>+VC_end!AD34/10000</f>
        <v>61.134455014786901</v>
      </c>
      <c r="AE34" s="12">
        <f>+VC_end!AE34/10000</f>
        <v>17.404774742868199</v>
      </c>
      <c r="AF34" s="12"/>
    </row>
    <row r="35" spans="1:32" s="13" customFormat="1" x14ac:dyDescent="0.25">
      <c r="A35" s="10" t="str">
        <f>+[1]VC_Finals!A35</f>
        <v>2,3-Butanediol, [S-(R*,R*)]-</v>
      </c>
      <c r="B35" s="11" t="s">
        <v>103</v>
      </c>
      <c r="C35" s="11" t="s">
        <v>37</v>
      </c>
      <c r="D35" s="12">
        <v>21.119933108171701</v>
      </c>
      <c r="E35" s="10" t="s">
        <v>133</v>
      </c>
      <c r="F35" s="12">
        <v>45</v>
      </c>
      <c r="G35" s="10" t="s">
        <v>39</v>
      </c>
      <c r="H35" s="12"/>
      <c r="I35" s="12">
        <f>+VC_end!I35/10000</f>
        <v>5.3821675238048199</v>
      </c>
      <c r="J35" s="12">
        <f>+VC_end!J35/10000</f>
        <v>6.845150821869761</v>
      </c>
      <c r="K35" s="12"/>
      <c r="L35" s="12">
        <f>+VC_end!L35/10000</f>
        <v>7.4694388405387899</v>
      </c>
      <c r="M35" s="12"/>
      <c r="N35" s="12">
        <f>+VC_end!N35/10000</f>
        <v>1.4157162643947401</v>
      </c>
      <c r="O35" s="12">
        <f>+VC_end!O35/10000</f>
        <v>5.31773711187284</v>
      </c>
      <c r="P35" s="12"/>
      <c r="Q35" s="12">
        <f>+VC_end!Q35/10000</f>
        <v>0.66406347295226897</v>
      </c>
      <c r="R35" s="12">
        <f>+VC_end!R35/10000</f>
        <v>7.5182068862239309</v>
      </c>
      <c r="S35" s="12">
        <f>+VC_end!S35/10000</f>
        <v>27.2212224850905</v>
      </c>
      <c r="T35" s="12">
        <f>+VC_end!T35/10000</f>
        <v>3.7970977936363504</v>
      </c>
      <c r="U35" s="12">
        <f>+VC_end!U35/10000</f>
        <v>2.7512197515804098</v>
      </c>
      <c r="V35" s="12">
        <f>+VC_end!V35/10000</f>
        <v>6.3630632018324995</v>
      </c>
      <c r="W35" s="12">
        <f>+VC_end!W35/10000</f>
        <v>46.957329488604799</v>
      </c>
      <c r="X35" s="12">
        <f>+VC_end!X35/10000</f>
        <v>30.034427258346398</v>
      </c>
      <c r="Y35" s="12">
        <f>+VC_end!Y35/10000</f>
        <v>13.960520397293699</v>
      </c>
      <c r="Z35" s="12">
        <f>+VC_end!Z35/10000</f>
        <v>6.8336163623786996</v>
      </c>
      <c r="AA35" s="12">
        <f>+VC_end!AA35/10000</f>
        <v>18.793344016628801</v>
      </c>
      <c r="AB35" s="12">
        <f>+VC_end!AB35/10000</f>
        <v>38.776983190402497</v>
      </c>
      <c r="AC35" s="12">
        <f>+VC_end!AC35/10000</f>
        <v>35.033409364477997</v>
      </c>
      <c r="AD35" s="12">
        <f>+VC_end!AD35/10000</f>
        <v>24.719268604220499</v>
      </c>
      <c r="AE35" s="12">
        <f>+VC_end!AE35/10000</f>
        <v>67.706180280135996</v>
      </c>
      <c r="AF35" s="12"/>
    </row>
    <row r="36" spans="1:32" s="13" customFormat="1" x14ac:dyDescent="0.25">
      <c r="A36" s="10" t="str">
        <f>+[1]VC_Finals!A36</f>
        <v>Butanoic acid</v>
      </c>
      <c r="B36" s="11" t="s">
        <v>103</v>
      </c>
      <c r="C36" s="11" t="s">
        <v>83</v>
      </c>
      <c r="D36" s="12">
        <v>21.2065701322778</v>
      </c>
      <c r="E36" s="10" t="s">
        <v>135</v>
      </c>
      <c r="F36" s="12">
        <v>60</v>
      </c>
      <c r="G36" s="10" t="s">
        <v>39</v>
      </c>
      <c r="H36" s="12">
        <f>+VC_end!H36/10000</f>
        <v>2.9414775768638499</v>
      </c>
      <c r="I36" s="12">
        <f>+VC_end!I36/10000</f>
        <v>2.8297569447135897</v>
      </c>
      <c r="J36" s="12">
        <f>+VC_end!J36/10000</f>
        <v>4.4740882666984501</v>
      </c>
      <c r="K36" s="12">
        <f>+VC_end!K36/10000</f>
        <v>0.41601463910064806</v>
      </c>
      <c r="L36" s="12">
        <f>+VC_end!L36/10000</f>
        <v>2.7600689253837603</v>
      </c>
      <c r="M36" s="12">
        <f>+VC_end!M36/10000</f>
        <v>2.6945873154945299</v>
      </c>
      <c r="N36" s="12">
        <f>+VC_end!N36/10000</f>
        <v>4.6194065670044004</v>
      </c>
      <c r="O36" s="12">
        <f>+VC_end!O36/10000</f>
        <v>1.6020467241004901</v>
      </c>
      <c r="P36" s="12">
        <f>+VC_end!P36/10000</f>
        <v>0.59924583342895599</v>
      </c>
      <c r="Q36" s="12">
        <f>+VC_end!Q36/10000</f>
        <v>2.4706710201316802</v>
      </c>
      <c r="R36" s="12">
        <f>+VC_end!R36/10000</f>
        <v>2.2148284547668498</v>
      </c>
      <c r="S36" s="12">
        <f>+VC_end!S36/10000</f>
        <v>0.59847099691513805</v>
      </c>
      <c r="T36" s="12">
        <f>+VC_end!T36/10000</f>
        <v>1.3657932770256</v>
      </c>
      <c r="U36" s="12">
        <f>+VC_end!U36/10000</f>
        <v>0.28639293887786899</v>
      </c>
      <c r="V36" s="12">
        <f>+VC_end!V36/10000</f>
        <v>0.36072049220298802</v>
      </c>
      <c r="W36" s="12">
        <f>+VC_end!W36/10000</f>
        <v>2.5380648292274501</v>
      </c>
      <c r="X36" s="12">
        <f>+VC_end!X36/10000</f>
        <v>0.96536173497619404</v>
      </c>
      <c r="Y36" s="12">
        <f>+VC_end!Y36/10000</f>
        <v>1.0572784631835901</v>
      </c>
      <c r="Z36" s="12">
        <f>+VC_end!Z36/10000</f>
        <v>2.0669814386444099</v>
      </c>
      <c r="AA36" s="12">
        <f>+VC_end!AA36/10000</f>
        <v>0.418703459966275</v>
      </c>
      <c r="AB36" s="12">
        <f>+VC_end!AB36/10000</f>
        <v>3.3728064735515204</v>
      </c>
      <c r="AC36" s="12">
        <f>+VC_end!AC36/10000</f>
        <v>1.7212067428084101</v>
      </c>
      <c r="AD36" s="12">
        <f>+VC_end!AD36/10000</f>
        <v>26.370392262840898</v>
      </c>
      <c r="AE36" s="12">
        <f>+VC_end!AE36/10000</f>
        <v>3.1534266761116001</v>
      </c>
      <c r="AF36" s="12">
        <f>+VC_end!AF36/10000</f>
        <v>0.49014877344512897</v>
      </c>
    </row>
    <row r="37" spans="1:32" s="13" customFormat="1" x14ac:dyDescent="0.25">
      <c r="A37" s="10" t="str">
        <f>+[1]VC_Finals!A37</f>
        <v>Benzene, 1,3-dimethyl-</v>
      </c>
      <c r="B37" s="11" t="s">
        <v>137</v>
      </c>
      <c r="C37" s="11" t="s">
        <v>107</v>
      </c>
      <c r="D37" s="12">
        <v>21.518354832685699</v>
      </c>
      <c r="E37" s="10" t="s">
        <v>138</v>
      </c>
      <c r="F37" s="12">
        <v>91</v>
      </c>
      <c r="G37" s="10" t="s">
        <v>39</v>
      </c>
      <c r="H37" s="12">
        <f>+VC_end!H37/10000</f>
        <v>1.7580506308232402</v>
      </c>
      <c r="I37" s="12">
        <f>+VC_end!I37/10000</f>
        <v>2.16262650636404</v>
      </c>
      <c r="J37" s="12">
        <f>+VC_end!J37/10000</f>
        <v>7.9805892576441506</v>
      </c>
      <c r="K37" s="12">
        <f>+VC_end!K37/10000</f>
        <v>1.94556305187697</v>
      </c>
      <c r="L37" s="12">
        <f>+VC_end!L37/10000</f>
        <v>2.2273156889239503</v>
      </c>
      <c r="M37" s="12">
        <f>+VC_end!M37/10000</f>
        <v>3.0876231918132002</v>
      </c>
      <c r="N37" s="12">
        <f>+VC_end!N37/10000</f>
        <v>7.5440557505874999</v>
      </c>
      <c r="O37" s="12">
        <f>+VC_end!O37/10000</f>
        <v>9.1651039328652697</v>
      </c>
      <c r="P37" s="12">
        <f>+VC_end!P37/10000</f>
        <v>6.3708316715969797</v>
      </c>
      <c r="Q37" s="12">
        <f>+VC_end!Q37/10000</f>
        <v>9.4872765021798688</v>
      </c>
      <c r="R37" s="12">
        <f>+VC_end!R37/10000</f>
        <v>2.12209984577887</v>
      </c>
      <c r="S37" s="12">
        <f>+VC_end!S37/10000</f>
        <v>1.9771590382267699</v>
      </c>
      <c r="T37" s="12">
        <f>+VC_end!T37/10000</f>
        <v>1.65509602648678</v>
      </c>
      <c r="U37" s="12">
        <f>+VC_end!U37/10000</f>
        <v>2.8223644132094399</v>
      </c>
      <c r="V37" s="12">
        <f>+VC_end!V37/10000</f>
        <v>3.24820454044441</v>
      </c>
      <c r="W37" s="12">
        <f>+VC_end!W37/10000</f>
        <v>22.940336292445199</v>
      </c>
      <c r="X37" s="12">
        <f>+VC_end!X37/10000</f>
        <v>2.3572311148851099</v>
      </c>
      <c r="Y37" s="12">
        <f>+VC_end!Y37/10000</f>
        <v>2.7449554836110601</v>
      </c>
      <c r="Z37" s="12">
        <f>+VC_end!Z37/10000</f>
        <v>12.1435654745443</v>
      </c>
      <c r="AA37" s="12">
        <f>+VC_end!AA37/10000</f>
        <v>2.9131850896531399</v>
      </c>
      <c r="AB37" s="12">
        <f>+VC_end!AB37/10000</f>
        <v>2.2250008760419702</v>
      </c>
      <c r="AC37" s="12">
        <f>+VC_end!AC37/10000</f>
        <v>1.3633880534132001</v>
      </c>
      <c r="AD37" s="12">
        <f>+VC_end!AD37/10000</f>
        <v>1.93929479287016</v>
      </c>
      <c r="AE37" s="12">
        <f>+VC_end!AE37/10000</f>
        <v>3.7012343961352001</v>
      </c>
      <c r="AF37" s="12">
        <f>+VC_end!AF37/10000</f>
        <v>4.4338391622841602</v>
      </c>
    </row>
    <row r="38" spans="1:32" s="14" customFormat="1" x14ac:dyDescent="0.25">
      <c r="A38" s="10" t="str">
        <f>+[1]VC_Finals!A38</f>
        <v>1-Octen-3-one</v>
      </c>
      <c r="B38" s="11" t="s">
        <v>70</v>
      </c>
      <c r="C38" s="11" t="s">
        <v>50</v>
      </c>
      <c r="D38" s="12">
        <v>21.547387968076499</v>
      </c>
      <c r="E38" s="10" t="s">
        <v>140</v>
      </c>
      <c r="F38" s="12">
        <v>70</v>
      </c>
      <c r="G38" s="10" t="s">
        <v>39</v>
      </c>
      <c r="H38" s="12">
        <f>+VC_end!H38/10000</f>
        <v>0.740699427037809</v>
      </c>
      <c r="I38" s="12">
        <f>+VC_end!I38/10000</f>
        <v>1.1387849449604701</v>
      </c>
      <c r="J38" s="12">
        <f>+VC_end!J38/10000</f>
        <v>1.6600405133184399</v>
      </c>
      <c r="K38" s="12">
        <f>+VC_end!K38/10000</f>
        <v>0.31393949374850999</v>
      </c>
      <c r="L38" s="12">
        <f>+VC_end!L38/10000</f>
        <v>1.9077804105677301</v>
      </c>
      <c r="M38" s="12">
        <f>+VC_end!M38/10000</f>
        <v>1.56502013821609</v>
      </c>
      <c r="N38" s="12">
        <f>+VC_end!N38/10000</f>
        <v>1.4040923390279401</v>
      </c>
      <c r="O38" s="12">
        <f>+VC_end!O38/10000</f>
        <v>1.9648506129524299</v>
      </c>
      <c r="P38" s="12">
        <f>+VC_end!P38/10000</f>
        <v>0.82680159059699798</v>
      </c>
      <c r="Q38" s="12">
        <f>+VC_end!Q38/10000</f>
        <v>2.3022513038662802</v>
      </c>
      <c r="R38" s="12">
        <f>+VC_end!R38/10000</f>
        <v>1.9753328771037901</v>
      </c>
      <c r="S38" s="12">
        <f>+VC_end!S38/10000</f>
        <v>1.81792035949157</v>
      </c>
      <c r="T38" s="12">
        <f>+VC_end!T38/10000</f>
        <v>1.0248057867246201</v>
      </c>
      <c r="U38" s="12">
        <f>+VC_end!U38/10000</f>
        <v>1.76574139559545</v>
      </c>
      <c r="V38" s="12">
        <f>+VC_end!V38/10000</f>
        <v>9.257515149379751</v>
      </c>
      <c r="W38" s="12">
        <f>+VC_end!W38/10000</f>
        <v>2.6881106467072402</v>
      </c>
      <c r="X38" s="12">
        <f>+VC_end!X38/10000</f>
        <v>2.5112248322772599</v>
      </c>
      <c r="Y38" s="12">
        <f>+VC_end!Y38/10000</f>
        <v>1.6261259414810401</v>
      </c>
      <c r="Z38" s="12">
        <f>+VC_end!Z38/10000</f>
        <v>2.2617891972148403</v>
      </c>
      <c r="AA38" s="12">
        <f>+VC_end!AA38/10000</f>
        <v>2.1319737722943501</v>
      </c>
      <c r="AB38" s="12">
        <f>+VC_end!AB38/10000</f>
        <v>3.05523023598764</v>
      </c>
      <c r="AC38" s="12">
        <f>+VC_end!AC38/10000</f>
        <v>3.2240540823285797</v>
      </c>
      <c r="AD38" s="12">
        <f>+VC_end!AD38/10000</f>
        <v>1.7513828268117901</v>
      </c>
      <c r="AE38" s="12">
        <f>+VC_end!AE38/10000</f>
        <v>3.5949849886093199</v>
      </c>
      <c r="AF38" s="12">
        <f>+VC_end!AF38/10000</f>
        <v>4.26321425771257</v>
      </c>
    </row>
    <row r="39" spans="1:32" s="13" customFormat="1" x14ac:dyDescent="0.25">
      <c r="A39" s="10" t="str">
        <f>+[1]VC_Finals!A39</f>
        <v>Nonane</v>
      </c>
      <c r="B39" s="11" t="s">
        <v>142</v>
      </c>
      <c r="C39" s="11" t="s">
        <v>42</v>
      </c>
      <c r="D39" s="12">
        <v>21.967594094366898</v>
      </c>
      <c r="E39" s="10" t="s">
        <v>143</v>
      </c>
      <c r="F39" s="12">
        <v>57</v>
      </c>
      <c r="G39" s="10" t="s">
        <v>39</v>
      </c>
      <c r="H39" s="12">
        <f>+VC_end!H39/10000</f>
        <v>0.54981934742152494</v>
      </c>
      <c r="I39" s="12">
        <f>+VC_end!I39/10000</f>
        <v>0.8854213914469099</v>
      </c>
      <c r="J39" s="12">
        <f>+VC_end!J39/10000</f>
        <v>1.0107262022544501</v>
      </c>
      <c r="K39" s="12">
        <f>+VC_end!K39/10000</f>
        <v>1.0562178048701201</v>
      </c>
      <c r="L39" s="12">
        <f>+VC_end!L39/10000</f>
        <v>1.4769612180004601</v>
      </c>
      <c r="M39" s="12">
        <f>+VC_end!M39/10000</f>
        <v>30.473450396371902</v>
      </c>
      <c r="N39" s="12">
        <f>+VC_end!N39/10000</f>
        <v>215.618047146469</v>
      </c>
      <c r="O39" s="12">
        <f>+VC_end!O39/10000</f>
        <v>2.03753956273819</v>
      </c>
      <c r="P39" s="12">
        <f>+VC_end!P39/10000</f>
        <v>1.02727914374965</v>
      </c>
      <c r="Q39" s="12">
        <f>+VC_end!Q39/10000</f>
        <v>58.390795867821595</v>
      </c>
      <c r="R39" s="12">
        <f>+VC_end!R39/10000</f>
        <v>274.21471313920301</v>
      </c>
      <c r="S39" s="12">
        <f>+VC_end!S39/10000</f>
        <v>159.548674617004</v>
      </c>
      <c r="T39" s="12">
        <f>+VC_end!T39/10000</f>
        <v>293.88443001954403</v>
      </c>
      <c r="U39" s="12">
        <f>+VC_end!U39/10000</f>
        <v>296.50733556142796</v>
      </c>
      <c r="V39" s="12">
        <f>+VC_end!V39/10000</f>
        <v>77.50869171005651</v>
      </c>
      <c r="W39" s="12">
        <f>+VC_end!W39/10000</f>
        <v>245.62793438774099</v>
      </c>
      <c r="X39" s="12">
        <f>+VC_end!X39/10000</f>
        <v>216.88753053685502</v>
      </c>
      <c r="Y39" s="12">
        <f>+VC_end!Y39/10000</f>
        <v>129.669284531004</v>
      </c>
      <c r="Z39" s="12">
        <f>+VC_end!Z39/10000</f>
        <v>290.45769877393303</v>
      </c>
      <c r="AA39" s="12">
        <f>+VC_end!AA39/10000</f>
        <v>157.58045682945101</v>
      </c>
      <c r="AB39" s="12">
        <f>+VC_end!AB39/10000</f>
        <v>175.82124206471102</v>
      </c>
      <c r="AC39" s="12">
        <f>+VC_end!AC39/10000</f>
        <v>144.61615911202801</v>
      </c>
      <c r="AD39" s="12">
        <f>+VC_end!AD39/10000</f>
        <v>176.16627477237199</v>
      </c>
      <c r="AE39" s="12">
        <f>+VC_end!AE39/10000</f>
        <v>226.70941321642502</v>
      </c>
      <c r="AF39" s="12">
        <f>+VC_end!AF39/10000</f>
        <v>133.698499884678</v>
      </c>
    </row>
    <row r="40" spans="1:32" s="13" customFormat="1" x14ac:dyDescent="0.25">
      <c r="A40" s="10" t="str">
        <f>+[1]VC_Finals!A40</f>
        <v>2-n-Butyl furan</v>
      </c>
      <c r="B40" s="11" t="s">
        <v>145</v>
      </c>
      <c r="C40" s="11" t="s">
        <v>86</v>
      </c>
      <c r="D40" s="12">
        <v>22.339842109687599</v>
      </c>
      <c r="E40" s="10" t="s">
        <v>146</v>
      </c>
      <c r="F40" s="12">
        <v>81</v>
      </c>
      <c r="G40" s="10" t="s">
        <v>39</v>
      </c>
      <c r="H40" s="12">
        <f>+VC_end!H40/10000</f>
        <v>1.0555341158407601</v>
      </c>
      <c r="I40" s="12">
        <f>+VC_end!I40/10000</f>
        <v>0.72109393243627395</v>
      </c>
      <c r="J40" s="12">
        <f>+VC_end!J40/10000</f>
        <v>2.6543965370454701</v>
      </c>
      <c r="K40" s="12">
        <f>+VC_end!K40/10000</f>
        <v>3.0928011982603798</v>
      </c>
      <c r="L40" s="12">
        <f>+VC_end!L40/10000</f>
        <v>3.1860669051378498</v>
      </c>
      <c r="M40" s="12">
        <f>+VC_end!M40/10000</f>
        <v>2.9833806251482202</v>
      </c>
      <c r="N40" s="12">
        <f>+VC_end!N40/10000</f>
        <v>2.7637397426349399</v>
      </c>
      <c r="O40" s="12">
        <f>+VC_end!O40/10000</f>
        <v>4.6855290959526803</v>
      </c>
      <c r="P40" s="12">
        <f>+VC_end!P40/10000</f>
        <v>2.5720052980483401</v>
      </c>
      <c r="Q40" s="12">
        <f>+VC_end!Q40/10000</f>
        <v>3.7691046311060998</v>
      </c>
      <c r="R40" s="12">
        <f>+VC_end!R40/10000</f>
        <v>2.9269243524782702</v>
      </c>
      <c r="S40" s="12">
        <f>+VC_end!S40/10000</f>
        <v>2.8797859210106798</v>
      </c>
      <c r="T40" s="12">
        <f>+VC_end!T40/10000</f>
        <v>3.1335279260386399</v>
      </c>
      <c r="U40" s="12">
        <f>+VC_end!U40/10000</f>
        <v>5.4625170123389299</v>
      </c>
      <c r="V40" s="12">
        <f>+VC_end!V40/10000</f>
        <v>4.15765458773574</v>
      </c>
      <c r="W40" s="12">
        <f>+VC_end!W40/10000</f>
        <v>13.1111511943433</v>
      </c>
      <c r="X40" s="12">
        <f>+VC_end!X40/10000</f>
        <v>3.75116710255462</v>
      </c>
      <c r="Y40" s="12">
        <f>+VC_end!Y40/10000</f>
        <v>3.6024895504999703</v>
      </c>
      <c r="Z40" s="12">
        <f>+VC_end!Z40/10000</f>
        <v>7.0046541996838698</v>
      </c>
      <c r="AA40" s="12">
        <f>+VC_end!AA40/10000</f>
        <v>4.0129985619263895</v>
      </c>
      <c r="AB40" s="12">
        <f>+VC_end!AB40/10000</f>
        <v>3.77184954387518</v>
      </c>
      <c r="AC40" s="12">
        <f>+VC_end!AC40/10000</f>
        <v>4.4671895370582098</v>
      </c>
      <c r="AD40" s="12">
        <f>+VC_end!AD40/10000</f>
        <v>3.1676369756342302</v>
      </c>
      <c r="AE40" s="12">
        <f>+VC_end!AE40/10000</f>
        <v>8.1102595958221197</v>
      </c>
      <c r="AF40" s="12">
        <f>+VC_end!AF40/10000</f>
        <v>6.8577156824879202</v>
      </c>
    </row>
    <row r="41" spans="1:32" s="13" customFormat="1" x14ac:dyDescent="0.25">
      <c r="A41" s="10" t="str">
        <f>+[1]VC_Finals!A41</f>
        <v>1-Hexanol</v>
      </c>
      <c r="B41" s="11" t="s">
        <v>148</v>
      </c>
      <c r="C41" s="11" t="s">
        <v>37</v>
      </c>
      <c r="D41" s="12">
        <v>22.836647086586002</v>
      </c>
      <c r="E41" s="10" t="s">
        <v>149</v>
      </c>
      <c r="F41" s="12">
        <v>56</v>
      </c>
      <c r="G41" s="10" t="s">
        <v>39</v>
      </c>
      <c r="H41" s="12">
        <f>+VC_end!H41/10000</f>
        <v>14.5233619293228</v>
      </c>
      <c r="I41" s="12">
        <f>+VC_end!I41/10000</f>
        <v>14.516346970580399</v>
      </c>
      <c r="J41" s="12">
        <f>+VC_end!J41/10000</f>
        <v>38.207677438502103</v>
      </c>
      <c r="K41" s="12">
        <f>+VC_end!K41/10000</f>
        <v>24.752334445151</v>
      </c>
      <c r="L41" s="12">
        <f>+VC_end!L41/10000</f>
        <v>27.260769798614998</v>
      </c>
      <c r="M41" s="12">
        <f>+VC_end!M41/10000</f>
        <v>383.40375179948404</v>
      </c>
      <c r="N41" s="12">
        <f>+VC_end!N41/10000</f>
        <v>2529.2193711313503</v>
      </c>
      <c r="O41" s="12">
        <f>+VC_end!O41/10000</f>
        <v>252.61886162512101</v>
      </c>
      <c r="P41" s="12">
        <f>+VC_end!P41/10000</f>
        <v>51.432954519161903</v>
      </c>
      <c r="Q41" s="12">
        <f>+VC_end!Q41/10000</f>
        <v>758.42391559921191</v>
      </c>
      <c r="R41" s="12">
        <f>+VC_end!R41/10000</f>
        <v>3178.8816705003601</v>
      </c>
      <c r="S41" s="12">
        <f>+VC_end!S41/10000</f>
        <v>1893.9134167429297</v>
      </c>
      <c r="T41" s="12">
        <f>+VC_end!T41/10000</f>
        <v>3410.0084878110802</v>
      </c>
      <c r="U41" s="12">
        <f>+VC_end!U41/10000</f>
        <v>3466.8207392773302</v>
      </c>
      <c r="V41" s="12">
        <f>+VC_end!V41/10000</f>
        <v>974.10690011172107</v>
      </c>
      <c r="W41" s="12">
        <f>+VC_end!W41/10000</f>
        <v>2837.4630978547902</v>
      </c>
      <c r="X41" s="12">
        <f>+VC_end!X41/10000</f>
        <v>2557.1553251863802</v>
      </c>
      <c r="Y41" s="12">
        <f>+VC_end!Y41/10000</f>
        <v>1539.97685272681</v>
      </c>
      <c r="Z41" s="12">
        <f>+VC_end!Z41/10000</f>
        <v>3443.9370937690401</v>
      </c>
      <c r="AA41" s="12">
        <f>+VC_end!AA41/10000</f>
        <v>1902.95564434633</v>
      </c>
      <c r="AB41" s="12">
        <f>+VC_end!AB41/10000</f>
        <v>2099.9289609564698</v>
      </c>
      <c r="AC41" s="12">
        <f>+VC_end!AC41/10000</f>
        <v>1721.1290495919898</v>
      </c>
      <c r="AD41" s="12">
        <f>+VC_end!AD41/10000</f>
        <v>2121.0907499138002</v>
      </c>
      <c r="AE41" s="12">
        <f>+VC_end!AE41/10000</f>
        <v>2687.9566453513298</v>
      </c>
      <c r="AF41" s="12">
        <f>+VC_end!AF41/10000</f>
        <v>1581.5387460899201</v>
      </c>
    </row>
    <row r="42" spans="1:32" s="13" customFormat="1" x14ac:dyDescent="0.25">
      <c r="A42" s="10" t="str">
        <f>+[1]VC_Finals!A42</f>
        <v>2-Heptanone</v>
      </c>
      <c r="B42" s="11" t="s">
        <v>151</v>
      </c>
      <c r="C42" s="11" t="s">
        <v>50</v>
      </c>
      <c r="D42" s="12">
        <v>23.391935433741899</v>
      </c>
      <c r="E42" s="10" t="s">
        <v>152</v>
      </c>
      <c r="F42" s="12">
        <v>58</v>
      </c>
      <c r="G42" s="10" t="s">
        <v>39</v>
      </c>
      <c r="H42" s="12">
        <f>+VC_end!H42/10000</f>
        <v>6.2070632940324799</v>
      </c>
      <c r="I42" s="12">
        <f>+VC_end!I42/10000</f>
        <v>5.5052752265164404</v>
      </c>
      <c r="J42" s="12">
        <f>+VC_end!J42/10000</f>
        <v>15.933188984265399</v>
      </c>
      <c r="K42" s="12">
        <f>+VC_end!K42/10000</f>
        <v>16.4319292294612</v>
      </c>
      <c r="L42" s="12">
        <f>+VC_end!L42/10000</f>
        <v>19.843352653064802</v>
      </c>
      <c r="M42" s="12">
        <f>+VC_end!M42/10000</f>
        <v>17.019079027165802</v>
      </c>
      <c r="N42" s="12">
        <f>+VC_end!N42/10000</f>
        <v>27.199799066974201</v>
      </c>
      <c r="O42" s="12">
        <f>+VC_end!O42/10000</f>
        <v>34.489857078056204</v>
      </c>
      <c r="P42" s="12">
        <f>+VC_end!P42/10000</f>
        <v>19.101685984515299</v>
      </c>
      <c r="Q42" s="12">
        <f>+VC_end!Q42/10000</f>
        <v>30.072792709723</v>
      </c>
      <c r="R42" s="12">
        <f>+VC_end!R42/10000</f>
        <v>31.060439300125697</v>
      </c>
      <c r="S42" s="12">
        <f>+VC_end!S42/10000</f>
        <v>33.090395138919597</v>
      </c>
      <c r="T42" s="12">
        <f>+VC_end!T42/10000</f>
        <v>36.305414755085998</v>
      </c>
      <c r="U42" s="12">
        <f>+VC_end!U42/10000</f>
        <v>69.1886240114722</v>
      </c>
      <c r="V42" s="12">
        <f>+VC_end!V42/10000</f>
        <v>53.418867648414896</v>
      </c>
      <c r="W42" s="12">
        <f>+VC_end!W42/10000</f>
        <v>80.453033008723693</v>
      </c>
      <c r="X42" s="12">
        <f>+VC_end!X42/10000</f>
        <v>49.833717491034001</v>
      </c>
      <c r="Y42" s="12">
        <f>+VC_end!Y42/10000</f>
        <v>42.460488020640597</v>
      </c>
      <c r="Z42" s="12">
        <f>+VC_end!Z42/10000</f>
        <v>60.876027518714103</v>
      </c>
      <c r="AA42" s="12">
        <f>+VC_end!AA42/10000</f>
        <v>54.845725698512105</v>
      </c>
      <c r="AB42" s="12">
        <f>+VC_end!AB42/10000</f>
        <v>70.067717434542303</v>
      </c>
      <c r="AC42" s="12">
        <f>+VC_end!AC42/10000</f>
        <v>59.536178422574395</v>
      </c>
      <c r="AD42" s="12">
        <f>+VC_end!AD42/10000</f>
        <v>45.216695375971504</v>
      </c>
      <c r="AE42" s="12">
        <f>+VC_end!AE42/10000</f>
        <v>71.896131504388904</v>
      </c>
      <c r="AF42" s="12">
        <f>+VC_end!AF42/10000</f>
        <v>47.232181379068301</v>
      </c>
    </row>
    <row r="43" spans="1:32" s="13" customFormat="1" x14ac:dyDescent="0.25">
      <c r="A43" s="10" t="str">
        <f>+[1]VC_Finals!A43</f>
        <v>Butanoic acid, 3-methyl-</v>
      </c>
      <c r="B43" s="11" t="s">
        <v>67</v>
      </c>
      <c r="C43" s="11" t="s">
        <v>83</v>
      </c>
      <c r="D43" s="12">
        <v>23.4872277062736</v>
      </c>
      <c r="E43" s="10" t="s">
        <v>154</v>
      </c>
      <c r="F43" s="12">
        <v>60</v>
      </c>
      <c r="G43" s="10" t="s">
        <v>39</v>
      </c>
      <c r="H43" s="12">
        <f>+VC_end!H43/10000</f>
        <v>0.190403042436218</v>
      </c>
      <c r="I43" s="12">
        <f>+VC_end!I43/10000</f>
        <v>0.227626782130431</v>
      </c>
      <c r="J43" s="12">
        <f>+VC_end!J43/10000</f>
        <v>0.14801394114913902</v>
      </c>
      <c r="K43" s="12">
        <f>+VC_end!K43/10000</f>
        <v>0.103929617980955</v>
      </c>
      <c r="L43" s="12">
        <f>+VC_end!L43/10000</f>
        <v>0.15272882021255499</v>
      </c>
      <c r="M43" s="12">
        <f>+VC_end!M43/10000</f>
        <v>0.18109511363143799</v>
      </c>
      <c r="N43" s="12">
        <f>+VC_end!N43/10000</f>
        <v>0.33542105715561199</v>
      </c>
      <c r="O43" s="12">
        <f>+VC_end!O43/10000</f>
        <v>0.27459785487823302</v>
      </c>
      <c r="P43" s="12">
        <f>+VC_end!P43/10000</f>
        <v>0.121789546707915</v>
      </c>
      <c r="Q43" s="12">
        <f>+VC_end!Q43/10000</f>
        <v>0.68304928411407995</v>
      </c>
      <c r="R43" s="12">
        <f>+VC_end!R43/10000</f>
        <v>1.3213190814140401</v>
      </c>
      <c r="S43" s="12">
        <f>+VC_end!S43/10000</f>
        <v>13.1652968718838</v>
      </c>
      <c r="T43" s="12">
        <f>+VC_end!T43/10000</f>
        <v>0.66782249402008198</v>
      </c>
      <c r="U43" s="12">
        <f>+VC_end!U43/10000</f>
        <v>0.377077907006105</v>
      </c>
      <c r="V43" s="12">
        <f>+VC_end!V43/10000</f>
        <v>16.747070425564498</v>
      </c>
      <c r="W43" s="12">
        <f>+VC_end!W43/10000</f>
        <v>1.9664956277628898</v>
      </c>
      <c r="X43" s="12">
        <f>+VC_end!X43/10000</f>
        <v>3.4433602652450399</v>
      </c>
      <c r="Y43" s="12">
        <f>+VC_end!Y43/10000</f>
        <v>2.2512878354873598</v>
      </c>
      <c r="Z43" s="12">
        <f>+VC_end!Z43/10000</f>
        <v>0.69552842195815501</v>
      </c>
      <c r="AA43" s="12">
        <f>+VC_end!AA43/10000</f>
        <v>5.1817533725830103</v>
      </c>
      <c r="AB43" s="12">
        <f>+VC_end!AB43/10000</f>
        <v>19.2336013653286</v>
      </c>
      <c r="AC43" s="12">
        <f>+VC_end!AC43/10000</f>
        <v>57.6508165840253</v>
      </c>
      <c r="AD43" s="12">
        <f>+VC_end!AD43/10000</f>
        <v>21.6645540862628</v>
      </c>
      <c r="AE43" s="12">
        <f>+VC_end!AE43/10000</f>
        <v>2.5021331013181798</v>
      </c>
      <c r="AF43" s="12">
        <f>+VC_end!AF43/10000</f>
        <v>0.37920775534515699</v>
      </c>
    </row>
    <row r="44" spans="1:32" s="13" customFormat="1" x14ac:dyDescent="0.25">
      <c r="A44" s="10" t="str">
        <f>+[1]VC_Finals!A44</f>
        <v>Heptanal</v>
      </c>
      <c r="B44" s="11" t="s">
        <v>156</v>
      </c>
      <c r="C44" s="11" t="s">
        <v>46</v>
      </c>
      <c r="D44" s="12">
        <v>23.7075774135768</v>
      </c>
      <c r="E44" s="10" t="s">
        <v>157</v>
      </c>
      <c r="F44" s="12">
        <v>70</v>
      </c>
      <c r="G44" s="10" t="s">
        <v>39</v>
      </c>
      <c r="H44" s="12">
        <f>+VC_end!H44/10000</f>
        <v>53.458285418526899</v>
      </c>
      <c r="I44" s="12">
        <f>+VC_end!I44/10000</f>
        <v>42.202470682087998</v>
      </c>
      <c r="J44" s="12">
        <f>+VC_end!J44/10000</f>
        <v>77.004849384392401</v>
      </c>
      <c r="K44" s="12">
        <f>+VC_end!K44/10000</f>
        <v>77.236341903424403</v>
      </c>
      <c r="L44" s="12">
        <f>+VC_end!L44/10000</f>
        <v>77.748094210385403</v>
      </c>
      <c r="M44" s="12">
        <f>+VC_end!M44/10000</f>
        <v>63.258387301838198</v>
      </c>
      <c r="N44" s="12">
        <f>+VC_end!N44/10000</f>
        <v>52.3422757908737</v>
      </c>
      <c r="O44" s="12">
        <f>+VC_end!O44/10000</f>
        <v>89.156771424645598</v>
      </c>
      <c r="P44" s="12">
        <f>+VC_end!P44/10000</f>
        <v>91.1096376220395</v>
      </c>
      <c r="Q44" s="12">
        <f>+VC_end!Q44/10000</f>
        <v>86.141128932839706</v>
      </c>
      <c r="R44" s="12">
        <f>+VC_end!R44/10000</f>
        <v>120.453975295294</v>
      </c>
      <c r="S44" s="12">
        <f>+VC_end!S44/10000</f>
        <v>7.3225073840323089</v>
      </c>
      <c r="T44" s="12">
        <f>+VC_end!T44/10000</f>
        <v>128.98573491645701</v>
      </c>
      <c r="U44" s="12">
        <f>+VC_end!U44/10000</f>
        <v>130.73780593475598</v>
      </c>
      <c r="V44" s="12">
        <f>+VC_end!V44/10000</f>
        <v>2.90615817551793</v>
      </c>
      <c r="W44" s="12">
        <f>+VC_end!W44/10000</f>
        <v>107.91682552248601</v>
      </c>
      <c r="X44" s="12">
        <f>+VC_end!X44/10000</f>
        <v>4.9004582677477702</v>
      </c>
      <c r="Y44" s="12">
        <f>+VC_end!Y44/10000</f>
        <v>15.4458215783113</v>
      </c>
      <c r="Z44" s="12">
        <f>+VC_end!Z44/10000</f>
        <v>129.46090794305201</v>
      </c>
      <c r="AA44" s="12">
        <f>+VC_end!AA44/10000</f>
        <v>3.6688083695078499</v>
      </c>
      <c r="AB44" s="12">
        <f>+VC_end!AB44/10000</f>
        <v>4.6772875960117304</v>
      </c>
      <c r="AC44" s="12">
        <f>+VC_end!AC44/10000</f>
        <v>5.7371504298896001</v>
      </c>
      <c r="AD44" s="12">
        <f>+VC_end!AD44/10000</f>
        <v>4.2284604724952501</v>
      </c>
      <c r="AE44" s="12">
        <f>+VC_end!AE44/10000</f>
        <v>6.1060695706774597</v>
      </c>
      <c r="AF44" s="12">
        <f>+VC_end!AF44/10000</f>
        <v>80.766622344963608</v>
      </c>
    </row>
    <row r="45" spans="1:32" s="13" customFormat="1" x14ac:dyDescent="0.25">
      <c r="A45" s="10" t="str">
        <f>+[1]VC_Finals!A45</f>
        <v>2-Heptenal, (Z)-</v>
      </c>
      <c r="B45" s="11" t="s">
        <v>159</v>
      </c>
      <c r="C45" s="11" t="s">
        <v>46</v>
      </c>
      <c r="D45" s="12">
        <v>26.641306795173801</v>
      </c>
      <c r="E45" s="10" t="s">
        <v>160</v>
      </c>
      <c r="F45" s="12">
        <v>83</v>
      </c>
      <c r="G45" s="10" t="s">
        <v>39</v>
      </c>
      <c r="H45" s="12">
        <f>+VC_end!H45/10000</f>
        <v>2.2006020556132602</v>
      </c>
      <c r="I45" s="12">
        <f>+VC_end!I45/10000</f>
        <v>2.58966481280711</v>
      </c>
      <c r="J45" s="12">
        <f>+VC_end!J45/10000</f>
        <v>4.5877177006519201</v>
      </c>
      <c r="K45" s="12">
        <f>+VC_end!K45/10000</f>
        <v>3.49504222474603</v>
      </c>
      <c r="L45" s="12">
        <f>+VC_end!L45/10000</f>
        <v>4.4548456894079393</v>
      </c>
      <c r="M45" s="12">
        <f>+VC_end!M45/10000</f>
        <v>4.2460185316683496</v>
      </c>
      <c r="N45" s="12">
        <f>+VC_end!N45/10000</f>
        <v>6.1675874947043798</v>
      </c>
      <c r="O45" s="12">
        <f>+VC_end!O45/10000</f>
        <v>6.4709383787361601</v>
      </c>
      <c r="P45" s="12">
        <f>+VC_end!P45/10000</f>
        <v>6.0357241194361899</v>
      </c>
      <c r="Q45" s="12">
        <f>+VC_end!Q45/10000</f>
        <v>6.1338501825205203</v>
      </c>
      <c r="R45" s="12">
        <f>+VC_end!R45/10000</f>
        <v>4.7296966255623802</v>
      </c>
      <c r="S45" s="12">
        <f>+VC_end!S45/10000</f>
        <v>3.5947735308329296</v>
      </c>
      <c r="T45" s="12">
        <f>+VC_end!T45/10000</f>
        <v>4.9289127750334494</v>
      </c>
      <c r="U45" s="12">
        <f>+VC_end!U45/10000</f>
        <v>6.2761211157425798</v>
      </c>
      <c r="V45" s="12">
        <f>+VC_end!V45/10000</f>
        <v>3.2397695392135502</v>
      </c>
      <c r="W45" s="12">
        <f>+VC_end!W45/10000</f>
        <v>10.280137922421</v>
      </c>
      <c r="X45" s="12">
        <f>+VC_end!X45/10000</f>
        <v>4.4990386351304394</v>
      </c>
      <c r="Y45" s="12">
        <f>+VC_end!Y45/10000</f>
        <v>5.2254967420713703</v>
      </c>
      <c r="Z45" s="12">
        <f>+VC_end!Z45/10000</f>
        <v>6.1079969954098594</v>
      </c>
      <c r="AA45" s="12">
        <f>+VC_end!AA45/10000</f>
        <v>3.2797078949109899</v>
      </c>
      <c r="AB45" s="12">
        <f>+VC_end!AB45/10000</f>
        <v>3.0162883996501701</v>
      </c>
      <c r="AC45" s="12">
        <f>+VC_end!AC45/10000</f>
        <v>5.8466482330138803</v>
      </c>
      <c r="AD45" s="12">
        <f>+VC_end!AD45/10000</f>
        <v>3.3132945683831401</v>
      </c>
      <c r="AE45" s="12">
        <f>+VC_end!AE45/10000</f>
        <v>7.7341346626037604</v>
      </c>
      <c r="AF45" s="12">
        <f>+VC_end!AF45/10000</f>
        <v>6.3521355932019095</v>
      </c>
    </row>
    <row r="46" spans="1:32" s="13" customFormat="1" x14ac:dyDescent="0.25">
      <c r="A46" s="10" t="str">
        <f>+[1]VC_Finals!A46</f>
        <v>Furan, 2-pentyl-</v>
      </c>
      <c r="B46" s="11" t="s">
        <v>162</v>
      </c>
      <c r="C46" s="11" t="s">
        <v>86</v>
      </c>
      <c r="D46" s="12">
        <v>26.648015167735</v>
      </c>
      <c r="E46" s="10" t="s">
        <v>163</v>
      </c>
      <c r="F46" s="12">
        <v>81</v>
      </c>
      <c r="G46" s="10" t="s">
        <v>39</v>
      </c>
      <c r="H46" s="12">
        <f>+VC_end!H46/10000</f>
        <v>16.7172541607721</v>
      </c>
      <c r="I46" s="12">
        <f>+VC_end!I46/10000</f>
        <v>12.212747048475601</v>
      </c>
      <c r="J46" s="12">
        <f>+VC_end!J46/10000</f>
        <v>45.5846802218148</v>
      </c>
      <c r="K46" s="12">
        <f>+VC_end!K46/10000</f>
        <v>43.719474843584401</v>
      </c>
      <c r="L46" s="12">
        <f>+VC_end!L46/10000</f>
        <v>61.4057159906382</v>
      </c>
      <c r="M46" s="12">
        <f>+VC_end!M46/10000</f>
        <v>45.837720117906201</v>
      </c>
      <c r="N46" s="12">
        <f>+VC_end!N46/10000</f>
        <v>64.731412862083801</v>
      </c>
      <c r="O46" s="12">
        <f>+VC_end!O46/10000</f>
        <v>88.115814424251909</v>
      </c>
      <c r="P46" s="12">
        <f>+VC_end!P46/10000</f>
        <v>49.303472582223996</v>
      </c>
      <c r="Q46" s="12">
        <f>+VC_end!Q46/10000</f>
        <v>77.366559130553</v>
      </c>
      <c r="R46" s="12">
        <f>+VC_end!R46/10000</f>
        <v>75.380890854431101</v>
      </c>
      <c r="S46" s="12">
        <f>+VC_end!S46/10000</f>
        <v>74.485599160181096</v>
      </c>
      <c r="T46" s="12">
        <f>+VC_end!T46/10000</f>
        <v>81.165883685964999</v>
      </c>
      <c r="U46" s="12">
        <f>+VC_end!U46/10000</f>
        <v>161.26854071467</v>
      </c>
      <c r="V46" s="12">
        <f>+VC_end!V46/10000</f>
        <v>91.431444237397997</v>
      </c>
      <c r="W46" s="12">
        <f>+VC_end!W46/10000</f>
        <v>266.86150744777001</v>
      </c>
      <c r="X46" s="12">
        <f>+VC_end!X46/10000</f>
        <v>121.87186146855699</v>
      </c>
      <c r="Y46" s="12">
        <f>+VC_end!Y46/10000</f>
        <v>100.28332117789201</v>
      </c>
      <c r="Z46" s="12">
        <f>+VC_end!Z46/10000</f>
        <v>155.45915185692201</v>
      </c>
      <c r="AA46" s="12">
        <f>+VC_end!AA46/10000</f>
        <v>86.371775069571498</v>
      </c>
      <c r="AB46" s="12">
        <f>+VC_end!AB46/10000</f>
        <v>80.43812834066911</v>
      </c>
      <c r="AC46" s="12">
        <f>+VC_end!AC46/10000</f>
        <v>125.05765356746099</v>
      </c>
      <c r="AD46" s="12">
        <f>+VC_end!AD46/10000</f>
        <v>95.1511040027993</v>
      </c>
      <c r="AE46" s="12">
        <f>+VC_end!AE46/10000</f>
        <v>213.11137752360199</v>
      </c>
      <c r="AF46" s="12">
        <f>+VC_end!AF46/10000</f>
        <v>105.40109684386199</v>
      </c>
    </row>
    <row r="47" spans="1:32" s="13" customFormat="1" x14ac:dyDescent="0.25">
      <c r="A47" s="10" t="str">
        <f>+[1]VC_Finals!A47</f>
        <v>Benzaldehyde</v>
      </c>
      <c r="B47" s="11" t="s">
        <v>165</v>
      </c>
      <c r="C47" s="11" t="s">
        <v>46</v>
      </c>
      <c r="D47" s="12">
        <v>26.9826091351655</v>
      </c>
      <c r="E47" s="10" t="s">
        <v>166</v>
      </c>
      <c r="F47" s="12">
        <v>106</v>
      </c>
      <c r="G47" s="10" t="s">
        <v>39</v>
      </c>
      <c r="H47" s="12">
        <f>+VC_end!H47/10000</f>
        <v>8.2672806381091899</v>
      </c>
      <c r="I47" s="12">
        <f>+VC_end!I47/10000</f>
        <v>9.1483415161209187</v>
      </c>
      <c r="J47" s="12">
        <f>+VC_end!J47/10000</f>
        <v>15.3938466764816</v>
      </c>
      <c r="K47" s="12">
        <f>+VC_end!K47/10000</f>
        <v>15.073819866517599</v>
      </c>
      <c r="L47" s="12">
        <f>+VC_end!L47/10000</f>
        <v>14.9136844214493</v>
      </c>
      <c r="M47" s="12">
        <f>+VC_end!M47/10000</f>
        <v>14.618906916604601</v>
      </c>
      <c r="N47" s="12">
        <f>+VC_end!N47/10000</f>
        <v>8.3645743013023406</v>
      </c>
      <c r="O47" s="12">
        <f>+VC_end!O47/10000</f>
        <v>25.8472826293306</v>
      </c>
      <c r="P47" s="12">
        <f>+VC_end!P47/10000</f>
        <v>12.010794300434799</v>
      </c>
      <c r="Q47" s="12">
        <f>+VC_end!Q47/10000</f>
        <v>21.3537158175582</v>
      </c>
      <c r="R47" s="12">
        <f>+VC_end!R47/10000</f>
        <v>2.4423297401962301</v>
      </c>
      <c r="S47" s="12">
        <f>+VC_end!S47/10000</f>
        <v>19.106837914313502</v>
      </c>
      <c r="T47" s="12">
        <f>+VC_end!T47/10000</f>
        <v>2.1356004698478701</v>
      </c>
      <c r="U47" s="12">
        <f>+VC_end!U47/10000</f>
        <v>2.2067367827705398</v>
      </c>
      <c r="V47" s="12">
        <f>+VC_end!V47/10000</f>
        <v>4.6407244325881996</v>
      </c>
      <c r="W47" s="12">
        <f>+VC_end!W47/10000</f>
        <v>2.4938950428695703</v>
      </c>
      <c r="X47" s="12">
        <f>+VC_end!X47/10000</f>
        <v>1.7275177708221501</v>
      </c>
      <c r="Y47" s="12">
        <f>+VC_end!Y47/10000</f>
        <v>1.9560229928947399</v>
      </c>
      <c r="Z47" s="12">
        <f>+VC_end!Z47/10000</f>
        <v>2.10383621063461</v>
      </c>
      <c r="AA47" s="12">
        <f>+VC_end!AA47/10000</f>
        <v>2.4189005105430499</v>
      </c>
      <c r="AB47" s="12">
        <f>+VC_end!AB47/10000</f>
        <v>3.6129546920455899</v>
      </c>
      <c r="AC47" s="12">
        <f>+VC_end!AC47/10000</f>
        <v>5.7399394653610099</v>
      </c>
      <c r="AD47" s="12">
        <f>+VC_end!AD47/10000</f>
        <v>2.08979451771622</v>
      </c>
      <c r="AE47" s="12">
        <f>+VC_end!AE47/10000</f>
        <v>2.3986012925247198</v>
      </c>
      <c r="AF47" s="12">
        <f>+VC_end!AF47/10000</f>
        <v>10.6408436799088</v>
      </c>
    </row>
    <row r="48" spans="1:32" s="13" customFormat="1" x14ac:dyDescent="0.25">
      <c r="A48" s="10" t="str">
        <f>+[1]VC_Finals!A48</f>
        <v>1-Heptanol</v>
      </c>
      <c r="B48" s="11" t="s">
        <v>168</v>
      </c>
      <c r="C48" s="11" t="s">
        <v>37</v>
      </c>
      <c r="D48" s="12">
        <v>27.001405460628</v>
      </c>
      <c r="E48" s="10" t="s">
        <v>169</v>
      </c>
      <c r="F48" s="12">
        <v>56</v>
      </c>
      <c r="G48" s="10" t="s">
        <v>39</v>
      </c>
      <c r="H48" s="12">
        <f>+VC_end!H48/10000</f>
        <v>12.0265355997547</v>
      </c>
      <c r="I48" s="12">
        <f>+VC_end!I48/10000</f>
        <v>7.9197465488180097</v>
      </c>
      <c r="J48" s="12">
        <f>+VC_end!J48/10000</f>
        <v>16.739125293037002</v>
      </c>
      <c r="K48" s="12">
        <f>+VC_end!K48/10000</f>
        <v>13.666137549267901</v>
      </c>
      <c r="L48" s="12">
        <f>+VC_end!L48/10000</f>
        <v>15.229212283277299</v>
      </c>
      <c r="M48" s="12">
        <f>+VC_end!M48/10000</f>
        <v>191.12420756673302</v>
      </c>
      <c r="N48" s="12">
        <f>+VC_end!N48/10000</f>
        <v>23.172585288870099</v>
      </c>
      <c r="O48" s="12">
        <f>+VC_end!O48/10000</f>
        <v>16.322768243441299</v>
      </c>
      <c r="P48" s="12">
        <f>+VC_end!P48/10000</f>
        <v>13.463445839620301</v>
      </c>
      <c r="Q48" s="12">
        <f>+VC_end!Q48/10000</f>
        <v>20.235448757895302</v>
      </c>
      <c r="R48" s="12">
        <f>+VC_end!R48/10000</f>
        <v>40.882963119094498</v>
      </c>
      <c r="S48" s="12">
        <f>+VC_end!S48/10000</f>
        <v>30.984369520986998</v>
      </c>
      <c r="T48" s="12">
        <f>+VC_end!T48/10000</f>
        <v>53.560823120812501</v>
      </c>
      <c r="U48" s="12">
        <f>+VC_end!U48/10000</f>
        <v>59.170232180617703</v>
      </c>
      <c r="V48" s="12">
        <f>+VC_end!V48/10000</f>
        <v>31.255154414139898</v>
      </c>
      <c r="W48" s="12">
        <f>+VC_end!W48/10000</f>
        <v>51.5700354810959</v>
      </c>
      <c r="X48" s="12">
        <f>+VC_end!X48/10000</f>
        <v>45.3183666172513</v>
      </c>
      <c r="Y48" s="12">
        <f>+VC_end!Y48/10000</f>
        <v>23.748731481547999</v>
      </c>
      <c r="Z48" s="12">
        <f>+VC_end!Z48/10000</f>
        <v>66.136102447752307</v>
      </c>
      <c r="AA48" s="12">
        <f>+VC_end!AA48/10000</f>
        <v>44.934000735868501</v>
      </c>
      <c r="AB48" s="12">
        <f>+VC_end!AB48/10000</f>
        <v>43.260198999608804</v>
      </c>
      <c r="AC48" s="12">
        <f>+VC_end!AC48/10000</f>
        <v>56.110347602477098</v>
      </c>
      <c r="AD48" s="12">
        <f>+VC_end!AD48/10000</f>
        <v>52.107436097325902</v>
      </c>
      <c r="AE48" s="12">
        <f>+VC_end!AE48/10000</f>
        <v>57.741969569772294</v>
      </c>
      <c r="AF48" s="12">
        <f>+VC_end!AF48/10000</f>
        <v>29.3549246223584</v>
      </c>
    </row>
    <row r="49" spans="1:32" s="13" customFormat="1" x14ac:dyDescent="0.25">
      <c r="A49" s="10" t="str">
        <f>+[1]VC_Finals!A49</f>
        <v>2-Butenal, (Z)-</v>
      </c>
      <c r="B49" s="11" t="s">
        <v>67</v>
      </c>
      <c r="C49" s="11" t="s">
        <v>46</v>
      </c>
      <c r="D49" s="12">
        <v>27.013502400607599</v>
      </c>
      <c r="E49" s="10" t="s">
        <v>171</v>
      </c>
      <c r="F49" s="12">
        <v>70</v>
      </c>
      <c r="G49" s="10" t="s">
        <v>39</v>
      </c>
      <c r="H49" s="12">
        <f>+VC_end!H49/10000</f>
        <v>3.9756454379977004</v>
      </c>
      <c r="I49" s="12">
        <f>+VC_end!I49/10000</f>
        <v>4.85548885625927</v>
      </c>
      <c r="J49" s="12">
        <f>+VC_end!J49/10000</f>
        <v>8.10730425475227</v>
      </c>
      <c r="K49" s="12">
        <f>+VC_end!K49/10000</f>
        <v>4.6552339564185194</v>
      </c>
      <c r="L49" s="12">
        <f>+VC_end!L49/10000</f>
        <v>8.7101150053151102</v>
      </c>
      <c r="M49" s="12">
        <f>+VC_end!M49/10000</f>
        <v>6.4439664174006106</v>
      </c>
      <c r="N49" s="12">
        <f>+VC_end!N49/10000</f>
        <v>30.841943098307301</v>
      </c>
      <c r="O49" s="12">
        <f>+VC_end!O49/10000</f>
        <v>20.093112500221398</v>
      </c>
      <c r="P49" s="12">
        <f>+VC_end!P49/10000</f>
        <v>17.258647769631697</v>
      </c>
      <c r="Q49" s="12">
        <f>+VC_end!Q49/10000</f>
        <v>22.692797118483199</v>
      </c>
      <c r="R49" s="12">
        <f>+VC_end!R49/10000</f>
        <v>54.489307697289206</v>
      </c>
      <c r="S49" s="12">
        <f>+VC_end!S49/10000</f>
        <v>44.6284460410767</v>
      </c>
      <c r="T49" s="12">
        <f>+VC_end!T49/10000</f>
        <v>72.636031074276701</v>
      </c>
      <c r="U49" s="12">
        <f>+VC_end!U49/10000</f>
        <v>80.188552583893596</v>
      </c>
      <c r="V49" s="12">
        <f>+VC_end!V49/10000</f>
        <v>40.642471081788699</v>
      </c>
      <c r="W49" s="12">
        <f>+VC_end!W49/10000</f>
        <v>67.00561776192049</v>
      </c>
      <c r="X49" s="12">
        <f>+VC_end!X49/10000</f>
        <v>61.801045387540306</v>
      </c>
      <c r="Y49" s="12">
        <f>+VC_end!Y49/10000</f>
        <v>31.877424043330802</v>
      </c>
      <c r="Z49" s="12">
        <f>+VC_end!Z49/10000</f>
        <v>89.485702502041903</v>
      </c>
      <c r="AA49" s="12">
        <f>+VC_end!AA49/10000</f>
        <v>66.014181764446803</v>
      </c>
      <c r="AB49" s="12">
        <f>+VC_end!AB49/10000</f>
        <v>63.418154487383902</v>
      </c>
      <c r="AC49" s="12">
        <f>+VC_end!AC49/10000</f>
        <v>73.249755250317804</v>
      </c>
      <c r="AD49" s="12">
        <f>+VC_end!AD49/10000</f>
        <v>68.030997817529908</v>
      </c>
      <c r="AE49" s="12">
        <f>+VC_end!AE49/10000</f>
        <v>77.871841884980498</v>
      </c>
      <c r="AF49" s="12">
        <f>+VC_end!AF49/10000</f>
        <v>35.890064173593402</v>
      </c>
    </row>
    <row r="50" spans="1:32" s="13" customFormat="1" x14ac:dyDescent="0.25">
      <c r="A50" s="10" t="str">
        <f>+[1]VC_Finals!A50</f>
        <v>1-Octen-3-ol</v>
      </c>
      <c r="B50" s="11" t="s">
        <v>173</v>
      </c>
      <c r="C50" s="11" t="s">
        <v>37</v>
      </c>
      <c r="D50" s="12">
        <v>27.254843257849501</v>
      </c>
      <c r="E50" s="10" t="s">
        <v>174</v>
      </c>
      <c r="F50" s="12">
        <v>57</v>
      </c>
      <c r="G50" s="10" t="s">
        <v>39</v>
      </c>
      <c r="H50" s="12">
        <f>+VC_end!H50/10000</f>
        <v>171.39200112887099</v>
      </c>
      <c r="I50" s="12">
        <f>+VC_end!I50/10000</f>
        <v>109.86588800804799</v>
      </c>
      <c r="J50" s="12">
        <f>+VC_end!J50/10000</f>
        <v>328.34121359192397</v>
      </c>
      <c r="K50" s="12">
        <f>+VC_end!K50/10000</f>
        <v>252.627532434805</v>
      </c>
      <c r="L50" s="12">
        <f>+VC_end!L50/10000</f>
        <v>301.21110324250998</v>
      </c>
      <c r="M50" s="12">
        <f>+VC_end!M50/10000</f>
        <v>271.82117998253199</v>
      </c>
      <c r="N50" s="12">
        <f>+VC_end!N50/10000</f>
        <v>351.98298368490401</v>
      </c>
      <c r="O50" s="12">
        <f>+VC_end!O50/10000</f>
        <v>376.152774346532</v>
      </c>
      <c r="P50" s="12">
        <f>+VC_end!P50/10000</f>
        <v>277.58490162912796</v>
      </c>
      <c r="Q50" s="12">
        <f>+VC_end!Q50/10000</f>
        <v>375.94867848803301</v>
      </c>
      <c r="R50" s="12">
        <f>+VC_end!R50/10000</f>
        <v>278.68021532104802</v>
      </c>
      <c r="S50" s="12">
        <f>+VC_end!S50/10000</f>
        <v>415.61637988477599</v>
      </c>
      <c r="T50" s="12">
        <f>+VC_end!T50/10000</f>
        <v>348.71847850678199</v>
      </c>
      <c r="U50" s="12">
        <f>+VC_end!U50/10000</f>
        <v>681.279069974496</v>
      </c>
      <c r="V50" s="12">
        <f>+VC_end!V50/10000</f>
        <v>451.45583155856002</v>
      </c>
      <c r="W50" s="12">
        <f>+VC_end!W50/10000</f>
        <v>750.66377848043498</v>
      </c>
      <c r="X50" s="12">
        <f>+VC_end!X50/10000</f>
        <v>419.20036657080101</v>
      </c>
      <c r="Y50" s="12">
        <f>+VC_end!Y50/10000</f>
        <v>443.82131256162495</v>
      </c>
      <c r="Z50" s="12">
        <f>+VC_end!Z50/10000</f>
        <v>526.72656175234192</v>
      </c>
      <c r="AA50" s="12">
        <f>+VC_end!AA50/10000</f>
        <v>527.25766537648508</v>
      </c>
      <c r="AB50" s="12">
        <f>+VC_end!AB50/10000</f>
        <v>425.31863588362904</v>
      </c>
      <c r="AC50" s="12">
        <f>+VC_end!AC50/10000</f>
        <v>560.62617635714696</v>
      </c>
      <c r="AD50" s="12">
        <f>+VC_end!AD50/10000</f>
        <v>455.77585935394995</v>
      </c>
      <c r="AE50" s="12">
        <f>+VC_end!AE50/10000</f>
        <v>616.60150446948592</v>
      </c>
      <c r="AF50" s="12">
        <f>+VC_end!AF50/10000</f>
        <v>379.33367372120802</v>
      </c>
    </row>
    <row r="51" spans="1:32" s="13" customFormat="1" x14ac:dyDescent="0.25">
      <c r="A51" s="10" t="str">
        <f>+[1]VC_Finals!A51</f>
        <v>2-Octanone</v>
      </c>
      <c r="B51" s="11" t="s">
        <v>176</v>
      </c>
      <c r="C51" s="11" t="s">
        <v>50</v>
      </c>
      <c r="D51" s="12">
        <v>27.612286204599101</v>
      </c>
      <c r="E51" s="10" t="s">
        <v>177</v>
      </c>
      <c r="F51" s="12">
        <v>58</v>
      </c>
      <c r="G51" s="10" t="s">
        <v>39</v>
      </c>
      <c r="H51" s="12">
        <f>+VC_end!H51/10000</f>
        <v>2.5881559056908001</v>
      </c>
      <c r="I51" s="12">
        <f>+VC_end!I51/10000</f>
        <v>1.3358993199198099</v>
      </c>
      <c r="J51" s="12">
        <f>+VC_end!J51/10000</f>
        <v>2.5966042369181301</v>
      </c>
      <c r="K51" s="12">
        <f>+VC_end!K51/10000</f>
        <v>1.48776115245836</v>
      </c>
      <c r="L51" s="12">
        <f>+VC_end!L51/10000</f>
        <v>1.7735063087295502</v>
      </c>
      <c r="M51" s="12">
        <f>+VC_end!M51/10000</f>
        <v>1.2258002384687399</v>
      </c>
      <c r="N51" s="12">
        <f>+VC_end!N51/10000</f>
        <v>1.7535387002315601</v>
      </c>
      <c r="O51" s="12">
        <f>+VC_end!O51/10000</f>
        <v>1.2831034328822899</v>
      </c>
      <c r="P51" s="12">
        <f>+VC_end!P51/10000</f>
        <v>1.0940134253146299</v>
      </c>
      <c r="Q51" s="12">
        <f>+VC_end!Q51/10000</f>
        <v>1.4713883934257599</v>
      </c>
      <c r="R51" s="12">
        <f>+VC_end!R51/10000</f>
        <v>1.43014280800809</v>
      </c>
      <c r="S51" s="12">
        <f>+VC_end!S51/10000</f>
        <v>2.0209160007976701</v>
      </c>
      <c r="T51" s="12">
        <f>+VC_end!T51/10000</f>
        <v>1.94563227353166</v>
      </c>
      <c r="U51" s="12">
        <f>+VC_end!U51/10000</f>
        <v>3.0010683920449099</v>
      </c>
      <c r="V51" s="12">
        <f>+VC_end!V51/10000</f>
        <v>2.8368918361212101</v>
      </c>
      <c r="W51" s="12">
        <f>+VC_end!W51/10000</f>
        <v>10.472149266992801</v>
      </c>
      <c r="X51" s="12">
        <f>+VC_end!X51/10000</f>
        <v>2.9461722354172499</v>
      </c>
      <c r="Y51" s="12">
        <f>+VC_end!Y51/10000</f>
        <v>4.2451435075992503</v>
      </c>
      <c r="Z51" s="12">
        <f>+VC_end!Z51/10000</f>
        <v>5.8319995243195102</v>
      </c>
      <c r="AA51" s="12">
        <f>+VC_end!AA51/10000</f>
        <v>2.3720402081619301</v>
      </c>
      <c r="AB51" s="12">
        <f>+VC_end!AB51/10000</f>
        <v>1.43343680238988</v>
      </c>
      <c r="AC51" s="12">
        <f>+VC_end!AC51/10000</f>
        <v>2.0451303575048803</v>
      </c>
      <c r="AD51" s="12">
        <f>+VC_end!AD51/10000</f>
        <v>3.3901853530952999</v>
      </c>
      <c r="AE51" s="12">
        <f>+VC_end!AE51/10000</f>
        <v>5.5650877711303597</v>
      </c>
      <c r="AF51" s="12">
        <f>+VC_end!AF51/10000</f>
        <v>1.5290184942168701</v>
      </c>
    </row>
    <row r="52" spans="1:32" s="13" customFormat="1" x14ac:dyDescent="0.25">
      <c r="A52" s="10" t="str">
        <f>+[1]VC_Finals!A52</f>
        <v>Acetic acid, butyl ester</v>
      </c>
      <c r="B52" s="11" t="s">
        <v>103</v>
      </c>
      <c r="C52" s="11" t="s">
        <v>60</v>
      </c>
      <c r="D52" s="12">
        <v>27.8755271169791</v>
      </c>
      <c r="E52" s="10" t="s">
        <v>179</v>
      </c>
      <c r="F52" s="12">
        <v>56</v>
      </c>
      <c r="G52" s="10" t="s">
        <v>39</v>
      </c>
      <c r="H52" s="12">
        <f>+VC_end!H52/10000</f>
        <v>16.607696811388799</v>
      </c>
      <c r="I52" s="12">
        <f>+VC_end!I52/10000</f>
        <v>14.2978705284144</v>
      </c>
      <c r="J52" s="12">
        <f>+VC_end!J52/10000</f>
        <v>22.424158121491701</v>
      </c>
      <c r="K52" s="12">
        <f>+VC_end!K52/10000</f>
        <v>22.169666159297801</v>
      </c>
      <c r="L52" s="12">
        <f>+VC_end!L52/10000</f>
        <v>21.628738127930703</v>
      </c>
      <c r="M52" s="12">
        <f>+VC_end!M52/10000</f>
        <v>16.5385640145727</v>
      </c>
      <c r="N52" s="12">
        <f>+VC_end!N52/10000</f>
        <v>24.140127506225202</v>
      </c>
      <c r="O52" s="12">
        <f>+VC_end!O52/10000</f>
        <v>36.357450893488604</v>
      </c>
      <c r="P52" s="12">
        <f>+VC_end!P52/10000</f>
        <v>3.2873023303945899</v>
      </c>
      <c r="Q52" s="12">
        <f>+VC_end!Q52/10000</f>
        <v>24.9827213885881</v>
      </c>
      <c r="R52" s="12">
        <f>+VC_end!R52/10000</f>
        <v>12.041041050966101</v>
      </c>
      <c r="S52" s="12">
        <f>+VC_end!S52/10000</f>
        <v>2.8036600853564702</v>
      </c>
      <c r="T52" s="12">
        <f>+VC_end!T52/10000</f>
        <v>6.9546705673745004</v>
      </c>
      <c r="U52" s="12">
        <f>+VC_end!U52/10000</f>
        <v>10.720100970050501</v>
      </c>
      <c r="V52" s="12">
        <f>+VC_end!V52/10000</f>
        <v>2.24113756790367</v>
      </c>
      <c r="W52" s="12">
        <f>+VC_end!W52/10000</f>
        <v>6.6300448108332493</v>
      </c>
      <c r="X52" s="12">
        <f>+VC_end!X52/10000</f>
        <v>4.20892541799937</v>
      </c>
      <c r="Y52" s="12">
        <f>+VC_end!Y52/10000</f>
        <v>33.489379903618996</v>
      </c>
      <c r="Z52" s="12">
        <f>+VC_end!Z52/10000</f>
        <v>3.9721228934535802</v>
      </c>
      <c r="AA52" s="12">
        <f>+VC_end!AA52/10000</f>
        <v>2.9612762081916202</v>
      </c>
      <c r="AB52" s="12">
        <f>+VC_end!AB52/10000</f>
        <v>3.3026365457410298</v>
      </c>
      <c r="AC52" s="12">
        <f>+VC_end!AC52/10000</f>
        <v>4.9376613616671499</v>
      </c>
      <c r="AD52" s="12">
        <f>+VC_end!AD52/10000</f>
        <v>2.99158714677431</v>
      </c>
      <c r="AE52" s="12">
        <f>+VC_end!AE52/10000</f>
        <v>6.1191576208582399</v>
      </c>
      <c r="AF52" s="12">
        <f>+VC_end!AF52/10000</f>
        <v>33.943563255083994</v>
      </c>
    </row>
    <row r="53" spans="1:32" s="13" customFormat="1" x14ac:dyDescent="0.25">
      <c r="A53" s="10" t="str">
        <f>+[1]VC_Finals!A53</f>
        <v>Octanal</v>
      </c>
      <c r="B53" s="11" t="s">
        <v>181</v>
      </c>
      <c r="C53" s="11" t="s">
        <v>46</v>
      </c>
      <c r="D53" s="12">
        <v>27.949809008877999</v>
      </c>
      <c r="E53" s="10" t="s">
        <v>182</v>
      </c>
      <c r="F53" s="12">
        <v>84</v>
      </c>
      <c r="G53" s="10" t="s">
        <v>39</v>
      </c>
      <c r="H53" s="12">
        <f>+VC_end!H53/10000</f>
        <v>18.806002427857401</v>
      </c>
      <c r="I53" s="12">
        <f>+VC_end!I53/10000</f>
        <v>12.8936540047464</v>
      </c>
      <c r="J53" s="12">
        <f>+VC_end!J53/10000</f>
        <v>25.149414865047302</v>
      </c>
      <c r="K53" s="12">
        <f>+VC_end!K53/10000</f>
        <v>21.247195102973901</v>
      </c>
      <c r="L53" s="12">
        <f>+VC_end!L53/10000</f>
        <v>23.853705478141901</v>
      </c>
      <c r="M53" s="12">
        <f>+VC_end!M53/10000</f>
        <v>19.034267470411603</v>
      </c>
      <c r="N53" s="12">
        <f>+VC_end!N53/10000</f>
        <v>23.779520718941701</v>
      </c>
      <c r="O53" s="12">
        <f>+VC_end!O53/10000</f>
        <v>36.775280349855699</v>
      </c>
      <c r="P53" s="12">
        <f>+VC_end!P53/10000</f>
        <v>26.525638735103502</v>
      </c>
      <c r="Q53" s="12">
        <f>+VC_end!Q53/10000</f>
        <v>27.664432201891604</v>
      </c>
      <c r="R53" s="12">
        <f>+VC_end!R53/10000</f>
        <v>12.9856760046234</v>
      </c>
      <c r="S53" s="12">
        <f>+VC_end!S53/10000</f>
        <v>6.55024896479999</v>
      </c>
      <c r="T53" s="12">
        <f>+VC_end!T53/10000</f>
        <v>3.5100338917159095</v>
      </c>
      <c r="U53" s="12">
        <f>+VC_end!U53/10000</f>
        <v>9.1204599209017108</v>
      </c>
      <c r="V53" s="12">
        <f>+VC_end!V53/10000</f>
        <v>0.30367493049303096</v>
      </c>
      <c r="W53" s="12">
        <f>+VC_end!W53/10000</f>
        <v>5.0582384799126796</v>
      </c>
      <c r="X53" s="12">
        <f>+VC_end!X53/10000</f>
        <v>2.4383594771509101</v>
      </c>
      <c r="Y53" s="12">
        <f>+VC_end!Y53/10000</f>
        <v>23.1309574383376</v>
      </c>
      <c r="Z53" s="12">
        <f>+VC_end!Z53/10000</f>
        <v>3.7225132665386802</v>
      </c>
      <c r="AA53" s="12">
        <f>+VC_end!AA53/10000</f>
        <v>0.71767506811837201</v>
      </c>
      <c r="AB53" s="12">
        <f>+VC_end!AB53/10000</f>
        <v>1.30790924746054</v>
      </c>
      <c r="AC53" s="12">
        <f>+VC_end!AC53/10000</f>
        <v>2.14505024763795</v>
      </c>
      <c r="AD53" s="12">
        <f>+VC_end!AD53/10000</f>
        <v>2.6065804837503102</v>
      </c>
      <c r="AE53" s="12">
        <f>+VC_end!AE53/10000</f>
        <v>7.0972550169756508</v>
      </c>
      <c r="AF53" s="12">
        <f>+VC_end!AF53/10000</f>
        <v>39.3690326539312</v>
      </c>
    </row>
    <row r="54" spans="1:32" s="13" customFormat="1" x14ac:dyDescent="0.25">
      <c r="A54" s="10" t="str">
        <f>+[1]VC_Finals!A54</f>
        <v>Hexane, 2,4,4-trimethyl-</v>
      </c>
      <c r="B54" s="11" t="s">
        <v>103</v>
      </c>
      <c r="C54" s="11" t="s">
        <v>42</v>
      </c>
      <c r="D54" s="12">
        <v>28.062891321830399</v>
      </c>
      <c r="E54" s="10" t="s">
        <v>184</v>
      </c>
      <c r="F54" s="12">
        <v>71</v>
      </c>
      <c r="G54" s="10" t="s">
        <v>39</v>
      </c>
      <c r="H54" s="12">
        <f>+VC_end!H54/10000</f>
        <v>185.94085819349999</v>
      </c>
      <c r="I54" s="12">
        <f>+VC_end!I54/10000</f>
        <v>104.678053716797</v>
      </c>
      <c r="J54" s="12">
        <f>+VC_end!J54/10000</f>
        <v>244.85568593746299</v>
      </c>
      <c r="K54" s="12">
        <f>+VC_end!K54/10000</f>
        <v>228.839732365072</v>
      </c>
      <c r="L54" s="12">
        <f>+VC_end!L54/10000</f>
        <v>271.65746120618201</v>
      </c>
      <c r="M54" s="12">
        <f>+VC_end!M54/10000</f>
        <v>169.54680885309901</v>
      </c>
      <c r="N54" s="12">
        <f>+VC_end!N54/10000</f>
        <v>162.99272461445298</v>
      </c>
      <c r="O54" s="12">
        <f>+VC_end!O54/10000</f>
        <v>9.70080778077382</v>
      </c>
      <c r="P54" s="12">
        <f>+VC_end!P54/10000</f>
        <v>114.064323092565</v>
      </c>
      <c r="Q54" s="12">
        <f>+VC_end!Q54/10000</f>
        <v>10.2735579924524</v>
      </c>
      <c r="R54" s="12">
        <f>+VC_end!R54/10000</f>
        <v>7.3041602635874296</v>
      </c>
      <c r="S54" s="12">
        <f>+VC_end!S54/10000</f>
        <v>7.9884466250809298</v>
      </c>
      <c r="T54" s="12">
        <f>+VC_end!T54/10000</f>
        <v>5.7383862615744299</v>
      </c>
      <c r="U54" s="12">
        <f>+VC_end!U54/10000</f>
        <v>7.9493471003760305</v>
      </c>
      <c r="V54" s="12">
        <f>+VC_end!V54/10000</f>
        <v>5.4315708239146003</v>
      </c>
      <c r="W54" s="12">
        <f>+VC_end!W54/10000</f>
        <v>14.706719813223801</v>
      </c>
      <c r="X54" s="12">
        <f>+VC_end!X54/10000</f>
        <v>9.4243519473843698</v>
      </c>
      <c r="Y54" s="12">
        <f>+VC_end!Y54/10000</f>
        <v>5.4137952816627299</v>
      </c>
      <c r="Z54" s="12">
        <f>+VC_end!Z54/10000</f>
        <v>9.2606105916394608</v>
      </c>
      <c r="AA54" s="12">
        <f>+VC_end!AA54/10000</f>
        <v>5.98279754154923</v>
      </c>
      <c r="AB54" s="12">
        <f>+VC_end!AB54/10000</f>
        <v>8.6326645775002895</v>
      </c>
      <c r="AC54" s="12">
        <f>+VC_end!AC54/10000</f>
        <v>13.1722361599459</v>
      </c>
      <c r="AD54" s="12">
        <f>+VC_end!AD54/10000</f>
        <v>11.4123507656598</v>
      </c>
      <c r="AE54" s="12">
        <f>+VC_end!AE54/10000</f>
        <v>10.999407746841499</v>
      </c>
      <c r="AF54" s="12">
        <f>+VC_end!AF54/10000</f>
        <v>23.869103823061</v>
      </c>
    </row>
    <row r="55" spans="1:32" s="13" customFormat="1" x14ac:dyDescent="0.25">
      <c r="A55" s="10" t="str">
        <f>+[1]VC_Finals!A55</f>
        <v>Pentanoic acid</v>
      </c>
      <c r="B55" s="11" t="s">
        <v>186</v>
      </c>
      <c r="C55" s="11" t="s">
        <v>83</v>
      </c>
      <c r="D55" s="12">
        <v>28.7541551553538</v>
      </c>
      <c r="E55" s="10" t="s">
        <v>187</v>
      </c>
      <c r="F55" s="12">
        <v>60</v>
      </c>
      <c r="G55" s="10" t="s">
        <v>39</v>
      </c>
      <c r="H55" s="12">
        <f>+VC_end!H55/10000</f>
        <v>19.652130694183899</v>
      </c>
      <c r="I55" s="12">
        <f>+VC_end!I55/10000</f>
        <v>21.6998614834542</v>
      </c>
      <c r="J55" s="12">
        <f>+VC_end!J55/10000</f>
        <v>13.716332161288198</v>
      </c>
      <c r="K55" s="12">
        <f>+VC_end!K55/10000</f>
        <v>3.0756554421577502</v>
      </c>
      <c r="L55" s="12">
        <f>+VC_end!L55/10000</f>
        <v>7.1603375720443498</v>
      </c>
      <c r="M55" s="12">
        <f>+VC_end!M55/10000</f>
        <v>7.9109789529426608</v>
      </c>
      <c r="N55" s="12">
        <f>+VC_end!N55/10000</f>
        <v>21.624574715081899</v>
      </c>
      <c r="O55" s="12">
        <f>+VC_end!O55/10000</f>
        <v>15.471180727459499</v>
      </c>
      <c r="P55" s="12">
        <f>+VC_end!P55/10000</f>
        <v>5.3874948042526301</v>
      </c>
      <c r="Q55" s="12">
        <f>+VC_end!Q55/10000</f>
        <v>7.0076668049579895</v>
      </c>
      <c r="R55" s="12">
        <f>+VC_end!R55/10000</f>
        <v>6.9439211874656799</v>
      </c>
      <c r="S55" s="12">
        <f>+VC_end!S55/10000</f>
        <v>3.0864091788125201</v>
      </c>
      <c r="T55" s="12">
        <f>+VC_end!T55/10000</f>
        <v>5.4361608060287603</v>
      </c>
      <c r="U55" s="12">
        <f>+VC_end!U55/10000</f>
        <v>3.1272975291442902</v>
      </c>
      <c r="V55" s="12">
        <f>+VC_end!V55/10000</f>
        <v>1.4975772400662</v>
      </c>
      <c r="W55" s="12">
        <f>+VC_end!W55/10000</f>
        <v>15.254241531793101</v>
      </c>
      <c r="X55" s="12">
        <f>+VC_end!X55/10000</f>
        <v>2.5805381377448602</v>
      </c>
      <c r="Y55" s="12">
        <f>+VC_end!Y55/10000</f>
        <v>5.9603877392963707</v>
      </c>
      <c r="Z55" s="12">
        <f>+VC_end!Z55/10000</f>
        <v>8.9145651430416795</v>
      </c>
      <c r="AA55" s="12">
        <f>+VC_end!AA55/10000</f>
        <v>1.1452250175384502</v>
      </c>
      <c r="AB55" s="12">
        <f>+VC_end!AB55/10000</f>
        <v>3.0930728568097798</v>
      </c>
      <c r="AC55" s="12">
        <f>+VC_end!AC55/10000</f>
        <v>1.2419438617554301</v>
      </c>
      <c r="AD55" s="12">
        <f>+VC_end!AD55/10000</f>
        <v>0.33882444149082597</v>
      </c>
      <c r="AE55" s="12">
        <f>+VC_end!AE55/10000</f>
        <v>24.344942338868101</v>
      </c>
      <c r="AF55" s="12">
        <f>+VC_end!AF55/10000</f>
        <v>3.8377203463241605</v>
      </c>
    </row>
    <row r="56" spans="1:32" s="13" customFormat="1" x14ac:dyDescent="0.25">
      <c r="A56" s="10" t="str">
        <f>+[1]VC_Finals!A56</f>
        <v>Heptane, 3,3,4-trimethyl-</v>
      </c>
      <c r="B56" s="11" t="s">
        <v>115</v>
      </c>
      <c r="C56" s="11" t="s">
        <v>189</v>
      </c>
      <c r="D56" s="12">
        <v>28.981438763931202</v>
      </c>
      <c r="E56" s="10" t="s">
        <v>190</v>
      </c>
      <c r="F56" s="12">
        <v>71</v>
      </c>
      <c r="G56" s="10" t="s">
        <v>39</v>
      </c>
      <c r="H56" s="12">
        <f>+VC_end!H56/10000</f>
        <v>3.6812359915171196</v>
      </c>
      <c r="I56" s="12">
        <f>+VC_end!I56/10000</f>
        <v>1.66002188407588</v>
      </c>
      <c r="J56" s="12">
        <f>+VC_end!J56/10000</f>
        <v>3.71140110616011</v>
      </c>
      <c r="K56" s="12">
        <f>+VC_end!K56/10000</f>
        <v>2.0387391354005797</v>
      </c>
      <c r="L56" s="12">
        <f>+VC_end!L56/10000</f>
        <v>2.9872226770966601</v>
      </c>
      <c r="M56" s="12">
        <f>+VC_end!M56/10000</f>
        <v>2.1575610197885702</v>
      </c>
      <c r="N56" s="12">
        <f>+VC_end!N56/10000</f>
        <v>2.49117558980035</v>
      </c>
      <c r="O56" s="12">
        <f>+VC_end!O56/10000</f>
        <v>3.12716998017605</v>
      </c>
      <c r="P56" s="12">
        <f>+VC_end!P56/10000</f>
        <v>1.6946992337023301</v>
      </c>
      <c r="Q56" s="12">
        <f>+VC_end!Q56/10000</f>
        <v>3.4110639055218401</v>
      </c>
      <c r="R56" s="12">
        <f>+VC_end!R56/10000</f>
        <v>2.70060366559877</v>
      </c>
      <c r="S56" s="12">
        <f>+VC_end!S56/10000</f>
        <v>2.9860952147511499</v>
      </c>
      <c r="T56" s="12">
        <f>+VC_end!T56/10000</f>
        <v>2.2725449943460201</v>
      </c>
      <c r="U56" s="12">
        <f>+VC_end!U56/10000</f>
        <v>2.86680201667293</v>
      </c>
      <c r="V56" s="12">
        <f>+VC_end!V56/10000</f>
        <v>1.6963518265997999</v>
      </c>
      <c r="W56" s="12">
        <f>+VC_end!W56/10000</f>
        <v>6.3347837116714603</v>
      </c>
      <c r="X56" s="12">
        <f>+VC_end!X56/10000</f>
        <v>3.1443780383104198</v>
      </c>
      <c r="Y56" s="12">
        <f>+VC_end!Y56/10000</f>
        <v>2.27613156175584</v>
      </c>
      <c r="Z56" s="12">
        <f>+VC_end!Z56/10000</f>
        <v>3.6733341398065402</v>
      </c>
      <c r="AA56" s="12">
        <f>+VC_end!AA56/10000</f>
        <v>2.2595893593680203</v>
      </c>
      <c r="AB56" s="12">
        <f>+VC_end!AB56/10000</f>
        <v>2.8487246159167801</v>
      </c>
      <c r="AC56" s="12">
        <f>+VC_end!AC56/10000</f>
        <v>4.6411775310333407</v>
      </c>
      <c r="AD56" s="12">
        <f>+VC_end!AD56/10000</f>
        <v>4.5345278053186897</v>
      </c>
      <c r="AE56" s="12">
        <f>+VC_end!AE56/10000</f>
        <v>4.4881477702782995</v>
      </c>
      <c r="AF56" s="12">
        <f>+VC_end!AF56/10000</f>
        <v>8.673288722891769</v>
      </c>
    </row>
    <row r="57" spans="1:32" s="13" customFormat="1" x14ac:dyDescent="0.25">
      <c r="A57" s="10" t="str">
        <f>+[1]VC_Finals!A57</f>
        <v>2-Ethyl-1-hexanol</v>
      </c>
      <c r="B57" s="11" t="s">
        <v>192</v>
      </c>
      <c r="C57" s="11" t="s">
        <v>37</v>
      </c>
      <c r="D57" s="12">
        <v>29.241563076041</v>
      </c>
      <c r="E57" s="10" t="s">
        <v>193</v>
      </c>
      <c r="F57" s="12">
        <v>57</v>
      </c>
      <c r="G57" s="10" t="s">
        <v>39</v>
      </c>
      <c r="H57" s="12">
        <f>+VC_end!H57/10000</f>
        <v>5.7092012958204599</v>
      </c>
      <c r="I57" s="12">
        <f>+VC_end!I57/10000</f>
        <v>1.6066456461212899</v>
      </c>
      <c r="J57" s="12">
        <f>+VC_end!J57/10000</f>
        <v>5.5535680944180603</v>
      </c>
      <c r="K57" s="12">
        <f>+VC_end!K57/10000</f>
        <v>3.9373798446176695</v>
      </c>
      <c r="L57" s="12">
        <f>+VC_end!L57/10000</f>
        <v>4.0169931048070193</v>
      </c>
      <c r="M57" s="12">
        <f>+VC_end!M57/10000</f>
        <v>4.6277038408314004</v>
      </c>
      <c r="N57" s="12">
        <f>+VC_end!N57/10000</f>
        <v>2.0824819763901701</v>
      </c>
      <c r="O57" s="12">
        <f>+VC_end!O57/10000</f>
        <v>3.0273764297194097</v>
      </c>
      <c r="P57" s="12">
        <f>+VC_end!P57/10000</f>
        <v>2.52558642909485</v>
      </c>
      <c r="Q57" s="12">
        <f>+VC_end!Q57/10000</f>
        <v>4.1149796139246293</v>
      </c>
      <c r="R57" s="12">
        <f>+VC_end!R57/10000</f>
        <v>2.5747722191974201</v>
      </c>
      <c r="S57" s="12">
        <f>+VC_end!S57/10000</f>
        <v>2.3914902686260802</v>
      </c>
      <c r="T57" s="12">
        <f>+VC_end!T57/10000</f>
        <v>1.9464548117732101</v>
      </c>
      <c r="U57" s="12">
        <f>+VC_end!U57/10000</f>
        <v>2.5505822077575999</v>
      </c>
      <c r="V57" s="12">
        <f>+VC_end!V57/10000</f>
        <v>1.9214734541324299</v>
      </c>
      <c r="W57" s="12">
        <f>+VC_end!W57/10000</f>
        <v>5.5883294246489701</v>
      </c>
      <c r="X57" s="12">
        <f>+VC_end!X57/10000</f>
        <v>3.1440635166700597</v>
      </c>
      <c r="Y57" s="12">
        <f>+VC_end!Y57/10000</f>
        <v>2.1010571130557096</v>
      </c>
      <c r="Z57" s="12">
        <f>+VC_end!Z57/10000</f>
        <v>3.6778551826162897</v>
      </c>
      <c r="AA57" s="12">
        <f>+VC_end!AA57/10000</f>
        <v>4.4352277999045899</v>
      </c>
      <c r="AB57" s="12">
        <f>+VC_end!AB57/10000</f>
        <v>2.6212142787823502</v>
      </c>
      <c r="AC57" s="12">
        <f>+VC_end!AC57/10000</f>
        <v>7.4325378713630501</v>
      </c>
      <c r="AD57" s="12">
        <f>+VC_end!AD57/10000</f>
        <v>3.4325402207582201</v>
      </c>
      <c r="AE57" s="12">
        <f>+VC_end!AE57/10000</f>
        <v>3.25226672603161</v>
      </c>
      <c r="AF57" s="12">
        <f>+VC_end!AF57/10000</f>
        <v>7.8765872965210804</v>
      </c>
    </row>
    <row r="58" spans="1:32" s="13" customFormat="1" x14ac:dyDescent="0.25">
      <c r="A58" s="10" t="str">
        <f>+[1]VC_Finals!A58</f>
        <v>Undecane</v>
      </c>
      <c r="B58" s="11" t="s">
        <v>195</v>
      </c>
      <c r="C58" s="11" t="s">
        <v>42</v>
      </c>
      <c r="D58" s="12">
        <v>30.119060547295799</v>
      </c>
      <c r="E58" s="10" t="s">
        <v>196</v>
      </c>
      <c r="F58" s="12">
        <v>57</v>
      </c>
      <c r="G58" s="10" t="s">
        <v>39</v>
      </c>
      <c r="H58" s="12">
        <f>+VC_end!H58/10000</f>
        <v>91.2932619353749</v>
      </c>
      <c r="I58" s="12">
        <f>+VC_end!I58/10000</f>
        <v>27.573564840347903</v>
      </c>
      <c r="J58" s="12">
        <f>+VC_end!J58/10000</f>
        <v>78.488311917846701</v>
      </c>
      <c r="K58" s="12">
        <f>+VC_end!K58/10000</f>
        <v>57.466901514495596</v>
      </c>
      <c r="L58" s="12">
        <f>+VC_end!L58/10000</f>
        <v>51.052673462823904</v>
      </c>
      <c r="M58" s="12">
        <f>+VC_end!M58/10000</f>
        <v>41.290477561759097</v>
      </c>
      <c r="N58" s="12">
        <f>+VC_end!N58/10000</f>
        <v>44.557231373089898</v>
      </c>
      <c r="O58" s="12">
        <f>+VC_end!O58/10000</f>
        <v>60.824747460337299</v>
      </c>
      <c r="P58" s="12">
        <f>+VC_end!P58/10000</f>
        <v>39.8739304414364</v>
      </c>
      <c r="Q58" s="12">
        <f>+VC_end!Q58/10000</f>
        <v>63.305882361689896</v>
      </c>
      <c r="R58" s="12">
        <f>+VC_end!R58/10000</f>
        <v>44.668815366630795</v>
      </c>
      <c r="S58" s="12">
        <f>+VC_end!S58/10000</f>
        <v>51.100858293073401</v>
      </c>
      <c r="T58" s="12">
        <f>+VC_end!T58/10000</f>
        <v>39.968911026544298</v>
      </c>
      <c r="U58" s="12">
        <f>+VC_end!U58/10000</f>
        <v>54.736657120232401</v>
      </c>
      <c r="V58" s="12">
        <f>+VC_end!V58/10000</f>
        <v>35.1607070352701</v>
      </c>
      <c r="W58" s="12">
        <f>+VC_end!W58/10000</f>
        <v>114.70111044734</v>
      </c>
      <c r="X58" s="12">
        <f>+VC_end!X58/10000</f>
        <v>59.531583892464802</v>
      </c>
      <c r="Y58" s="12">
        <f>+VC_end!Y58/10000</f>
        <v>43.393025464054404</v>
      </c>
      <c r="Z58" s="12">
        <f>+VC_end!Z58/10000</f>
        <v>67.713127959760001</v>
      </c>
      <c r="AA58" s="12">
        <f>+VC_end!AA58/10000</f>
        <v>37.893763011268994</v>
      </c>
      <c r="AB58" s="12">
        <f>+VC_end!AB58/10000</f>
        <v>47.533881923355096</v>
      </c>
      <c r="AC58" s="12">
        <f>+VC_end!AC58/10000</f>
        <v>89.324281995010196</v>
      </c>
      <c r="AD58" s="12">
        <f>+VC_end!AD58/10000</f>
        <v>3.9858065260509101</v>
      </c>
      <c r="AE58" s="12">
        <f>+VC_end!AE58/10000</f>
        <v>61.206785713120304</v>
      </c>
      <c r="AF58" s="12">
        <f>+VC_end!AF58/10000</f>
        <v>113.041003691386</v>
      </c>
    </row>
    <row r="59" spans="1:32" s="13" customFormat="1" x14ac:dyDescent="0.25">
      <c r="A59" s="10" t="str">
        <f>+[1]VC_Finals!A59</f>
        <v>2-Octenal, (E)-</v>
      </c>
      <c r="B59" s="11" t="s">
        <v>159</v>
      </c>
      <c r="C59" s="11" t="s">
        <v>46</v>
      </c>
      <c r="D59" s="12">
        <v>30.573704376951401</v>
      </c>
      <c r="E59" s="10" t="s">
        <v>198</v>
      </c>
      <c r="F59" s="12">
        <v>83</v>
      </c>
      <c r="G59" s="10" t="s">
        <v>39</v>
      </c>
      <c r="H59" s="12">
        <f>+VC_end!H59/10000</f>
        <v>1.02715679635047</v>
      </c>
      <c r="I59" s="12">
        <f>+VC_end!I59/10000</f>
        <v>1.4029261613772599</v>
      </c>
      <c r="J59" s="12">
        <f>+VC_end!J59/10000</f>
        <v>1.9569254120331101</v>
      </c>
      <c r="K59" s="12">
        <f>+VC_end!K59/10000</f>
        <v>1.36377759186378</v>
      </c>
      <c r="L59" s="12">
        <f>+VC_end!L59/10000</f>
        <v>1.4389730002362899</v>
      </c>
      <c r="M59" s="12">
        <f>+VC_end!M59/10000</f>
        <v>1.6135390721460801</v>
      </c>
      <c r="N59" s="12">
        <f>+VC_end!N59/10000</f>
        <v>3.3527029385082998</v>
      </c>
      <c r="O59" s="12">
        <f>+VC_end!O59/10000</f>
        <v>2.2550875499485401</v>
      </c>
      <c r="P59" s="12">
        <f>+VC_end!P59/10000</f>
        <v>2.6114705062343799</v>
      </c>
      <c r="Q59" s="12">
        <f>+VC_end!Q59/10000</f>
        <v>1.7521311853269901</v>
      </c>
      <c r="R59" s="12">
        <f>+VC_end!R59/10000</f>
        <v>1.4645469818871599</v>
      </c>
      <c r="S59" s="12">
        <f>+VC_end!S59/10000</f>
        <v>0.70122627820509997</v>
      </c>
      <c r="T59" s="12">
        <f>+VC_end!T59/10000</f>
        <v>1.4934755391795</v>
      </c>
      <c r="U59" s="12">
        <f>+VC_end!U59/10000</f>
        <v>20.664465132571301</v>
      </c>
      <c r="V59" s="12">
        <f>+VC_end!V59/10000</f>
        <v>9.0706468630485197</v>
      </c>
      <c r="W59" s="12">
        <f>+VC_end!W59/10000</f>
        <v>1.4061496891991101</v>
      </c>
      <c r="X59" s="12">
        <f>+VC_end!X59/10000</f>
        <v>17.1695031169434</v>
      </c>
      <c r="Y59" s="12">
        <f>+VC_end!Y59/10000</f>
        <v>1.3380598604690499</v>
      </c>
      <c r="Z59" s="12">
        <f>+VC_end!Z59/10000</f>
        <v>1.69990541096277</v>
      </c>
      <c r="AA59" s="12">
        <f>+VC_end!AA59/10000</f>
        <v>9.7328756013940598</v>
      </c>
      <c r="AB59" s="12">
        <f>+VC_end!AB59/10000</f>
        <v>9.5610055081550502</v>
      </c>
      <c r="AC59" s="12">
        <f>+VC_end!AC59/10000</f>
        <v>18.4833521822666</v>
      </c>
      <c r="AD59" s="12">
        <f>+VC_end!AD59/10000</f>
        <v>16.5494855664185</v>
      </c>
      <c r="AE59" s="12">
        <f>+VC_end!AE59/10000</f>
        <v>1.2518791234305799</v>
      </c>
      <c r="AF59" s="12">
        <f>+VC_end!AF59/10000</f>
        <v>1.4454196065607998</v>
      </c>
    </row>
    <row r="60" spans="1:32" s="14" customFormat="1" x14ac:dyDescent="0.25">
      <c r="A60" s="10" t="str">
        <f>+[1]VC_Finals!A60</f>
        <v>1-Octanol</v>
      </c>
      <c r="B60" s="11" t="s">
        <v>89</v>
      </c>
      <c r="C60" s="11" t="s">
        <v>37</v>
      </c>
      <c r="D60" s="12">
        <v>30.738166981518201</v>
      </c>
      <c r="E60" s="10" t="s">
        <v>200</v>
      </c>
      <c r="F60" s="12">
        <v>56</v>
      </c>
      <c r="G60" s="10" t="s">
        <v>39</v>
      </c>
      <c r="H60" s="12">
        <f>+VC_end!H60/10000</f>
        <v>2.8359360126807203</v>
      </c>
      <c r="I60" s="12">
        <f>+VC_end!I60/10000</f>
        <v>2.2665168129273501</v>
      </c>
      <c r="J60" s="12">
        <f>+VC_end!J60/10000</f>
        <v>7.4633722778687703</v>
      </c>
      <c r="K60" s="12">
        <f>+VC_end!K60/10000</f>
        <v>3.7588447359340003</v>
      </c>
      <c r="L60" s="12">
        <f>+VC_end!L60/10000</f>
        <v>7.4441361869703204</v>
      </c>
      <c r="M60" s="12">
        <f>+VC_end!M60/10000</f>
        <v>5.7386483250728402</v>
      </c>
      <c r="N60" s="12">
        <f>+VC_end!N60/10000</f>
        <v>11.1809813061233</v>
      </c>
      <c r="O60" s="12">
        <f>+VC_end!O60/10000</f>
        <v>13.8762927501944</v>
      </c>
      <c r="P60" s="12">
        <f>+VC_end!P60/10000</f>
        <v>11.6183138953777</v>
      </c>
      <c r="Q60" s="12">
        <f>+VC_end!Q60/10000</f>
        <v>15.8140030324733</v>
      </c>
      <c r="R60" s="12">
        <f>+VC_end!R60/10000</f>
        <v>16.6451583279785</v>
      </c>
      <c r="S60" s="12">
        <f>+VC_end!S60/10000</f>
        <v>16.396322230433203</v>
      </c>
      <c r="T60" s="12">
        <f>+VC_end!T60/10000</f>
        <v>23.860119746536199</v>
      </c>
      <c r="U60" s="12">
        <f>+VC_end!U60/10000</f>
        <v>39.007921401016098</v>
      </c>
      <c r="V60" s="12">
        <f>+VC_end!V60/10000</f>
        <v>19.056774111896598</v>
      </c>
      <c r="W60" s="12">
        <f>+VC_end!W60/10000</f>
        <v>34.432163140558202</v>
      </c>
      <c r="X60" s="12">
        <f>+VC_end!X60/10000</f>
        <v>32.6570226872403</v>
      </c>
      <c r="Y60" s="12">
        <f>+VC_end!Y60/10000</f>
        <v>13.6503273720978</v>
      </c>
      <c r="Z60" s="12">
        <f>+VC_end!Z60/10000</f>
        <v>44.721007428790294</v>
      </c>
      <c r="AA60" s="12">
        <f>+VC_end!AA60/10000</f>
        <v>20.3790685332416</v>
      </c>
      <c r="AB60" s="12">
        <f>+VC_end!AB60/10000</f>
        <v>20.047488315707501</v>
      </c>
      <c r="AC60" s="12">
        <f>+VC_end!AC60/10000</f>
        <v>36.200437590570004</v>
      </c>
      <c r="AD60" s="12">
        <f>+VC_end!AD60/10000</f>
        <v>30.961377093627899</v>
      </c>
      <c r="AE60" s="12">
        <f>+VC_end!AE60/10000</f>
        <v>39.958892361124498</v>
      </c>
      <c r="AF60" s="12">
        <f>+VC_end!AF60/10000</f>
        <v>19.284381785448002</v>
      </c>
    </row>
    <row r="61" spans="1:32" s="13" customFormat="1" x14ac:dyDescent="0.25">
      <c r="A61" s="10" t="str">
        <f>+[1]VC_Finals!A61</f>
        <v>Heptane, 4-methylene-</v>
      </c>
      <c r="B61" s="11" t="s">
        <v>110</v>
      </c>
      <c r="C61" s="11" t="s">
        <v>189</v>
      </c>
      <c r="D61" s="12">
        <v>30.738370964535399</v>
      </c>
      <c r="E61" s="10" t="s">
        <v>202</v>
      </c>
      <c r="F61" s="12">
        <v>55</v>
      </c>
      <c r="G61" s="10" t="s">
        <v>39</v>
      </c>
      <c r="H61" s="12">
        <f>+VC_end!H61/10000</f>
        <v>1.6615913955617001</v>
      </c>
      <c r="I61" s="12">
        <f>+VC_end!I61/10000</f>
        <v>1.8849454208499901</v>
      </c>
      <c r="J61" s="12">
        <f>+VC_end!J61/10000</f>
        <v>3.8831908608201497</v>
      </c>
      <c r="K61" s="12">
        <f>+VC_end!K61/10000</f>
        <v>2.32259387588444</v>
      </c>
      <c r="L61" s="12">
        <f>+VC_end!L61/10000</f>
        <v>4.3548574106772397</v>
      </c>
      <c r="M61" s="12">
        <f>+VC_end!M61/10000</f>
        <v>3.3388252788713797</v>
      </c>
      <c r="N61" s="12">
        <f>+VC_end!N61/10000</f>
        <v>7.5859424463863991</v>
      </c>
      <c r="O61" s="12">
        <f>+VC_end!O61/10000</f>
        <v>13.385591646661901</v>
      </c>
      <c r="P61" s="12">
        <f>+VC_end!P61/10000</f>
        <v>7.1136220244379391</v>
      </c>
      <c r="Q61" s="12">
        <f>+VC_end!Q61/10000</f>
        <v>8.4846227629398498</v>
      </c>
      <c r="R61" s="12">
        <f>+VC_end!R61/10000</f>
        <v>17.050978940335302</v>
      </c>
      <c r="S61" s="12">
        <f>+VC_end!S61/10000</f>
        <v>17.2147346112496</v>
      </c>
      <c r="T61" s="12">
        <f>+VC_end!T61/10000</f>
        <v>23.331528984496</v>
      </c>
      <c r="U61" s="12">
        <f>+VC_end!U61/10000</f>
        <v>25.360180193482901</v>
      </c>
      <c r="V61" s="12">
        <f>+VC_end!V61/10000</f>
        <v>18.401388790139499</v>
      </c>
      <c r="W61" s="12">
        <f>+VC_end!W61/10000</f>
        <v>28.9910460538111</v>
      </c>
      <c r="X61" s="12">
        <f>+VC_end!X61/10000</f>
        <v>31.800096049386198</v>
      </c>
      <c r="Y61" s="12">
        <f>+VC_end!Y61/10000</f>
        <v>10.703507963516</v>
      </c>
      <c r="Z61" s="12">
        <f>+VC_end!Z61/10000</f>
        <v>39.757121742185895</v>
      </c>
      <c r="AA61" s="12">
        <f>+VC_end!AA61/10000</f>
        <v>20.1767186743613</v>
      </c>
      <c r="AB61" s="12">
        <f>+VC_end!AB61/10000</f>
        <v>18.471557745222</v>
      </c>
      <c r="AC61" s="12">
        <f>+VC_end!AC61/10000</f>
        <v>34.7350081770443</v>
      </c>
      <c r="AD61" s="12">
        <f>+VC_end!AD61/10000</f>
        <v>30.315396328889996</v>
      </c>
      <c r="AE61" s="12">
        <f>+VC_end!AE61/10000</f>
        <v>40.153956865623698</v>
      </c>
      <c r="AF61" s="12">
        <f>+VC_end!AF61/10000</f>
        <v>18.923716933236999</v>
      </c>
    </row>
    <row r="62" spans="1:32" s="13" customFormat="1" x14ac:dyDescent="0.25">
      <c r="A62" s="10" t="str">
        <f>+[1]VC_Finals!A62</f>
        <v>Pentanoic acid, 2-methyl-, anhydride</v>
      </c>
      <c r="B62" s="11" t="s">
        <v>41</v>
      </c>
      <c r="C62" s="11" t="s">
        <v>83</v>
      </c>
      <c r="D62" s="12">
        <v>31.193328924926401</v>
      </c>
      <c r="E62" s="10" t="s">
        <v>204</v>
      </c>
      <c r="F62" s="12">
        <v>99</v>
      </c>
      <c r="G62" s="10" t="s">
        <v>39</v>
      </c>
      <c r="H62" s="12">
        <f>+VC_end!H62/10000</f>
        <v>1.8993510153159601</v>
      </c>
      <c r="I62" s="12">
        <f>+VC_end!I62/10000</f>
        <v>1.72096902357492</v>
      </c>
      <c r="J62" s="12">
        <f>+VC_end!J62/10000</f>
        <v>11.598926036045301</v>
      </c>
      <c r="K62" s="12">
        <f>+VC_end!K62/10000</f>
        <v>4.5972372712730598</v>
      </c>
      <c r="L62" s="12">
        <f>+VC_end!L62/10000</f>
        <v>8.1490261778062987</v>
      </c>
      <c r="M62" s="12">
        <f>+VC_end!M62/10000</f>
        <v>9.77743644225834</v>
      </c>
      <c r="N62" s="12">
        <f>+VC_end!N62/10000</f>
        <v>27.873180042406702</v>
      </c>
      <c r="O62" s="12">
        <f>+VC_end!O62/10000</f>
        <v>22.7985716943674</v>
      </c>
      <c r="P62" s="12">
        <f>+VC_end!P62/10000</f>
        <v>25.545143121266001</v>
      </c>
      <c r="Q62" s="12">
        <f>+VC_end!Q62/10000</f>
        <v>20.569769623454899</v>
      </c>
      <c r="R62" s="12">
        <f>+VC_end!R62/10000</f>
        <v>5.95281680342414</v>
      </c>
      <c r="S62" s="12">
        <f>+VC_end!S62/10000</f>
        <v>9.8705545334338503</v>
      </c>
      <c r="T62" s="12">
        <f>+VC_end!T62/10000</f>
        <v>12.2455068692274</v>
      </c>
      <c r="U62" s="12">
        <f>+VC_end!U62/10000</f>
        <v>12.765254838822701</v>
      </c>
      <c r="V62" s="12">
        <f>+VC_end!V62/10000</f>
        <v>22.188497636961202</v>
      </c>
      <c r="W62" s="12">
        <f>+VC_end!W62/10000</f>
        <v>21.448251026123199</v>
      </c>
      <c r="X62" s="12">
        <f>+VC_end!X62/10000</f>
        <v>8.8409835996930504</v>
      </c>
      <c r="Y62" s="12">
        <f>+VC_end!Y62/10000</f>
        <v>13.875898639412201</v>
      </c>
      <c r="Z62" s="12">
        <f>+VC_end!Z62/10000</f>
        <v>26.426422685240599</v>
      </c>
      <c r="AA62" s="12">
        <f>+VC_end!AA62/10000</f>
        <v>12.8541301270813</v>
      </c>
      <c r="AB62" s="12">
        <f>+VC_end!AB62/10000</f>
        <v>27.547144802251299</v>
      </c>
      <c r="AC62" s="12">
        <f>+VC_end!AC62/10000</f>
        <v>16.588356971079399</v>
      </c>
      <c r="AD62" s="12">
        <f>+VC_end!AD62/10000</f>
        <v>4.8534598385332401</v>
      </c>
      <c r="AE62" s="12">
        <f>+VC_end!AE62/10000</f>
        <v>13.379169362320399</v>
      </c>
      <c r="AF62" s="12">
        <f>+VC_end!AF62/10000</f>
        <v>11.899001500189401</v>
      </c>
    </row>
    <row r="63" spans="1:32" s="13" customFormat="1" x14ac:dyDescent="0.25">
      <c r="A63" s="10" t="str">
        <f>+[1]VC_Finals!A63</f>
        <v>Nonanal</v>
      </c>
      <c r="B63" s="11" t="s">
        <v>206</v>
      </c>
      <c r="C63" s="11" t="s">
        <v>46</v>
      </c>
      <c r="D63" s="12">
        <v>31.710454372799099</v>
      </c>
      <c r="E63" s="10" t="s">
        <v>207</v>
      </c>
      <c r="F63" s="12">
        <v>98</v>
      </c>
      <c r="G63" s="10" t="s">
        <v>39</v>
      </c>
      <c r="H63" s="12">
        <f>+VC_end!H63/10000</f>
        <v>22.041955809376798</v>
      </c>
      <c r="I63" s="12">
        <f>+VC_end!I63/10000</f>
        <v>14.793763546138599</v>
      </c>
      <c r="J63" s="12">
        <f>+VC_end!J63/10000</f>
        <v>23.082706236898598</v>
      </c>
      <c r="K63" s="12">
        <f>+VC_end!K63/10000</f>
        <v>24.532526663755199</v>
      </c>
      <c r="L63" s="12">
        <f>+VC_end!L63/10000</f>
        <v>24.351449701276401</v>
      </c>
      <c r="M63" s="12">
        <f>+VC_end!M63/10000</f>
        <v>21.651009845470099</v>
      </c>
      <c r="N63" s="12">
        <f>+VC_end!N63/10000</f>
        <v>27.221257584462904</v>
      </c>
      <c r="O63" s="12">
        <f>+VC_end!O63/10000</f>
        <v>33.559384894020098</v>
      </c>
      <c r="P63" s="12">
        <f>+VC_end!P63/10000</f>
        <v>30.421337248593201</v>
      </c>
      <c r="Q63" s="12">
        <f>+VC_end!Q63/10000</f>
        <v>30.087873621455401</v>
      </c>
      <c r="R63" s="12">
        <f>+VC_end!R63/10000</f>
        <v>20.2351386818764</v>
      </c>
      <c r="S63" s="12">
        <f>+VC_end!S63/10000</f>
        <v>7.6484390487898608</v>
      </c>
      <c r="T63" s="12">
        <f>+VC_end!T63/10000</f>
        <v>18.451973837547602</v>
      </c>
      <c r="U63" s="12">
        <f>+VC_end!U63/10000</f>
        <v>6.0770129087253597</v>
      </c>
      <c r="V63" s="12">
        <f>+VC_end!V63/10000</f>
        <v>0.72025905995335493</v>
      </c>
      <c r="W63" s="12">
        <f>+VC_end!W63/10000</f>
        <v>5.83775834765214</v>
      </c>
      <c r="X63" s="12">
        <f>+VC_end!X63/10000</f>
        <v>6.2028386347970503</v>
      </c>
      <c r="Y63" s="12">
        <f>+VC_end!Y63/10000</f>
        <v>6.7827760004501192</v>
      </c>
      <c r="Z63" s="12">
        <f>+VC_end!Z63/10000</f>
        <v>14.1430620590111</v>
      </c>
      <c r="AA63" s="12">
        <f>+VC_end!AA63/10000</f>
        <v>1.2080028669902401</v>
      </c>
      <c r="AB63" s="12">
        <f>+VC_end!AB63/10000</f>
        <v>1.1796034782884701</v>
      </c>
      <c r="AC63" s="12">
        <f>+VC_end!AC63/10000</f>
        <v>1.35851560373548</v>
      </c>
      <c r="AD63" s="12">
        <f>+VC_end!AD63/10000</f>
        <v>0.67384529067976195</v>
      </c>
      <c r="AE63" s="12">
        <f>+VC_end!AE63/10000</f>
        <v>3.0758315215827903</v>
      </c>
      <c r="AF63" s="12">
        <f>+VC_end!AF63/10000</f>
        <v>36.290485116799196</v>
      </c>
    </row>
    <row r="64" spans="1:32" s="13" customFormat="1" x14ac:dyDescent="0.25">
      <c r="A64" s="10" t="str">
        <f>+[1]VC_Finals!A64</f>
        <v>Phenylethyl Alcohol</v>
      </c>
      <c r="B64" s="11" t="s">
        <v>103</v>
      </c>
      <c r="C64" s="11" t="s">
        <v>37</v>
      </c>
      <c r="D64" s="12">
        <v>33.306688176331399</v>
      </c>
      <c r="E64" s="10" t="s">
        <v>209</v>
      </c>
      <c r="F64" s="12">
        <v>91</v>
      </c>
      <c r="G64" s="10" t="s">
        <v>39</v>
      </c>
      <c r="H64" s="12">
        <f>+VC_end!H64/10000</f>
        <v>0.10762397892613501</v>
      </c>
      <c r="I64" s="12">
        <f>+VC_end!I64/10000</f>
        <v>0.171930751608039</v>
      </c>
      <c r="J64" s="12">
        <f>+VC_end!J64/10000</f>
        <v>0.16444070301042599</v>
      </c>
      <c r="K64" s="12">
        <f>+VC_end!K64/10000</f>
        <v>3.7236534402807699E-2</v>
      </c>
      <c r="L64" s="12">
        <f>+VC_end!L64/10000</f>
        <v>1.8336777408462897E-2</v>
      </c>
      <c r="M64" s="12">
        <f>+VC_end!M64/10000</f>
        <v>0.14292838902996799</v>
      </c>
      <c r="N64" s="12">
        <f>+VC_end!N64/10000</f>
        <v>0.68060876438752704</v>
      </c>
      <c r="O64" s="12">
        <f>+VC_end!O64/10000</f>
        <v>1.0627631087128802</v>
      </c>
      <c r="P64" s="12">
        <f>+VC_end!P64/10000</f>
        <v>3.4095283917197898E-2</v>
      </c>
      <c r="Q64" s="12">
        <f>+VC_end!Q64/10000</f>
        <v>2.07629443971542E-2</v>
      </c>
      <c r="R64" s="12">
        <f>+VC_end!R64/10000</f>
        <v>3.91160076862591</v>
      </c>
      <c r="S64" s="12">
        <f>+VC_end!S64/10000</f>
        <v>0.91590142212407699</v>
      </c>
      <c r="T64" s="12">
        <f>+VC_end!T64/10000</f>
        <v>4.2541356995891801</v>
      </c>
      <c r="U64" s="12">
        <f>+VC_end!U64/10000</f>
        <v>5.0717702031153697</v>
      </c>
      <c r="V64" s="12">
        <f>+VC_end!V64/10000</f>
        <v>20.780235364259703</v>
      </c>
      <c r="W64" s="12">
        <f>+VC_end!W64/10000</f>
        <v>22.269183819407399</v>
      </c>
      <c r="X64" s="12">
        <f>+VC_end!X64/10000</f>
        <v>9.3645126719779395</v>
      </c>
      <c r="Y64" s="12">
        <f>+VC_end!Y64/10000</f>
        <v>12.2979796297648</v>
      </c>
      <c r="Z64" s="12">
        <f>+VC_end!Z64/10000</f>
        <v>1.51261684285275</v>
      </c>
      <c r="AA64" s="12">
        <f>+VC_end!AA64/10000</f>
        <v>29.675500379468904</v>
      </c>
      <c r="AB64" s="12">
        <f>+VC_end!AB64/10000</f>
        <v>10.1075260796724</v>
      </c>
      <c r="AC64" s="12">
        <f>+VC_end!AC64/10000</f>
        <v>6.648573010379411</v>
      </c>
      <c r="AD64" s="12">
        <f>+VC_end!AD64/10000</f>
        <v>17.3662030097117</v>
      </c>
      <c r="AE64" s="12">
        <f>+VC_end!AE64/10000</f>
        <v>20.870218703499702</v>
      </c>
      <c r="AF64" s="12">
        <f>+VC_end!AF64/10000</f>
        <v>0.24138711740447402</v>
      </c>
    </row>
    <row r="65" spans="1:32" s="13" customFormat="1" x14ac:dyDescent="0.25">
      <c r="A65" s="10" t="str">
        <f>+[1]VC_Finals!A65</f>
        <v>Dodecane</v>
      </c>
      <c r="B65" s="11" t="s">
        <v>211</v>
      </c>
      <c r="C65" s="11" t="s">
        <v>42</v>
      </c>
      <c r="D65" s="12">
        <v>33.571719512991997</v>
      </c>
      <c r="E65" s="10" t="s">
        <v>212</v>
      </c>
      <c r="F65" s="12">
        <v>57</v>
      </c>
      <c r="G65" s="10" t="s">
        <v>39</v>
      </c>
      <c r="H65" s="12">
        <f>+VC_end!H65/10000</f>
        <v>62.666538328196701</v>
      </c>
      <c r="I65" s="12">
        <f>+VC_end!I65/10000</f>
        <v>19.5108842473071</v>
      </c>
      <c r="J65" s="12">
        <f>+VC_end!J65/10000</f>
        <v>50.257851949679797</v>
      </c>
      <c r="K65" s="12">
        <f>+VC_end!K65/10000</f>
        <v>31.173896910903999</v>
      </c>
      <c r="L65" s="12">
        <f>+VC_end!L65/10000</f>
        <v>24.802429239481999</v>
      </c>
      <c r="M65" s="12">
        <f>+VC_end!M65/10000</f>
        <v>21.630935994708402</v>
      </c>
      <c r="N65" s="12">
        <f>+VC_end!N65/10000</f>
        <v>24.869350360853399</v>
      </c>
      <c r="O65" s="12">
        <f>+VC_end!O65/10000</f>
        <v>35.653576675533301</v>
      </c>
      <c r="P65" s="12">
        <f>+VC_end!P65/10000</f>
        <v>24.1346047267009</v>
      </c>
      <c r="Q65" s="12">
        <f>+VC_end!Q65/10000</f>
        <v>41.1371124857111</v>
      </c>
      <c r="R65" s="12">
        <f>+VC_end!R65/10000</f>
        <v>31.735800219934202</v>
      </c>
      <c r="S65" s="12">
        <f>+VC_end!S65/10000</f>
        <v>32.7649198831853</v>
      </c>
      <c r="T65" s="12">
        <f>+VC_end!T65/10000</f>
        <v>27.251104927274003</v>
      </c>
      <c r="U65" s="12">
        <f>+VC_end!U65/10000</f>
        <v>36.1259916497877</v>
      </c>
      <c r="V65" s="12">
        <f>+VC_end!V65/10000</f>
        <v>24.372736330837199</v>
      </c>
      <c r="W65" s="12">
        <f>+VC_end!W65/10000</f>
        <v>68.072795347601001</v>
      </c>
      <c r="X65" s="12">
        <f>+VC_end!X65/10000</f>
        <v>40.841511628053503</v>
      </c>
      <c r="Y65" s="12">
        <f>+VC_end!Y65/10000</f>
        <v>38.768392020503796</v>
      </c>
      <c r="Z65" s="12">
        <f>+VC_end!Z65/10000</f>
        <v>38.2995449543521</v>
      </c>
      <c r="AA65" s="12">
        <f>+VC_end!AA65/10000</f>
        <v>21.382123489053697</v>
      </c>
      <c r="AB65" s="12">
        <f>+VC_end!AB65/10000</f>
        <v>23.805291405886003</v>
      </c>
      <c r="AC65" s="12">
        <f>+VC_end!AC65/10000</f>
        <v>55.347407111619901</v>
      </c>
      <c r="AD65" s="12">
        <f>+VC_end!AD65/10000</f>
        <v>2.8491298556055002</v>
      </c>
      <c r="AE65" s="12">
        <f>+VC_end!AE65/10000</f>
        <v>39.583516790998196</v>
      </c>
      <c r="AF65" s="12">
        <f>+VC_end!AF65/10000</f>
        <v>65.274281521760699</v>
      </c>
    </row>
    <row r="66" spans="1:32" s="13" customFormat="1" x14ac:dyDescent="0.25">
      <c r="A66" s="10" t="str">
        <f>+[1]VC_Finals!A66</f>
        <v>1-Nonanol</v>
      </c>
      <c r="B66" s="11" t="s">
        <v>70</v>
      </c>
      <c r="C66" s="11" t="s">
        <v>37</v>
      </c>
      <c r="D66" s="12">
        <v>34.1564908124422</v>
      </c>
      <c r="E66" s="10" t="s">
        <v>214</v>
      </c>
      <c r="F66" s="12">
        <v>56</v>
      </c>
      <c r="G66" s="10" t="s">
        <v>39</v>
      </c>
      <c r="H66" s="12">
        <f>+VC_end!H66/10000</f>
        <v>11.819151941806901</v>
      </c>
      <c r="I66" s="12">
        <f>+VC_end!I66/10000</f>
        <v>0.21925331311476598</v>
      </c>
      <c r="J66" s="12">
        <f>+VC_end!J66/10000</f>
        <v>8.8281538269191202</v>
      </c>
      <c r="K66" s="12">
        <f>+VC_end!K66/10000</f>
        <v>0.43907641373672707</v>
      </c>
      <c r="L66" s="12">
        <f>+VC_end!L66/10000</f>
        <v>0.24772830989846101</v>
      </c>
      <c r="M66" s="12">
        <f>+VC_end!M66/10000</f>
        <v>0.264237169371904</v>
      </c>
      <c r="N66" s="12">
        <f>+VC_end!N66/10000</f>
        <v>0.73754443915074797</v>
      </c>
      <c r="O66" s="12">
        <f>+VC_end!O66/10000</f>
        <v>0.49472691773718797</v>
      </c>
      <c r="P66" s="12">
        <f>+VC_end!P66/10000</f>
        <v>0.52935452624599799</v>
      </c>
      <c r="Q66" s="12">
        <f>+VC_end!Q66/10000</f>
        <v>0.59149885238538502</v>
      </c>
      <c r="R66" s="12">
        <f>+VC_end!R66/10000</f>
        <v>2.4848358119034502</v>
      </c>
      <c r="S66" s="12">
        <f>+VC_end!S66/10000</f>
        <v>0.81221068954716602</v>
      </c>
      <c r="T66" s="12">
        <f>+VC_end!T66/10000</f>
        <v>3.7174259857580503</v>
      </c>
      <c r="U66" s="12">
        <f>+VC_end!U66/10000</f>
        <v>9.3689709503019198</v>
      </c>
      <c r="V66" s="12">
        <f>+VC_end!V66/10000</f>
        <v>1.38972444103002</v>
      </c>
      <c r="W66" s="12">
        <f>+VC_end!W66/10000</f>
        <v>18.440604495400901</v>
      </c>
      <c r="X66" s="12">
        <f>+VC_end!X66/10000</f>
        <v>11.313719209177901</v>
      </c>
      <c r="Y66" s="12">
        <f>+VC_end!Y66/10000</f>
        <v>1.46844160211942</v>
      </c>
      <c r="Z66" s="12">
        <f>+VC_end!Z66/10000</f>
        <v>22.426593669145301</v>
      </c>
      <c r="AA66" s="12">
        <f>+VC_end!AA66/10000</f>
        <v>1.8442220753468999</v>
      </c>
      <c r="AB66" s="12">
        <f>+VC_end!AB66/10000</f>
        <v>1.82259661088842</v>
      </c>
      <c r="AC66" s="12">
        <f>+VC_end!AC66/10000</f>
        <v>3.8370493690167997</v>
      </c>
      <c r="AD66" s="12">
        <f>+VC_end!AD66/10000</f>
        <v>4.4766375815697694</v>
      </c>
      <c r="AE66" s="12">
        <f>+VC_end!AE66/10000</f>
        <v>23.639541417723002</v>
      </c>
      <c r="AF66" s="12">
        <f>+VC_end!AF66/10000</f>
        <v>0.61534521095096695</v>
      </c>
    </row>
    <row r="67" spans="1:32" s="13" customFormat="1" x14ac:dyDescent="0.25">
      <c r="A67" s="10" t="str">
        <f>+[1]VC_Finals!A67</f>
        <v>1-Nonene</v>
      </c>
      <c r="B67" s="11" t="s">
        <v>67</v>
      </c>
      <c r="C67" s="11" t="s">
        <v>42</v>
      </c>
      <c r="D67" s="12">
        <v>34.166673842628398</v>
      </c>
      <c r="E67" s="10" t="s">
        <v>216</v>
      </c>
      <c r="F67" s="12">
        <v>83</v>
      </c>
      <c r="G67" s="10" t="s">
        <v>39</v>
      </c>
      <c r="H67" s="12">
        <f>+VC_end!H67/10000</f>
        <v>0.37080554191006398</v>
      </c>
      <c r="I67" s="12">
        <f>+VC_end!I67/10000</f>
        <v>0.37666127075372802</v>
      </c>
      <c r="J67" s="12">
        <f>+VC_end!J67/10000</f>
        <v>0.442269057616831</v>
      </c>
      <c r="K67" s="12">
        <f>+VC_end!K67/10000</f>
        <v>0.33988216047313397</v>
      </c>
      <c r="L67" s="12">
        <f>+VC_end!L67/10000</f>
        <v>0.53416175769114793</v>
      </c>
      <c r="M67" s="12">
        <f>+VC_end!M67/10000</f>
        <v>0.56571323904608894</v>
      </c>
      <c r="N67" s="12">
        <f>+VC_end!N67/10000</f>
        <v>0.99824418886481903</v>
      </c>
      <c r="O67" s="12">
        <f>+VC_end!O67/10000</f>
        <v>1.0488470973469202</v>
      </c>
      <c r="P67" s="12">
        <f>+VC_end!P67/10000</f>
        <v>1.0454215001135101</v>
      </c>
      <c r="Q67" s="12">
        <f>+VC_end!Q67/10000</f>
        <v>0.81126354408509593</v>
      </c>
      <c r="R67" s="12">
        <f>+VC_end!R67/10000</f>
        <v>1.6675151851260699</v>
      </c>
      <c r="S67" s="12">
        <f>+VC_end!S67/10000</f>
        <v>0.83322620712697604</v>
      </c>
      <c r="T67" s="12">
        <f>+VC_end!T67/10000</f>
        <v>2.0552790020998897</v>
      </c>
      <c r="U67" s="12">
        <f>+VC_end!U67/10000</f>
        <v>5.0735073087162998</v>
      </c>
      <c r="V67" s="12">
        <f>+VC_end!V67/10000</f>
        <v>0.762126732214361</v>
      </c>
      <c r="W67" s="12">
        <f>+VC_end!W67/10000</f>
        <v>9.2310542874030599</v>
      </c>
      <c r="X67" s="12">
        <f>+VC_end!X67/10000</f>
        <v>5.6167708131588601</v>
      </c>
      <c r="Y67" s="12">
        <f>+VC_end!Y67/10000</f>
        <v>1.08617217290646</v>
      </c>
      <c r="Z67" s="12">
        <f>+VC_end!Z67/10000</f>
        <v>10.815239000554801</v>
      </c>
      <c r="AA67" s="12">
        <f>+VC_end!AA67/10000</f>
        <v>1.0905136346047701</v>
      </c>
      <c r="AB67" s="12">
        <f>+VC_end!AB67/10000</f>
        <v>0.88375897029295192</v>
      </c>
      <c r="AC67" s="12">
        <f>+VC_end!AC67/10000</f>
        <v>1.7345804023928599</v>
      </c>
      <c r="AD67" s="12">
        <f>+VC_end!AD67/10000</f>
        <v>1.8227161233141702</v>
      </c>
      <c r="AE67" s="12">
        <f>+VC_end!AE67/10000</f>
        <v>11.3982275452721</v>
      </c>
      <c r="AF67" s="12">
        <f>+VC_end!AF67/10000</f>
        <v>1.2635853515247399</v>
      </c>
    </row>
    <row r="68" spans="1:32" s="13" customFormat="1" x14ac:dyDescent="0.25">
      <c r="A68" s="10" t="str">
        <f>+[1]VC_Finals!A68</f>
        <v>Octanoic acid</v>
      </c>
      <c r="B68" s="11" t="s">
        <v>218</v>
      </c>
      <c r="C68" s="11" t="s">
        <v>83</v>
      </c>
      <c r="D68" s="12">
        <v>35.183647696178099</v>
      </c>
      <c r="E68" s="10" t="s">
        <v>219</v>
      </c>
      <c r="F68" s="12">
        <v>60</v>
      </c>
      <c r="G68" s="10" t="s">
        <v>39</v>
      </c>
      <c r="H68" s="12">
        <f>+VC_end!H68/10000</f>
        <v>2.23859030916825</v>
      </c>
      <c r="I68" s="12">
        <f>+VC_end!I68/10000</f>
        <v>2.8517926082290503</v>
      </c>
      <c r="J68" s="12">
        <f>+VC_end!J68/10000</f>
        <v>1.0840632603240901</v>
      </c>
      <c r="K68" s="12">
        <f>+VC_end!K68/10000</f>
        <v>6.4391361618808804E-2</v>
      </c>
      <c r="L68" s="12">
        <f>+VC_end!L68/10000</f>
        <v>0.36805863213425</v>
      </c>
      <c r="M68" s="12">
        <f>+VC_end!M68/10000</f>
        <v>1.9708171340202301</v>
      </c>
      <c r="N68" s="12">
        <f>+VC_end!N68/10000</f>
        <v>0.48196844519958604</v>
      </c>
      <c r="O68" s="12">
        <f>+VC_end!O68/10000</f>
        <v>1.33613938979951</v>
      </c>
      <c r="P68" s="12">
        <f>+VC_end!P68/10000</f>
        <v>0.41918051140517698</v>
      </c>
      <c r="Q68" s="12">
        <f>+VC_end!Q68/10000</f>
        <v>0.30412182221451001</v>
      </c>
      <c r="R68" s="12">
        <f>+VC_end!R68/10000</f>
        <v>0.32599155054092899</v>
      </c>
      <c r="S68" s="12">
        <f>+VC_end!S68/10000</f>
        <v>1.12911074363705E-2</v>
      </c>
      <c r="T68" s="12">
        <f>+VC_end!T68/10000</f>
        <v>0.42548837453308597</v>
      </c>
      <c r="U68" s="12">
        <f>+VC_end!U68/10000</f>
        <v>0.14355419155655</v>
      </c>
      <c r="V68" s="12"/>
      <c r="W68" s="12">
        <f>+VC_end!W68/10000</f>
        <v>0.36935545787353097</v>
      </c>
      <c r="X68" s="12">
        <f>+VC_end!X68/10000</f>
        <v>1.4528920787047301E-2</v>
      </c>
      <c r="Y68" s="12">
        <f>+VC_end!Y68/10000</f>
        <v>0.120225751837919</v>
      </c>
      <c r="Z68" s="12">
        <f>+VC_end!Z68/10000</f>
        <v>0.16188761215438602</v>
      </c>
      <c r="AA68" s="12"/>
      <c r="AB68" s="12">
        <f>+VC_end!AB68/10000</f>
        <v>2.6663979718021102E-2</v>
      </c>
      <c r="AC68" s="12">
        <f>+VC_end!AC68/10000</f>
        <v>5.3819412570952602E-2</v>
      </c>
      <c r="AD68" s="12">
        <f>+VC_end!AD68/10000</f>
        <v>2.4739429203796702E-2</v>
      </c>
      <c r="AE68" s="12">
        <f>+VC_end!AE68/10000</f>
        <v>0.37823861331863901</v>
      </c>
      <c r="AF68" s="12">
        <f>+VC_end!AF68/10000</f>
        <v>0.37535105082397197</v>
      </c>
    </row>
    <row r="69" spans="1:32" s="13" customFormat="1" x14ac:dyDescent="0.25">
      <c r="A69" s="10" t="str">
        <f>+[1]VC_Finals!A69</f>
        <v>Tridecane</v>
      </c>
      <c r="B69" s="11" t="s">
        <v>221</v>
      </c>
      <c r="C69" s="11" t="s">
        <v>42</v>
      </c>
      <c r="D69" s="12">
        <v>36.7544352616843</v>
      </c>
      <c r="E69" s="10" t="s">
        <v>222</v>
      </c>
      <c r="F69" s="12">
        <v>57</v>
      </c>
      <c r="G69" s="10" t="s">
        <v>39</v>
      </c>
      <c r="H69" s="12">
        <f>+VC_end!H69/10000</f>
        <v>21.938785255294903</v>
      </c>
      <c r="I69" s="12">
        <f>+VC_end!I69/10000</f>
        <v>13.837852078788099</v>
      </c>
      <c r="J69" s="12">
        <f>+VC_end!J69/10000</f>
        <v>16.355958192523101</v>
      </c>
      <c r="K69" s="12">
        <f>+VC_end!K69/10000</f>
        <v>7.92529312994645</v>
      </c>
      <c r="L69" s="12">
        <f>+VC_end!L69/10000</f>
        <v>7.3333604169215398</v>
      </c>
      <c r="M69" s="12">
        <f>+VC_end!M69/10000</f>
        <v>6.5793625367475803</v>
      </c>
      <c r="N69" s="12">
        <f>+VC_end!N69/10000</f>
        <v>6.9119521051013999</v>
      </c>
      <c r="O69" s="12">
        <f>+VC_end!O69/10000</f>
        <v>12.6758280344661</v>
      </c>
      <c r="P69" s="12">
        <f>+VC_end!P69/10000</f>
        <v>9.8102755086517988</v>
      </c>
      <c r="Q69" s="12">
        <f>+VC_end!Q69/10000</f>
        <v>15.462697772942699</v>
      </c>
      <c r="R69" s="12">
        <f>+VC_end!R69/10000</f>
        <v>14.958441628123101</v>
      </c>
      <c r="S69" s="12">
        <f>+VC_end!S69/10000</f>
        <v>13.045938653077801</v>
      </c>
      <c r="T69" s="12">
        <f>+VC_end!T69/10000</f>
        <v>11.200977370218201</v>
      </c>
      <c r="U69" s="12">
        <f>+VC_end!U69/10000</f>
        <v>15.533490315487702</v>
      </c>
      <c r="V69" s="12">
        <f>+VC_end!V69/10000</f>
        <v>10.268596745670299</v>
      </c>
      <c r="W69" s="12">
        <f>+VC_end!W69/10000</f>
        <v>28.103010666038898</v>
      </c>
      <c r="X69" s="12">
        <f>+VC_end!X69/10000</f>
        <v>17.826513367394202</v>
      </c>
      <c r="Y69" s="12">
        <f>+VC_end!Y69/10000</f>
        <v>21.229070606497398</v>
      </c>
      <c r="Z69" s="12">
        <f>+VC_end!Z69/10000</f>
        <v>15.6331713541529</v>
      </c>
      <c r="AA69" s="12">
        <f>+VC_end!AA69/10000</f>
        <v>7.0275647206492202</v>
      </c>
      <c r="AB69" s="12">
        <f>+VC_end!AB69/10000</f>
        <v>7.7628739345457198</v>
      </c>
      <c r="AC69" s="12">
        <f>+VC_end!AC69/10000</f>
        <v>22.664303061275803</v>
      </c>
      <c r="AD69" s="12">
        <f>+VC_end!AD69/10000</f>
        <v>2.05014107873957</v>
      </c>
      <c r="AE69" s="12">
        <f>+VC_end!AE69/10000</f>
        <v>20.112940637511201</v>
      </c>
      <c r="AF69" s="12">
        <f>+VC_end!AF69/10000</f>
        <v>26.5418941338833</v>
      </c>
    </row>
    <row r="70" spans="1:32" s="13" customFormat="1" x14ac:dyDescent="0.25">
      <c r="A70" s="10" t="str">
        <f>+[1]VC_Finals!A70</f>
        <v>1-Undecene, 9-methyl-</v>
      </c>
      <c r="B70" s="11"/>
      <c r="C70" s="11" t="s">
        <v>42</v>
      </c>
      <c r="D70" s="12">
        <v>37.426618092212998</v>
      </c>
      <c r="E70" s="10" t="s">
        <v>224</v>
      </c>
      <c r="F70" s="12">
        <v>83</v>
      </c>
      <c r="G70" s="10" t="s">
        <v>39</v>
      </c>
      <c r="H70" s="12">
        <f>+VC_end!H70/10000</f>
        <v>0.46064805195430497</v>
      </c>
      <c r="I70" s="12">
        <f>+VC_end!I70/10000</f>
        <v>0.23870872279608202</v>
      </c>
      <c r="J70" s="12">
        <f>+VC_end!J70/10000</f>
        <v>0.60226560716010802</v>
      </c>
      <c r="K70" s="12">
        <f>+VC_end!K70/10000</f>
        <v>0.92853319085262698</v>
      </c>
      <c r="L70" s="12">
        <f>+VC_end!L70/10000</f>
        <v>0.47148205629263001</v>
      </c>
      <c r="M70" s="12">
        <f>+VC_end!M70/10000</f>
        <v>0.795128704367282</v>
      </c>
      <c r="N70" s="12">
        <f>+VC_end!N70/10000</f>
        <v>0.65938757983179808</v>
      </c>
      <c r="O70" s="12">
        <f>+VC_end!O70/10000</f>
        <v>0.56715901591266105</v>
      </c>
      <c r="P70" s="12">
        <f>+VC_end!P70/10000</f>
        <v>0.58360860022226502</v>
      </c>
      <c r="Q70" s="12">
        <f>+VC_end!Q70/10000</f>
        <v>0.71193187092468002</v>
      </c>
      <c r="R70" s="12">
        <f>+VC_end!R70/10000</f>
        <v>0.64939658013997692</v>
      </c>
      <c r="S70" s="12">
        <f>+VC_end!S70/10000</f>
        <v>0.17915204858585002</v>
      </c>
      <c r="T70" s="12">
        <f>+VC_end!T70/10000</f>
        <v>0.34870203618537998</v>
      </c>
      <c r="U70" s="12">
        <f>+VC_end!U70/10000</f>
        <v>0.47263071609304397</v>
      </c>
      <c r="V70" s="12">
        <f>+VC_end!V70/10000</f>
        <v>1.06286967431042</v>
      </c>
      <c r="W70" s="12">
        <f>+VC_end!W70/10000</f>
        <v>0.57371455497036805</v>
      </c>
      <c r="X70" s="12">
        <f>+VC_end!X70/10000</f>
        <v>0.51882081669401992</v>
      </c>
      <c r="Y70" s="12">
        <f>+VC_end!Y70/10000</f>
        <v>1.56483751504198</v>
      </c>
      <c r="Z70" s="12">
        <f>+VC_end!Z70/10000</f>
        <v>0.59189635469167801</v>
      </c>
      <c r="AA70" s="12">
        <f>+VC_end!AA70/10000</f>
        <v>0.6460422512706</v>
      </c>
      <c r="AB70" s="12">
        <f>+VC_end!AB70/10000</f>
        <v>0.63579433460700407</v>
      </c>
      <c r="AC70" s="12">
        <f>+VC_end!AC70/10000</f>
        <v>0.316826627325695</v>
      </c>
      <c r="AD70" s="12">
        <f>+VC_end!AD70/10000</f>
        <v>0.41841852150946396</v>
      </c>
      <c r="AE70" s="12">
        <f>+VC_end!AE70/10000</f>
        <v>0.57999477814984302</v>
      </c>
      <c r="AF70" s="12">
        <f>+VC_end!AF70/10000</f>
        <v>0.88963007722228593</v>
      </c>
    </row>
    <row r="71" spans="1:32" s="13" customFormat="1" x14ac:dyDescent="0.25">
      <c r="A71" s="10" t="str">
        <f>+[1]VC_Finals!A71</f>
        <v>2,4-Decadienal, (E,E)-</v>
      </c>
      <c r="B71" s="11" t="s">
        <v>226</v>
      </c>
      <c r="C71" s="11" t="s">
        <v>46</v>
      </c>
      <c r="D71" s="12">
        <v>39.373307251330203</v>
      </c>
      <c r="E71" s="10" t="s">
        <v>227</v>
      </c>
      <c r="F71" s="12">
        <v>81</v>
      </c>
      <c r="G71" s="10" t="s">
        <v>39</v>
      </c>
      <c r="H71" s="12">
        <f>+VC_end!H71/10000</f>
        <v>1.0492075937890601</v>
      </c>
      <c r="I71" s="12">
        <f>+VC_end!I71/10000</f>
        <v>0.61017192435177303</v>
      </c>
      <c r="J71" s="12">
        <f>+VC_end!J71/10000</f>
        <v>1.2543600730642499</v>
      </c>
      <c r="K71" s="12">
        <f>+VC_end!K71/10000</f>
        <v>0.9181719118012579</v>
      </c>
      <c r="L71" s="12">
        <f>+VC_end!L71/10000</f>
        <v>1.0637707372703</v>
      </c>
      <c r="M71" s="12">
        <f>+VC_end!M71/10000</f>
        <v>0.91954530948461111</v>
      </c>
      <c r="N71" s="12">
        <f>+VC_end!N71/10000</f>
        <v>1.1922850664276101</v>
      </c>
      <c r="O71" s="12">
        <f>+VC_end!O71/10000</f>
        <v>0.78916914820121398</v>
      </c>
      <c r="P71" s="12">
        <f>+VC_end!P71/10000</f>
        <v>1.10581732511673</v>
      </c>
      <c r="Q71" s="12">
        <f>+VC_end!Q71/10000</f>
        <v>0.64706071330370296</v>
      </c>
      <c r="R71" s="12">
        <f>+VC_end!R71/10000</f>
        <v>0.62184170690740004</v>
      </c>
      <c r="S71" s="12">
        <f>+VC_end!S71/10000</f>
        <v>0.367795673155978</v>
      </c>
      <c r="T71" s="12">
        <f>+VC_end!T71/10000</f>
        <v>0.72274565615319197</v>
      </c>
      <c r="U71" s="12">
        <f>+VC_end!U71/10000</f>
        <v>0.671205402018346</v>
      </c>
      <c r="V71" s="12">
        <f>+VC_end!V71/10000</f>
        <v>0.23324107450179699</v>
      </c>
      <c r="W71" s="12">
        <f>+VC_end!W71/10000</f>
        <v>3.5594861371581801</v>
      </c>
      <c r="X71" s="12">
        <f>+VC_end!X71/10000</f>
        <v>0.76992712301204402</v>
      </c>
      <c r="Y71" s="12">
        <f>+VC_end!Y71/10000</f>
        <v>0.40837076760290403</v>
      </c>
      <c r="Z71" s="12">
        <f>+VC_end!Z71/10000</f>
        <v>3.2731173067600601</v>
      </c>
      <c r="AA71" s="12">
        <f>+VC_end!AA71/10000</f>
        <v>4.8062360652157701E-2</v>
      </c>
      <c r="AB71" s="12">
        <f>+VC_end!AB71/10000</f>
        <v>0.50773319589462695</v>
      </c>
      <c r="AC71" s="12">
        <f>+VC_end!AC71/10000</f>
        <v>1.2225611594511701</v>
      </c>
      <c r="AD71" s="12">
        <f>+VC_end!AD71/10000</f>
        <v>0.26570569916645997</v>
      </c>
      <c r="AE71" s="12">
        <f>+VC_end!AE71/10000</f>
        <v>2.40928898675842</v>
      </c>
      <c r="AF71" s="12">
        <f>+VC_end!AF71/10000</f>
        <v>0.58187290911990508</v>
      </c>
    </row>
    <row r="72" spans="1:32" s="14" customFormat="1" x14ac:dyDescent="0.25">
      <c r="A72" s="10" t="str">
        <f>+[1]VC_Finals!A72</f>
        <v>1-Tetradecanol</v>
      </c>
      <c r="B72" s="11" t="s">
        <v>67</v>
      </c>
      <c r="C72" s="11" t="s">
        <v>37</v>
      </c>
      <c r="D72" s="12">
        <v>46.213189409195003</v>
      </c>
      <c r="E72" s="10" t="s">
        <v>229</v>
      </c>
      <c r="F72" s="12">
        <v>83</v>
      </c>
      <c r="G72" s="10" t="s">
        <v>39</v>
      </c>
      <c r="H72" s="12">
        <f>+VC_end!H72/10000</f>
        <v>2.8667625358564801</v>
      </c>
      <c r="I72" s="12">
        <f>+VC_end!I72/10000</f>
        <v>0.522899070577999</v>
      </c>
      <c r="J72" s="12">
        <f>+VC_end!J72/10000</f>
        <v>0.99876620666679305</v>
      </c>
      <c r="K72" s="12">
        <f>+VC_end!K72/10000</f>
        <v>10.2262868638438</v>
      </c>
      <c r="L72" s="12">
        <f>+VC_end!L72/10000</f>
        <v>0.87486253655552904</v>
      </c>
      <c r="M72" s="12">
        <f>+VC_end!M72/10000</f>
        <v>2.81252524897844</v>
      </c>
      <c r="N72" s="12">
        <f>+VC_end!N72/10000</f>
        <v>4.3610662456414797</v>
      </c>
      <c r="O72" s="12">
        <f>+VC_end!O72/10000</f>
        <v>1.64391468726961</v>
      </c>
      <c r="P72" s="12">
        <f>+VC_end!P72/10000</f>
        <v>0.76583559067916507</v>
      </c>
      <c r="Q72" s="12">
        <f>+VC_end!Q72/10000</f>
        <v>0.231507396902458</v>
      </c>
      <c r="R72" s="12">
        <f>+VC_end!R72/10000</f>
        <v>0.27429779260328102</v>
      </c>
      <c r="S72" s="12">
        <f>+VC_end!S72/10000</f>
        <v>3.8269200971230202</v>
      </c>
      <c r="T72" s="12">
        <f>+VC_end!T72/10000</f>
        <v>3.9038923924094799</v>
      </c>
      <c r="U72" s="12">
        <f>+VC_end!U72/10000</f>
        <v>7.1595831871069295</v>
      </c>
      <c r="V72" s="12">
        <f>+VC_end!V72/10000</f>
        <v>8.1070969126897197</v>
      </c>
      <c r="W72" s="12">
        <f>+VC_end!W72/10000</f>
        <v>9.7072499766155502</v>
      </c>
      <c r="X72" s="12">
        <f>+VC_end!X72/10000</f>
        <v>10.1533046350505</v>
      </c>
      <c r="Y72" s="12">
        <f>+VC_end!Y72/10000</f>
        <v>0.34098630649109501</v>
      </c>
      <c r="Z72" s="12">
        <f>+VC_end!Z72/10000</f>
        <v>8.0682530634960295E-2</v>
      </c>
      <c r="AA72" s="12">
        <f>+VC_end!AA72/10000</f>
        <v>0.21319636069946601</v>
      </c>
      <c r="AB72" s="12">
        <f>+VC_end!AB72/10000</f>
        <v>0.159786387023925</v>
      </c>
      <c r="AC72" s="12">
        <f>+VC_end!AC72/10000</f>
        <v>1.19736838621936</v>
      </c>
      <c r="AD72" s="12">
        <f>+VC_end!AD72/10000</f>
        <v>6.3547073909120906</v>
      </c>
      <c r="AE72" s="12">
        <f>+VC_end!AE72/10000</f>
        <v>0.13896144346902201</v>
      </c>
      <c r="AF72" s="12">
        <f>+VC_end!AF72/10000</f>
        <v>18.228324080590301</v>
      </c>
    </row>
    <row r="73" spans="1:32" s="13" customFormat="1" x14ac:dyDescent="0.25">
      <c r="A73" s="10" t="str">
        <f>+[1]VC_Finals!A73</f>
        <v>Phenol, 2,6-bis(1,1-dimethylethyl)-4-(1-methylpropyl)-</v>
      </c>
      <c r="B73" s="11" t="s">
        <v>115</v>
      </c>
      <c r="C73" s="11" t="s">
        <v>231</v>
      </c>
      <c r="D73" s="12">
        <v>47.173908857183399</v>
      </c>
      <c r="E73" s="10" t="s">
        <v>232</v>
      </c>
      <c r="F73" s="12">
        <v>233</v>
      </c>
      <c r="G73" s="10" t="s">
        <v>39</v>
      </c>
      <c r="H73" s="12">
        <f>+VC_end!H73/10000</f>
        <v>9.50173422104411</v>
      </c>
      <c r="I73" s="12">
        <f>+VC_end!I73/10000</f>
        <v>1.0782307596351701</v>
      </c>
      <c r="J73" s="12">
        <f>+VC_end!J73/10000</f>
        <v>3.7657510102221194</v>
      </c>
      <c r="K73" s="12">
        <f>+VC_end!K73/10000</f>
        <v>19.998819969229302</v>
      </c>
      <c r="L73" s="12">
        <f>+VC_end!L73/10000</f>
        <v>12.947474105126801</v>
      </c>
      <c r="M73" s="12">
        <f>+VC_end!M73/10000</f>
        <v>6.7491934838752696</v>
      </c>
      <c r="N73" s="12">
        <f>+VC_end!N73/10000</f>
        <v>3.26899680701134</v>
      </c>
      <c r="O73" s="12">
        <f>+VC_end!O73/10000</f>
        <v>4.2122167915465898</v>
      </c>
      <c r="P73" s="12">
        <f>+VC_end!P73/10000</f>
        <v>2.5075030211120297</v>
      </c>
      <c r="Q73" s="12">
        <f>+VC_end!Q73/10000</f>
        <v>2.3368205704574501</v>
      </c>
      <c r="R73" s="12">
        <f>+VC_end!R73/10000</f>
        <v>4.7060223283295004</v>
      </c>
      <c r="S73" s="12">
        <f>+VC_end!S73/10000</f>
        <v>4.0195076308107796</v>
      </c>
      <c r="T73" s="12">
        <f>+VC_end!T73/10000</f>
        <v>7.5285931662102099</v>
      </c>
      <c r="U73" s="12">
        <f>+VC_end!U73/10000</f>
        <v>1.7126006719428999</v>
      </c>
      <c r="V73" s="12">
        <f>+VC_end!V73/10000</f>
        <v>9.5913210593787603</v>
      </c>
      <c r="W73" s="12">
        <f>+VC_end!W73/10000</f>
        <v>9.9132875184876106</v>
      </c>
      <c r="X73" s="12">
        <f>+VC_end!X73/10000</f>
        <v>2.3528498563873503</v>
      </c>
      <c r="Y73" s="12">
        <f>+VC_end!Y73/10000</f>
        <v>2.0196533014945999</v>
      </c>
      <c r="Z73" s="12">
        <f>+VC_end!Z73/10000</f>
        <v>3.8050158041061599</v>
      </c>
      <c r="AA73" s="12">
        <f>+VC_end!AA73/10000</f>
        <v>1.4863321094612301</v>
      </c>
      <c r="AB73" s="12">
        <f>+VC_end!AB73/10000</f>
        <v>2.0162803608283899</v>
      </c>
      <c r="AC73" s="12">
        <f>+VC_end!AC73/10000</f>
        <v>2.1346032830611903</v>
      </c>
      <c r="AD73" s="12">
        <f>+VC_end!AD73/10000</f>
        <v>3.4199724337615596</v>
      </c>
      <c r="AE73" s="12">
        <f>+VC_end!AE73/10000</f>
        <v>2.4057936679040499</v>
      </c>
      <c r="AF73" s="12">
        <f>+VC_end!AF73/10000</f>
        <v>29.602573720420601</v>
      </c>
    </row>
    <row r="74" spans="1:32" x14ac:dyDescent="0.25">
      <c r="A74" s="15"/>
      <c r="B74" s="16"/>
      <c r="C74" s="16"/>
      <c r="D74" s="17"/>
      <c r="E74" s="15"/>
      <c r="F74" s="18"/>
      <c r="G74" s="15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</row>
    <row r="75" spans="1:32" x14ac:dyDescent="0.25">
      <c r="G75" s="20"/>
      <c r="H75" s="17"/>
    </row>
    <row r="76" spans="1:32" x14ac:dyDescent="0.25">
      <c r="G76" s="21"/>
      <c r="H76" s="17"/>
    </row>
    <row r="80" spans="1:32" x14ac:dyDescent="0.25">
      <c r="D80" s="19"/>
    </row>
  </sheetData>
  <autoFilter ref="A4:AF73" xr:uid="{00000000-0009-0000-0000-000001000000}"/>
  <mergeCells count="1">
    <mergeCell ref="A1:G1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5"/>
  <sheetViews>
    <sheetView workbookViewId="0">
      <selection activeCell="A2" sqref="A2"/>
    </sheetView>
  </sheetViews>
  <sheetFormatPr baseColWidth="10" defaultRowHeight="15" x14ac:dyDescent="0.25"/>
  <cols>
    <col min="1" max="1" width="30.85546875" customWidth="1"/>
  </cols>
  <sheetData>
    <row r="1" spans="1:3" x14ac:dyDescent="0.25">
      <c r="A1" s="53" t="s">
        <v>360</v>
      </c>
      <c r="B1" s="53"/>
      <c r="C1" s="53"/>
    </row>
    <row r="2" spans="1:3" x14ac:dyDescent="0.25">
      <c r="A2" s="22" t="s">
        <v>245</v>
      </c>
      <c r="B2" s="23">
        <v>2.7097749998484399</v>
      </c>
      <c r="C2" s="24">
        <v>500</v>
      </c>
    </row>
    <row r="3" spans="1:3" x14ac:dyDescent="0.25">
      <c r="A3" s="25" t="s">
        <v>246</v>
      </c>
      <c r="B3" s="26">
        <v>4.7856368929003397</v>
      </c>
      <c r="C3" s="25">
        <v>600</v>
      </c>
    </row>
    <row r="4" spans="1:3" x14ac:dyDescent="0.25">
      <c r="A4" s="25" t="s">
        <v>247</v>
      </c>
      <c r="B4" s="26">
        <v>9.98955841639442</v>
      </c>
      <c r="C4" s="25">
        <v>700</v>
      </c>
    </row>
    <row r="5" spans="1:3" x14ac:dyDescent="0.25">
      <c r="A5" s="25" t="s">
        <v>248</v>
      </c>
      <c r="B5" s="26">
        <v>16.749938531622501</v>
      </c>
      <c r="C5" s="25">
        <v>800</v>
      </c>
    </row>
    <row r="6" spans="1:3" x14ac:dyDescent="0.25">
      <c r="A6" s="25" t="s">
        <v>249</v>
      </c>
      <c r="B6" s="26">
        <v>21.967594094366898</v>
      </c>
      <c r="C6" s="25">
        <v>900</v>
      </c>
    </row>
    <row r="7" spans="1:3" x14ac:dyDescent="0.25">
      <c r="A7" s="22" t="s">
        <v>250</v>
      </c>
      <c r="B7" s="27"/>
      <c r="C7" s="25">
        <v>1000</v>
      </c>
    </row>
    <row r="8" spans="1:3" x14ac:dyDescent="0.25">
      <c r="A8" s="25" t="s">
        <v>251</v>
      </c>
      <c r="B8" s="26">
        <v>30.119060547295799</v>
      </c>
      <c r="C8" s="24">
        <v>1100</v>
      </c>
    </row>
    <row r="9" spans="1:3" x14ac:dyDescent="0.25">
      <c r="A9" s="25" t="s">
        <v>252</v>
      </c>
      <c r="B9" s="26">
        <v>33.571719512991997</v>
      </c>
      <c r="C9" s="25">
        <v>1200</v>
      </c>
    </row>
    <row r="10" spans="1:3" x14ac:dyDescent="0.25">
      <c r="A10" s="25" t="s">
        <v>253</v>
      </c>
      <c r="B10" s="26">
        <v>36.7544352616843</v>
      </c>
      <c r="C10" s="25">
        <v>1300</v>
      </c>
    </row>
    <row r="11" spans="1:3" x14ac:dyDescent="0.25">
      <c r="A11" s="25" t="s">
        <v>254</v>
      </c>
      <c r="B11" s="28"/>
      <c r="C11" s="25">
        <v>1400</v>
      </c>
    </row>
    <row r="12" spans="1:3" x14ac:dyDescent="0.25">
      <c r="A12" s="25" t="s">
        <v>255</v>
      </c>
      <c r="B12" s="28"/>
      <c r="C12" s="29">
        <v>1500</v>
      </c>
    </row>
    <row r="13" spans="1:3" x14ac:dyDescent="0.25">
      <c r="A13" s="25" t="s">
        <v>256</v>
      </c>
      <c r="B13" s="28"/>
      <c r="C13" s="29">
        <v>1600</v>
      </c>
    </row>
    <row r="18" spans="1:4" x14ac:dyDescent="0.25">
      <c r="A18" s="30" t="s">
        <v>29</v>
      </c>
      <c r="B18" s="30" t="s">
        <v>30</v>
      </c>
      <c r="C18" s="31" t="s">
        <v>257</v>
      </c>
      <c r="D18" s="31" t="s">
        <v>258</v>
      </c>
    </row>
    <row r="19" spans="1:4" x14ac:dyDescent="0.25">
      <c r="C19" s="32">
        <f>FORECAST(B19,$C$2:$C$13,$B$2:$B$13)</f>
        <v>457.98882874539856</v>
      </c>
    </row>
    <row r="20" spans="1:4" x14ac:dyDescent="0.25">
      <c r="A20" s="33" t="s">
        <v>40</v>
      </c>
      <c r="B20" s="34">
        <v>2.7097749998484399</v>
      </c>
      <c r="C20" s="35">
        <f>FORECAST(B20,$C$2:$C$13,$B$2:$B$13)</f>
        <v>517.42811822734689</v>
      </c>
      <c r="D20" t="s">
        <v>259</v>
      </c>
    </row>
    <row r="21" spans="1:4" x14ac:dyDescent="0.25">
      <c r="A21" s="33" t="s">
        <v>55</v>
      </c>
      <c r="B21" s="34">
        <v>4.7856368929003397</v>
      </c>
      <c r="C21" s="35">
        <f t="shared" ref="C21:C33" si="0">FORECAST(B21,$C$2:$C$13,$B$2:$B$13)</f>
        <v>562.96243601851336</v>
      </c>
      <c r="D21" t="s">
        <v>260</v>
      </c>
    </row>
    <row r="22" spans="1:4" x14ac:dyDescent="0.25">
      <c r="A22" s="33" t="s">
        <v>78</v>
      </c>
      <c r="B22" s="34">
        <v>9.98955841639442</v>
      </c>
      <c r="C22" s="35">
        <f t="shared" si="0"/>
        <v>677.11117452765404</v>
      </c>
      <c r="D22" t="s">
        <v>260</v>
      </c>
    </row>
    <row r="23" spans="1:4" x14ac:dyDescent="0.25">
      <c r="A23" s="33" t="s">
        <v>112</v>
      </c>
      <c r="B23" s="34">
        <v>16.430036988251398</v>
      </c>
      <c r="C23" s="35">
        <f t="shared" si="0"/>
        <v>818.38396295337327</v>
      </c>
      <c r="D23" t="s">
        <v>260</v>
      </c>
    </row>
    <row r="24" spans="1:4" x14ac:dyDescent="0.25">
      <c r="A24" s="33" t="s">
        <v>121</v>
      </c>
      <c r="B24" s="34">
        <v>16.749938531622501</v>
      </c>
      <c r="C24" s="35">
        <f t="shared" si="0"/>
        <v>825.40104756121718</v>
      </c>
      <c r="D24" t="s">
        <v>259</v>
      </c>
    </row>
    <row r="25" spans="1:4" x14ac:dyDescent="0.25">
      <c r="A25" s="33" t="s">
        <v>141</v>
      </c>
      <c r="B25" s="34">
        <v>21.967594094366898</v>
      </c>
      <c r="C25" s="35">
        <f t="shared" si="0"/>
        <v>939.85104412122996</v>
      </c>
      <c r="D25" t="s">
        <v>259</v>
      </c>
    </row>
    <row r="26" spans="1:4" x14ac:dyDescent="0.25">
      <c r="A26" s="33" t="s">
        <v>183</v>
      </c>
      <c r="B26" s="34">
        <v>28.062891321830399</v>
      </c>
      <c r="C26" s="35">
        <f t="shared" si="0"/>
        <v>1073.552232006565</v>
      </c>
      <c r="D26" t="s">
        <v>260</v>
      </c>
    </row>
    <row r="27" spans="1:4" x14ac:dyDescent="0.25">
      <c r="A27" s="33" t="s">
        <v>188</v>
      </c>
      <c r="B27" s="34">
        <v>28.981438763931202</v>
      </c>
      <c r="C27" s="35">
        <f t="shared" si="0"/>
        <v>1093.7006972175091</v>
      </c>
      <c r="D27" t="s">
        <v>260</v>
      </c>
    </row>
    <row r="28" spans="1:4" x14ac:dyDescent="0.25">
      <c r="A28" s="33" t="s">
        <v>194</v>
      </c>
      <c r="B28" s="34">
        <v>30.119060547295799</v>
      </c>
      <c r="C28" s="35">
        <f t="shared" si="0"/>
        <v>1118.6545884100105</v>
      </c>
      <c r="D28" t="s">
        <v>259</v>
      </c>
    </row>
    <row r="29" spans="1:4" x14ac:dyDescent="0.25">
      <c r="A29" s="33" t="s">
        <v>201</v>
      </c>
      <c r="B29" s="34">
        <v>30.738370964535399</v>
      </c>
      <c r="C29" s="35">
        <f t="shared" si="0"/>
        <v>1132.2392480852786</v>
      </c>
      <c r="D29" t="s">
        <v>260</v>
      </c>
    </row>
    <row r="30" spans="1:4" x14ac:dyDescent="0.25">
      <c r="A30" s="33" t="s">
        <v>210</v>
      </c>
      <c r="B30" s="34">
        <v>33.571719512991997</v>
      </c>
      <c r="C30" s="35">
        <f>FORECAST(B30,$C$2:$C$13,$B$2:$B$13)</f>
        <v>1194.3891404506558</v>
      </c>
      <c r="D30" t="s">
        <v>259</v>
      </c>
    </row>
    <row r="31" spans="1:4" x14ac:dyDescent="0.25">
      <c r="A31" s="33" t="s">
        <v>215</v>
      </c>
      <c r="B31" s="34">
        <v>34.166673842628398</v>
      </c>
      <c r="C31" s="35">
        <f t="shared" si="0"/>
        <v>1207.4395459750162</v>
      </c>
      <c r="D31" t="s">
        <v>260</v>
      </c>
    </row>
    <row r="32" spans="1:4" x14ac:dyDescent="0.25">
      <c r="A32" s="33" t="s">
        <v>220</v>
      </c>
      <c r="B32" s="34">
        <v>36.7544352616843</v>
      </c>
      <c r="C32" s="35">
        <f t="shared" si="0"/>
        <v>1264.2024506833718</v>
      </c>
      <c r="D32" t="s">
        <v>259</v>
      </c>
    </row>
    <row r="33" spans="1:4" x14ac:dyDescent="0.25">
      <c r="A33" s="33" t="s">
        <v>223</v>
      </c>
      <c r="B33" s="34">
        <v>37.426618092212998</v>
      </c>
      <c r="C33" s="35">
        <f t="shared" si="0"/>
        <v>1278.9468740583109</v>
      </c>
      <c r="D33" t="s">
        <v>261</v>
      </c>
    </row>
    <row r="34" spans="1:4" x14ac:dyDescent="0.25">
      <c r="A34" s="36" t="s">
        <v>262</v>
      </c>
      <c r="B34" s="37"/>
      <c r="C34" s="35"/>
    </row>
    <row r="35" spans="1:4" x14ac:dyDescent="0.25">
      <c r="A35" s="33" t="s">
        <v>105</v>
      </c>
      <c r="B35" s="34">
        <v>15.9151182143392</v>
      </c>
      <c r="C35" s="35">
        <f t="shared" ref="C35:C93" si="1">FORECAST(B35,$C$2:$C$13,$B$2:$B$13)</f>
        <v>807.08914841564638</v>
      </c>
      <c r="D35" t="s">
        <v>260</v>
      </c>
    </row>
    <row r="36" spans="1:4" x14ac:dyDescent="0.25">
      <c r="A36" s="33" t="s">
        <v>114</v>
      </c>
      <c r="B36" s="34">
        <v>16.435820887233099</v>
      </c>
      <c r="C36" s="35">
        <f t="shared" si="1"/>
        <v>818.51083357766015</v>
      </c>
      <c r="D36" t="s">
        <v>260</v>
      </c>
    </row>
    <row r="37" spans="1:4" x14ac:dyDescent="0.25">
      <c r="A37" s="33" t="s">
        <v>136</v>
      </c>
      <c r="B37" s="34">
        <v>21.518354832685699</v>
      </c>
      <c r="C37" s="35">
        <f t="shared" si="1"/>
        <v>929.9969187701513</v>
      </c>
      <c r="D37" t="s">
        <v>260</v>
      </c>
    </row>
    <row r="38" spans="1:4" x14ac:dyDescent="0.25">
      <c r="A38" s="33" t="s">
        <v>230</v>
      </c>
      <c r="B38" s="34">
        <v>47.173908857183399</v>
      </c>
      <c r="C38" s="35">
        <f t="shared" si="1"/>
        <v>1492.7550453921676</v>
      </c>
      <c r="D38" t="s">
        <v>260</v>
      </c>
    </row>
    <row r="39" spans="1:4" x14ac:dyDescent="0.25">
      <c r="A39" s="36" t="s">
        <v>263</v>
      </c>
      <c r="B39" s="37"/>
      <c r="C39" s="35"/>
    </row>
    <row r="40" spans="1:4" x14ac:dyDescent="0.25">
      <c r="A40" s="38" t="s">
        <v>235</v>
      </c>
      <c r="B40" s="39"/>
      <c r="C40" s="35"/>
    </row>
    <row r="41" spans="1:4" x14ac:dyDescent="0.25">
      <c r="A41" s="33" t="s">
        <v>44</v>
      </c>
      <c r="B41" s="34">
        <v>3.14743064769584</v>
      </c>
      <c r="C41" s="35">
        <f t="shared" si="1"/>
        <v>527.02815540654672</v>
      </c>
      <c r="D41" t="s">
        <v>259</v>
      </c>
    </row>
    <row r="42" spans="1:4" x14ac:dyDescent="0.25">
      <c r="A42" s="33" t="s">
        <v>72</v>
      </c>
      <c r="B42" s="34">
        <v>9.2430037732590904</v>
      </c>
      <c r="C42" s="35">
        <f t="shared" si="1"/>
        <v>660.73539515486641</v>
      </c>
      <c r="D42" t="s">
        <v>260</v>
      </c>
    </row>
    <row r="43" spans="1:4" x14ac:dyDescent="0.25">
      <c r="A43" s="33" t="s">
        <v>75</v>
      </c>
      <c r="B43" s="34">
        <v>9.8132112958275606</v>
      </c>
      <c r="C43" s="35">
        <f t="shared" si="1"/>
        <v>673.24297604281014</v>
      </c>
      <c r="D43" t="s">
        <v>260</v>
      </c>
    </row>
    <row r="44" spans="1:4" x14ac:dyDescent="0.25">
      <c r="A44" s="33" t="s">
        <v>94</v>
      </c>
      <c r="B44" s="34">
        <v>12.399953962771701</v>
      </c>
      <c r="C44" s="35">
        <f t="shared" si="1"/>
        <v>729.98353428266375</v>
      </c>
      <c r="D44" t="s">
        <v>259</v>
      </c>
    </row>
    <row r="45" spans="1:4" x14ac:dyDescent="0.25">
      <c r="A45" s="33" t="s">
        <v>127</v>
      </c>
      <c r="B45" s="34">
        <v>18.759687066502298</v>
      </c>
      <c r="C45" s="35">
        <f t="shared" si="1"/>
        <v>869.48515969500068</v>
      </c>
      <c r="D45" t="s">
        <v>259</v>
      </c>
    </row>
    <row r="46" spans="1:4" x14ac:dyDescent="0.25">
      <c r="A46" s="33" t="s">
        <v>155</v>
      </c>
      <c r="B46" s="34">
        <v>23.7075774135768</v>
      </c>
      <c r="C46" s="35">
        <f t="shared" si="1"/>
        <v>978.01781893096984</v>
      </c>
      <c r="D46" t="s">
        <v>259</v>
      </c>
    </row>
    <row r="47" spans="1:4" x14ac:dyDescent="0.25">
      <c r="A47" s="33" t="s">
        <v>158</v>
      </c>
      <c r="B47" s="34">
        <v>26.641306795173801</v>
      </c>
      <c r="C47" s="35">
        <f t="shared" si="1"/>
        <v>1042.3695787575955</v>
      </c>
      <c r="D47" t="s">
        <v>260</v>
      </c>
    </row>
    <row r="48" spans="1:4" x14ac:dyDescent="0.25">
      <c r="A48" s="33" t="s">
        <v>164</v>
      </c>
      <c r="B48" s="34">
        <v>26.9826091351655</v>
      </c>
      <c r="C48" s="35">
        <f t="shared" si="1"/>
        <v>1049.8560927998196</v>
      </c>
      <c r="D48" t="s">
        <v>260</v>
      </c>
    </row>
    <row r="49" spans="1:4" x14ac:dyDescent="0.25">
      <c r="A49" s="33" t="s">
        <v>170</v>
      </c>
      <c r="B49" s="34">
        <v>27.013502400607599</v>
      </c>
      <c r="C49" s="35">
        <f t="shared" si="1"/>
        <v>1050.5337408509522</v>
      </c>
      <c r="D49" t="s">
        <v>260</v>
      </c>
    </row>
    <row r="50" spans="1:4" x14ac:dyDescent="0.25">
      <c r="A50" s="33" t="s">
        <v>180</v>
      </c>
      <c r="B50" s="34">
        <v>27.949809008877999</v>
      </c>
      <c r="C50" s="35">
        <f t="shared" si="1"/>
        <v>1071.0717558285642</v>
      </c>
      <c r="D50" t="s">
        <v>259</v>
      </c>
    </row>
    <row r="51" spans="1:4" x14ac:dyDescent="0.25">
      <c r="A51" s="33" t="s">
        <v>197</v>
      </c>
      <c r="B51" s="34">
        <v>30.573704376951401</v>
      </c>
      <c r="C51" s="35">
        <f t="shared" si="1"/>
        <v>1128.6272637072557</v>
      </c>
      <c r="D51" t="s">
        <v>260</v>
      </c>
    </row>
    <row r="52" spans="1:4" x14ac:dyDescent="0.25">
      <c r="A52" s="33" t="s">
        <v>205</v>
      </c>
      <c r="B52" s="34">
        <v>31.710454372799099</v>
      </c>
      <c r="C52" s="35">
        <f t="shared" si="1"/>
        <v>1153.562032119974</v>
      </c>
      <c r="D52" t="s">
        <v>259</v>
      </c>
    </row>
    <row r="53" spans="1:4" x14ac:dyDescent="0.25">
      <c r="A53" s="33" t="s">
        <v>225</v>
      </c>
      <c r="B53" s="34">
        <v>39.373307251330203</v>
      </c>
      <c r="C53" s="35">
        <f t="shared" si="1"/>
        <v>1321.6477700613405</v>
      </c>
      <c r="D53" t="s">
        <v>260</v>
      </c>
    </row>
    <row r="54" spans="1:4" x14ac:dyDescent="0.25">
      <c r="A54" s="38" t="s">
        <v>236</v>
      </c>
      <c r="B54" s="39"/>
      <c r="C54" s="35"/>
    </row>
    <row r="55" spans="1:4" x14ac:dyDescent="0.25">
      <c r="A55" s="33" t="s">
        <v>48</v>
      </c>
      <c r="B55" s="34">
        <v>3.2507158877456699</v>
      </c>
      <c r="C55" s="35">
        <f>FORECAST(B55,$C$2:$C$13,$B$2:$B$13)</f>
        <v>529.29373143513862</v>
      </c>
      <c r="D55" t="s">
        <v>260</v>
      </c>
    </row>
    <row r="56" spans="1:4" x14ac:dyDescent="0.25">
      <c r="A56" s="33" t="s">
        <v>63</v>
      </c>
      <c r="B56" s="34">
        <v>6.24132012326998</v>
      </c>
      <c r="C56" s="35">
        <f t="shared" si="1"/>
        <v>594.89304905051722</v>
      </c>
      <c r="D56" t="s">
        <v>260</v>
      </c>
    </row>
    <row r="57" spans="1:4" x14ac:dyDescent="0.25">
      <c r="A57" s="33" t="s">
        <v>91</v>
      </c>
      <c r="B57" s="34">
        <v>12.0512096783582</v>
      </c>
      <c r="C57" s="35">
        <f t="shared" si="1"/>
        <v>722.33378016005645</v>
      </c>
      <c r="D57" t="s">
        <v>260</v>
      </c>
    </row>
    <row r="58" spans="1:4" x14ac:dyDescent="0.25">
      <c r="A58" s="33" t="s">
        <v>97</v>
      </c>
      <c r="B58" s="34">
        <v>12.754375082118001</v>
      </c>
      <c r="C58" s="35">
        <f t="shared" si="1"/>
        <v>737.75781056483447</v>
      </c>
      <c r="D58" t="s">
        <v>260</v>
      </c>
    </row>
    <row r="59" spans="1:4" x14ac:dyDescent="0.25">
      <c r="A59" s="33" t="s">
        <v>117</v>
      </c>
      <c r="B59" s="34">
        <v>16.506848486321498</v>
      </c>
      <c r="C59" s="35">
        <f t="shared" si="1"/>
        <v>820.06883378936004</v>
      </c>
      <c r="D59" t="s">
        <v>260</v>
      </c>
    </row>
    <row r="60" spans="1:4" x14ac:dyDescent="0.25">
      <c r="A60" s="33" t="s">
        <v>139</v>
      </c>
      <c r="B60" s="34">
        <v>21.547387968076499</v>
      </c>
      <c r="C60" s="35">
        <f t="shared" si="1"/>
        <v>930.6337646112853</v>
      </c>
      <c r="D60" t="s">
        <v>260</v>
      </c>
    </row>
    <row r="61" spans="1:4" x14ac:dyDescent="0.25">
      <c r="A61" s="33" t="s">
        <v>150</v>
      </c>
      <c r="B61" s="34">
        <v>23.391935433741899</v>
      </c>
      <c r="C61" s="35">
        <f t="shared" si="1"/>
        <v>971.09416843854478</v>
      </c>
      <c r="D61" t="s">
        <v>260</v>
      </c>
    </row>
    <row r="62" spans="1:4" x14ac:dyDescent="0.25">
      <c r="A62" s="33" t="s">
        <v>175</v>
      </c>
      <c r="B62" s="34">
        <v>27.612286204599101</v>
      </c>
      <c r="C62" s="35">
        <f t="shared" si="1"/>
        <v>1063.6681464250473</v>
      </c>
      <c r="D62" t="s">
        <v>260</v>
      </c>
    </row>
    <row r="63" spans="1:4" x14ac:dyDescent="0.25">
      <c r="A63" s="38" t="s">
        <v>237</v>
      </c>
      <c r="B63" s="39"/>
      <c r="C63" s="35"/>
    </row>
    <row r="64" spans="1:4" x14ac:dyDescent="0.25">
      <c r="A64" s="33" t="s">
        <v>58</v>
      </c>
      <c r="B64" s="34">
        <v>5.9930751279666898</v>
      </c>
      <c r="C64" s="35">
        <f t="shared" si="1"/>
        <v>589.44776073724302</v>
      </c>
      <c r="D64" t="s">
        <v>260</v>
      </c>
    </row>
    <row r="65" spans="1:4" x14ac:dyDescent="0.25">
      <c r="A65" s="33" t="s">
        <v>66</v>
      </c>
      <c r="B65" s="34">
        <v>6.4833931492552797</v>
      </c>
      <c r="C65" s="35">
        <f t="shared" si="1"/>
        <v>600.20295436299375</v>
      </c>
      <c r="D65" t="s">
        <v>260</v>
      </c>
    </row>
    <row r="66" spans="1:4" x14ac:dyDescent="0.25">
      <c r="A66" s="33" t="s">
        <v>178</v>
      </c>
      <c r="B66" s="34">
        <v>27.8755271169791</v>
      </c>
      <c r="C66" s="35">
        <f t="shared" si="1"/>
        <v>1069.4423722538791</v>
      </c>
      <c r="D66" t="s">
        <v>260</v>
      </c>
    </row>
    <row r="67" spans="1:4" x14ac:dyDescent="0.25">
      <c r="A67" s="38" t="s">
        <v>238</v>
      </c>
      <c r="B67" s="39"/>
      <c r="C67" s="35"/>
    </row>
    <row r="68" spans="1:4" x14ac:dyDescent="0.25">
      <c r="A68" s="33" t="s">
        <v>35</v>
      </c>
      <c r="B68" s="34">
        <v>2.1403581685351298</v>
      </c>
      <c r="C68" s="35">
        <f t="shared" si="1"/>
        <v>504.93788126146649</v>
      </c>
      <c r="D68" t="s">
        <v>260</v>
      </c>
    </row>
    <row r="69" spans="1:4" x14ac:dyDescent="0.25">
      <c r="A69" s="33" t="s">
        <v>69</v>
      </c>
      <c r="B69" s="34">
        <v>8.7033409049025696</v>
      </c>
      <c r="C69" s="35">
        <f t="shared" si="1"/>
        <v>648.89781548249664</v>
      </c>
      <c r="D69" t="s">
        <v>260</v>
      </c>
    </row>
    <row r="70" spans="1:4" x14ac:dyDescent="0.25">
      <c r="A70" s="33" t="s">
        <v>88</v>
      </c>
      <c r="B70" s="34">
        <v>11.432692151265501</v>
      </c>
      <c r="C70" s="35">
        <f t="shared" si="1"/>
        <v>708.76651263984604</v>
      </c>
      <c r="D70" t="s">
        <v>260</v>
      </c>
    </row>
    <row r="71" spans="1:4" x14ac:dyDescent="0.25">
      <c r="A71" s="33" t="s">
        <v>102</v>
      </c>
      <c r="B71" s="34">
        <v>15.8186072895889</v>
      </c>
      <c r="C71" s="35">
        <f t="shared" si="1"/>
        <v>804.97216793028338</v>
      </c>
      <c r="D71" t="s">
        <v>260</v>
      </c>
    </row>
    <row r="72" spans="1:4" x14ac:dyDescent="0.25">
      <c r="A72" s="33" t="s">
        <v>109</v>
      </c>
      <c r="B72" s="34">
        <v>16.080149084360201</v>
      </c>
      <c r="C72" s="35">
        <f t="shared" si="1"/>
        <v>810.7091233793185</v>
      </c>
      <c r="D72" t="s">
        <v>260</v>
      </c>
    </row>
    <row r="73" spans="1:4" x14ac:dyDescent="0.25">
      <c r="A73" s="33" t="s">
        <v>124</v>
      </c>
      <c r="B73" s="34">
        <v>17.872757307370101</v>
      </c>
      <c r="C73" s="35">
        <f t="shared" si="1"/>
        <v>850.03023273384645</v>
      </c>
      <c r="D73" t="s">
        <v>260</v>
      </c>
    </row>
    <row r="74" spans="1:4" x14ac:dyDescent="0.25">
      <c r="A74" s="33" t="s">
        <v>130</v>
      </c>
      <c r="B74" s="34">
        <v>20.7288303570358</v>
      </c>
      <c r="C74" s="35">
        <f t="shared" si="1"/>
        <v>912.67859017686862</v>
      </c>
      <c r="D74" t="s">
        <v>260</v>
      </c>
    </row>
    <row r="75" spans="1:4" x14ac:dyDescent="0.25">
      <c r="A75" s="33" t="s">
        <v>132</v>
      </c>
      <c r="B75" s="34">
        <v>21.119933108171701</v>
      </c>
      <c r="C75" s="35">
        <f t="shared" si="1"/>
        <v>921.2574831267458</v>
      </c>
      <c r="D75" t="s">
        <v>260</v>
      </c>
    </row>
    <row r="76" spans="1:4" x14ac:dyDescent="0.25">
      <c r="A76" s="33" t="s">
        <v>147</v>
      </c>
      <c r="B76" s="34">
        <v>22.836647086586002</v>
      </c>
      <c r="C76" s="35">
        <f t="shared" si="1"/>
        <v>958.91384172713947</v>
      </c>
      <c r="D76" t="s">
        <v>260</v>
      </c>
    </row>
    <row r="77" spans="1:4" x14ac:dyDescent="0.25">
      <c r="A77" s="33" t="s">
        <v>167</v>
      </c>
      <c r="B77" s="34">
        <v>27.001405460628</v>
      </c>
      <c r="C77" s="35">
        <f t="shared" si="1"/>
        <v>1050.2683927990538</v>
      </c>
      <c r="D77" t="s">
        <v>260</v>
      </c>
    </row>
    <row r="78" spans="1:4" x14ac:dyDescent="0.25">
      <c r="A78" s="33" t="s">
        <v>172</v>
      </c>
      <c r="B78" s="34">
        <v>27.254843257849501</v>
      </c>
      <c r="C78" s="35">
        <f t="shared" si="1"/>
        <v>1055.827585940757</v>
      </c>
      <c r="D78" t="s">
        <v>260</v>
      </c>
    </row>
    <row r="79" spans="1:4" x14ac:dyDescent="0.25">
      <c r="A79" s="33" t="s">
        <v>191</v>
      </c>
      <c r="B79" s="34">
        <v>29.241563076041</v>
      </c>
      <c r="C79" s="35">
        <f t="shared" si="1"/>
        <v>1099.4065599882749</v>
      </c>
      <c r="D79" t="s">
        <v>260</v>
      </c>
    </row>
    <row r="80" spans="1:4" x14ac:dyDescent="0.25">
      <c r="A80" s="33" t="s">
        <v>199</v>
      </c>
      <c r="B80" s="34">
        <v>30.738166981518201</v>
      </c>
      <c r="C80" s="35">
        <f t="shared" si="1"/>
        <v>1132.2347736895781</v>
      </c>
      <c r="D80" t="s">
        <v>260</v>
      </c>
    </row>
    <row r="81" spans="1:4" x14ac:dyDescent="0.25">
      <c r="A81" s="33" t="s">
        <v>208</v>
      </c>
      <c r="B81" s="34">
        <v>33.306688176331399</v>
      </c>
      <c r="C81" s="35">
        <f t="shared" si="1"/>
        <v>1188.5756414175485</v>
      </c>
      <c r="D81" t="s">
        <v>260</v>
      </c>
    </row>
    <row r="82" spans="1:4" x14ac:dyDescent="0.25">
      <c r="A82" s="33" t="s">
        <v>213</v>
      </c>
      <c r="B82" s="34">
        <v>34.1564908124422</v>
      </c>
      <c r="C82" s="35">
        <f t="shared" si="1"/>
        <v>1207.2161797991994</v>
      </c>
      <c r="D82" t="s">
        <v>260</v>
      </c>
    </row>
    <row r="83" spans="1:4" x14ac:dyDescent="0.25">
      <c r="A83" s="33" t="s">
        <v>228</v>
      </c>
      <c r="B83" s="34">
        <v>46.213189409195003</v>
      </c>
      <c r="C83" s="35">
        <f t="shared" si="1"/>
        <v>1471.6815313981594</v>
      </c>
      <c r="D83" t="s">
        <v>260</v>
      </c>
    </row>
    <row r="84" spans="1:4" x14ac:dyDescent="0.25">
      <c r="A84" s="38" t="s">
        <v>239</v>
      </c>
      <c r="B84" s="39"/>
      <c r="C84" s="35"/>
    </row>
    <row r="85" spans="1:4" x14ac:dyDescent="0.25">
      <c r="A85" s="33" t="s">
        <v>81</v>
      </c>
      <c r="B85" s="34">
        <v>10.9057019791614</v>
      </c>
      <c r="C85" s="35">
        <f t="shared" si="1"/>
        <v>697.20691031286708</v>
      </c>
      <c r="D85" t="s">
        <v>260</v>
      </c>
    </row>
    <row r="86" spans="1:4" x14ac:dyDescent="0.25">
      <c r="A86" s="33" t="s">
        <v>100</v>
      </c>
      <c r="B86" s="34">
        <v>15.133387694067901</v>
      </c>
      <c r="C86" s="35">
        <f t="shared" si="1"/>
        <v>789.94178131178023</v>
      </c>
      <c r="D86" t="s">
        <v>260</v>
      </c>
    </row>
    <row r="87" spans="1:4" x14ac:dyDescent="0.25">
      <c r="A87" s="33" t="s">
        <v>134</v>
      </c>
      <c r="B87" s="34">
        <v>21.2065701322778</v>
      </c>
      <c r="C87" s="35">
        <f t="shared" si="1"/>
        <v>923.15787823555922</v>
      </c>
      <c r="D87" t="s">
        <v>260</v>
      </c>
    </row>
    <row r="88" spans="1:4" x14ac:dyDescent="0.25">
      <c r="A88" s="33" t="s">
        <v>153</v>
      </c>
      <c r="B88" s="34">
        <v>23.4872277062736</v>
      </c>
      <c r="C88" s="35">
        <f t="shared" si="1"/>
        <v>973.18441761890892</v>
      </c>
      <c r="D88" t="s">
        <v>260</v>
      </c>
    </row>
    <row r="89" spans="1:4" x14ac:dyDescent="0.25">
      <c r="A89" s="33" t="s">
        <v>185</v>
      </c>
      <c r="B89" s="34">
        <v>28.7541551553538</v>
      </c>
      <c r="C89" s="35">
        <f t="shared" si="1"/>
        <v>1088.7151998217882</v>
      </c>
      <c r="D89" t="s">
        <v>260</v>
      </c>
    </row>
    <row r="90" spans="1:4" x14ac:dyDescent="0.25">
      <c r="A90" s="33" t="s">
        <v>203</v>
      </c>
      <c r="B90" s="34">
        <v>31.193328924926401</v>
      </c>
      <c r="C90" s="35">
        <f t="shared" si="1"/>
        <v>1142.2188138836605</v>
      </c>
      <c r="D90" t="s">
        <v>260</v>
      </c>
    </row>
    <row r="91" spans="1:4" x14ac:dyDescent="0.25">
      <c r="A91" s="33" t="s">
        <v>217</v>
      </c>
      <c r="B91" s="34">
        <v>35.183647696178099</v>
      </c>
      <c r="C91" s="35">
        <f t="shared" si="1"/>
        <v>1229.7470081370388</v>
      </c>
      <c r="D91" t="s">
        <v>260</v>
      </c>
    </row>
    <row r="92" spans="1:4" x14ac:dyDescent="0.25">
      <c r="A92" s="38" t="s">
        <v>264</v>
      </c>
      <c r="B92" s="39"/>
      <c r="C92" s="35"/>
    </row>
    <row r="93" spans="1:4" x14ac:dyDescent="0.25">
      <c r="A93" s="33" t="s">
        <v>52</v>
      </c>
      <c r="B93" s="40">
        <v>3.49252959088418</v>
      </c>
      <c r="C93" s="35">
        <f t="shared" si="1"/>
        <v>534.59794846509715</v>
      </c>
      <c r="D93" t="s">
        <v>260</v>
      </c>
    </row>
    <row r="94" spans="1:4" x14ac:dyDescent="0.25">
      <c r="A94" s="38" t="s">
        <v>243</v>
      </c>
      <c r="C94" s="35"/>
    </row>
    <row r="95" spans="1:4" x14ac:dyDescent="0.25">
      <c r="A95" s="41" t="s">
        <v>244</v>
      </c>
      <c r="C95" s="35"/>
    </row>
  </sheetData>
  <autoFilter ref="A18:C95" xr:uid="{00000000-0009-0000-0000-000002000000}"/>
  <mergeCells count="1">
    <mergeCell ref="A1:C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Q26"/>
  <sheetViews>
    <sheetView workbookViewId="0">
      <selection activeCell="B27" sqref="B27"/>
    </sheetView>
  </sheetViews>
  <sheetFormatPr baseColWidth="10" defaultRowHeight="15" x14ac:dyDescent="0.25"/>
  <cols>
    <col min="1" max="1" width="18.28515625" bestFit="1" customWidth="1"/>
    <col min="6" max="20" width="11.42578125" customWidth="1"/>
    <col min="21" max="21" width="13.140625" bestFit="1" customWidth="1"/>
    <col min="22" max="24" width="12" bestFit="1" customWidth="1"/>
    <col min="25" max="25" width="15.5703125" bestFit="1" customWidth="1"/>
    <col min="26" max="26" width="12" bestFit="1" customWidth="1"/>
    <col min="27" max="27" width="23" bestFit="1" customWidth="1"/>
    <col min="28" max="28" width="12" bestFit="1" customWidth="1"/>
    <col min="29" max="29" width="12.7109375" bestFit="1" customWidth="1"/>
    <col min="30" max="30" width="20.5703125" bestFit="1" customWidth="1"/>
    <col min="31" max="32" width="17.5703125" bestFit="1" customWidth="1"/>
    <col min="33" max="34" width="12" bestFit="1" customWidth="1"/>
    <col min="35" max="35" width="14" bestFit="1" customWidth="1"/>
    <col min="36" max="36" width="12" bestFit="1" customWidth="1"/>
    <col min="37" max="37" width="12.42578125" bestFit="1" customWidth="1"/>
    <col min="38" max="38" width="12" bestFit="1" customWidth="1"/>
    <col min="39" max="39" width="17" bestFit="1" customWidth="1"/>
    <col min="40" max="40" width="12" bestFit="1" customWidth="1"/>
    <col min="41" max="41" width="22.140625" bestFit="1" customWidth="1"/>
    <col min="42" max="42" width="12" bestFit="1" customWidth="1"/>
    <col min="43" max="43" width="19.42578125" bestFit="1" customWidth="1"/>
    <col min="44" max="44" width="12" bestFit="1" customWidth="1"/>
    <col min="45" max="45" width="20.7109375" bestFit="1" customWidth="1"/>
    <col min="46" max="46" width="30.140625" bestFit="1" customWidth="1"/>
    <col min="47" max="49" width="12" bestFit="1" customWidth="1"/>
    <col min="50" max="50" width="14" bestFit="1" customWidth="1"/>
    <col min="51" max="51" width="25.42578125" bestFit="1" customWidth="1"/>
    <col min="52" max="52" width="12.7109375" bestFit="1" customWidth="1"/>
    <col min="53" max="53" width="22" bestFit="1" customWidth="1"/>
    <col min="54" max="54" width="13.85546875" bestFit="1" customWidth="1"/>
    <col min="55" max="55" width="12" bestFit="1" customWidth="1"/>
    <col min="56" max="56" width="14.28515625" bestFit="1" customWidth="1"/>
    <col min="57" max="57" width="12" bestFit="1" customWidth="1"/>
    <col min="58" max="58" width="12.5703125" bestFit="1" customWidth="1"/>
    <col min="59" max="59" width="22.7109375" bestFit="1" customWidth="1"/>
    <col min="60" max="60" width="12" bestFit="1" customWidth="1"/>
    <col min="61" max="61" width="15" bestFit="1" customWidth="1"/>
    <col min="62" max="62" width="15.140625" bestFit="1" customWidth="1"/>
    <col min="63" max="63" width="13.5703125" bestFit="1" customWidth="1"/>
    <col min="64" max="64" width="12" bestFit="1" customWidth="1"/>
    <col min="65" max="65" width="13.7109375" bestFit="1" customWidth="1"/>
    <col min="66" max="66" width="12.140625" bestFit="1" customWidth="1"/>
    <col min="67" max="67" width="12" bestFit="1" customWidth="1"/>
    <col min="68" max="68" width="21.28515625" bestFit="1" customWidth="1"/>
    <col min="69" max="69" width="12" bestFit="1" customWidth="1"/>
    <col min="70" max="70" width="22.85546875" bestFit="1" customWidth="1"/>
    <col min="71" max="71" width="13.85546875" bestFit="1" customWidth="1"/>
    <col min="72" max="72" width="23.7109375" bestFit="1" customWidth="1"/>
    <col min="73" max="73" width="16.85546875" bestFit="1" customWidth="1"/>
    <col min="74" max="74" width="12" bestFit="1" customWidth="1"/>
    <col min="75" max="75" width="13.7109375" bestFit="1" customWidth="1"/>
    <col min="76" max="76" width="12" bestFit="1" customWidth="1"/>
    <col min="77" max="77" width="22" bestFit="1" customWidth="1"/>
    <col min="78" max="78" width="34.140625" bestFit="1" customWidth="1"/>
    <col min="79" max="79" width="12" bestFit="1" customWidth="1"/>
    <col min="80" max="80" width="19" bestFit="1" customWidth="1"/>
    <col min="81" max="83" width="12" bestFit="1" customWidth="1"/>
    <col min="84" max="84" width="12.7109375" bestFit="1" customWidth="1"/>
    <col min="85" max="85" width="12" bestFit="1" customWidth="1"/>
    <col min="86" max="86" width="21.7109375" bestFit="1" customWidth="1"/>
    <col min="87" max="87" width="20" bestFit="1" customWidth="1"/>
    <col min="88" max="88" width="14.28515625" bestFit="1" customWidth="1"/>
    <col min="89" max="89" width="50.7109375" bestFit="1" customWidth="1"/>
  </cols>
  <sheetData>
    <row r="1" spans="1:121" x14ac:dyDescent="0.25">
      <c r="A1" t="s">
        <v>0</v>
      </c>
      <c r="B1" t="s">
        <v>265</v>
      </c>
      <c r="C1" t="s">
        <v>351</v>
      </c>
      <c r="D1" t="s">
        <v>352</v>
      </c>
      <c r="E1" t="s">
        <v>358</v>
      </c>
      <c r="F1" t="s">
        <v>368</v>
      </c>
      <c r="G1" t="s">
        <v>370</v>
      </c>
      <c r="H1" t="s">
        <v>266</v>
      </c>
      <c r="I1" t="s">
        <v>29</v>
      </c>
      <c r="J1" t="s">
        <v>361</v>
      </c>
      <c r="K1" t="s">
        <v>362</v>
      </c>
      <c r="L1" t="s">
        <v>363</v>
      </c>
      <c r="M1" t="s">
        <v>364</v>
      </c>
      <c r="N1" t="s">
        <v>365</v>
      </c>
      <c r="O1" t="s">
        <v>366</v>
      </c>
      <c r="P1" t="s">
        <v>350</v>
      </c>
      <c r="Q1" t="s">
        <v>346</v>
      </c>
      <c r="R1" t="s">
        <v>347</v>
      </c>
      <c r="S1" t="s">
        <v>348</v>
      </c>
      <c r="T1" t="s">
        <v>349</v>
      </c>
      <c r="U1" t="s">
        <v>35</v>
      </c>
      <c r="V1" t="s">
        <v>40</v>
      </c>
      <c r="W1" t="s">
        <v>44</v>
      </c>
      <c r="X1" t="s">
        <v>48</v>
      </c>
      <c r="Y1" t="s">
        <v>52</v>
      </c>
      <c r="Z1" t="s">
        <v>55</v>
      </c>
      <c r="AA1" t="s">
        <v>58</v>
      </c>
      <c r="AB1" t="s">
        <v>63</v>
      </c>
      <c r="AC1" t="s">
        <v>66</v>
      </c>
      <c r="AD1" t="s">
        <v>69</v>
      </c>
      <c r="AE1" t="s">
        <v>72</v>
      </c>
      <c r="AF1" t="s">
        <v>75</v>
      </c>
      <c r="AG1" t="s">
        <v>78</v>
      </c>
      <c r="AH1" t="s">
        <v>81</v>
      </c>
      <c r="AI1" t="s">
        <v>85</v>
      </c>
      <c r="AJ1" t="s">
        <v>88</v>
      </c>
      <c r="AK1" t="s">
        <v>91</v>
      </c>
      <c r="AL1" t="s">
        <v>94</v>
      </c>
      <c r="AM1" t="s">
        <v>97</v>
      </c>
      <c r="AN1" t="s">
        <v>100</v>
      </c>
      <c r="AO1" t="s">
        <v>102</v>
      </c>
      <c r="AP1" t="s">
        <v>105</v>
      </c>
      <c r="AQ1" t="s">
        <v>109</v>
      </c>
      <c r="AR1" t="s">
        <v>112</v>
      </c>
      <c r="AS1" t="s">
        <v>114</v>
      </c>
      <c r="AT1" t="s">
        <v>117</v>
      </c>
      <c r="AU1" t="s">
        <v>121</v>
      </c>
      <c r="AV1" t="s">
        <v>124</v>
      </c>
      <c r="AW1" t="s">
        <v>127</v>
      </c>
      <c r="AX1" t="s">
        <v>130</v>
      </c>
      <c r="AY1" t="s">
        <v>132</v>
      </c>
      <c r="AZ1" t="s">
        <v>134</v>
      </c>
      <c r="BA1" t="s">
        <v>136</v>
      </c>
      <c r="BB1" t="s">
        <v>139</v>
      </c>
      <c r="BC1" t="s">
        <v>141</v>
      </c>
      <c r="BD1" t="s">
        <v>144</v>
      </c>
      <c r="BE1" t="s">
        <v>147</v>
      </c>
      <c r="BF1" t="s">
        <v>150</v>
      </c>
      <c r="BG1" t="s">
        <v>153</v>
      </c>
      <c r="BH1" t="s">
        <v>155</v>
      </c>
      <c r="BI1" t="s">
        <v>158</v>
      </c>
      <c r="BJ1" t="s">
        <v>161</v>
      </c>
      <c r="BK1" t="s">
        <v>164</v>
      </c>
      <c r="BL1" t="s">
        <v>167</v>
      </c>
      <c r="BM1" t="s">
        <v>170</v>
      </c>
      <c r="BN1" t="s">
        <v>172</v>
      </c>
      <c r="BO1" t="s">
        <v>175</v>
      </c>
      <c r="BP1" t="s">
        <v>178</v>
      </c>
      <c r="BQ1" t="s">
        <v>180</v>
      </c>
      <c r="BR1" t="s">
        <v>183</v>
      </c>
      <c r="BS1" t="s">
        <v>185</v>
      </c>
      <c r="BT1" t="s">
        <v>188</v>
      </c>
      <c r="BU1" t="s">
        <v>191</v>
      </c>
      <c r="BV1" t="s">
        <v>194</v>
      </c>
      <c r="BW1" t="s">
        <v>197</v>
      </c>
      <c r="BX1" t="s">
        <v>199</v>
      </c>
      <c r="BY1" t="s">
        <v>201</v>
      </c>
      <c r="BZ1" t="s">
        <v>203</v>
      </c>
      <c r="CA1" t="s">
        <v>205</v>
      </c>
      <c r="CB1" t="s">
        <v>208</v>
      </c>
      <c r="CC1" t="s">
        <v>210</v>
      </c>
      <c r="CD1" t="s">
        <v>213</v>
      </c>
      <c r="CE1" t="s">
        <v>215</v>
      </c>
      <c r="CF1" t="s">
        <v>217</v>
      </c>
      <c r="CG1" t="s">
        <v>220</v>
      </c>
      <c r="CH1" t="s">
        <v>223</v>
      </c>
      <c r="CI1" t="s">
        <v>225</v>
      </c>
      <c r="CJ1" t="s">
        <v>228</v>
      </c>
      <c r="CK1" t="s">
        <v>230</v>
      </c>
      <c r="CL1" t="s">
        <v>265</v>
      </c>
      <c r="CM1" t="s">
        <v>294</v>
      </c>
      <c r="CN1" t="s">
        <v>295</v>
      </c>
      <c r="CO1" t="s">
        <v>296</v>
      </c>
      <c r="CP1" t="s">
        <v>297</v>
      </c>
      <c r="CQ1" t="s">
        <v>298</v>
      </c>
      <c r="CR1" t="s">
        <v>299</v>
      </c>
      <c r="CS1" t="s">
        <v>300</v>
      </c>
      <c r="CT1" t="s">
        <v>301</v>
      </c>
      <c r="CU1" t="s">
        <v>302</v>
      </c>
      <c r="CV1" t="s">
        <v>303</v>
      </c>
      <c r="CW1" t="s">
        <v>304</v>
      </c>
      <c r="CX1" t="s">
        <v>305</v>
      </c>
      <c r="CY1" t="s">
        <v>306</v>
      </c>
      <c r="CZ1" t="s">
        <v>307</v>
      </c>
      <c r="DA1" t="s">
        <v>308</v>
      </c>
      <c r="DB1" t="s">
        <v>309</v>
      </c>
      <c r="DC1" t="s">
        <v>310</v>
      </c>
      <c r="DD1" t="s">
        <v>311</v>
      </c>
      <c r="DE1" t="s">
        <v>312</v>
      </c>
      <c r="DF1" t="s">
        <v>313</v>
      </c>
      <c r="DG1" t="s">
        <v>314</v>
      </c>
      <c r="DH1" t="s">
        <v>315</v>
      </c>
      <c r="DI1" t="s">
        <v>316</v>
      </c>
      <c r="DJ1" t="s">
        <v>317</v>
      </c>
      <c r="DK1" t="s">
        <v>318</v>
      </c>
      <c r="DL1" t="s">
        <v>319</v>
      </c>
      <c r="DM1" t="s">
        <v>367</v>
      </c>
      <c r="DN1" t="s">
        <v>368</v>
      </c>
      <c r="DO1" t="s">
        <v>369</v>
      </c>
      <c r="DP1" t="s">
        <v>370</v>
      </c>
      <c r="DQ1" t="s">
        <v>266</v>
      </c>
    </row>
    <row r="2" spans="1:121" x14ac:dyDescent="0.25">
      <c r="A2" t="s">
        <v>13</v>
      </c>
      <c r="B2">
        <v>999</v>
      </c>
      <c r="C2" t="s">
        <v>267</v>
      </c>
      <c r="D2">
        <v>999</v>
      </c>
      <c r="E2" t="s">
        <v>353</v>
      </c>
      <c r="I2" t="s">
        <v>34</v>
      </c>
      <c r="J2">
        <f>V2+W2+X2+Z2+AB2+AG2+AI2+AJ2+AK2+AL2+AR2+AU2+AV2+AW2+AZ2+BA2+BB2+BC2+BD2+BE2+BF2+BH2+BI2+BL2+BM2+BN2+BO2+BQ2+BS2+BV2+BW2+BT2+BX2+CA2+CC2+CD2+CF2+CG2+CI2+CJ2</f>
        <v>5403.6308221050149</v>
      </c>
      <c r="K2">
        <f>U2+Y2+AE2+AF2+AO2+AQ2+BG2+BJ2+BK2+BU2+AM2</f>
        <v>374.50351254805651</v>
      </c>
      <c r="L2">
        <f>AA2+AC2+AD2+AH2+AN2+AX2+AY2+CB2</f>
        <v>1800.5599135732266</v>
      </c>
      <c r="M2">
        <f>AP2+AS2+AT2+BP2+BR2+BY2+CH2+CE2+CK2+BZ2</f>
        <v>110.06619187244802</v>
      </c>
      <c r="N2">
        <f>SUM(J2:M2)</f>
        <v>7688.7604400987457</v>
      </c>
      <c r="O2">
        <f>SUM(U2:CK2)</f>
        <v>7688.7604400987457</v>
      </c>
      <c r="P2">
        <f>J2*100/O2</f>
        <v>70.279609622427216</v>
      </c>
      <c r="Q2">
        <f>K2*100/O2</f>
        <v>4.8707917936281397</v>
      </c>
      <c r="R2">
        <f>L2*100/O2</f>
        <v>23.418077954189744</v>
      </c>
      <c r="S2">
        <f>M2*100/O2</f>
        <v>1.4315206297549108</v>
      </c>
      <c r="T2">
        <f>N2*100/O2</f>
        <v>100</v>
      </c>
      <c r="U2">
        <v>0.25557072446212703</v>
      </c>
      <c r="V2">
        <v>74.852081212322901</v>
      </c>
      <c r="W2">
        <v>27.825335214492799</v>
      </c>
      <c r="X2">
        <v>28.0401782624261</v>
      </c>
      <c r="Y2">
        <v>19.315852642902101</v>
      </c>
      <c r="Z2">
        <v>39.823586419544398</v>
      </c>
      <c r="AA2">
        <v>65.740963511601194</v>
      </c>
      <c r="AB2">
        <v>26.107463350189001</v>
      </c>
      <c r="AC2">
        <v>45.5023466582767</v>
      </c>
      <c r="AD2">
        <v>36.0407725468067</v>
      </c>
      <c r="AE2">
        <v>1.2254262225802901</v>
      </c>
      <c r="AF2">
        <v>1.6361526794595</v>
      </c>
      <c r="AG2">
        <v>22.677478335961599</v>
      </c>
      <c r="AH2">
        <v>2.3965193734797601</v>
      </c>
      <c r="AI2">
        <v>8.7362901872214707</v>
      </c>
      <c r="AJ2">
        <v>7.7392327051863399</v>
      </c>
      <c r="AK2">
        <v>1.2645200277063999</v>
      </c>
      <c r="AL2">
        <v>2.5641361224173602</v>
      </c>
      <c r="AM2">
        <v>1.2098383452186598</v>
      </c>
      <c r="AN2">
        <v>1642.44242107122</v>
      </c>
      <c r="AO2">
        <v>3.9698032369387102</v>
      </c>
      <c r="AP2">
        <v>5.2383965717599299</v>
      </c>
      <c r="AQ2">
        <v>260.97510723488898</v>
      </c>
      <c r="AR2">
        <v>25.724475625544301</v>
      </c>
      <c r="AS2">
        <v>45.343333077698396</v>
      </c>
      <c r="AT2">
        <v>1.2817953358218699</v>
      </c>
      <c r="AU2">
        <v>94.197240311365604</v>
      </c>
      <c r="AV2">
        <v>494.79927442493403</v>
      </c>
      <c r="AW2">
        <v>48.9115070885791</v>
      </c>
      <c r="AX2">
        <v>0.38565691861687001</v>
      </c>
      <c r="AY2">
        <v>3.7970977936363504</v>
      </c>
      <c r="AZ2">
        <v>1.3657932770256</v>
      </c>
      <c r="BA2">
        <v>1.65509602648678</v>
      </c>
      <c r="BB2">
        <v>1.0248057867246201</v>
      </c>
      <c r="BC2">
        <v>293.88443001954403</v>
      </c>
      <c r="BD2">
        <v>3.1335279260386399</v>
      </c>
      <c r="BE2">
        <v>3410.0084878110802</v>
      </c>
      <c r="BF2">
        <v>36.305414755085998</v>
      </c>
      <c r="BG2">
        <v>0.66782249402008198</v>
      </c>
      <c r="BH2">
        <v>128.98573491645701</v>
      </c>
      <c r="BI2">
        <v>4.9289127750334494</v>
      </c>
      <c r="BJ2">
        <v>81.165883685964999</v>
      </c>
      <c r="BK2">
        <v>2.1356004698478701</v>
      </c>
      <c r="BL2">
        <v>53.560823120812501</v>
      </c>
      <c r="BM2">
        <v>72.636031074276701</v>
      </c>
      <c r="BN2">
        <v>348.71847850678199</v>
      </c>
      <c r="BO2">
        <v>1.94563227353166</v>
      </c>
      <c r="BP2">
        <v>6.9546705673745004</v>
      </c>
      <c r="BQ2">
        <v>3.5100338917159095</v>
      </c>
      <c r="BR2">
        <v>5.7383862615744299</v>
      </c>
      <c r="BS2">
        <v>5.4361608060287603</v>
      </c>
      <c r="BT2">
        <v>2.2725449943460201</v>
      </c>
      <c r="BU2">
        <v>1.9464548117732101</v>
      </c>
      <c r="BV2">
        <v>39.968911026544298</v>
      </c>
      <c r="BW2">
        <v>1.4934755391795</v>
      </c>
      <c r="BX2">
        <v>23.860119746536199</v>
      </c>
      <c r="BY2">
        <v>23.331528984496</v>
      </c>
      <c r="BZ2">
        <v>12.2455068692274</v>
      </c>
      <c r="CA2">
        <v>18.451973837547602</v>
      </c>
      <c r="CB2">
        <v>4.2541356995891801</v>
      </c>
      <c r="CC2">
        <v>27.251104927274003</v>
      </c>
      <c r="CD2">
        <v>3.7174259857580503</v>
      </c>
      <c r="CE2">
        <v>2.0552790020998897</v>
      </c>
      <c r="CF2">
        <v>0.42548837453308597</v>
      </c>
      <c r="CG2">
        <v>11.200977370218201</v>
      </c>
      <c r="CH2">
        <v>0.34870203618537998</v>
      </c>
      <c r="CI2">
        <v>0.72274565615319197</v>
      </c>
      <c r="CJ2">
        <v>3.9038923924094799</v>
      </c>
      <c r="CK2">
        <v>7.5285931662102099</v>
      </c>
      <c r="CL2">
        <v>999</v>
      </c>
      <c r="CM2">
        <v>0</v>
      </c>
      <c r="CN2">
        <v>0</v>
      </c>
      <c r="CO2">
        <v>1.5611932722377782</v>
      </c>
      <c r="CP2">
        <v>22.889182102501106</v>
      </c>
      <c r="CQ2">
        <v>3.0209749049285994</v>
      </c>
      <c r="CR2">
        <v>0.27465881951932219</v>
      </c>
      <c r="CS2">
        <v>0.27901477551441906</v>
      </c>
      <c r="CT2">
        <v>10.999218363849373</v>
      </c>
      <c r="CU2">
        <v>39.403307604210255</v>
      </c>
      <c r="CV2">
        <v>3.0905577879879709</v>
      </c>
      <c r="CW2">
        <v>14.576187919447928</v>
      </c>
      <c r="CX2">
        <v>8.9441508747054643E-2</v>
      </c>
      <c r="CY2">
        <v>1.2247923416541429</v>
      </c>
      <c r="CZ2">
        <v>0.11628425614333847</v>
      </c>
      <c r="DA2">
        <v>0.55553646160681214</v>
      </c>
      <c r="DB2">
        <v>0.49699095632889423</v>
      </c>
      <c r="DC2">
        <v>0.15124601994194986</v>
      </c>
      <c r="DD2">
        <v>1.0682619109582578</v>
      </c>
      <c r="DE2">
        <v>0.14645495757619689</v>
      </c>
      <c r="DF2">
        <v>99.943303963153411</v>
      </c>
      <c r="DG2">
        <v>17.753375614654423</v>
      </c>
      <c r="DH2">
        <v>46.349391534248056</v>
      </c>
      <c r="DI2">
        <v>35.840536814250918</v>
      </c>
      <c r="DJ2">
        <v>99.943303963153397</v>
      </c>
      <c r="DK2">
        <v>0.4953434628131832</v>
      </c>
      <c r="DL2">
        <v>1.2932114207569181</v>
      </c>
      <c r="DM2" t="s">
        <v>268</v>
      </c>
    </row>
    <row r="3" spans="1:121" x14ac:dyDescent="0.25">
      <c r="A3" t="s">
        <v>12</v>
      </c>
      <c r="B3">
        <v>4302</v>
      </c>
      <c r="C3" t="s">
        <v>269</v>
      </c>
      <c r="D3">
        <v>4302</v>
      </c>
      <c r="E3" t="s">
        <v>353</v>
      </c>
      <c r="F3" t="s">
        <v>355</v>
      </c>
      <c r="G3">
        <v>55.27</v>
      </c>
      <c r="H3" t="s">
        <v>357</v>
      </c>
      <c r="I3" t="s">
        <v>34</v>
      </c>
      <c r="J3">
        <f t="shared" ref="J3:J26" si="0">V3+W3+X3+Z3+AB3+AG3+AI3+AJ3+AK3+AL3+AR3+AU3+AV3+AW3+AZ3+BA3+BB3+BC3+BD3+BE3+BF3+BH3+BI3+BL3+BM3+BN3+BO3+BQ3+BS3+BV3+BW3+BT3+BX3+CA3+CC3+CD3+CF3+CG3+CI3+CJ3</f>
        <v>3560.0285768606782</v>
      </c>
      <c r="K3">
        <f t="shared" ref="K3:K26" si="1">U3+Y3+AE3+AF3+AO3+AQ3+BG3+BJ3+BK3+BU3+AM3</f>
        <v>159.53975625826908</v>
      </c>
      <c r="L3">
        <f t="shared" ref="L3:L26" si="2">AA3+AC3+AD3+AH3+AN3+AX3+AY3+CB3</f>
        <v>7421.6235078618283</v>
      </c>
      <c r="M3">
        <f t="shared" ref="M3:M26" si="3">AP3+AS3+AT3+BP3+BR3+BY3+CH3+CE3+CK3+BZ3</f>
        <v>56.519672397208595</v>
      </c>
      <c r="N3">
        <f t="shared" ref="N3:N26" si="4">SUM(J3:M3)</f>
        <v>11197.711513377984</v>
      </c>
      <c r="O3">
        <f t="shared" ref="O3:O26" si="5">SUM(U3:CK3)</f>
        <v>11197.711513377983</v>
      </c>
      <c r="P3">
        <f t="shared" ref="P3:P26" si="6">J3*100/O3</f>
        <v>31.79246556412431</v>
      </c>
      <c r="Q3">
        <f t="shared" ref="Q3:Q26" si="7">K3*100/O3</f>
        <v>1.4247532280829511</v>
      </c>
      <c r="R3">
        <f t="shared" ref="R3:R26" si="8">L3*100/O3</f>
        <v>66.278038141946809</v>
      </c>
      <c r="S3">
        <f t="shared" ref="S3:S26" si="9">M3*100/O3</f>
        <v>0.50474306584594675</v>
      </c>
      <c r="T3">
        <f t="shared" ref="T3:T26" si="10">N3*100/O3</f>
        <v>100.00000000000001</v>
      </c>
      <c r="U3">
        <v>0.42290359742298095</v>
      </c>
      <c r="V3">
        <v>46.581056831935506</v>
      </c>
      <c r="W3">
        <v>73.588058227520406</v>
      </c>
      <c r="X3">
        <v>73.707770126516692</v>
      </c>
      <c r="Y3">
        <v>12.219556687200699</v>
      </c>
      <c r="Z3">
        <v>24.9330738373332</v>
      </c>
      <c r="AA3">
        <v>270.45882096426703</v>
      </c>
      <c r="AB3">
        <v>3.7682426487005003</v>
      </c>
      <c r="AC3">
        <v>795.77287987833802</v>
      </c>
      <c r="AD3">
        <v>10.6508041534213</v>
      </c>
      <c r="AE3">
        <v>11.718680278221299</v>
      </c>
      <c r="AF3">
        <v>0.63195240763813298</v>
      </c>
      <c r="AG3">
        <v>10.8731440481583</v>
      </c>
      <c r="AH3">
        <v>12.831879412816001</v>
      </c>
      <c r="AI3">
        <v>8.0358920781121714</v>
      </c>
      <c r="AJ3">
        <v>6.2011275598647595</v>
      </c>
      <c r="AK3">
        <v>1.55842088786842</v>
      </c>
      <c r="AL3">
        <v>2.4789748641884</v>
      </c>
      <c r="AM3">
        <v>2.56222899533768</v>
      </c>
      <c r="AN3">
        <v>6276.55077706068</v>
      </c>
      <c r="AO3">
        <v>0.98764841460322894</v>
      </c>
      <c r="AP3">
        <v>11.7407840421589</v>
      </c>
      <c r="AQ3">
        <v>21.847561662840597</v>
      </c>
      <c r="AR3">
        <v>17.822131556862299</v>
      </c>
      <c r="AS3">
        <v>1.23380362332421</v>
      </c>
      <c r="AT3">
        <v>0.63580299008102603</v>
      </c>
      <c r="AU3">
        <v>62.338292336556499</v>
      </c>
      <c r="AV3">
        <v>320.46139540873997</v>
      </c>
      <c r="AW3">
        <v>170.38910595893</v>
      </c>
      <c r="AX3">
        <v>27.2212224850905</v>
      </c>
      <c r="AY3">
        <v>27.2212224850905</v>
      </c>
      <c r="AZ3">
        <v>0.59847099691513805</v>
      </c>
      <c r="BA3">
        <v>1.9771590382267699</v>
      </c>
      <c r="BB3">
        <v>1.81792035949157</v>
      </c>
      <c r="BC3">
        <v>159.548674617004</v>
      </c>
      <c r="BD3">
        <v>2.8797859210106798</v>
      </c>
      <c r="BE3">
        <v>1893.9134167429297</v>
      </c>
      <c r="BF3">
        <v>33.090395138919597</v>
      </c>
      <c r="BG3">
        <v>13.1652968718838</v>
      </c>
      <c r="BH3">
        <v>7.3225073840323089</v>
      </c>
      <c r="BI3">
        <v>3.5947735308329296</v>
      </c>
      <c r="BJ3">
        <v>74.485599160181096</v>
      </c>
      <c r="BK3">
        <v>19.106837914313502</v>
      </c>
      <c r="BL3">
        <v>30.984369520986998</v>
      </c>
      <c r="BM3">
        <v>44.6284460410767</v>
      </c>
      <c r="BN3">
        <v>415.61637988477599</v>
      </c>
      <c r="BO3">
        <v>2.0209160007976701</v>
      </c>
      <c r="BP3">
        <v>2.8036600853564702</v>
      </c>
      <c r="BQ3">
        <v>6.55024896479999</v>
      </c>
      <c r="BR3">
        <v>7.9884466250809298</v>
      </c>
      <c r="BS3">
        <v>3.0864091788125201</v>
      </c>
      <c r="BT3">
        <v>2.9860952147511499</v>
      </c>
      <c r="BU3">
        <v>2.3914902686260802</v>
      </c>
      <c r="BV3">
        <v>51.100858293073401</v>
      </c>
      <c r="BW3">
        <v>0.70122627820509997</v>
      </c>
      <c r="BX3">
        <v>16.396322230433203</v>
      </c>
      <c r="BY3">
        <v>17.2147346112496</v>
      </c>
      <c r="BZ3">
        <v>9.8705545334338503</v>
      </c>
      <c r="CA3">
        <v>7.6484390487898608</v>
      </c>
      <c r="CB3">
        <v>0.91590142212407699</v>
      </c>
      <c r="CC3">
        <v>32.7649198831853</v>
      </c>
      <c r="CD3">
        <v>0.81221068954716602</v>
      </c>
      <c r="CE3">
        <v>0.83322620712697604</v>
      </c>
      <c r="CF3">
        <v>1.12911074363705E-2</v>
      </c>
      <c r="CG3">
        <v>13.045938653077801</v>
      </c>
      <c r="CH3">
        <v>0.17915204858585002</v>
      </c>
      <c r="CI3">
        <v>0.367795673155978</v>
      </c>
      <c r="CJ3">
        <v>3.8269200971230202</v>
      </c>
      <c r="CK3">
        <v>4.0195076308107796</v>
      </c>
      <c r="CL3">
        <v>4302</v>
      </c>
      <c r="CM3">
        <v>0.22618393959864552</v>
      </c>
      <c r="CN3">
        <v>0.11864140947561558</v>
      </c>
      <c r="CO3">
        <v>1.5233311702352887</v>
      </c>
      <c r="CP3">
        <v>24.601286371812606</v>
      </c>
      <c r="CQ3">
        <v>4.2798673469212627</v>
      </c>
      <c r="CR3">
        <v>0.11835674408199819</v>
      </c>
      <c r="CS3">
        <v>0.1294584783201268</v>
      </c>
      <c r="CT3">
        <v>11.073764563962124</v>
      </c>
      <c r="CU3">
        <v>44.67585465110735</v>
      </c>
      <c r="CV3">
        <v>4.3118250741033508</v>
      </c>
      <c r="CW3">
        <v>6.1867378677384846</v>
      </c>
      <c r="CX3">
        <v>0</v>
      </c>
      <c r="CY3">
        <v>0.40221159812661367</v>
      </c>
      <c r="CZ3">
        <v>0.10936914105795684</v>
      </c>
      <c r="DA3">
        <v>0.68607320134966188</v>
      </c>
      <c r="DB3">
        <v>0.25981009924701448</v>
      </c>
      <c r="DC3">
        <v>0.15860619378299315</v>
      </c>
      <c r="DD3">
        <v>1.0705382826078633</v>
      </c>
      <c r="DE3">
        <v>6.8083866471046486E-2</v>
      </c>
      <c r="DF3">
        <v>100.00000000000001</v>
      </c>
      <c r="DG3">
        <v>8.1459879079740141</v>
      </c>
      <c r="DH3">
        <v>54.083078751801757</v>
      </c>
      <c r="DI3">
        <v>37.770933340224232</v>
      </c>
      <c r="DJ3">
        <v>100</v>
      </c>
      <c r="DK3">
        <v>0.21566816563939467</v>
      </c>
      <c r="DL3">
        <v>1.4318703290873109</v>
      </c>
      <c r="DM3" t="s">
        <v>268</v>
      </c>
      <c r="DN3" t="s">
        <v>355</v>
      </c>
      <c r="DO3">
        <v>102</v>
      </c>
      <c r="DP3">
        <v>55.27</v>
      </c>
      <c r="DQ3" t="s">
        <v>357</v>
      </c>
    </row>
    <row r="4" spans="1:121" x14ac:dyDescent="0.25">
      <c r="A4" t="s">
        <v>2</v>
      </c>
      <c r="B4">
        <v>4306</v>
      </c>
      <c r="C4" t="s">
        <v>270</v>
      </c>
      <c r="D4">
        <v>4306</v>
      </c>
      <c r="E4" t="s">
        <v>354</v>
      </c>
      <c r="F4" t="s">
        <v>355</v>
      </c>
      <c r="G4">
        <v>56.63</v>
      </c>
      <c r="H4" t="s">
        <v>357</v>
      </c>
      <c r="I4" t="s">
        <v>34</v>
      </c>
      <c r="J4">
        <f t="shared" si="0"/>
        <v>3133.4275294116769</v>
      </c>
      <c r="K4">
        <f t="shared" si="1"/>
        <v>44.540275452209535</v>
      </c>
      <c r="L4">
        <f t="shared" si="2"/>
        <v>13.98721995779408</v>
      </c>
      <c r="M4">
        <f t="shared" si="3"/>
        <v>133.71393217287812</v>
      </c>
      <c r="N4">
        <f t="shared" si="4"/>
        <v>3325.6689569945588</v>
      </c>
      <c r="O4">
        <f t="shared" si="5"/>
        <v>3325.6689569945584</v>
      </c>
      <c r="P4">
        <f t="shared" si="6"/>
        <v>94.219465915915691</v>
      </c>
      <c r="Q4">
        <f t="shared" si="7"/>
        <v>1.339287705065541</v>
      </c>
      <c r="R4">
        <f t="shared" si="8"/>
        <v>0.4205836521514299</v>
      </c>
      <c r="S4">
        <f t="shared" si="9"/>
        <v>4.0206627268673429</v>
      </c>
      <c r="T4">
        <f t="shared" si="10"/>
        <v>100.00000000000001</v>
      </c>
      <c r="U4">
        <v>0.39634341100540099</v>
      </c>
      <c r="V4">
        <v>24.715994835660002</v>
      </c>
      <c r="W4">
        <v>47.167208200699996</v>
      </c>
      <c r="X4">
        <v>33.367465451708803</v>
      </c>
      <c r="Y4">
        <v>11.5603587485229</v>
      </c>
      <c r="Z4">
        <v>48.7290293833166</v>
      </c>
      <c r="AB4">
        <v>1.1175947956538899</v>
      </c>
      <c r="AC4">
        <v>3.8361474086230003</v>
      </c>
      <c r="AD4">
        <v>1.09574023050345</v>
      </c>
      <c r="AE4">
        <v>1.26545558804703</v>
      </c>
      <c r="AF4">
        <v>1.26545558804703</v>
      </c>
      <c r="AG4">
        <v>3.9547573865036001</v>
      </c>
      <c r="AH4">
        <v>1.16264704700317</v>
      </c>
      <c r="AI4">
        <v>0.71648966764117505</v>
      </c>
      <c r="AJ4">
        <v>2.9565332107943099</v>
      </c>
      <c r="AK4">
        <v>0.49787737357025397</v>
      </c>
      <c r="AL4">
        <v>148.02140615097201</v>
      </c>
      <c r="AM4">
        <v>6.1944330439211104</v>
      </c>
      <c r="AN4">
        <v>2.3385869962516002</v>
      </c>
      <c r="AO4">
        <v>0.346026989503053</v>
      </c>
      <c r="AP4">
        <v>2.8535195386345</v>
      </c>
      <c r="AQ4">
        <v>0.31684109031477403</v>
      </c>
      <c r="AR4">
        <v>0.95588230910266192</v>
      </c>
      <c r="AS4">
        <v>6.56940519398582</v>
      </c>
      <c r="AT4">
        <v>1.5567997436523501E-2</v>
      </c>
      <c r="AU4">
        <v>17.822033601172002</v>
      </c>
      <c r="AV4">
        <v>175.527148399596</v>
      </c>
      <c r="AW4">
        <v>2311.5064825248901</v>
      </c>
      <c r="AY4">
        <v>5.3821675238048199</v>
      </c>
      <c r="AZ4">
        <v>2.8297569447135897</v>
      </c>
      <c r="BA4">
        <v>2.16262650636404</v>
      </c>
      <c r="BB4">
        <v>1.1387849449604701</v>
      </c>
      <c r="BC4">
        <v>0.8854213914469099</v>
      </c>
      <c r="BD4">
        <v>0.72109393243627395</v>
      </c>
      <c r="BE4">
        <v>14.516346970580399</v>
      </c>
      <c r="BF4">
        <v>5.5052752265164404</v>
      </c>
      <c r="BG4">
        <v>0.227626782130431</v>
      </c>
      <c r="BH4">
        <v>42.202470682087998</v>
      </c>
      <c r="BI4">
        <v>2.58966481280711</v>
      </c>
      <c r="BJ4">
        <v>12.212747048475601</v>
      </c>
      <c r="BK4">
        <v>9.1483415161209187</v>
      </c>
      <c r="BL4">
        <v>7.9197465488180097</v>
      </c>
      <c r="BM4">
        <v>4.85548885625927</v>
      </c>
      <c r="BN4">
        <v>109.86588800804799</v>
      </c>
      <c r="BO4">
        <v>1.3358993199198099</v>
      </c>
      <c r="BP4">
        <v>14.2978705284144</v>
      </c>
      <c r="BQ4">
        <v>12.8936540047464</v>
      </c>
      <c r="BR4">
        <v>104.678053716797</v>
      </c>
      <c r="BS4">
        <v>21.6998614834542</v>
      </c>
      <c r="BT4">
        <v>1.66002188407588</v>
      </c>
      <c r="BU4">
        <v>1.6066456461212899</v>
      </c>
      <c r="BV4">
        <v>27.573564840347903</v>
      </c>
      <c r="BW4">
        <v>1.4029261613772599</v>
      </c>
      <c r="BX4">
        <v>2.2665168129273501</v>
      </c>
      <c r="BY4">
        <v>1.8849454208499901</v>
      </c>
      <c r="BZ4">
        <v>1.72096902357492</v>
      </c>
      <c r="CA4">
        <v>14.793763546138599</v>
      </c>
      <c r="CB4">
        <v>0.171930751608039</v>
      </c>
      <c r="CC4">
        <v>19.5108842473071</v>
      </c>
      <c r="CD4">
        <v>0.21925331311476598</v>
      </c>
      <c r="CE4">
        <v>0.37666127075372802</v>
      </c>
      <c r="CF4">
        <v>2.8517926082290503</v>
      </c>
      <c r="CG4">
        <v>13.837852078788099</v>
      </c>
      <c r="CH4">
        <v>0.23870872279608202</v>
      </c>
      <c r="CI4">
        <v>0.61017192435177303</v>
      </c>
      <c r="CJ4">
        <v>0.522899070577999</v>
      </c>
      <c r="CK4">
        <v>1.0782307596351701</v>
      </c>
      <c r="CL4">
        <v>4306</v>
      </c>
      <c r="CM4">
        <v>0.1573508223623297</v>
      </c>
      <c r="CN4">
        <v>0.1666578719726704</v>
      </c>
      <c r="CO4">
        <v>1.2402139006954918</v>
      </c>
      <c r="CP4">
        <v>21.437423464029486</v>
      </c>
      <c r="CQ4">
        <v>1.9110266840442196</v>
      </c>
      <c r="CR4">
        <v>0.25658140656847622</v>
      </c>
      <c r="CS4">
        <v>0.218171544925574</v>
      </c>
      <c r="CT4">
        <v>12.219411205422901</v>
      </c>
      <c r="CU4">
        <v>38.599915951551182</v>
      </c>
      <c r="CV4">
        <v>2.397014972125846</v>
      </c>
      <c r="CW4">
        <v>17.062728421878283</v>
      </c>
      <c r="CX4">
        <v>7.936533834852133E-2</v>
      </c>
      <c r="CY4">
        <v>1.5592073850631725</v>
      </c>
      <c r="CZ4">
        <v>0.14858690585553891</v>
      </c>
      <c r="DA4">
        <v>0.6358237605728877</v>
      </c>
      <c r="DB4">
        <v>0.66470980384603073</v>
      </c>
      <c r="DC4">
        <v>0.15311375710925479</v>
      </c>
      <c r="DD4">
        <v>0.83989674884260956</v>
      </c>
      <c r="DE4">
        <v>0.19548079841868965</v>
      </c>
      <c r="DF4">
        <v>99.942680743633176</v>
      </c>
      <c r="DG4">
        <v>20.554502253506559</v>
      </c>
      <c r="DH4">
        <v>43.761952913219709</v>
      </c>
      <c r="DI4">
        <v>35.62622557690689</v>
      </c>
      <c r="DJ4">
        <v>99.942680743633161</v>
      </c>
      <c r="DK4">
        <v>0.57694863603036572</v>
      </c>
      <c r="DL4">
        <v>1.2283634374556489</v>
      </c>
      <c r="DM4" t="s">
        <v>271</v>
      </c>
      <c r="DN4" t="s">
        <v>355</v>
      </c>
      <c r="DO4">
        <v>93.5</v>
      </c>
      <c r="DP4">
        <v>56.63</v>
      </c>
      <c r="DQ4" t="s">
        <v>357</v>
      </c>
    </row>
    <row r="5" spans="1:121" x14ac:dyDescent="0.25">
      <c r="A5" t="s">
        <v>10</v>
      </c>
      <c r="B5">
        <v>4315</v>
      </c>
      <c r="C5" t="s">
        <v>272</v>
      </c>
      <c r="D5">
        <v>4315</v>
      </c>
      <c r="E5" t="s">
        <v>354</v>
      </c>
      <c r="F5" t="s">
        <v>355</v>
      </c>
      <c r="G5">
        <v>55.53</v>
      </c>
      <c r="H5" t="s">
        <v>357</v>
      </c>
      <c r="I5" t="s">
        <v>34</v>
      </c>
      <c r="J5">
        <f t="shared" si="0"/>
        <v>4785.0650359422616</v>
      </c>
      <c r="K5">
        <f t="shared" si="1"/>
        <v>121.56991563928601</v>
      </c>
      <c r="L5">
        <f t="shared" si="2"/>
        <v>1160.0219157803426</v>
      </c>
      <c r="M5">
        <f t="shared" si="3"/>
        <v>82.485172386467937</v>
      </c>
      <c r="N5">
        <f t="shared" si="4"/>
        <v>6149.1420397483571</v>
      </c>
      <c r="O5">
        <f t="shared" si="5"/>
        <v>6149.142039748358</v>
      </c>
      <c r="P5">
        <f t="shared" si="6"/>
        <v>77.816791432225259</v>
      </c>
      <c r="Q5">
        <f t="shared" si="7"/>
        <v>1.9770224017180293</v>
      </c>
      <c r="R5">
        <f t="shared" si="8"/>
        <v>18.864776716522464</v>
      </c>
      <c r="S5">
        <f t="shared" si="9"/>
        <v>1.3414094495342554</v>
      </c>
      <c r="T5">
        <f t="shared" si="10"/>
        <v>99.999999999999986</v>
      </c>
      <c r="U5">
        <v>0.54013187565460208</v>
      </c>
      <c r="V5">
        <v>20.768301490681601</v>
      </c>
      <c r="W5">
        <v>27.781875638713299</v>
      </c>
      <c r="X5">
        <v>17.8812744669364</v>
      </c>
      <c r="Y5">
        <v>8.5047141271207387</v>
      </c>
      <c r="Z5">
        <v>26.510029397069097</v>
      </c>
      <c r="AA5">
        <v>106.15358089262999</v>
      </c>
      <c r="AB5">
        <v>2.3780501379231298</v>
      </c>
      <c r="AC5">
        <v>280.86471295601399</v>
      </c>
      <c r="AD5">
        <v>3.1572862863361899</v>
      </c>
      <c r="AE5">
        <v>3.0873547214847896</v>
      </c>
      <c r="AF5">
        <v>1.59508309807375</v>
      </c>
      <c r="AG5">
        <v>5.1133175051460205</v>
      </c>
      <c r="AH5">
        <v>3.8205634491390499</v>
      </c>
      <c r="AI5">
        <v>4.4396813851621406</v>
      </c>
      <c r="AJ5">
        <v>6.1528784371599494</v>
      </c>
      <c r="AK5">
        <v>0.55745791123799704</v>
      </c>
      <c r="AL5">
        <v>135.302784077746</v>
      </c>
      <c r="AM5">
        <v>2.83024440388184</v>
      </c>
      <c r="AN5">
        <v>764.95947773995897</v>
      </c>
      <c r="AO5">
        <v>0.72220579310699307</v>
      </c>
      <c r="AP5">
        <v>13.467061298925499</v>
      </c>
      <c r="AQ5">
        <v>0.77187777381339107</v>
      </c>
      <c r="AR5">
        <v>2.0865627559782598</v>
      </c>
      <c r="AS5">
        <v>0.72549091306327596</v>
      </c>
      <c r="AT5">
        <v>0.12193242157669099</v>
      </c>
      <c r="AU5">
        <v>39.409037583910205</v>
      </c>
      <c r="AV5">
        <v>344.191199105804</v>
      </c>
      <c r="AW5">
        <v>2567.5354343847798</v>
      </c>
      <c r="AX5">
        <v>0.38146803891495201</v>
      </c>
      <c r="AY5">
        <v>0.66406347295226897</v>
      </c>
      <c r="AZ5">
        <v>2.4706710201316802</v>
      </c>
      <c r="BA5">
        <v>9.4872765021798688</v>
      </c>
      <c r="BB5">
        <v>2.3022513038662802</v>
      </c>
      <c r="BC5">
        <v>58.390795867821595</v>
      </c>
      <c r="BD5">
        <v>3.7691046311060998</v>
      </c>
      <c r="BE5">
        <v>758.42391559921191</v>
      </c>
      <c r="BF5">
        <v>30.072792709723</v>
      </c>
      <c r="BG5">
        <v>0.68304928411407995</v>
      </c>
      <c r="BH5">
        <v>86.141128932839706</v>
      </c>
      <c r="BI5">
        <v>6.1338501825205203</v>
      </c>
      <c r="BJ5">
        <v>77.366559130553</v>
      </c>
      <c r="BK5">
        <v>21.3537158175582</v>
      </c>
      <c r="BL5">
        <v>20.235448757895302</v>
      </c>
      <c r="BM5">
        <v>22.692797118483199</v>
      </c>
      <c r="BN5">
        <v>375.94867848803301</v>
      </c>
      <c r="BO5">
        <v>1.4713883934257599</v>
      </c>
      <c r="BP5">
        <v>24.9827213885881</v>
      </c>
      <c r="BQ5">
        <v>27.664432201891604</v>
      </c>
      <c r="BR5">
        <v>10.2735579924524</v>
      </c>
      <c r="BS5">
        <v>7.0076668049579895</v>
      </c>
      <c r="BT5">
        <v>3.4110639055218401</v>
      </c>
      <c r="BU5">
        <v>4.1149796139246293</v>
      </c>
      <c r="BV5">
        <v>63.305882361689896</v>
      </c>
      <c r="BW5">
        <v>1.7521311853269901</v>
      </c>
      <c r="BX5">
        <v>15.8140030324733</v>
      </c>
      <c r="BY5">
        <v>8.4846227629398498</v>
      </c>
      <c r="BZ5">
        <v>20.569769623454899</v>
      </c>
      <c r="CA5">
        <v>30.087873621455401</v>
      </c>
      <c r="CB5">
        <v>2.07629443971542E-2</v>
      </c>
      <c r="CC5">
        <v>41.1371124857111</v>
      </c>
      <c r="CD5">
        <v>0.59149885238538502</v>
      </c>
      <c r="CE5">
        <v>0.81126354408509593</v>
      </c>
      <c r="CF5">
        <v>0.30412182221451001</v>
      </c>
      <c r="CG5">
        <v>15.462697772942699</v>
      </c>
      <c r="CH5">
        <v>0.71193187092468002</v>
      </c>
      <c r="CI5">
        <v>0.64706071330370296</v>
      </c>
      <c r="CJ5">
        <v>0.231507396902458</v>
      </c>
      <c r="CK5">
        <v>2.3368205704574501</v>
      </c>
      <c r="CL5">
        <v>4315</v>
      </c>
      <c r="CM5">
        <v>0</v>
      </c>
      <c r="CN5">
        <v>0.10550318212146091</v>
      </c>
      <c r="CO5">
        <v>1.4318327640317707</v>
      </c>
      <c r="CP5">
        <v>22.597336212314644</v>
      </c>
      <c r="CQ5">
        <v>2.7587699634998377</v>
      </c>
      <c r="CR5">
        <v>0.22064364281131829</v>
      </c>
      <c r="CS5">
        <v>0.21233591366351273</v>
      </c>
      <c r="CT5">
        <v>11.747872686858976</v>
      </c>
      <c r="CU5">
        <v>40.011533412419865</v>
      </c>
      <c r="CV5">
        <v>2.8846305788282121</v>
      </c>
      <c r="CW5">
        <v>14.18718719565133</v>
      </c>
      <c r="CX5">
        <v>9.2425783935681807E-2</v>
      </c>
      <c r="CY5">
        <v>1.1839775324341248</v>
      </c>
      <c r="CZ5">
        <v>0.11301351691755164</v>
      </c>
      <c r="DA5">
        <v>0.60748324050121472</v>
      </c>
      <c r="DB5">
        <v>0.44788209447921601</v>
      </c>
      <c r="DC5">
        <v>0.1470722878490025</v>
      </c>
      <c r="DD5">
        <v>1.0835826795006847</v>
      </c>
      <c r="DE5">
        <v>0.16691731218160971</v>
      </c>
      <c r="DF5">
        <v>100</v>
      </c>
      <c r="DG5">
        <v>17.309044886031646</v>
      </c>
      <c r="DH5">
        <v>46.474753108912644</v>
      </c>
      <c r="DI5">
        <v>36.216202005055727</v>
      </c>
      <c r="DJ5">
        <v>100.00000000000003</v>
      </c>
      <c r="DK5">
        <v>0.47793650155848283</v>
      </c>
      <c r="DL5">
        <v>1.2832586117789171</v>
      </c>
      <c r="DM5" t="s">
        <v>271</v>
      </c>
      <c r="DN5" t="s">
        <v>355</v>
      </c>
      <c r="DO5">
        <v>116.5</v>
      </c>
      <c r="DP5">
        <v>55.53</v>
      </c>
      <c r="DQ5" t="s">
        <v>357</v>
      </c>
    </row>
    <row r="6" spans="1:121" x14ac:dyDescent="0.25">
      <c r="A6" t="s">
        <v>15</v>
      </c>
      <c r="B6">
        <v>4318</v>
      </c>
      <c r="C6" t="s">
        <v>273</v>
      </c>
      <c r="D6">
        <v>4318</v>
      </c>
      <c r="E6" t="s">
        <v>354</v>
      </c>
      <c r="F6" t="s">
        <v>356</v>
      </c>
      <c r="G6">
        <v>61.99</v>
      </c>
      <c r="H6" t="s">
        <v>274</v>
      </c>
      <c r="I6" t="s">
        <v>34</v>
      </c>
      <c r="J6">
        <f t="shared" si="0"/>
        <v>2678.8043029591481</v>
      </c>
      <c r="K6">
        <f t="shared" si="1"/>
        <v>444.32109629926407</v>
      </c>
      <c r="L6">
        <f t="shared" si="2"/>
        <v>4627.2741366610016</v>
      </c>
      <c r="M6">
        <f t="shared" si="3"/>
        <v>88.435528447433072</v>
      </c>
      <c r="N6">
        <f t="shared" si="4"/>
        <v>7838.8350643668473</v>
      </c>
      <c r="O6">
        <f t="shared" si="5"/>
        <v>7838.8350643668473</v>
      </c>
      <c r="P6">
        <f t="shared" si="6"/>
        <v>34.17350002854689</v>
      </c>
      <c r="Q6">
        <f t="shared" si="7"/>
        <v>5.6682031532851553</v>
      </c>
      <c r="R6">
        <f t="shared" si="8"/>
        <v>59.030124995170475</v>
      </c>
      <c r="S6">
        <f t="shared" si="9"/>
        <v>1.1281718229974791</v>
      </c>
      <c r="T6">
        <f t="shared" si="10"/>
        <v>100</v>
      </c>
      <c r="U6">
        <v>1.9512690712755401</v>
      </c>
      <c r="V6">
        <v>93.371395920728801</v>
      </c>
      <c r="W6">
        <v>143.60114294832701</v>
      </c>
      <c r="X6">
        <v>144.54767938334098</v>
      </c>
      <c r="Y6">
        <v>6.3175380677780097</v>
      </c>
      <c r="Z6">
        <v>42.780623197065303</v>
      </c>
      <c r="AA6">
        <v>139.28265209864898</v>
      </c>
      <c r="AB6">
        <v>9.1511318766307905</v>
      </c>
      <c r="AC6">
        <v>78.117549964806599</v>
      </c>
      <c r="AD6">
        <v>2.9393292439138898</v>
      </c>
      <c r="AE6">
        <v>3.5690591288471705</v>
      </c>
      <c r="AF6">
        <v>2.1140127346838797</v>
      </c>
      <c r="AG6">
        <v>33.281289697458099</v>
      </c>
      <c r="AH6">
        <v>0.88305083203272894</v>
      </c>
      <c r="AI6">
        <v>9.1593652818622093</v>
      </c>
      <c r="AJ6">
        <v>2.8280264903862897</v>
      </c>
      <c r="AK6">
        <v>9.2579899237182204</v>
      </c>
      <c r="AL6">
        <v>1.8280684891956001</v>
      </c>
      <c r="AM6">
        <v>1.1469274649630601</v>
      </c>
      <c r="AN6">
        <v>4257.4027938525196</v>
      </c>
      <c r="AO6">
        <v>1.9309598386372702</v>
      </c>
      <c r="AP6">
        <v>9.128541248234729</v>
      </c>
      <c r="AQ6">
        <v>312.55061744339599</v>
      </c>
      <c r="AR6">
        <v>12.4744289815429</v>
      </c>
      <c r="AS6">
        <v>10.6432546957589</v>
      </c>
      <c r="AT6">
        <v>8.9848202186169299</v>
      </c>
      <c r="AU6">
        <v>123.783531887216</v>
      </c>
      <c r="AV6">
        <v>275.33686951358004</v>
      </c>
      <c r="AW6">
        <v>11.130541950743099</v>
      </c>
      <c r="AX6">
        <v>121.50546210298799</v>
      </c>
      <c r="AY6">
        <v>6.3630632018324995</v>
      </c>
      <c r="AZ6">
        <v>0.36072049220298802</v>
      </c>
      <c r="BA6">
        <v>3.24820454044441</v>
      </c>
      <c r="BB6">
        <v>9.257515149379751</v>
      </c>
      <c r="BC6">
        <v>77.50869171005651</v>
      </c>
      <c r="BD6">
        <v>4.15765458773574</v>
      </c>
      <c r="BE6">
        <v>974.10690011172107</v>
      </c>
      <c r="BF6">
        <v>53.418867648414896</v>
      </c>
      <c r="BG6">
        <v>16.747070425564498</v>
      </c>
      <c r="BH6">
        <v>2.90615817551793</v>
      </c>
      <c r="BI6">
        <v>3.2397695392135502</v>
      </c>
      <c r="BJ6">
        <v>91.431444237397997</v>
      </c>
      <c r="BK6">
        <v>4.6407244325881996</v>
      </c>
      <c r="BL6">
        <v>31.255154414139898</v>
      </c>
      <c r="BM6">
        <v>40.642471081788699</v>
      </c>
      <c r="BN6">
        <v>451.45583155856002</v>
      </c>
      <c r="BO6">
        <v>2.8368918361212101</v>
      </c>
      <c r="BP6">
        <v>2.24113756790367</v>
      </c>
      <c r="BQ6">
        <v>0.30367493049303096</v>
      </c>
      <c r="BR6">
        <v>5.4315708239146003</v>
      </c>
      <c r="BS6">
        <v>1.4975772400662</v>
      </c>
      <c r="BT6">
        <v>1.6963518265997999</v>
      </c>
      <c r="BU6">
        <v>1.9214734541324299</v>
      </c>
      <c r="BV6">
        <v>35.1607070352701</v>
      </c>
      <c r="BW6">
        <v>9.0706468630485197</v>
      </c>
      <c r="BX6">
        <v>19.056774111896598</v>
      </c>
      <c r="BY6">
        <v>18.401388790139499</v>
      </c>
      <c r="BZ6">
        <v>22.188497636961202</v>
      </c>
      <c r="CA6">
        <v>0.72025905995335493</v>
      </c>
      <c r="CB6">
        <v>20.780235364259703</v>
      </c>
      <c r="CC6">
        <v>24.372736330837199</v>
      </c>
      <c r="CD6">
        <v>1.38972444103002</v>
      </c>
      <c r="CE6">
        <v>0.762126732214361</v>
      </c>
      <c r="CG6">
        <v>10.268596745670299</v>
      </c>
      <c r="CH6">
        <v>1.06286967431042</v>
      </c>
      <c r="CI6">
        <v>0.23324107450179699</v>
      </c>
      <c r="CJ6">
        <v>8.1070969126897197</v>
      </c>
      <c r="CK6">
        <v>9.5913210593787603</v>
      </c>
      <c r="CL6">
        <v>4318</v>
      </c>
      <c r="CM6">
        <v>0</v>
      </c>
      <c r="CN6">
        <v>0.14239579401265073</v>
      </c>
      <c r="CO6">
        <v>1.7401284972421074</v>
      </c>
      <c r="CP6">
        <v>23.980525596790802</v>
      </c>
      <c r="CQ6">
        <v>4.20335514530416</v>
      </c>
      <c r="CR6">
        <v>0.31430185740512151</v>
      </c>
      <c r="CS6">
        <v>0.27917590813814958</v>
      </c>
      <c r="CT6">
        <v>10.818337170609869</v>
      </c>
      <c r="CU6">
        <v>36.321322842781605</v>
      </c>
      <c r="CV6">
        <v>3.6483519591253533</v>
      </c>
      <c r="CW6">
        <v>14.597159474082179</v>
      </c>
      <c r="CX6">
        <v>0.12731424415059245</v>
      </c>
      <c r="CY6">
        <v>1.0492396437633473</v>
      </c>
      <c r="CZ6">
        <v>0</v>
      </c>
      <c r="DA6">
        <v>0.48995762200586701</v>
      </c>
      <c r="DB6">
        <v>0.3334558298519667</v>
      </c>
      <c r="DC6">
        <v>0.27704297294925395</v>
      </c>
      <c r="DD6">
        <v>1.6779354417869765</v>
      </c>
      <c r="DE6">
        <v>0</v>
      </c>
      <c r="DF6">
        <v>100</v>
      </c>
      <c r="DG6">
        <v>18.062147606584318</v>
      </c>
      <c r="DH6">
        <v>44.94216347735513</v>
      </c>
      <c r="DI6">
        <v>36.995688916060544</v>
      </c>
      <c r="DJ6">
        <v>100</v>
      </c>
      <c r="DK6">
        <v>0.48822303721834981</v>
      </c>
      <c r="DL6">
        <v>1.2147946096996418</v>
      </c>
      <c r="DM6" t="s">
        <v>271</v>
      </c>
      <c r="DN6" t="s">
        <v>356</v>
      </c>
      <c r="DO6">
        <v>100</v>
      </c>
      <c r="DP6">
        <v>61.99</v>
      </c>
      <c r="DQ6" t="s">
        <v>274</v>
      </c>
    </row>
    <row r="7" spans="1:121" x14ac:dyDescent="0.25">
      <c r="A7" t="s">
        <v>24</v>
      </c>
      <c r="B7">
        <v>4330</v>
      </c>
      <c r="C7" t="s">
        <v>275</v>
      </c>
      <c r="D7">
        <v>4330</v>
      </c>
      <c r="E7" t="s">
        <v>353</v>
      </c>
      <c r="F7" t="s">
        <v>355</v>
      </c>
      <c r="G7">
        <v>56.1</v>
      </c>
      <c r="H7" t="s">
        <v>357</v>
      </c>
      <c r="I7" t="s">
        <v>34</v>
      </c>
      <c r="J7">
        <f t="shared" si="0"/>
        <v>5563.4088284576519</v>
      </c>
      <c r="K7">
        <f t="shared" si="1"/>
        <v>854.8438444723821</v>
      </c>
      <c r="L7">
        <f t="shared" si="2"/>
        <v>411.3712589502768</v>
      </c>
      <c r="M7">
        <f t="shared" si="3"/>
        <v>224.61799013591065</v>
      </c>
      <c r="N7">
        <f t="shared" si="4"/>
        <v>7054.2419220162219</v>
      </c>
      <c r="O7">
        <f t="shared" si="5"/>
        <v>7054.241922016221</v>
      </c>
      <c r="P7">
        <f t="shared" si="6"/>
        <v>78.866147347375588</v>
      </c>
      <c r="Q7">
        <f t="shared" si="7"/>
        <v>12.118153217915912</v>
      </c>
      <c r="R7">
        <f t="shared" si="8"/>
        <v>5.8315445301980802</v>
      </c>
      <c r="S7">
        <f t="shared" si="9"/>
        <v>3.1841549045104349</v>
      </c>
      <c r="T7">
        <f t="shared" si="10"/>
        <v>100.00000000000001</v>
      </c>
      <c r="U7">
        <v>2.4004525813995299</v>
      </c>
      <c r="V7">
        <v>276.59899025455002</v>
      </c>
      <c r="W7">
        <v>42.729041807224995</v>
      </c>
      <c r="X7">
        <v>43.535037257375897</v>
      </c>
      <c r="Y7">
        <v>9.3829595729553397</v>
      </c>
      <c r="Z7">
        <v>69.005718815681107</v>
      </c>
      <c r="AA7">
        <v>9.7156426394439688</v>
      </c>
      <c r="AB7">
        <v>12.0849169288201</v>
      </c>
      <c r="AC7">
        <v>4.2022427761994301</v>
      </c>
      <c r="AD7">
        <v>62.339648713283104</v>
      </c>
      <c r="AE7">
        <v>8.6685333264969593</v>
      </c>
      <c r="AF7">
        <v>10.447032441790199</v>
      </c>
      <c r="AG7">
        <v>135.34067966871899</v>
      </c>
      <c r="AH7">
        <v>16.3188313954204</v>
      </c>
      <c r="AI7">
        <v>20.955178342256403</v>
      </c>
      <c r="AJ7">
        <v>2.2212624559582999</v>
      </c>
      <c r="AK7">
        <v>2.1835826882383498</v>
      </c>
      <c r="AL7">
        <v>3.1950108777312902</v>
      </c>
      <c r="AM7">
        <v>0.21781829544162001</v>
      </c>
      <c r="AN7">
        <v>212.813719699426</v>
      </c>
      <c r="AO7">
        <v>60.165570356551001</v>
      </c>
      <c r="AP7">
        <v>8.3462197984579287</v>
      </c>
      <c r="AQ7">
        <v>542.29709925427096</v>
      </c>
      <c r="AR7">
        <v>81.913894670405398</v>
      </c>
      <c r="AS7">
        <v>126.96770765436001</v>
      </c>
      <c r="AT7">
        <v>4.2683550961228702</v>
      </c>
      <c r="AU7">
        <v>564.65403698504599</v>
      </c>
      <c r="AV7">
        <v>287.051151396259</v>
      </c>
      <c r="AW7">
        <v>17.511400916754202</v>
      </c>
      <c r="AX7">
        <v>17.404774742868199</v>
      </c>
      <c r="AY7">
        <v>67.706180280135996</v>
      </c>
      <c r="AZ7">
        <v>3.1534266761116001</v>
      </c>
      <c r="BA7">
        <v>3.7012343961352001</v>
      </c>
      <c r="BB7">
        <v>3.5949849886093199</v>
      </c>
      <c r="BC7">
        <v>226.70941321642502</v>
      </c>
      <c r="BD7">
        <v>8.1102595958221197</v>
      </c>
      <c r="BE7">
        <v>2687.9566453513298</v>
      </c>
      <c r="BF7">
        <v>71.896131504388904</v>
      </c>
      <c r="BG7">
        <v>2.5021331013181798</v>
      </c>
      <c r="BH7">
        <v>6.1060695706774597</v>
      </c>
      <c r="BI7">
        <v>7.7341346626037604</v>
      </c>
      <c r="BJ7">
        <v>213.11137752360199</v>
      </c>
      <c r="BK7">
        <v>2.3986012925247198</v>
      </c>
      <c r="BL7">
        <v>57.741969569772294</v>
      </c>
      <c r="BM7">
        <v>77.871841884980498</v>
      </c>
      <c r="BN7">
        <v>616.60150446948592</v>
      </c>
      <c r="BO7">
        <v>5.5650877711303597</v>
      </c>
      <c r="BP7">
        <v>6.1191576208582399</v>
      </c>
      <c r="BQ7">
        <v>7.0972550169756508</v>
      </c>
      <c r="BR7">
        <v>10.999407746841499</v>
      </c>
      <c r="BS7">
        <v>24.344942338868101</v>
      </c>
      <c r="BT7">
        <v>4.4881477702782995</v>
      </c>
      <c r="BU7">
        <v>3.25226672603161</v>
      </c>
      <c r="BV7">
        <v>61.206785713120304</v>
      </c>
      <c r="BW7">
        <v>1.2518791234305799</v>
      </c>
      <c r="BX7">
        <v>39.958892361124498</v>
      </c>
      <c r="BY7">
        <v>40.153956865623698</v>
      </c>
      <c r="BZ7">
        <v>13.379169362320399</v>
      </c>
      <c r="CA7">
        <v>3.0758315215827903</v>
      </c>
      <c r="CB7">
        <v>20.870218703499702</v>
      </c>
      <c r="CC7">
        <v>39.583516790998196</v>
      </c>
      <c r="CD7">
        <v>23.639541417723002</v>
      </c>
      <c r="CE7">
        <v>11.3982275452721</v>
      </c>
      <c r="CF7">
        <v>0.37823861331863901</v>
      </c>
      <c r="CG7">
        <v>20.112940637511201</v>
      </c>
      <c r="CH7">
        <v>0.57999477814984302</v>
      </c>
      <c r="CI7">
        <v>2.40928898675842</v>
      </c>
      <c r="CJ7">
        <v>0.13896144346902201</v>
      </c>
      <c r="CK7">
        <v>2.4057936679040499</v>
      </c>
      <c r="CL7">
        <v>4330</v>
      </c>
      <c r="CM7">
        <v>0</v>
      </c>
      <c r="CN7">
        <v>9.4586622718449809E-2</v>
      </c>
      <c r="CO7">
        <v>1.4020824183703007</v>
      </c>
      <c r="CP7">
        <v>21.378700612501142</v>
      </c>
      <c r="CQ7">
        <v>2.8575961272563273</v>
      </c>
      <c r="CR7">
        <v>0.62678274395520783</v>
      </c>
      <c r="CS7">
        <v>0.51248795798724145</v>
      </c>
      <c r="CT7">
        <v>10.315212160346871</v>
      </c>
      <c r="CU7">
        <v>36.216878567614103</v>
      </c>
      <c r="CV7">
        <v>3.2539455504819053</v>
      </c>
      <c r="CW7">
        <v>18.380701356002955</v>
      </c>
      <c r="CX7">
        <v>0.19285413018821945</v>
      </c>
      <c r="CY7">
        <v>1.2872971302173084</v>
      </c>
      <c r="CZ7">
        <v>0.11013382748577039</v>
      </c>
      <c r="DA7">
        <v>0.52783150512946619</v>
      </c>
      <c r="DB7">
        <v>0.43529156779733469</v>
      </c>
      <c r="DC7">
        <v>0.34008351363981737</v>
      </c>
      <c r="DD7">
        <v>1.922116010691661</v>
      </c>
      <c r="DE7">
        <v>0.14541819761594676</v>
      </c>
      <c r="DF7">
        <v>100.00000000000004</v>
      </c>
      <c r="DG7">
        <v>22.703761906153243</v>
      </c>
      <c r="DH7">
        <v>43.36873970846905</v>
      </c>
      <c r="DI7">
        <v>33.927498385377739</v>
      </c>
      <c r="DJ7">
        <v>100.00000000000003</v>
      </c>
      <c r="DK7">
        <v>0.66918467280624017</v>
      </c>
      <c r="DL7">
        <v>1.2782769662487214</v>
      </c>
      <c r="DM7" t="s">
        <v>268</v>
      </c>
      <c r="DN7" t="s">
        <v>355</v>
      </c>
      <c r="DO7">
        <v>86</v>
      </c>
      <c r="DP7">
        <v>56.1</v>
      </c>
      <c r="DQ7" t="s">
        <v>357</v>
      </c>
    </row>
    <row r="8" spans="1:121" x14ac:dyDescent="0.25">
      <c r="A8" t="s">
        <v>6</v>
      </c>
      <c r="B8">
        <v>4331</v>
      </c>
      <c r="C8" t="s">
        <v>276</v>
      </c>
      <c r="D8">
        <v>4331</v>
      </c>
      <c r="E8" t="s">
        <v>354</v>
      </c>
      <c r="F8" t="s">
        <v>356</v>
      </c>
      <c r="G8">
        <v>60.7</v>
      </c>
      <c r="H8" t="s">
        <v>274</v>
      </c>
      <c r="I8" t="s">
        <v>34</v>
      </c>
      <c r="J8">
        <f t="shared" si="0"/>
        <v>4250.7185329545728</v>
      </c>
      <c r="K8">
        <f t="shared" si="1"/>
        <v>138.62974219541877</v>
      </c>
      <c r="L8">
        <f t="shared" si="2"/>
        <v>113.64527159179734</v>
      </c>
      <c r="M8">
        <f t="shared" si="3"/>
        <v>214.26176083027431</v>
      </c>
      <c r="N8">
        <f t="shared" si="4"/>
        <v>4717.2553075720634</v>
      </c>
      <c r="O8">
        <f t="shared" si="5"/>
        <v>4717.2553075720643</v>
      </c>
      <c r="P8">
        <f t="shared" si="6"/>
        <v>90.109995236666236</v>
      </c>
      <c r="Q8">
        <f t="shared" si="7"/>
        <v>2.9387797173685399</v>
      </c>
      <c r="R8">
        <f t="shared" si="8"/>
        <v>2.4091397260049869</v>
      </c>
      <c r="S8">
        <f t="shared" si="9"/>
        <v>4.5420853199602043</v>
      </c>
      <c r="T8">
        <f t="shared" si="10"/>
        <v>99.999999999999972</v>
      </c>
      <c r="U8">
        <v>0.34697020309489601</v>
      </c>
      <c r="V8">
        <v>17.115361996981601</v>
      </c>
      <c r="W8">
        <v>80.657458461828597</v>
      </c>
      <c r="X8">
        <v>80.814253863526901</v>
      </c>
      <c r="Y8">
        <v>11.975082733013901</v>
      </c>
      <c r="Z8">
        <v>34.769472880861699</v>
      </c>
      <c r="AA8">
        <v>8.4891905112645993</v>
      </c>
      <c r="AB8">
        <v>1.73794768565222</v>
      </c>
      <c r="AC8">
        <v>2.1838197341557302</v>
      </c>
      <c r="AD8">
        <v>34.726579220937097</v>
      </c>
      <c r="AE8">
        <v>34.511477435096801</v>
      </c>
      <c r="AF8">
        <v>15.558360840460201</v>
      </c>
      <c r="AG8">
        <v>4.4127083396507203</v>
      </c>
      <c r="AH8">
        <v>1.9856993270592498</v>
      </c>
      <c r="AI8">
        <v>3.87265647001401</v>
      </c>
      <c r="AJ8">
        <v>3.6651345308006205</v>
      </c>
      <c r="AK8">
        <v>0.43273486483151402</v>
      </c>
      <c r="AL8">
        <v>174.78347037713701</v>
      </c>
      <c r="AM8">
        <v>6.5716759562605906</v>
      </c>
      <c r="AN8">
        <v>66.1170544093507</v>
      </c>
      <c r="AO8">
        <v>0.472686045822932</v>
      </c>
      <c r="AP8">
        <v>6.4240413426548297</v>
      </c>
      <c r="AQ8">
        <v>3.9280629926958301</v>
      </c>
      <c r="AR8">
        <v>0.83973355755949108</v>
      </c>
      <c r="AS8">
        <v>0.44712271174699997</v>
      </c>
      <c r="AT8">
        <v>7.8926759782410108E-2</v>
      </c>
      <c r="AU8">
        <v>28.5324339345444</v>
      </c>
      <c r="AV8">
        <v>185.28373095613799</v>
      </c>
      <c r="AW8">
        <v>2520.88107686181</v>
      </c>
      <c r="AZ8">
        <v>2.6945873154945299</v>
      </c>
      <c r="BA8">
        <v>3.0876231918132002</v>
      </c>
      <c r="BB8">
        <v>1.56502013821609</v>
      </c>
      <c r="BC8">
        <v>30.473450396371902</v>
      </c>
      <c r="BD8">
        <v>2.9833806251482202</v>
      </c>
      <c r="BE8">
        <v>383.40375179948404</v>
      </c>
      <c r="BF8">
        <v>17.019079027165802</v>
      </c>
      <c r="BG8">
        <v>0.18109511363143799</v>
      </c>
      <c r="BH8">
        <v>63.258387301838198</v>
      </c>
      <c r="BI8">
        <v>4.2460185316683496</v>
      </c>
      <c r="BJ8">
        <v>45.837720117906201</v>
      </c>
      <c r="BK8">
        <v>14.618906916604601</v>
      </c>
      <c r="BL8">
        <v>191.12420756673302</v>
      </c>
      <c r="BM8">
        <v>6.4439664174006106</v>
      </c>
      <c r="BN8">
        <v>271.82117998253199</v>
      </c>
      <c r="BO8">
        <v>1.2258002384687399</v>
      </c>
      <c r="BP8">
        <v>16.5385640145727</v>
      </c>
      <c r="BQ8">
        <v>19.034267470411603</v>
      </c>
      <c r="BR8">
        <v>169.54680885309901</v>
      </c>
      <c r="BS8">
        <v>7.9109789529426608</v>
      </c>
      <c r="BT8">
        <v>2.1575610197885702</v>
      </c>
      <c r="BU8">
        <v>4.6277038408314004</v>
      </c>
      <c r="BV8">
        <v>41.290477561759097</v>
      </c>
      <c r="BW8">
        <v>1.6135390721460801</v>
      </c>
      <c r="BX8">
        <v>5.7386483250728402</v>
      </c>
      <c r="BY8">
        <v>3.3388252788713797</v>
      </c>
      <c r="BZ8">
        <v>9.77743644225834</v>
      </c>
      <c r="CA8">
        <v>21.651009845470099</v>
      </c>
      <c r="CB8">
        <v>0.14292838902996799</v>
      </c>
      <c r="CC8">
        <v>21.630935994708402</v>
      </c>
      <c r="CD8">
        <v>0.264237169371904</v>
      </c>
      <c r="CE8">
        <v>0.56571323904608894</v>
      </c>
      <c r="CF8">
        <v>1.9708171340202301</v>
      </c>
      <c r="CG8">
        <v>6.5793625367475803</v>
      </c>
      <c r="CH8">
        <v>0.795128704367282</v>
      </c>
      <c r="CI8">
        <v>0.91954530948461111</v>
      </c>
      <c r="CJ8">
        <v>2.81252524897844</v>
      </c>
      <c r="CK8">
        <v>6.7491934838752696</v>
      </c>
      <c r="CL8">
        <v>4331</v>
      </c>
      <c r="CM8">
        <v>0</v>
      </c>
      <c r="CN8">
        <v>0.10740105995550225</v>
      </c>
      <c r="CO8">
        <v>1.3425953763286507</v>
      </c>
      <c r="CP8">
        <v>21.502384803235721</v>
      </c>
      <c r="CQ8">
        <v>2.2138977979641608</v>
      </c>
      <c r="CR8">
        <v>0.38722527069368906</v>
      </c>
      <c r="CS8">
        <v>0.31161799586375816</v>
      </c>
      <c r="CT8">
        <v>12.75072529771743</v>
      </c>
      <c r="CU8">
        <v>36.334406901681717</v>
      </c>
      <c r="CV8">
        <v>2.3662471394746332</v>
      </c>
      <c r="CW8">
        <v>18.160393803025404</v>
      </c>
      <c r="CX8">
        <v>0.13782959037634115</v>
      </c>
      <c r="CY8">
        <v>1.4536906940233048</v>
      </c>
      <c r="CZ8">
        <v>0</v>
      </c>
      <c r="DA8">
        <v>0.50583228135785396</v>
      </c>
      <c r="DB8">
        <v>0.53662482366408781</v>
      </c>
      <c r="DC8">
        <v>0.30384915251332456</v>
      </c>
      <c r="DD8">
        <v>1.3967856415448829</v>
      </c>
      <c r="DE8">
        <v>0.18849237057954416</v>
      </c>
      <c r="DF8">
        <v>100</v>
      </c>
      <c r="DG8">
        <v>22.177666075726894</v>
      </c>
      <c r="DH8">
        <v>41.732002116342123</v>
      </c>
      <c r="DI8">
        <v>36.090331807930994</v>
      </c>
      <c r="DJ8">
        <v>100.00000000000001</v>
      </c>
      <c r="DK8">
        <v>0.61450435517617663</v>
      </c>
      <c r="DL8">
        <v>1.1563208212779952</v>
      </c>
      <c r="DM8" t="s">
        <v>271</v>
      </c>
      <c r="DN8" t="s">
        <v>356</v>
      </c>
      <c r="DO8">
        <v>93</v>
      </c>
      <c r="DP8">
        <v>60.7</v>
      </c>
      <c r="DQ8" t="s">
        <v>274</v>
      </c>
    </row>
    <row r="9" spans="1:121" x14ac:dyDescent="0.25">
      <c r="A9" t="s">
        <v>9</v>
      </c>
      <c r="B9">
        <v>4340</v>
      </c>
      <c r="C9" t="s">
        <v>277</v>
      </c>
      <c r="D9">
        <v>4340</v>
      </c>
      <c r="E9" t="s">
        <v>353</v>
      </c>
      <c r="F9" t="s">
        <v>355</v>
      </c>
      <c r="G9">
        <v>56.79</v>
      </c>
      <c r="H9" t="s">
        <v>357</v>
      </c>
      <c r="I9" t="s">
        <v>34</v>
      </c>
      <c r="J9">
        <f t="shared" si="0"/>
        <v>3945.9933523321088</v>
      </c>
      <c r="K9">
        <f t="shared" si="1"/>
        <v>110.04737455369821</v>
      </c>
      <c r="L9">
        <f t="shared" si="2"/>
        <v>47.6125960683204</v>
      </c>
      <c r="M9">
        <f t="shared" si="3"/>
        <v>159.26310673731675</v>
      </c>
      <c r="N9">
        <f t="shared" si="4"/>
        <v>4262.9164296914441</v>
      </c>
      <c r="O9">
        <f t="shared" si="5"/>
        <v>4262.9164296914414</v>
      </c>
      <c r="P9">
        <f t="shared" si="6"/>
        <v>92.565580803978548</v>
      </c>
      <c r="Q9">
        <f t="shared" si="7"/>
        <v>2.5815043848200343</v>
      </c>
      <c r="R9">
        <f t="shared" si="8"/>
        <v>1.1169019344760343</v>
      </c>
      <c r="S9">
        <f t="shared" si="9"/>
        <v>3.7360128767254421</v>
      </c>
      <c r="T9">
        <f t="shared" si="10"/>
        <v>100.00000000000006</v>
      </c>
      <c r="U9">
        <v>0.22957524289550701</v>
      </c>
      <c r="V9">
        <v>34.148168321327397</v>
      </c>
      <c r="W9">
        <v>152.66081214341199</v>
      </c>
      <c r="X9">
        <v>153.09330112830997</v>
      </c>
      <c r="Y9">
        <v>6.2465272598052897</v>
      </c>
      <c r="Z9">
        <v>31.679398799186501</v>
      </c>
      <c r="AA9">
        <v>1.0509481215772101</v>
      </c>
      <c r="AB9">
        <v>1.2624748240387</v>
      </c>
      <c r="AC9">
        <v>3.8293824302989194</v>
      </c>
      <c r="AD9">
        <v>21.205222470385699</v>
      </c>
      <c r="AE9">
        <v>19.7216505058717</v>
      </c>
      <c r="AF9">
        <v>11.342415159853301</v>
      </c>
      <c r="AG9">
        <v>6.5806925957672009</v>
      </c>
      <c r="AH9">
        <v>0.41466719362564197</v>
      </c>
      <c r="AI9">
        <v>3.6685462840913003</v>
      </c>
      <c r="AJ9">
        <v>6.2936644234032899</v>
      </c>
      <c r="AK9">
        <v>0.95126933079567499</v>
      </c>
      <c r="AL9">
        <v>169.095054115171</v>
      </c>
      <c r="AM9">
        <v>5.9679378883377101</v>
      </c>
      <c r="AN9">
        <v>4.0812139716457301</v>
      </c>
      <c r="AO9">
        <v>0.56703865029673994</v>
      </c>
      <c r="AP9">
        <v>4.5302627541100096</v>
      </c>
      <c r="AQ9">
        <v>2.0105869881763998</v>
      </c>
      <c r="AR9">
        <v>0.76870062112113802</v>
      </c>
      <c r="AS9">
        <v>0.56973288602142302</v>
      </c>
      <c r="AT9">
        <v>1.6187407073974699E-2</v>
      </c>
      <c r="AU9">
        <v>35.673557607399999</v>
      </c>
      <c r="AV9">
        <v>293.40108190952503</v>
      </c>
      <c r="AW9">
        <v>2413.3415027287901</v>
      </c>
      <c r="AX9">
        <v>16.997066596869999</v>
      </c>
      <c r="AZ9">
        <v>0.59924583342895599</v>
      </c>
      <c r="BA9">
        <v>6.3708316715969797</v>
      </c>
      <c r="BB9">
        <v>0.82680159059699798</v>
      </c>
      <c r="BC9">
        <v>1.02727914374965</v>
      </c>
      <c r="BD9">
        <v>2.5720052980483401</v>
      </c>
      <c r="BE9">
        <v>51.432954519161903</v>
      </c>
      <c r="BF9">
        <v>19.101685984515299</v>
      </c>
      <c r="BG9">
        <v>0.121789546707915</v>
      </c>
      <c r="BH9">
        <v>91.1096376220395</v>
      </c>
      <c r="BI9">
        <v>6.0357241194361899</v>
      </c>
      <c r="BJ9">
        <v>49.303472582223996</v>
      </c>
      <c r="BK9">
        <v>12.010794300434799</v>
      </c>
      <c r="BL9">
        <v>13.463445839620301</v>
      </c>
      <c r="BM9">
        <v>17.258647769631697</v>
      </c>
      <c r="BN9">
        <v>277.58490162912796</v>
      </c>
      <c r="BO9">
        <v>1.0940134253146299</v>
      </c>
      <c r="BP9">
        <v>3.2873023303945899</v>
      </c>
      <c r="BQ9">
        <v>26.525638735103502</v>
      </c>
      <c r="BR9">
        <v>114.064323092565</v>
      </c>
      <c r="BS9">
        <v>5.3874948042526301</v>
      </c>
      <c r="BT9">
        <v>1.6946992337023301</v>
      </c>
      <c r="BU9">
        <v>2.52558642909485</v>
      </c>
      <c r="BV9">
        <v>39.8739304414364</v>
      </c>
      <c r="BW9">
        <v>2.6114705062343799</v>
      </c>
      <c r="BX9">
        <v>11.6183138953777</v>
      </c>
      <c r="BY9">
        <v>7.1136220244379391</v>
      </c>
      <c r="BZ9">
        <v>25.545143121266001</v>
      </c>
      <c r="CA9">
        <v>30.421337248593201</v>
      </c>
      <c r="CB9">
        <v>3.4095283917197898E-2</v>
      </c>
      <c r="CC9">
        <v>24.1346047267009</v>
      </c>
      <c r="CD9">
        <v>0.52935452624599799</v>
      </c>
      <c r="CE9">
        <v>1.0454215001135101</v>
      </c>
      <c r="CF9">
        <v>0.41918051140517698</v>
      </c>
      <c r="CG9">
        <v>9.8102755086517988</v>
      </c>
      <c r="CH9">
        <v>0.58360860022226502</v>
      </c>
      <c r="CI9">
        <v>1.10581732511673</v>
      </c>
      <c r="CJ9">
        <v>0.76583559067916507</v>
      </c>
      <c r="CK9">
        <v>2.5075030211120297</v>
      </c>
      <c r="CL9">
        <v>4340</v>
      </c>
      <c r="CM9">
        <v>0</v>
      </c>
      <c r="CN9">
        <v>9.6226239732622759E-2</v>
      </c>
      <c r="CO9">
        <v>1.5015905615064586</v>
      </c>
      <c r="CP9">
        <v>23.241827531460522</v>
      </c>
      <c r="CQ9">
        <v>2.4303358837679419</v>
      </c>
      <c r="CR9">
        <v>0.45853971778277047</v>
      </c>
      <c r="CS9">
        <v>0.31532678144562371</v>
      </c>
      <c r="CT9">
        <v>12.132398050443847</v>
      </c>
      <c r="CU9">
        <v>38.598916710562385</v>
      </c>
      <c r="CV9">
        <v>2.6463994814002243</v>
      </c>
      <c r="CW9">
        <v>14.784901058154357</v>
      </c>
      <c r="CX9">
        <v>0.11520223668372433</v>
      </c>
      <c r="CY9">
        <v>1.1599847416293239</v>
      </c>
      <c r="CZ9">
        <v>0.115794164923126</v>
      </c>
      <c r="DA9">
        <v>0.63352835148379549</v>
      </c>
      <c r="DB9">
        <v>0.47733573619633707</v>
      </c>
      <c r="DC9">
        <v>0.16951522690007653</v>
      </c>
      <c r="DD9">
        <v>0.97055305850343476</v>
      </c>
      <c r="DE9">
        <v>0.15162446742342978</v>
      </c>
      <c r="DF9">
        <v>100.00000000000003</v>
      </c>
      <c r="DG9">
        <v>17.829116525490686</v>
      </c>
      <c r="DH9">
        <v>44.624507208659978</v>
      </c>
      <c r="DI9">
        <v>37.546376265849339</v>
      </c>
      <c r="DJ9">
        <v>100</v>
      </c>
      <c r="DK9">
        <v>0.47485585291242416</v>
      </c>
      <c r="DL9">
        <v>1.1885170193973851</v>
      </c>
      <c r="DM9" t="s">
        <v>268</v>
      </c>
      <c r="DN9" t="s">
        <v>355</v>
      </c>
      <c r="DO9">
        <v>93.5</v>
      </c>
      <c r="DP9">
        <v>56.79</v>
      </c>
      <c r="DQ9" t="s">
        <v>357</v>
      </c>
    </row>
    <row r="10" spans="1:121" x14ac:dyDescent="0.25">
      <c r="A10" t="s">
        <v>4</v>
      </c>
      <c r="B10">
        <v>4343</v>
      </c>
      <c r="C10" t="s">
        <v>278</v>
      </c>
      <c r="D10">
        <v>4343</v>
      </c>
      <c r="E10" t="s">
        <v>354</v>
      </c>
      <c r="F10" t="s">
        <v>356</v>
      </c>
      <c r="G10">
        <v>63.8</v>
      </c>
      <c r="H10" t="s">
        <v>274</v>
      </c>
      <c r="I10" t="s">
        <v>34</v>
      </c>
      <c r="J10">
        <f t="shared" si="0"/>
        <v>4301.2538861735684</v>
      </c>
      <c r="K10">
        <f t="shared" si="1"/>
        <v>87.275030845992134</v>
      </c>
      <c r="L10">
        <f t="shared" si="2"/>
        <v>12.508240030485494</v>
      </c>
      <c r="M10">
        <f t="shared" si="3"/>
        <v>286.49446949134284</v>
      </c>
      <c r="N10">
        <f t="shared" si="4"/>
        <v>4687.5316265413885</v>
      </c>
      <c r="O10">
        <f t="shared" si="5"/>
        <v>4687.5316265413885</v>
      </c>
      <c r="P10">
        <f t="shared" si="6"/>
        <v>91.759463804347106</v>
      </c>
      <c r="Q10">
        <f t="shared" si="7"/>
        <v>1.8618547627887996</v>
      </c>
      <c r="R10">
        <f t="shared" si="8"/>
        <v>0.26684065361100245</v>
      </c>
      <c r="S10">
        <f t="shared" si="9"/>
        <v>6.111840779253102</v>
      </c>
      <c r="T10">
        <f t="shared" si="10"/>
        <v>100</v>
      </c>
      <c r="U10">
        <v>0.79027459548644896</v>
      </c>
      <c r="V10">
        <v>32.283831375988797</v>
      </c>
      <c r="W10">
        <v>80.298790803618601</v>
      </c>
      <c r="X10">
        <v>80.862642281708403</v>
      </c>
      <c r="Y10">
        <v>8.7706339497352506</v>
      </c>
      <c r="Z10">
        <v>32.1881435082705</v>
      </c>
      <c r="AA10">
        <v>0.88110379352822399</v>
      </c>
      <c r="AB10">
        <v>1.5261342946457701</v>
      </c>
      <c r="AC10">
        <v>4.0909380204693102</v>
      </c>
      <c r="AD10">
        <v>4.41858990286162</v>
      </c>
      <c r="AE10">
        <v>4.3177867998016302</v>
      </c>
      <c r="AF10">
        <v>2.1908088829406798</v>
      </c>
      <c r="AG10">
        <v>3.0044957504318202</v>
      </c>
      <c r="AH10">
        <v>2.8974854142760801E-2</v>
      </c>
      <c r="AI10">
        <v>1.7931339435372702</v>
      </c>
      <c r="AJ10">
        <v>1.8711685299638401</v>
      </c>
      <c r="AK10">
        <v>9.9474775079101505</v>
      </c>
      <c r="AL10">
        <v>242.13574647336998</v>
      </c>
      <c r="AM10">
        <v>7.3088711271026998</v>
      </c>
      <c r="AN10">
        <v>3.0513969250807698</v>
      </c>
      <c r="AO10">
        <v>0.478375459468588</v>
      </c>
      <c r="AP10">
        <v>6.6853710794833798</v>
      </c>
      <c r="AQ10">
        <v>0.58367585875620898</v>
      </c>
      <c r="AR10">
        <v>8.0286462854469303</v>
      </c>
      <c r="AS10">
        <v>0.505105979644209</v>
      </c>
      <c r="AT10">
        <v>0.10752744013290501</v>
      </c>
      <c r="AU10">
        <v>27.287981437143397</v>
      </c>
      <c r="AV10">
        <v>113.19145877300201</v>
      </c>
      <c r="AW10">
        <v>3101.4266293465098</v>
      </c>
      <c r="AZ10">
        <v>0.41601463910064806</v>
      </c>
      <c r="BA10">
        <v>1.94556305187697</v>
      </c>
      <c r="BB10">
        <v>0.31393949374850999</v>
      </c>
      <c r="BC10">
        <v>1.0562178048701201</v>
      </c>
      <c r="BD10">
        <v>3.0928011982603798</v>
      </c>
      <c r="BE10">
        <v>24.752334445151</v>
      </c>
      <c r="BF10">
        <v>16.4319292294612</v>
      </c>
      <c r="BG10">
        <v>0.103929617980955</v>
      </c>
      <c r="BH10">
        <v>77.236341903424403</v>
      </c>
      <c r="BI10">
        <v>3.49504222474603</v>
      </c>
      <c r="BJ10">
        <v>43.719474843584401</v>
      </c>
      <c r="BK10">
        <v>15.073819866517599</v>
      </c>
      <c r="BL10">
        <v>13.666137549267901</v>
      </c>
      <c r="BM10">
        <v>4.6552339564185194</v>
      </c>
      <c r="BN10">
        <v>252.627532434805</v>
      </c>
      <c r="BO10">
        <v>1.48776115245836</v>
      </c>
      <c r="BP10">
        <v>22.169666159297801</v>
      </c>
      <c r="BQ10">
        <v>21.247195102973901</v>
      </c>
      <c r="BR10">
        <v>228.839732365072</v>
      </c>
      <c r="BS10">
        <v>3.0756554421577502</v>
      </c>
      <c r="BT10">
        <v>2.0387391354005797</v>
      </c>
      <c r="BU10">
        <v>3.9373798446176695</v>
      </c>
      <c r="BV10">
        <v>57.466901514495596</v>
      </c>
      <c r="BW10">
        <v>1.36377759186378</v>
      </c>
      <c r="BX10">
        <v>3.7588447359340003</v>
      </c>
      <c r="BY10">
        <v>2.32259387588444</v>
      </c>
      <c r="BZ10">
        <v>4.5972372712730598</v>
      </c>
      <c r="CA10">
        <v>24.532526663755199</v>
      </c>
      <c r="CB10">
        <v>3.7236534402807699E-2</v>
      </c>
      <c r="CC10">
        <v>31.173896910903999</v>
      </c>
      <c r="CD10">
        <v>0.43907641373672707</v>
      </c>
      <c r="CE10">
        <v>0.33988216047313397</v>
      </c>
      <c r="CF10">
        <v>6.4391361618808804E-2</v>
      </c>
      <c r="CG10">
        <v>7.92529312994645</v>
      </c>
      <c r="CH10">
        <v>0.92853319085262698</v>
      </c>
      <c r="CI10">
        <v>0.9181719118012579</v>
      </c>
      <c r="CJ10">
        <v>10.2262868638438</v>
      </c>
      <c r="CK10">
        <v>19.998819969229302</v>
      </c>
      <c r="CL10">
        <v>4343</v>
      </c>
      <c r="CM10">
        <v>0.17126382042399949</v>
      </c>
      <c r="CN10">
        <v>0.10172841091565246</v>
      </c>
      <c r="CO10">
        <v>1.278916458816904</v>
      </c>
      <c r="CP10">
        <v>20.795575899151956</v>
      </c>
      <c r="CQ10">
        <v>2.362237625236133</v>
      </c>
      <c r="CR10">
        <v>0.4078165931016885</v>
      </c>
      <c r="CS10">
        <v>0.3712017776836139</v>
      </c>
      <c r="CT10">
        <v>11.2012094668186</v>
      </c>
      <c r="CU10">
        <v>37.683752796881194</v>
      </c>
      <c r="CV10">
        <v>2.8714675236506984</v>
      </c>
      <c r="CW10">
        <v>18.193533215715082</v>
      </c>
      <c r="CX10">
        <v>0.12358236528831332</v>
      </c>
      <c r="CY10">
        <v>1.4399903962543168</v>
      </c>
      <c r="CZ10">
        <v>9.2901239423558657E-2</v>
      </c>
      <c r="DA10">
        <v>0.42987513656158671</v>
      </c>
      <c r="DB10">
        <v>0.57663781451870055</v>
      </c>
      <c r="DC10">
        <v>0.21779046860473811</v>
      </c>
      <c r="DD10">
        <v>1.451636590018885</v>
      </c>
      <c r="DE10">
        <v>0.1481228579101026</v>
      </c>
      <c r="DF10">
        <v>99.9192404569757</v>
      </c>
      <c r="DG10">
        <v>22.151293708310142</v>
      </c>
      <c r="DH10">
        <v>43.718534860013222</v>
      </c>
      <c r="DI10">
        <v>34.049411888652365</v>
      </c>
      <c r="DJ10">
        <v>99.919240456975729</v>
      </c>
      <c r="DK10">
        <v>0.65056318096620325</v>
      </c>
      <c r="DL10">
        <v>1.2839732739872456</v>
      </c>
      <c r="DM10" t="s">
        <v>271</v>
      </c>
      <c r="DN10" t="s">
        <v>356</v>
      </c>
      <c r="DO10">
        <v>99</v>
      </c>
      <c r="DP10">
        <v>63.8</v>
      </c>
      <c r="DQ10" t="s">
        <v>274</v>
      </c>
    </row>
    <row r="11" spans="1:121" x14ac:dyDescent="0.25">
      <c r="A11" t="s">
        <v>21</v>
      </c>
      <c r="B11">
        <v>4350</v>
      </c>
      <c r="C11" t="s">
        <v>279</v>
      </c>
      <c r="D11">
        <v>4350</v>
      </c>
      <c r="E11" t="s">
        <v>354</v>
      </c>
      <c r="F11" t="s">
        <v>355</v>
      </c>
      <c r="G11">
        <v>53.21</v>
      </c>
      <c r="H11" t="s">
        <v>357</v>
      </c>
      <c r="I11" t="s">
        <v>34</v>
      </c>
      <c r="J11">
        <f t="shared" si="0"/>
        <v>4244.9069885167319</v>
      </c>
      <c r="K11">
        <f t="shared" si="1"/>
        <v>305.54674649664918</v>
      </c>
      <c r="L11">
        <f t="shared" si="2"/>
        <v>2964.2961868853126</v>
      </c>
      <c r="M11">
        <f t="shared" si="3"/>
        <v>90.672605752136917</v>
      </c>
      <c r="N11">
        <f t="shared" si="4"/>
        <v>7605.4225276508314</v>
      </c>
      <c r="O11">
        <f t="shared" si="5"/>
        <v>7605.4225276508305</v>
      </c>
      <c r="P11">
        <f t="shared" si="6"/>
        <v>55.814216410510227</v>
      </c>
      <c r="Q11">
        <f t="shared" si="7"/>
        <v>4.0174854899353862</v>
      </c>
      <c r="R11">
        <f t="shared" si="8"/>
        <v>38.976088128017878</v>
      </c>
      <c r="S11">
        <f t="shared" si="9"/>
        <v>1.1922099715365051</v>
      </c>
      <c r="T11">
        <f t="shared" si="10"/>
        <v>100.00000000000001</v>
      </c>
      <c r="U11">
        <v>14.822715084207701</v>
      </c>
      <c r="V11">
        <v>160.92658814592102</v>
      </c>
      <c r="W11">
        <v>89.955864260838709</v>
      </c>
      <c r="X11">
        <v>90.49193883962279</v>
      </c>
      <c r="Y11">
        <v>12.374506110797101</v>
      </c>
      <c r="Z11">
        <v>51.256953511003601</v>
      </c>
      <c r="AA11">
        <v>74.598854314478501</v>
      </c>
      <c r="AB11">
        <v>20.166171562425401</v>
      </c>
      <c r="AC11">
        <v>13.971079630990699</v>
      </c>
      <c r="AD11">
        <v>2.8082370683755902</v>
      </c>
      <c r="AE11">
        <v>0.49752960369225102</v>
      </c>
      <c r="AF11">
        <v>5.4125505969751995</v>
      </c>
      <c r="AG11">
        <v>70.398578859174904</v>
      </c>
      <c r="AH11">
        <v>4.4187254633649999</v>
      </c>
      <c r="AI11">
        <v>11.797821411957699</v>
      </c>
      <c r="AJ11">
        <v>6.1993504283064</v>
      </c>
      <c r="AK11">
        <v>14.269776666500398</v>
      </c>
      <c r="AL11">
        <v>2.8851589616331799</v>
      </c>
      <c r="AM11">
        <v>0.73230292328755608</v>
      </c>
      <c r="AN11">
        <v>2696.45010864797</v>
      </c>
      <c r="AO11">
        <v>15.807533711731699</v>
      </c>
      <c r="AP11">
        <v>10.2457498665144</v>
      </c>
      <c r="AQ11">
        <v>149.993709789132</v>
      </c>
      <c r="AR11">
        <v>71.439609176814599</v>
      </c>
      <c r="AS11">
        <v>4.4601281262271604</v>
      </c>
      <c r="AT11">
        <v>14.476890422952399</v>
      </c>
      <c r="AU11">
        <v>264.16088023328598</v>
      </c>
      <c r="AV11">
        <v>350.24026741845398</v>
      </c>
      <c r="AW11">
        <v>21.694587827289897</v>
      </c>
      <c r="AX11">
        <v>123.164672490058</v>
      </c>
      <c r="AY11">
        <v>38.776983190402497</v>
      </c>
      <c r="AZ11">
        <v>3.3728064735515204</v>
      </c>
      <c r="BA11">
        <v>2.2250008760419702</v>
      </c>
      <c r="BB11">
        <v>3.05523023598764</v>
      </c>
      <c r="BC11">
        <v>175.82124206471102</v>
      </c>
      <c r="BD11">
        <v>3.77184954387518</v>
      </c>
      <c r="BE11">
        <v>2099.9289609564698</v>
      </c>
      <c r="BF11">
        <v>70.067717434542303</v>
      </c>
      <c r="BG11">
        <v>19.2336013653286</v>
      </c>
      <c r="BH11">
        <v>4.6772875960117304</v>
      </c>
      <c r="BI11">
        <v>3.0162883996501701</v>
      </c>
      <c r="BJ11">
        <v>80.43812834066911</v>
      </c>
      <c r="BK11">
        <v>3.6129546920455899</v>
      </c>
      <c r="BL11">
        <v>43.260198999608804</v>
      </c>
      <c r="BM11">
        <v>63.418154487383902</v>
      </c>
      <c r="BN11">
        <v>425.31863588362904</v>
      </c>
      <c r="BO11">
        <v>1.43343680238988</v>
      </c>
      <c r="BP11">
        <v>3.3026365457410298</v>
      </c>
      <c r="BQ11">
        <v>1.30790924746054</v>
      </c>
      <c r="BR11">
        <v>8.6326645775002895</v>
      </c>
      <c r="BS11">
        <v>3.0930728568097798</v>
      </c>
      <c r="BT11">
        <v>2.8487246159167801</v>
      </c>
      <c r="BU11">
        <v>2.6212142787823502</v>
      </c>
      <c r="BV11">
        <v>47.533881923355096</v>
      </c>
      <c r="BW11">
        <v>9.5610055081550502</v>
      </c>
      <c r="BX11">
        <v>20.047488315707501</v>
      </c>
      <c r="BY11">
        <v>18.471557745222</v>
      </c>
      <c r="BZ11">
        <v>27.547144802251299</v>
      </c>
      <c r="CA11">
        <v>1.1796034782884701</v>
      </c>
      <c r="CB11">
        <v>10.1075260796724</v>
      </c>
      <c r="CC11">
        <v>23.805291405886003</v>
      </c>
      <c r="CD11">
        <v>1.82259661088842</v>
      </c>
      <c r="CE11">
        <v>0.88375897029295192</v>
      </c>
      <c r="CF11">
        <v>2.6663979718021102E-2</v>
      </c>
      <c r="CG11">
        <v>7.7628739345457198</v>
      </c>
      <c r="CH11">
        <v>0.63579433460700407</v>
      </c>
      <c r="CI11">
        <v>0.50773319589462695</v>
      </c>
      <c r="CJ11">
        <v>0.159786387023925</v>
      </c>
      <c r="CK11">
        <v>2.0162803608283899</v>
      </c>
      <c r="CL11">
        <v>4350</v>
      </c>
      <c r="CM11">
        <v>0.15018196465618838</v>
      </c>
      <c r="CN11">
        <v>0.10457225352626512</v>
      </c>
      <c r="CO11">
        <v>1.3138506331076627</v>
      </c>
      <c r="CP11">
        <v>21.332314829085504</v>
      </c>
      <c r="CQ11">
        <v>2.2211821617437844</v>
      </c>
      <c r="CR11">
        <v>0.25256759929025618</v>
      </c>
      <c r="CS11">
        <v>0.19462344322992747</v>
      </c>
      <c r="CT11">
        <v>11.92267786477721</v>
      </c>
      <c r="CU11">
        <v>33.486717350144531</v>
      </c>
      <c r="CV11">
        <v>3.0055050191967769</v>
      </c>
      <c r="CW11">
        <v>19.811044190251351</v>
      </c>
      <c r="CX11">
        <v>0.10915228842193553</v>
      </c>
      <c r="CY11">
        <v>1.4108914770796241</v>
      </c>
      <c r="CZ11">
        <v>0.13078210567193557</v>
      </c>
      <c r="DA11">
        <v>0.68180333511649716</v>
      </c>
      <c r="DB11">
        <v>0.75590972161112258</v>
      </c>
      <c r="DC11">
        <v>0.41497040801235974</v>
      </c>
      <c r="DD11">
        <v>2.4474184344282559</v>
      </c>
      <c r="DE11">
        <v>0.22485277031235801</v>
      </c>
      <c r="DF11">
        <v>99.971017849663568</v>
      </c>
      <c r="DG11">
        <v>25.174239290117004</v>
      </c>
      <c r="DH11">
        <v>39.589831309431517</v>
      </c>
      <c r="DI11">
        <v>35.206947250115022</v>
      </c>
      <c r="DJ11">
        <v>99.971017849663539</v>
      </c>
      <c r="DK11">
        <v>0.7150361294114973</v>
      </c>
      <c r="DL11">
        <v>1.1244891818702678</v>
      </c>
      <c r="DM11" t="s">
        <v>271</v>
      </c>
      <c r="DN11" t="s">
        <v>355</v>
      </c>
      <c r="DO11">
        <v>104</v>
      </c>
      <c r="DP11">
        <v>53.21</v>
      </c>
      <c r="DQ11" t="s">
        <v>357</v>
      </c>
    </row>
    <row r="12" spans="1:121" x14ac:dyDescent="0.25">
      <c r="A12" t="s">
        <v>18</v>
      </c>
      <c r="B12">
        <v>4354</v>
      </c>
      <c r="C12" t="s">
        <v>280</v>
      </c>
      <c r="D12">
        <v>4354</v>
      </c>
      <c r="E12" t="s">
        <v>353</v>
      </c>
      <c r="F12" t="s">
        <v>355</v>
      </c>
      <c r="G12">
        <v>63.27</v>
      </c>
      <c r="H12" t="s">
        <v>274</v>
      </c>
      <c r="I12" t="s">
        <v>34</v>
      </c>
      <c r="J12">
        <f t="shared" si="0"/>
        <v>3381.814470230152</v>
      </c>
      <c r="K12">
        <f t="shared" si="1"/>
        <v>667.34287408015894</v>
      </c>
      <c r="L12">
        <f t="shared" si="2"/>
        <v>1235.0483664728572</v>
      </c>
      <c r="M12">
        <f t="shared" si="3"/>
        <v>137.05874600379212</v>
      </c>
      <c r="N12">
        <f t="shared" si="4"/>
        <v>5421.2644567869602</v>
      </c>
      <c r="O12">
        <f t="shared" si="5"/>
        <v>5421.2644567869593</v>
      </c>
      <c r="P12">
        <f t="shared" si="6"/>
        <v>62.380547881157305</v>
      </c>
      <c r="Q12">
        <f t="shared" si="7"/>
        <v>12.309727359725143</v>
      </c>
      <c r="R12">
        <f t="shared" si="8"/>
        <v>22.781555416037346</v>
      </c>
      <c r="S12">
        <f t="shared" si="9"/>
        <v>2.5281693430802163</v>
      </c>
      <c r="T12">
        <f t="shared" si="10"/>
        <v>100.00000000000001</v>
      </c>
      <c r="U12">
        <v>1.6292787162925702</v>
      </c>
      <c r="V12">
        <v>150.97699315118999</v>
      </c>
      <c r="W12">
        <v>119.355577593433</v>
      </c>
      <c r="X12">
        <v>119.77868170754499</v>
      </c>
      <c r="Y12">
        <v>7.4409981862518402</v>
      </c>
      <c r="Z12">
        <v>63.7299614488809</v>
      </c>
      <c r="AA12">
        <v>35.860916895138004</v>
      </c>
      <c r="AB12">
        <v>7.5887223097135603</v>
      </c>
      <c r="AC12">
        <v>4.81913900022876</v>
      </c>
      <c r="AD12">
        <v>13.788501740964499</v>
      </c>
      <c r="AE12">
        <v>0.756893238636692</v>
      </c>
      <c r="AF12">
        <v>0.154104650813289</v>
      </c>
      <c r="AG12">
        <v>21.8000087916976</v>
      </c>
      <c r="AH12">
        <v>1.6174916527964001</v>
      </c>
      <c r="AI12">
        <v>13.093766010273399</v>
      </c>
      <c r="AJ12">
        <v>2.70196296851213</v>
      </c>
      <c r="AK12">
        <v>2.6226027879172098</v>
      </c>
      <c r="AL12">
        <v>4.12476705040533</v>
      </c>
      <c r="AM12">
        <v>0.69474012291784704</v>
      </c>
      <c r="AN12">
        <v>1144.4297989822201</v>
      </c>
      <c r="AO12">
        <v>55.129224186726802</v>
      </c>
      <c r="AP12">
        <v>4.4743076168766898</v>
      </c>
      <c r="AQ12">
        <v>494.94594585918998</v>
      </c>
      <c r="AR12">
        <v>32.042119049807802</v>
      </c>
      <c r="AS12">
        <v>63.484311580326896</v>
      </c>
      <c r="AT12">
        <v>0.94688202893556206</v>
      </c>
      <c r="AU12">
        <v>77.667286617724102</v>
      </c>
      <c r="AV12">
        <v>329.720343520749</v>
      </c>
      <c r="AW12">
        <v>32.243120099073202</v>
      </c>
      <c r="AX12">
        <v>8.2740181744510402</v>
      </c>
      <c r="AY12">
        <v>13.960520397293699</v>
      </c>
      <c r="AZ12">
        <v>1.0572784631835901</v>
      </c>
      <c r="BA12">
        <v>2.7449554836110601</v>
      </c>
      <c r="BB12">
        <v>1.6261259414810401</v>
      </c>
      <c r="BC12">
        <v>129.669284531004</v>
      </c>
      <c r="BD12">
        <v>3.6024895504999703</v>
      </c>
      <c r="BE12">
        <v>1539.97685272681</v>
      </c>
      <c r="BF12">
        <v>42.460488020640597</v>
      </c>
      <c r="BG12">
        <v>2.2512878354873598</v>
      </c>
      <c r="BH12">
        <v>15.4458215783113</v>
      </c>
      <c r="BI12">
        <v>5.2254967420713703</v>
      </c>
      <c r="BJ12">
        <v>100.28332117789201</v>
      </c>
      <c r="BK12">
        <v>1.9560229928947399</v>
      </c>
      <c r="BL12">
        <v>23.748731481547999</v>
      </c>
      <c r="BM12">
        <v>31.877424043330802</v>
      </c>
      <c r="BN12">
        <v>443.82131256162495</v>
      </c>
      <c r="BO12">
        <v>4.2451435075992503</v>
      </c>
      <c r="BP12">
        <v>33.489379903618996</v>
      </c>
      <c r="BQ12">
        <v>23.1309574383376</v>
      </c>
      <c r="BR12">
        <v>5.4137952816627299</v>
      </c>
      <c r="BS12">
        <v>5.9603877392963707</v>
      </c>
      <c r="BT12">
        <v>2.27613156175584</v>
      </c>
      <c r="BU12">
        <v>2.1010571130557096</v>
      </c>
      <c r="BV12">
        <v>43.393025464054404</v>
      </c>
      <c r="BW12">
        <v>1.3380598604690499</v>
      </c>
      <c r="BX12">
        <v>13.6503273720978</v>
      </c>
      <c r="BY12">
        <v>10.703507963516</v>
      </c>
      <c r="BZ12">
        <v>13.875898639412201</v>
      </c>
      <c r="CA12">
        <v>6.7827760004501192</v>
      </c>
      <c r="CB12">
        <v>12.2979796297648</v>
      </c>
      <c r="CC12">
        <v>38.768392020503796</v>
      </c>
      <c r="CD12">
        <v>1.46844160211942</v>
      </c>
      <c r="CE12">
        <v>1.08617217290646</v>
      </c>
      <c r="CF12">
        <v>0.120225751837919</v>
      </c>
      <c r="CG12">
        <v>21.229070606497398</v>
      </c>
      <c r="CH12">
        <v>1.56483751504198</v>
      </c>
      <c r="CI12">
        <v>0.40837076760290403</v>
      </c>
      <c r="CJ12">
        <v>0.34098630649109501</v>
      </c>
      <c r="CK12">
        <v>2.0196533014945999</v>
      </c>
      <c r="CL12">
        <v>4354</v>
      </c>
      <c r="CM12">
        <v>0.1662486889144586</v>
      </c>
      <c r="CN12">
        <v>0.12403726904693413</v>
      </c>
      <c r="CO12">
        <v>1.6485207746019013</v>
      </c>
      <c r="CP12">
        <v>23.046156574131384</v>
      </c>
      <c r="CQ12">
        <v>2.9370155159229405</v>
      </c>
      <c r="CR12">
        <v>0.47829087524688108</v>
      </c>
      <c r="CS12">
        <v>0.44438372716378216</v>
      </c>
      <c r="CT12">
        <v>10.207721056536366</v>
      </c>
      <c r="CU12">
        <v>36.95949163016742</v>
      </c>
      <c r="CV12">
        <v>3.0558172430038812</v>
      </c>
      <c r="CW12">
        <v>16.856820307092118</v>
      </c>
      <c r="CX12">
        <v>8.5424358277313497E-2</v>
      </c>
      <c r="CY12">
        <v>1.4415147201579672</v>
      </c>
      <c r="CZ12">
        <v>0.10958914373406957</v>
      </c>
      <c r="DA12">
        <v>0.54050891712637172</v>
      </c>
      <c r="DB12">
        <v>0.54249014308804921</v>
      </c>
      <c r="DC12">
        <v>0.15527364627630597</v>
      </c>
      <c r="DD12">
        <v>0.92402296997874056</v>
      </c>
      <c r="DE12">
        <v>0.1619495370914269</v>
      </c>
      <c r="DF12">
        <v>99.885277097558316</v>
      </c>
      <c r="DG12">
        <v>20.167495681961924</v>
      </c>
      <c r="DH12">
        <v>43.9372170333844</v>
      </c>
      <c r="DI12">
        <v>35.780564382211992</v>
      </c>
      <c r="DJ12">
        <v>99.885277097558316</v>
      </c>
      <c r="DK12">
        <v>0.56364386728310034</v>
      </c>
      <c r="DL12">
        <v>1.2279632194741852</v>
      </c>
      <c r="DM12" t="s">
        <v>268</v>
      </c>
      <c r="DN12" t="s">
        <v>355</v>
      </c>
      <c r="DO12">
        <v>86</v>
      </c>
      <c r="DP12">
        <v>63.27</v>
      </c>
      <c r="DQ12" t="s">
        <v>274</v>
      </c>
    </row>
    <row r="13" spans="1:121" x14ac:dyDescent="0.25">
      <c r="A13" t="s">
        <v>7</v>
      </c>
      <c r="B13">
        <v>4356</v>
      </c>
      <c r="C13" t="s">
        <v>281</v>
      </c>
      <c r="D13">
        <v>4356</v>
      </c>
      <c r="E13" t="s">
        <v>353</v>
      </c>
      <c r="F13" t="s">
        <v>356</v>
      </c>
      <c r="G13">
        <v>61.28</v>
      </c>
      <c r="H13" t="s">
        <v>274</v>
      </c>
      <c r="I13" t="s">
        <v>34</v>
      </c>
      <c r="J13">
        <f t="shared" si="0"/>
        <v>5025.0644774207612</v>
      </c>
      <c r="K13">
        <f t="shared" si="1"/>
        <v>209.82989061981777</v>
      </c>
      <c r="L13">
        <f t="shared" si="2"/>
        <v>271.85798867021509</v>
      </c>
      <c r="M13">
        <f t="shared" si="3"/>
        <v>246.08639585437322</v>
      </c>
      <c r="N13">
        <f t="shared" si="4"/>
        <v>5752.8387525651679</v>
      </c>
      <c r="O13">
        <f t="shared" si="5"/>
        <v>5752.838752565166</v>
      </c>
      <c r="P13">
        <f t="shared" si="6"/>
        <v>87.349301684843965</v>
      </c>
      <c r="Q13">
        <f t="shared" si="7"/>
        <v>3.6474147745972463</v>
      </c>
      <c r="R13">
        <f t="shared" si="8"/>
        <v>4.7256319942740408</v>
      </c>
      <c r="S13">
        <f t="shared" si="9"/>
        <v>4.2776515462847691</v>
      </c>
      <c r="T13">
        <f t="shared" si="10"/>
        <v>100.00000000000003</v>
      </c>
      <c r="U13">
        <v>0.15364864166259798</v>
      </c>
      <c r="V13">
        <v>32.181986114448499</v>
      </c>
      <c r="W13">
        <v>2.58666571535705</v>
      </c>
      <c r="X13">
        <v>20.212630576063702</v>
      </c>
      <c r="Y13">
        <v>8.3142475677154586</v>
      </c>
      <c r="Z13">
        <v>55.349943333092405</v>
      </c>
      <c r="AA13">
        <v>18.0690290484761</v>
      </c>
      <c r="AB13">
        <v>2.0890774905557801</v>
      </c>
      <c r="AC13">
        <v>3.1234442036935599</v>
      </c>
      <c r="AD13">
        <v>34.191179831157299</v>
      </c>
      <c r="AE13">
        <v>34.740744149081799</v>
      </c>
      <c r="AF13">
        <v>32.077506868225804</v>
      </c>
      <c r="AG13">
        <v>8.2435305113143897</v>
      </c>
      <c r="AH13">
        <v>15.0807479725198</v>
      </c>
      <c r="AI13">
        <v>10.592837727905</v>
      </c>
      <c r="AJ13">
        <v>11.165822089541599</v>
      </c>
      <c r="AK13">
        <v>0.87891551018842606</v>
      </c>
      <c r="AL13">
        <v>16.219063004970398</v>
      </c>
      <c r="AM13">
        <v>4.7055997159271294</v>
      </c>
      <c r="AN13">
        <v>198.89825754963499</v>
      </c>
      <c r="AO13">
        <v>4.6454740554409799</v>
      </c>
      <c r="AP13">
        <v>12.715883997333199</v>
      </c>
      <c r="AQ13">
        <v>49.678779424832101</v>
      </c>
      <c r="AR13">
        <v>9.6305013626046794</v>
      </c>
      <c r="AS13">
        <v>5.5364330610728398</v>
      </c>
      <c r="AT13">
        <v>0.31547561078796399</v>
      </c>
      <c r="AU13">
        <v>34.261899885223897</v>
      </c>
      <c r="AV13">
        <v>428.949246086355</v>
      </c>
      <c r="AW13">
        <v>965.31132132281607</v>
      </c>
      <c r="AX13">
        <v>0.39900503595103498</v>
      </c>
      <c r="AY13">
        <v>1.4157162643947401</v>
      </c>
      <c r="AZ13">
        <v>4.6194065670044004</v>
      </c>
      <c r="BA13">
        <v>7.5440557505874999</v>
      </c>
      <c r="BB13">
        <v>1.4040923390279401</v>
      </c>
      <c r="BC13">
        <v>215.618047146469</v>
      </c>
      <c r="BD13">
        <v>2.7637397426349399</v>
      </c>
      <c r="BE13">
        <v>2529.2193711313503</v>
      </c>
      <c r="BF13">
        <v>27.199799066974201</v>
      </c>
      <c r="BG13">
        <v>0.33542105715561199</v>
      </c>
      <c r="BH13">
        <v>52.3422757908737</v>
      </c>
      <c r="BI13">
        <v>6.1675874947043798</v>
      </c>
      <c r="BJ13">
        <v>64.731412862083801</v>
      </c>
      <c r="BK13">
        <v>8.3645743013023406</v>
      </c>
      <c r="BL13">
        <v>23.172585288870099</v>
      </c>
      <c r="BM13">
        <v>30.841943098307301</v>
      </c>
      <c r="BN13">
        <v>351.98298368490401</v>
      </c>
      <c r="BO13">
        <v>1.7535387002315601</v>
      </c>
      <c r="BP13">
        <v>24.140127506225202</v>
      </c>
      <c r="BQ13">
        <v>23.779520718941701</v>
      </c>
      <c r="BR13">
        <v>162.99272461445298</v>
      </c>
      <c r="BS13">
        <v>21.624574715081899</v>
      </c>
      <c r="BT13">
        <v>2.49117558980035</v>
      </c>
      <c r="BU13">
        <v>2.0824819763901701</v>
      </c>
      <c r="BV13">
        <v>44.557231373089898</v>
      </c>
      <c r="BW13">
        <v>3.3527029385082998</v>
      </c>
      <c r="BX13">
        <v>11.1809813061233</v>
      </c>
      <c r="BY13">
        <v>7.5859424463863991</v>
      </c>
      <c r="BZ13">
        <v>27.873180042406702</v>
      </c>
      <c r="CA13">
        <v>27.221257584462904</v>
      </c>
      <c r="CB13">
        <v>0.68060876438752704</v>
      </c>
      <c r="CC13">
        <v>24.869350360853399</v>
      </c>
      <c r="CD13">
        <v>0.73754443915074797</v>
      </c>
      <c r="CE13">
        <v>0.99824418886481903</v>
      </c>
      <c r="CF13">
        <v>0.48196844519958604</v>
      </c>
      <c r="CG13">
        <v>6.9119521051013999</v>
      </c>
      <c r="CH13">
        <v>0.65938757983179808</v>
      </c>
      <c r="CI13">
        <v>1.1922850664276101</v>
      </c>
      <c r="CJ13">
        <v>4.3610662456414797</v>
      </c>
      <c r="CK13">
        <v>3.26899680701134</v>
      </c>
      <c r="CL13">
        <v>4356</v>
      </c>
      <c r="CM13">
        <v>0</v>
      </c>
      <c r="CN13">
        <v>9.7874133505361921E-2</v>
      </c>
      <c r="CO13">
        <v>1.3501598393551435</v>
      </c>
      <c r="CP13">
        <v>22.234321397005594</v>
      </c>
      <c r="CQ13">
        <v>2.1155722066446536</v>
      </c>
      <c r="CR13">
        <v>0.49742821938400789</v>
      </c>
      <c r="CS13">
        <v>0.37173979541399049</v>
      </c>
      <c r="CT13">
        <v>11.840000881422164</v>
      </c>
      <c r="CU13">
        <v>35.307319269757429</v>
      </c>
      <c r="CV13">
        <v>2.4346110921480704</v>
      </c>
      <c r="CW13">
        <v>19.359803495440303</v>
      </c>
      <c r="CX13">
        <v>0.13157118460514394</v>
      </c>
      <c r="CY13">
        <v>1.555568928125737</v>
      </c>
      <c r="CZ13">
        <v>0.12693765361531231</v>
      </c>
      <c r="DA13">
        <v>0.56977781876659206</v>
      </c>
      <c r="DB13">
        <v>0.57275352597880402</v>
      </c>
      <c r="DC13">
        <v>0.15584045002323085</v>
      </c>
      <c r="DD13">
        <v>1.0803221105351652</v>
      </c>
      <c r="DE13">
        <v>0.19839799827328991</v>
      </c>
      <c r="DF13">
        <v>100</v>
      </c>
      <c r="DG13">
        <v>23.054257692981672</v>
      </c>
      <c r="DH13">
        <v>40.799020182730729</v>
      </c>
      <c r="DI13">
        <v>36.146722124287585</v>
      </c>
      <c r="DJ13">
        <v>99.999999999999986</v>
      </c>
      <c r="DK13">
        <v>0.63779663377806339</v>
      </c>
      <c r="DL13">
        <v>1.1287059457963184</v>
      </c>
      <c r="DM13" t="s">
        <v>268</v>
      </c>
      <c r="DN13" t="s">
        <v>356</v>
      </c>
      <c r="DO13">
        <v>91.5</v>
      </c>
      <c r="DP13">
        <v>61.28</v>
      </c>
      <c r="DQ13" t="s">
        <v>274</v>
      </c>
    </row>
    <row r="14" spans="1:121" x14ac:dyDescent="0.25">
      <c r="A14" t="s">
        <v>11</v>
      </c>
      <c r="B14">
        <v>4358</v>
      </c>
      <c r="C14" t="s">
        <v>282</v>
      </c>
      <c r="D14">
        <v>4358</v>
      </c>
      <c r="E14" t="s">
        <v>353</v>
      </c>
      <c r="F14" t="s">
        <v>355</v>
      </c>
      <c r="G14">
        <v>57.9</v>
      </c>
      <c r="H14" t="s">
        <v>357</v>
      </c>
      <c r="I14" t="s">
        <v>34</v>
      </c>
      <c r="J14">
        <f t="shared" si="0"/>
        <v>4965.7951163964799</v>
      </c>
      <c r="K14">
        <f t="shared" si="1"/>
        <v>298.66003446595175</v>
      </c>
      <c r="L14">
        <f t="shared" si="2"/>
        <v>1353.5748276095301</v>
      </c>
      <c r="M14">
        <f t="shared" si="3"/>
        <v>55.811710093859944</v>
      </c>
      <c r="N14">
        <f t="shared" si="4"/>
        <v>6673.8416885658216</v>
      </c>
      <c r="O14">
        <f t="shared" si="5"/>
        <v>6673.8416885658216</v>
      </c>
      <c r="P14">
        <f t="shared" si="6"/>
        <v>74.406846133379091</v>
      </c>
      <c r="Q14">
        <f t="shared" si="7"/>
        <v>4.4750841929265546</v>
      </c>
      <c r="R14">
        <f t="shared" si="8"/>
        <v>20.281794066655593</v>
      </c>
      <c r="S14">
        <f t="shared" si="9"/>
        <v>0.83627560703876436</v>
      </c>
      <c r="T14">
        <f t="shared" si="10"/>
        <v>100</v>
      </c>
      <c r="U14">
        <v>0.28458280153961102</v>
      </c>
      <c r="V14">
        <v>57.392120531941302</v>
      </c>
      <c r="W14">
        <v>17.385386631684799</v>
      </c>
      <c r="X14">
        <v>17.636815830698101</v>
      </c>
      <c r="Y14">
        <v>18.0743760262637</v>
      </c>
      <c r="Z14">
        <v>53.294622796398798</v>
      </c>
      <c r="AA14">
        <v>69.706736553752506</v>
      </c>
      <c r="AB14">
        <v>13.6046700443737</v>
      </c>
      <c r="AC14">
        <v>16.8545082306638</v>
      </c>
      <c r="AD14">
        <v>7.9484825829173102</v>
      </c>
      <c r="AE14">
        <v>4.7260118854019897</v>
      </c>
      <c r="AF14">
        <v>3.9035376296819901</v>
      </c>
      <c r="AG14">
        <v>13.2567015201492</v>
      </c>
      <c r="AH14">
        <v>3.3930761926639401</v>
      </c>
      <c r="AI14">
        <v>8.7154345412728897</v>
      </c>
      <c r="AJ14">
        <v>10.937116697406401</v>
      </c>
      <c r="AK14">
        <v>0.76242956410276497</v>
      </c>
      <c r="AL14">
        <v>4.2774107078574799</v>
      </c>
      <c r="AM14">
        <v>1.4876788159568799</v>
      </c>
      <c r="AN14">
        <v>1242.3324231358301</v>
      </c>
      <c r="AO14">
        <v>3.7284758226117898</v>
      </c>
      <c r="AP14">
        <v>4.0647225993223506</v>
      </c>
      <c r="AQ14">
        <v>184.736059589257</v>
      </c>
      <c r="AR14">
        <v>17.2007402637498</v>
      </c>
      <c r="AS14">
        <v>1.8469883185789799</v>
      </c>
      <c r="AT14">
        <v>0.52806802405008502</v>
      </c>
      <c r="AU14">
        <v>51.644977862960801</v>
      </c>
      <c r="AV14">
        <v>491.58295025558499</v>
      </c>
      <c r="AW14">
        <v>57.996360886111603</v>
      </c>
      <c r="AX14">
        <v>1.9097932588523701</v>
      </c>
      <c r="AY14">
        <v>7.5182068862239309</v>
      </c>
      <c r="AZ14">
        <v>2.2148284547668498</v>
      </c>
      <c r="BA14">
        <v>2.12209984577887</v>
      </c>
      <c r="BB14">
        <v>1.9753328771037901</v>
      </c>
      <c r="BC14">
        <v>274.21471313920301</v>
      </c>
      <c r="BD14">
        <v>2.9269243524782702</v>
      </c>
      <c r="BE14">
        <v>3178.8816705003601</v>
      </c>
      <c r="BF14">
        <v>31.060439300125697</v>
      </c>
      <c r="BG14">
        <v>1.3213190814140401</v>
      </c>
      <c r="BH14">
        <v>120.453975295294</v>
      </c>
      <c r="BI14">
        <v>4.7296966255623802</v>
      </c>
      <c r="BJ14">
        <v>75.380890854431101</v>
      </c>
      <c r="BK14">
        <v>2.4423297401962301</v>
      </c>
      <c r="BL14">
        <v>40.882963119094498</v>
      </c>
      <c r="BM14">
        <v>54.489307697289206</v>
      </c>
      <c r="BN14">
        <v>278.68021532104802</v>
      </c>
      <c r="BO14">
        <v>1.43014280800809</v>
      </c>
      <c r="BP14">
        <v>12.041041050966101</v>
      </c>
      <c r="BQ14">
        <v>12.9856760046234</v>
      </c>
      <c r="BR14">
        <v>7.3041602635874296</v>
      </c>
      <c r="BS14">
        <v>6.9439211874656799</v>
      </c>
      <c r="BT14">
        <v>2.70060366559877</v>
      </c>
      <c r="BU14">
        <v>2.5747722191974201</v>
      </c>
      <c r="BV14">
        <v>44.668815366630795</v>
      </c>
      <c r="BW14">
        <v>1.4645469818871599</v>
      </c>
      <c r="BX14">
        <v>16.6451583279785</v>
      </c>
      <c r="BY14">
        <v>17.050978940335302</v>
      </c>
      <c r="BZ14">
        <v>5.95281680342414</v>
      </c>
      <c r="CA14">
        <v>20.2351386818764</v>
      </c>
      <c r="CB14">
        <v>3.91160076862591</v>
      </c>
      <c r="CC14">
        <v>31.735800219934202</v>
      </c>
      <c r="CD14">
        <v>2.4848358119034502</v>
      </c>
      <c r="CE14">
        <v>1.6675151851260699</v>
      </c>
      <c r="CF14">
        <v>0.32599155054092899</v>
      </c>
      <c r="CG14">
        <v>14.958441628123101</v>
      </c>
      <c r="CH14">
        <v>0.64939658013997692</v>
      </c>
      <c r="CI14">
        <v>0.62184170690740004</v>
      </c>
      <c r="CJ14">
        <v>0.27429779260328102</v>
      </c>
      <c r="CK14">
        <v>4.7060223283295004</v>
      </c>
      <c r="CL14">
        <v>4358</v>
      </c>
      <c r="CM14">
        <v>0.22735119998410402</v>
      </c>
      <c r="CN14">
        <v>0.11972086957496822</v>
      </c>
      <c r="CO14">
        <v>1.4850397557561577</v>
      </c>
      <c r="CP14">
        <v>23.353836550441244</v>
      </c>
      <c r="CQ14">
        <v>4.1922934209025424</v>
      </c>
      <c r="CR14">
        <v>0.25281620649737613</v>
      </c>
      <c r="CS14">
        <v>0.25607444766093246</v>
      </c>
      <c r="CT14">
        <v>10.136723778654652</v>
      </c>
      <c r="CU14">
        <v>42.292780642173483</v>
      </c>
      <c r="CV14">
        <v>4.3766715322412049</v>
      </c>
      <c r="CW14">
        <v>9.6996337250916937</v>
      </c>
      <c r="CX14">
        <v>0</v>
      </c>
      <c r="CY14">
        <v>0.66663245754622991</v>
      </c>
      <c r="CZ14">
        <v>0.10607217161528826</v>
      </c>
      <c r="DA14">
        <v>0.64458255125899999</v>
      </c>
      <c r="DB14">
        <v>0.33941379216376072</v>
      </c>
      <c r="DC14">
        <v>0.18373964562538986</v>
      </c>
      <c r="DD14">
        <v>1.5120308252552226</v>
      </c>
      <c r="DE14">
        <v>9.6193575100629231E-2</v>
      </c>
      <c r="DF14">
        <v>99.941607147543863</v>
      </c>
      <c r="DG14">
        <v>12.497644020782927</v>
      </c>
      <c r="DH14">
        <v>51.762402594237166</v>
      </c>
      <c r="DI14">
        <v>35.68156053252379</v>
      </c>
      <c r="DJ14">
        <v>99.941607147543877</v>
      </c>
      <c r="DK14">
        <v>0.35025497299624292</v>
      </c>
      <c r="DL14">
        <v>1.4506765349305748</v>
      </c>
      <c r="DM14" t="s">
        <v>268</v>
      </c>
      <c r="DN14" t="s">
        <v>355</v>
      </c>
      <c r="DO14">
        <v>87</v>
      </c>
      <c r="DP14">
        <v>57.9</v>
      </c>
      <c r="DQ14" t="s">
        <v>357</v>
      </c>
    </row>
    <row r="15" spans="1:121" x14ac:dyDescent="0.25">
      <c r="A15" t="s">
        <v>8</v>
      </c>
      <c r="B15">
        <v>4360</v>
      </c>
      <c r="C15" t="s">
        <v>283</v>
      </c>
      <c r="D15">
        <v>4360</v>
      </c>
      <c r="E15" t="s">
        <v>353</v>
      </c>
      <c r="F15" t="s">
        <v>355</v>
      </c>
      <c r="G15">
        <v>53.78</v>
      </c>
      <c r="H15" t="s">
        <v>357</v>
      </c>
      <c r="I15" t="s">
        <v>34</v>
      </c>
      <c r="J15">
        <f t="shared" si="0"/>
        <v>4039.6927795195738</v>
      </c>
      <c r="K15">
        <f t="shared" si="1"/>
        <v>381.77798048409159</v>
      </c>
      <c r="L15">
        <f t="shared" si="2"/>
        <v>428.32858930469041</v>
      </c>
      <c r="M15">
        <f t="shared" si="3"/>
        <v>119.23267034500658</v>
      </c>
      <c r="N15">
        <f t="shared" si="4"/>
        <v>4969.0320196533621</v>
      </c>
      <c r="O15">
        <f t="shared" si="5"/>
        <v>4969.0320196533639</v>
      </c>
      <c r="P15">
        <f t="shared" si="6"/>
        <v>81.297378715651334</v>
      </c>
      <c r="Q15">
        <f t="shared" si="7"/>
        <v>7.6831459120024777</v>
      </c>
      <c r="R15">
        <f t="shared" si="8"/>
        <v>8.6199603385644981</v>
      </c>
      <c r="S15">
        <f t="shared" si="9"/>
        <v>2.3995150337816535</v>
      </c>
      <c r="T15">
        <f t="shared" si="10"/>
        <v>99.999999999999972</v>
      </c>
      <c r="U15">
        <v>0.288576442134094</v>
      </c>
      <c r="V15">
        <v>38.811443462149505</v>
      </c>
      <c r="W15">
        <v>46.812835594053098</v>
      </c>
      <c r="X15">
        <v>29.929918110212601</v>
      </c>
      <c r="Y15">
        <v>10.779781630834901</v>
      </c>
      <c r="Z15">
        <v>36.281881534375195</v>
      </c>
      <c r="AA15">
        <v>20.686903430236399</v>
      </c>
      <c r="AB15">
        <v>2.3429597637042101</v>
      </c>
      <c r="AC15">
        <v>30.091081665191602</v>
      </c>
      <c r="AD15">
        <v>140.001260623023</v>
      </c>
      <c r="AE15">
        <v>156.07962788079098</v>
      </c>
      <c r="AF15">
        <v>67.819026264364297</v>
      </c>
      <c r="AG15">
        <v>8.548888348655689</v>
      </c>
      <c r="AH15">
        <v>1.7125753074310399</v>
      </c>
      <c r="AI15">
        <v>7.1675375326556994</v>
      </c>
      <c r="AJ15">
        <v>5.4520975001835303</v>
      </c>
      <c r="AK15">
        <v>0.83897740528356901</v>
      </c>
      <c r="AL15">
        <v>129.296990743332</v>
      </c>
      <c r="AM15">
        <v>7.1031577236777697</v>
      </c>
      <c r="AN15">
        <v>213.72571919436598</v>
      </c>
      <c r="AO15">
        <v>0.75280021416217491</v>
      </c>
      <c r="AP15">
        <v>14.116534361844801</v>
      </c>
      <c r="AQ15">
        <v>21.689938989947201</v>
      </c>
      <c r="AR15">
        <v>14.795271170183399</v>
      </c>
      <c r="AS15">
        <v>16.854990977183601</v>
      </c>
      <c r="AT15">
        <v>0.19050008588028</v>
      </c>
      <c r="AU15">
        <v>50.179843050543298</v>
      </c>
      <c r="AV15">
        <v>280.30567972862798</v>
      </c>
      <c r="AW15">
        <v>2354.4027000523702</v>
      </c>
      <c r="AX15">
        <v>15.730548863856701</v>
      </c>
      <c r="AY15">
        <v>5.31773711187284</v>
      </c>
      <c r="AZ15">
        <v>1.6020467241004901</v>
      </c>
      <c r="BA15">
        <v>9.1651039328652697</v>
      </c>
      <c r="BB15">
        <v>1.9648506129524299</v>
      </c>
      <c r="BC15">
        <v>2.03753956273819</v>
      </c>
      <c r="BD15">
        <v>4.6855290959526803</v>
      </c>
      <c r="BE15">
        <v>252.61886162512101</v>
      </c>
      <c r="BF15">
        <v>34.489857078056204</v>
      </c>
      <c r="BG15">
        <v>0.27459785487823302</v>
      </c>
      <c r="BH15">
        <v>89.156771424645598</v>
      </c>
      <c r="BI15">
        <v>6.4709383787361601</v>
      </c>
      <c r="BJ15">
        <v>88.115814424251909</v>
      </c>
      <c r="BK15">
        <v>25.8472826293306</v>
      </c>
      <c r="BL15">
        <v>16.322768243441299</v>
      </c>
      <c r="BM15">
        <v>20.093112500221398</v>
      </c>
      <c r="BN15">
        <v>376.152774346532</v>
      </c>
      <c r="BO15">
        <v>1.2831034328822899</v>
      </c>
      <c r="BP15">
        <v>36.357450893488604</v>
      </c>
      <c r="BQ15">
        <v>36.775280349855699</v>
      </c>
      <c r="BR15">
        <v>9.70080778077382</v>
      </c>
      <c r="BS15">
        <v>15.471180727459499</v>
      </c>
      <c r="BT15">
        <v>3.12716998017605</v>
      </c>
      <c r="BU15">
        <v>3.0273764297194097</v>
      </c>
      <c r="BV15">
        <v>60.824747460337299</v>
      </c>
      <c r="BW15">
        <v>2.2550875499485401</v>
      </c>
      <c r="BX15">
        <v>13.8762927501944</v>
      </c>
      <c r="BY15">
        <v>13.385591646661901</v>
      </c>
      <c r="BZ15">
        <v>22.7985716943674</v>
      </c>
      <c r="CA15">
        <v>33.559384894020098</v>
      </c>
      <c r="CB15">
        <v>1.0627631087128802</v>
      </c>
      <c r="CC15">
        <v>35.653576675533301</v>
      </c>
      <c r="CD15">
        <v>0.49472691773718797</v>
      </c>
      <c r="CE15">
        <v>1.0488470973469202</v>
      </c>
      <c r="CF15">
        <v>1.33613938979951</v>
      </c>
      <c r="CG15">
        <v>12.6758280344661</v>
      </c>
      <c r="CH15">
        <v>0.56715901591266105</v>
      </c>
      <c r="CI15">
        <v>0.78916914820121398</v>
      </c>
      <c r="CJ15">
        <v>1.64391468726961</v>
      </c>
      <c r="CK15">
        <v>4.2122167915465898</v>
      </c>
      <c r="CL15">
        <v>4360</v>
      </c>
      <c r="CM15">
        <v>0</v>
      </c>
      <c r="CN15">
        <v>0.12453627555058874</v>
      </c>
      <c r="CO15">
        <v>1.7093504778882549</v>
      </c>
      <c r="CP15">
        <v>24.621564943928512</v>
      </c>
      <c r="CQ15">
        <v>3.1938024376432734</v>
      </c>
      <c r="CR15">
        <v>0.26173970716517686</v>
      </c>
      <c r="CS15">
        <v>0.21997090255579271</v>
      </c>
      <c r="CT15">
        <v>11.830945465629146</v>
      </c>
      <c r="CU15">
        <v>37.331508926462959</v>
      </c>
      <c r="CV15">
        <v>3.002145430611999</v>
      </c>
      <c r="CW15">
        <v>14.179038379069711</v>
      </c>
      <c r="CX15">
        <v>9.1222295743026552E-2</v>
      </c>
      <c r="CY15">
        <v>1.1530912609107729</v>
      </c>
      <c r="CZ15">
        <v>0.10358638356489552</v>
      </c>
      <c r="DA15">
        <v>0.53333588171265012</v>
      </c>
      <c r="DB15">
        <v>0.36928161553991207</v>
      </c>
      <c r="DC15">
        <v>0.14610274161900672</v>
      </c>
      <c r="DD15">
        <v>0.98538448131526613</v>
      </c>
      <c r="DE15">
        <v>0.1433923930890586</v>
      </c>
      <c r="DF15">
        <v>100</v>
      </c>
      <c r="DG15">
        <v>17.067513167286751</v>
      </c>
      <c r="DH15">
        <v>44.280763578986672</v>
      </c>
      <c r="DI15">
        <v>38.651723253726573</v>
      </c>
      <c r="DJ15">
        <v>100</v>
      </c>
      <c r="DK15">
        <v>0.44157185580700342</v>
      </c>
      <c r="DL15">
        <v>1.1456349122730869</v>
      </c>
      <c r="DM15" t="s">
        <v>268</v>
      </c>
      <c r="DN15" t="s">
        <v>355</v>
      </c>
      <c r="DO15">
        <v>97.5</v>
      </c>
      <c r="DP15">
        <v>53.78</v>
      </c>
      <c r="DQ15" t="s">
        <v>357</v>
      </c>
    </row>
    <row r="16" spans="1:121" x14ac:dyDescent="0.25">
      <c r="A16" t="s">
        <v>17</v>
      </c>
      <c r="B16">
        <v>4364</v>
      </c>
      <c r="C16" t="s">
        <v>284</v>
      </c>
      <c r="D16">
        <v>4364</v>
      </c>
      <c r="E16" t="s">
        <v>353</v>
      </c>
      <c r="F16" t="s">
        <v>355</v>
      </c>
      <c r="G16">
        <v>58.1</v>
      </c>
      <c r="H16" t="s">
        <v>357</v>
      </c>
      <c r="I16" t="s">
        <v>34</v>
      </c>
      <c r="J16">
        <f t="shared" si="0"/>
        <v>4709.4141541428899</v>
      </c>
      <c r="K16">
        <f t="shared" si="1"/>
        <v>520.06145433734571</v>
      </c>
      <c r="L16">
        <f t="shared" si="2"/>
        <v>631.64712538689037</v>
      </c>
      <c r="M16">
        <f t="shared" si="3"/>
        <v>135.79651447322308</v>
      </c>
      <c r="N16">
        <f t="shared" si="4"/>
        <v>5996.9192483403494</v>
      </c>
      <c r="O16">
        <f t="shared" si="5"/>
        <v>5996.9192483403494</v>
      </c>
      <c r="P16">
        <f t="shared" si="6"/>
        <v>78.530558093578179</v>
      </c>
      <c r="Q16">
        <f t="shared" si="7"/>
        <v>8.6721436924679782</v>
      </c>
      <c r="R16">
        <f t="shared" si="8"/>
        <v>10.532860277578342</v>
      </c>
      <c r="S16">
        <f t="shared" si="9"/>
        <v>2.2644379363754954</v>
      </c>
      <c r="T16">
        <f t="shared" si="10"/>
        <v>100.00000000000001</v>
      </c>
      <c r="U16">
        <v>3.0854946289276102</v>
      </c>
      <c r="V16">
        <v>264.42434224515102</v>
      </c>
      <c r="W16">
        <v>52.843569997969396</v>
      </c>
      <c r="X16">
        <v>53.845133363265198</v>
      </c>
      <c r="Y16">
        <v>7.9534711407897909</v>
      </c>
      <c r="Z16">
        <v>60.969713401653593</v>
      </c>
      <c r="AA16">
        <v>16.697995114810499</v>
      </c>
      <c r="AB16">
        <v>30.978648826397599</v>
      </c>
      <c r="AC16">
        <v>9.5129459902081202</v>
      </c>
      <c r="AD16">
        <v>30.778582451006997</v>
      </c>
      <c r="AE16">
        <v>0.87001471712741008</v>
      </c>
      <c r="AF16">
        <v>4.9589673825280398</v>
      </c>
      <c r="AG16">
        <v>64.504465075062598</v>
      </c>
      <c r="AH16">
        <v>1.29204517922058</v>
      </c>
      <c r="AI16">
        <v>8.9832417492951695</v>
      </c>
      <c r="AJ16">
        <v>1.65584711328648</v>
      </c>
      <c r="AK16">
        <v>4.4715054076078795</v>
      </c>
      <c r="AL16">
        <v>2.4891691277642201</v>
      </c>
      <c r="AM16">
        <v>0.35118284947760797</v>
      </c>
      <c r="AN16">
        <v>513.08340988770203</v>
      </c>
      <c r="AO16">
        <v>36.860388653422</v>
      </c>
      <c r="AP16">
        <v>4.7526185680394901</v>
      </c>
      <c r="AQ16">
        <v>335.79513194377904</v>
      </c>
      <c r="AR16">
        <v>32.314048909777298</v>
      </c>
      <c r="AS16">
        <v>67.4288304286666</v>
      </c>
      <c r="AT16">
        <v>0.85226697581377597</v>
      </c>
      <c r="AU16">
        <v>223.44026655741101</v>
      </c>
      <c r="AV16">
        <v>315.053974109504</v>
      </c>
      <c r="AW16">
        <v>16.6694936777671</v>
      </c>
      <c r="AX16">
        <v>20.883206833617702</v>
      </c>
      <c r="AY16">
        <v>30.034427258346398</v>
      </c>
      <c r="AZ16">
        <v>0.96536173497619404</v>
      </c>
      <c r="BA16">
        <v>2.3572311148851099</v>
      </c>
      <c r="BB16">
        <v>2.5112248322772599</v>
      </c>
      <c r="BC16">
        <v>216.88753053685502</v>
      </c>
      <c r="BD16">
        <v>3.75116710255462</v>
      </c>
      <c r="BE16">
        <v>2557.1553251863802</v>
      </c>
      <c r="BF16">
        <v>49.833717491034001</v>
      </c>
      <c r="BG16">
        <v>3.4433602652450399</v>
      </c>
      <c r="BH16">
        <v>4.9004582677477702</v>
      </c>
      <c r="BI16">
        <v>4.4990386351304394</v>
      </c>
      <c r="BJ16">
        <v>121.87186146855699</v>
      </c>
      <c r="BK16">
        <v>1.7275177708221501</v>
      </c>
      <c r="BL16">
        <v>45.3183666172513</v>
      </c>
      <c r="BM16">
        <v>61.801045387540306</v>
      </c>
      <c r="BN16">
        <v>419.20036657080101</v>
      </c>
      <c r="BO16">
        <v>2.9461722354172499</v>
      </c>
      <c r="BP16">
        <v>4.20892541799937</v>
      </c>
      <c r="BQ16">
        <v>2.4383594771509101</v>
      </c>
      <c r="BR16">
        <v>9.4243519473843698</v>
      </c>
      <c r="BS16">
        <v>2.5805381377448602</v>
      </c>
      <c r="BT16">
        <v>3.1443780383104198</v>
      </c>
      <c r="BU16">
        <v>3.1440635166700597</v>
      </c>
      <c r="BV16">
        <v>59.531583892464802</v>
      </c>
      <c r="BW16">
        <v>17.1695031169434</v>
      </c>
      <c r="BX16">
        <v>32.6570226872403</v>
      </c>
      <c r="BY16">
        <v>31.800096049386198</v>
      </c>
      <c r="BZ16">
        <v>8.8409835996930504</v>
      </c>
      <c r="CA16">
        <v>6.2028386347970503</v>
      </c>
      <c r="CB16">
        <v>9.3645126719779395</v>
      </c>
      <c r="CC16">
        <v>40.841511628053503</v>
      </c>
      <c r="CD16">
        <v>11.313719209177901</v>
      </c>
      <c r="CE16">
        <v>5.6167708131588601</v>
      </c>
      <c r="CF16">
        <v>1.4528920787047301E-2</v>
      </c>
      <c r="CG16">
        <v>17.826513367394202</v>
      </c>
      <c r="CH16">
        <v>0.51882081669401992</v>
      </c>
      <c r="CI16">
        <v>0.76992712301204402</v>
      </c>
      <c r="CJ16">
        <v>10.1533046350505</v>
      </c>
      <c r="CK16">
        <v>2.3528498563873503</v>
      </c>
      <c r="CL16">
        <v>4364</v>
      </c>
      <c r="CM16">
        <v>0</v>
      </c>
      <c r="CN16">
        <v>0.11662992839977684</v>
      </c>
      <c r="CO16">
        <v>1.5429818121526035</v>
      </c>
      <c r="CP16">
        <v>23.503335978521662</v>
      </c>
      <c r="CQ16">
        <v>2.8240376099812616</v>
      </c>
      <c r="CR16">
        <v>0.31233994663919018</v>
      </c>
      <c r="CS16">
        <v>0.26769699765646982</v>
      </c>
      <c r="CT16">
        <v>12.593127415617779</v>
      </c>
      <c r="CU16">
        <v>39.779808353958259</v>
      </c>
      <c r="CV16">
        <v>2.7742901221563452</v>
      </c>
      <c r="CW16">
        <v>12.698405157529439</v>
      </c>
      <c r="CX16">
        <v>0.10781023666608439</v>
      </c>
      <c r="CY16">
        <v>1.070423566129683</v>
      </c>
      <c r="CZ16">
        <v>0.11328777648790231</v>
      </c>
      <c r="DA16">
        <v>0.63943663905644366</v>
      </c>
      <c r="DB16">
        <v>0.3937546388916443</v>
      </c>
      <c r="DC16">
        <v>0.15427650807174381</v>
      </c>
      <c r="DD16">
        <v>0.95635491663137062</v>
      </c>
      <c r="DE16">
        <v>0.15200239545236122</v>
      </c>
      <c r="DF16">
        <v>100.00000000000001</v>
      </c>
      <c r="DG16">
        <v>15.533027419372329</v>
      </c>
      <c r="DH16">
        <v>46.285269722808778</v>
      </c>
      <c r="DI16">
        <v>38.181702857818912</v>
      </c>
      <c r="DJ16">
        <v>100.00000000000003</v>
      </c>
      <c r="DK16">
        <v>0.40681861354414289</v>
      </c>
      <c r="DL16">
        <v>1.2122369160738049</v>
      </c>
      <c r="DM16" t="s">
        <v>268</v>
      </c>
      <c r="DN16" t="s">
        <v>355</v>
      </c>
      <c r="DO16">
        <v>97.5</v>
      </c>
      <c r="DP16">
        <v>58.1</v>
      </c>
      <c r="DQ16" t="s">
        <v>357</v>
      </c>
    </row>
    <row r="17" spans="1:121" x14ac:dyDescent="0.25">
      <c r="A17" t="s">
        <v>3</v>
      </c>
      <c r="B17">
        <v>4371</v>
      </c>
      <c r="C17" t="s">
        <v>285</v>
      </c>
      <c r="D17">
        <v>4371</v>
      </c>
      <c r="E17" t="s">
        <v>353</v>
      </c>
      <c r="F17" t="s">
        <v>355</v>
      </c>
      <c r="G17">
        <v>60.1</v>
      </c>
      <c r="H17" t="s">
        <v>274</v>
      </c>
      <c r="I17" t="s">
        <v>34</v>
      </c>
      <c r="J17">
        <f t="shared" si="0"/>
        <v>4180.4462779164223</v>
      </c>
      <c r="K17">
        <f t="shared" si="1"/>
        <v>91.347529905340593</v>
      </c>
      <c r="L17">
        <f t="shared" si="2"/>
        <v>12.640043879137602</v>
      </c>
      <c r="M17">
        <f t="shared" si="3"/>
        <v>307.39053431846929</v>
      </c>
      <c r="N17">
        <f t="shared" si="4"/>
        <v>4591.8243860193706</v>
      </c>
      <c r="O17">
        <f t="shared" si="5"/>
        <v>4591.8243860193697</v>
      </c>
      <c r="P17">
        <f t="shared" si="6"/>
        <v>91.041074886150653</v>
      </c>
      <c r="Q17">
        <f t="shared" si="7"/>
        <v>1.9893515567246971</v>
      </c>
      <c r="R17">
        <f t="shared" si="8"/>
        <v>0.27527280698326517</v>
      </c>
      <c r="S17">
        <f t="shared" si="9"/>
        <v>6.6943007501413758</v>
      </c>
      <c r="T17">
        <f t="shared" si="10"/>
        <v>100.00000000000003</v>
      </c>
      <c r="U17">
        <v>0.56844819335784791</v>
      </c>
      <c r="V17">
        <v>10.458578861490999</v>
      </c>
      <c r="W17">
        <v>81.9473214035593</v>
      </c>
      <c r="X17">
        <v>14.167758149256301</v>
      </c>
      <c r="Y17">
        <v>13.436865080452</v>
      </c>
      <c r="Z17">
        <v>32.308241773094203</v>
      </c>
      <c r="AA17">
        <v>0.63631449359512504</v>
      </c>
      <c r="AB17">
        <v>1.39340241582337</v>
      </c>
      <c r="AC17">
        <v>1.0528188911573</v>
      </c>
      <c r="AD17">
        <v>0.80174032068761103</v>
      </c>
      <c r="AE17">
        <v>0.98417486338195792</v>
      </c>
      <c r="AF17">
        <v>0.98417486338195792</v>
      </c>
      <c r="AG17">
        <v>2.54822047316665</v>
      </c>
      <c r="AH17">
        <v>2.3978480414647998</v>
      </c>
      <c r="AI17">
        <v>1.5328435739488699</v>
      </c>
      <c r="AJ17">
        <v>2.0162129242070002</v>
      </c>
      <c r="AK17">
        <v>0.47521573419265595</v>
      </c>
      <c r="AL17">
        <v>222.77961557167899</v>
      </c>
      <c r="AM17">
        <v>7.6212066557413696</v>
      </c>
      <c r="AN17">
        <v>0.580197904084365</v>
      </c>
      <c r="AO17">
        <v>0.48965154171060504</v>
      </c>
      <c r="AP17">
        <v>11.8851782262904</v>
      </c>
      <c r="AQ17">
        <v>0.58289977345125699</v>
      </c>
      <c r="AR17">
        <v>7.444453787772539</v>
      </c>
      <c r="AS17">
        <v>7.8994174379663598</v>
      </c>
      <c r="AT17">
        <v>3.3692023393248796E-2</v>
      </c>
      <c r="AU17">
        <v>24.0914136657202</v>
      </c>
      <c r="AV17">
        <v>129.53516988873702</v>
      </c>
      <c r="AW17">
        <v>2908.1026905460499</v>
      </c>
      <c r="AX17">
        <v>0.16153270326821501</v>
      </c>
      <c r="AY17">
        <v>6.845150821869761</v>
      </c>
      <c r="AZ17">
        <v>4.4740882666984501</v>
      </c>
      <c r="BA17">
        <v>7.9805892576441506</v>
      </c>
      <c r="BB17">
        <v>1.6600405133184399</v>
      </c>
      <c r="BC17">
        <v>1.0107262022544501</v>
      </c>
      <c r="BD17">
        <v>2.6543965370454701</v>
      </c>
      <c r="BE17">
        <v>38.207677438502103</v>
      </c>
      <c r="BF17">
        <v>15.933188984265399</v>
      </c>
      <c r="BG17">
        <v>0.14801394114913902</v>
      </c>
      <c r="BH17">
        <v>77.004849384392401</v>
      </c>
      <c r="BI17">
        <v>4.5877177006519201</v>
      </c>
      <c r="BJ17">
        <v>45.5846802218148</v>
      </c>
      <c r="BK17">
        <v>15.3938466764816</v>
      </c>
      <c r="BL17">
        <v>16.739125293037002</v>
      </c>
      <c r="BM17">
        <v>8.10730425475227</v>
      </c>
      <c r="BN17">
        <v>328.34121359192397</v>
      </c>
      <c r="BO17">
        <v>2.5966042369181301</v>
      </c>
      <c r="BP17">
        <v>22.424158121491701</v>
      </c>
      <c r="BQ17">
        <v>25.149414865047302</v>
      </c>
      <c r="BR17">
        <v>244.85568593746299</v>
      </c>
      <c r="BS17">
        <v>13.716332161288198</v>
      </c>
      <c r="BT17">
        <v>3.71140110616011</v>
      </c>
      <c r="BU17">
        <v>5.5535680944180603</v>
      </c>
      <c r="BV17">
        <v>78.488311917846701</v>
      </c>
      <c r="BW17">
        <v>1.9569254120331101</v>
      </c>
      <c r="BX17">
        <v>7.4633722778687703</v>
      </c>
      <c r="BY17">
        <v>3.8831908608201497</v>
      </c>
      <c r="BZ17">
        <v>11.598926036045301</v>
      </c>
      <c r="CA17">
        <v>23.082706236898598</v>
      </c>
      <c r="CB17">
        <v>0.16444070301042599</v>
      </c>
      <c r="CC17">
        <v>50.257851949679797</v>
      </c>
      <c r="CD17">
        <v>8.8281538269191202</v>
      </c>
      <c r="CE17">
        <v>0.442269057616831</v>
      </c>
      <c r="CF17">
        <v>1.0840632603240901</v>
      </c>
      <c r="CG17">
        <v>16.355958192523101</v>
      </c>
      <c r="CH17">
        <v>0.60226560716010802</v>
      </c>
      <c r="CI17">
        <v>1.2543600730642499</v>
      </c>
      <c r="CJ17">
        <v>0.99876620666679305</v>
      </c>
      <c r="CK17">
        <v>3.7657510102221194</v>
      </c>
      <c r="CL17">
        <v>4371</v>
      </c>
      <c r="CM17">
        <v>0</v>
      </c>
      <c r="CN17">
        <v>0</v>
      </c>
      <c r="CO17">
        <v>1.3123123240592691</v>
      </c>
      <c r="CP17">
        <v>23.319268868931225</v>
      </c>
      <c r="CQ17">
        <v>3.4960889373394894</v>
      </c>
      <c r="CR17">
        <v>0.135565201770976</v>
      </c>
      <c r="CS17">
        <v>0.1408322195869639</v>
      </c>
      <c r="CT17">
        <v>10.941246804820363</v>
      </c>
      <c r="CU17">
        <v>43.472573540106438</v>
      </c>
      <c r="CV17">
        <v>3.8535350523149559</v>
      </c>
      <c r="CW17">
        <v>9.9000105525504587</v>
      </c>
      <c r="CX17">
        <v>6.7806141341056864E-2</v>
      </c>
      <c r="CY17">
        <v>0.61503840667786125</v>
      </c>
      <c r="CZ17">
        <v>0.1290181201779918</v>
      </c>
      <c r="DA17">
        <v>0.72625782239544134</v>
      </c>
      <c r="DB17">
        <v>0.37516177050679922</v>
      </c>
      <c r="DC17">
        <v>0.19559781384129521</v>
      </c>
      <c r="DD17">
        <v>1.2207095538857691</v>
      </c>
      <c r="DE17">
        <v>9.8976869693637032E-2</v>
      </c>
      <c r="DF17">
        <v>99.999999999999972</v>
      </c>
      <c r="DG17">
        <v>12.473301108496878</v>
      </c>
      <c r="DH17">
        <v>51.689287571743286</v>
      </c>
      <c r="DI17">
        <v>35.837411319759823</v>
      </c>
      <c r="DJ17">
        <v>99.999999999999986</v>
      </c>
      <c r="DK17">
        <v>0.34805251409494026</v>
      </c>
      <c r="DL17">
        <v>1.4423276031447938</v>
      </c>
      <c r="DM17" t="s">
        <v>268</v>
      </c>
      <c r="DN17" t="s">
        <v>355</v>
      </c>
      <c r="DO17">
        <v>98.5</v>
      </c>
      <c r="DP17">
        <v>60.1</v>
      </c>
      <c r="DQ17" t="s">
        <v>274</v>
      </c>
    </row>
    <row r="18" spans="1:121" x14ac:dyDescent="0.25">
      <c r="A18" t="s">
        <v>5</v>
      </c>
      <c r="B18">
        <v>4371</v>
      </c>
      <c r="C18" t="s">
        <v>285</v>
      </c>
      <c r="D18">
        <v>4371</v>
      </c>
      <c r="E18" t="s">
        <v>353</v>
      </c>
      <c r="F18" t="s">
        <v>355</v>
      </c>
      <c r="G18">
        <v>60.1</v>
      </c>
      <c r="H18" t="s">
        <v>274</v>
      </c>
      <c r="I18" t="s">
        <v>34</v>
      </c>
      <c r="J18">
        <f t="shared" si="0"/>
        <v>4407.2859339983188</v>
      </c>
      <c r="K18">
        <f t="shared" si="1"/>
        <v>101.80216364119144</v>
      </c>
      <c r="L18">
        <f t="shared" si="2"/>
        <v>12.36954978533889</v>
      </c>
      <c r="M18">
        <f t="shared" si="3"/>
        <v>326.29002265690525</v>
      </c>
      <c r="N18">
        <f t="shared" si="4"/>
        <v>4847.7476700817542</v>
      </c>
      <c r="O18">
        <f t="shared" si="5"/>
        <v>4847.7476700817551</v>
      </c>
      <c r="P18">
        <f t="shared" si="6"/>
        <v>90.914095244647754</v>
      </c>
      <c r="Q18">
        <f t="shared" si="7"/>
        <v>2.0999889138098351</v>
      </c>
      <c r="R18">
        <f t="shared" si="8"/>
        <v>0.25516075974165303</v>
      </c>
      <c r="S18">
        <f t="shared" si="9"/>
        <v>6.7307550818007513</v>
      </c>
      <c r="T18">
        <f t="shared" si="10"/>
        <v>99.999999999999986</v>
      </c>
      <c r="U18">
        <v>0.34892500456695602</v>
      </c>
      <c r="V18">
        <v>24.697410283059401</v>
      </c>
      <c r="W18">
        <v>50.207994211705795</v>
      </c>
      <c r="X18">
        <v>19.934314494222001</v>
      </c>
      <c r="Y18">
        <v>10.327014738702401</v>
      </c>
      <c r="Z18">
        <v>27.834496460591296</v>
      </c>
      <c r="AA18">
        <v>0.430599896665955</v>
      </c>
      <c r="AB18">
        <v>0.85362856850660496</v>
      </c>
      <c r="AC18">
        <v>0.52427102564666705</v>
      </c>
      <c r="AD18">
        <v>1.76994746259608</v>
      </c>
      <c r="AE18">
        <v>1.2295411149978599</v>
      </c>
      <c r="AF18">
        <v>1.2295411149978599</v>
      </c>
      <c r="AG18">
        <v>2.5586476157844498</v>
      </c>
      <c r="AH18">
        <v>1.7645129553352301</v>
      </c>
      <c r="AI18">
        <v>8.8477857377171087</v>
      </c>
      <c r="AJ18">
        <v>2.5160236694660698</v>
      </c>
      <c r="AK18">
        <v>0.53721771918182604</v>
      </c>
      <c r="AL18">
        <v>223.85348481285601</v>
      </c>
      <c r="AM18">
        <v>6.9843967282059802</v>
      </c>
      <c r="AN18">
        <v>0.39244282714770501</v>
      </c>
      <c r="AO18">
        <v>0.50465757559221402</v>
      </c>
      <c r="AP18">
        <v>6.05520066252297</v>
      </c>
      <c r="AQ18">
        <v>0.68896502702110407</v>
      </c>
      <c r="AR18">
        <v>1.41924239380449</v>
      </c>
      <c r="AS18">
        <v>0.40805422128582397</v>
      </c>
      <c r="AT18">
        <v>8.35669313896161E-2</v>
      </c>
      <c r="AU18">
        <v>22.3321777030391</v>
      </c>
      <c r="AV18">
        <v>203.48912553393401</v>
      </c>
      <c r="AW18">
        <v>3197.4364845042801</v>
      </c>
      <c r="AY18">
        <v>7.4694388405387899</v>
      </c>
      <c r="AZ18">
        <v>2.7600689253837603</v>
      </c>
      <c r="BA18">
        <v>2.2273156889239503</v>
      </c>
      <c r="BB18">
        <v>1.9077804105677301</v>
      </c>
      <c r="BC18">
        <v>1.4769612180004601</v>
      </c>
      <c r="BD18">
        <v>3.1860669051378498</v>
      </c>
      <c r="BE18">
        <v>27.260769798614998</v>
      </c>
      <c r="BF18">
        <v>19.843352653064802</v>
      </c>
      <c r="BG18">
        <v>0.15272882021255499</v>
      </c>
      <c r="BH18">
        <v>77.748094210385403</v>
      </c>
      <c r="BI18">
        <v>4.4548456894079393</v>
      </c>
      <c r="BJ18">
        <v>61.4057159906382</v>
      </c>
      <c r="BK18">
        <v>14.9136844214493</v>
      </c>
      <c r="BL18">
        <v>15.229212283277299</v>
      </c>
      <c r="BM18">
        <v>8.7101150053151102</v>
      </c>
      <c r="BN18">
        <v>301.21110324250998</v>
      </c>
      <c r="BO18">
        <v>1.7735063087295502</v>
      </c>
      <c r="BP18">
        <v>21.628738127930703</v>
      </c>
      <c r="BQ18">
        <v>23.853705478141901</v>
      </c>
      <c r="BR18">
        <v>271.65746120618201</v>
      </c>
      <c r="BS18">
        <v>7.1603375720443498</v>
      </c>
      <c r="BT18">
        <v>2.9872226770966601</v>
      </c>
      <c r="BU18">
        <v>4.0169931048070193</v>
      </c>
      <c r="BV18">
        <v>51.052673462823904</v>
      </c>
      <c r="BW18">
        <v>1.4389730002362899</v>
      </c>
      <c r="BX18">
        <v>7.4441361869703204</v>
      </c>
      <c r="BY18">
        <v>4.3548574106772397</v>
      </c>
      <c r="BZ18">
        <v>8.1490261778062987</v>
      </c>
      <c r="CA18">
        <v>24.351449701276401</v>
      </c>
      <c r="CB18">
        <v>1.8336777408462897E-2</v>
      </c>
      <c r="CC18">
        <v>24.802429239481999</v>
      </c>
      <c r="CD18">
        <v>0.24772830989846101</v>
      </c>
      <c r="CE18">
        <v>0.53416175769114793</v>
      </c>
      <c r="CF18">
        <v>0.36805863213425</v>
      </c>
      <c r="CG18">
        <v>7.3333604169215398</v>
      </c>
      <c r="CH18">
        <v>0.47148205629263001</v>
      </c>
      <c r="CI18">
        <v>1.0637707372703</v>
      </c>
      <c r="CJ18">
        <v>0.87486253655552904</v>
      </c>
      <c r="CK18">
        <v>12.947474105126801</v>
      </c>
      <c r="CL18">
        <v>4371</v>
      </c>
      <c r="CM18">
        <v>0</v>
      </c>
      <c r="CN18">
        <v>0</v>
      </c>
      <c r="CO18">
        <v>1.3123123240592691</v>
      </c>
      <c r="CP18">
        <v>23.319268868931225</v>
      </c>
      <c r="CQ18">
        <v>3.4960889373394894</v>
      </c>
      <c r="CR18">
        <v>0.135565201770976</v>
      </c>
      <c r="CS18">
        <v>0.1408322195869639</v>
      </c>
      <c r="CT18">
        <v>10.941246804820363</v>
      </c>
      <c r="CU18">
        <v>43.472573540106438</v>
      </c>
      <c r="CV18">
        <v>3.8535350523149559</v>
      </c>
      <c r="CW18">
        <v>9.9000105525504587</v>
      </c>
      <c r="CX18">
        <v>6.7806141341056864E-2</v>
      </c>
      <c r="CY18">
        <v>0.61503840667786125</v>
      </c>
      <c r="CZ18">
        <v>0.1290181201779918</v>
      </c>
      <c r="DA18">
        <v>0.72625782239544134</v>
      </c>
      <c r="DB18">
        <v>0.37516177050679922</v>
      </c>
      <c r="DC18">
        <v>0.19559781384129521</v>
      </c>
      <c r="DD18">
        <v>1.2207095538857691</v>
      </c>
      <c r="DE18">
        <v>9.8976869693637032E-2</v>
      </c>
      <c r="DF18">
        <v>99.999999999999972</v>
      </c>
      <c r="DG18">
        <v>12.473301108496878</v>
      </c>
      <c r="DH18">
        <v>51.689287571743286</v>
      </c>
      <c r="DI18">
        <v>35.837411319759823</v>
      </c>
      <c r="DJ18">
        <v>99.999999999999986</v>
      </c>
      <c r="DK18">
        <v>0.34805251409494026</v>
      </c>
      <c r="DL18">
        <v>1.4423276031447938</v>
      </c>
      <c r="DM18" t="s">
        <v>268</v>
      </c>
      <c r="DN18" t="s">
        <v>355</v>
      </c>
      <c r="DO18">
        <v>98.5</v>
      </c>
      <c r="DP18">
        <v>60.1</v>
      </c>
      <c r="DQ18" t="s">
        <v>274</v>
      </c>
    </row>
    <row r="19" spans="1:121" x14ac:dyDescent="0.25">
      <c r="A19" t="s">
        <v>1</v>
      </c>
      <c r="B19">
        <v>4372</v>
      </c>
      <c r="C19" t="s">
        <v>286</v>
      </c>
      <c r="D19">
        <v>4372</v>
      </c>
      <c r="E19" t="s">
        <v>354</v>
      </c>
      <c r="F19" t="s">
        <v>356</v>
      </c>
      <c r="G19">
        <v>63.8</v>
      </c>
      <c r="H19" t="s">
        <v>274</v>
      </c>
      <c r="I19" t="s">
        <v>34</v>
      </c>
      <c r="J19">
        <f t="shared" si="0"/>
        <v>3965.5036546695178</v>
      </c>
      <c r="K19">
        <f t="shared" si="1"/>
        <v>69.629217554989225</v>
      </c>
      <c r="L19">
        <f t="shared" si="2"/>
        <v>12.231440504030207</v>
      </c>
      <c r="M19">
        <f t="shared" si="3"/>
        <v>224.42372372843505</v>
      </c>
      <c r="N19">
        <f t="shared" si="4"/>
        <v>4271.7880364569719</v>
      </c>
      <c r="O19">
        <f t="shared" si="5"/>
        <v>4271.7880364569728</v>
      </c>
      <c r="P19">
        <f t="shared" si="6"/>
        <v>92.830066024495736</v>
      </c>
      <c r="Q19">
        <f t="shared" si="7"/>
        <v>1.6299782892022845</v>
      </c>
      <c r="R19">
        <f t="shared" si="8"/>
        <v>0.28633069805062195</v>
      </c>
      <c r="S19">
        <f t="shared" si="9"/>
        <v>5.2536249882513459</v>
      </c>
      <c r="T19">
        <f t="shared" si="10"/>
        <v>99.999999999999986</v>
      </c>
      <c r="U19">
        <v>0.92109067801513789</v>
      </c>
      <c r="V19">
        <v>4.2026724743164001</v>
      </c>
      <c r="W19">
        <v>27.883368624323897</v>
      </c>
      <c r="X19">
        <v>16.218894667463999</v>
      </c>
      <c r="Y19">
        <v>24.736877638895699</v>
      </c>
      <c r="Z19">
        <v>358.59879783581903</v>
      </c>
      <c r="AA19">
        <v>1.32928082855134</v>
      </c>
      <c r="AB19">
        <v>0.76908087321636298</v>
      </c>
      <c r="AC19">
        <v>1.44984274313641</v>
      </c>
      <c r="AD19">
        <v>5.55825650354386</v>
      </c>
      <c r="AE19">
        <v>1.7462385673792102</v>
      </c>
      <c r="AF19">
        <v>2.3356656875610398</v>
      </c>
      <c r="AG19">
        <v>1.01788115487442</v>
      </c>
      <c r="AH19">
        <v>3.2200395088128899</v>
      </c>
      <c r="AI19">
        <v>0.36491438749726401</v>
      </c>
      <c r="AJ19">
        <v>1.6597088872219599</v>
      </c>
      <c r="AK19">
        <v>6.99181624097442</v>
      </c>
      <c r="AL19">
        <v>180.78876416625499</v>
      </c>
      <c r="AM19">
        <v>5.7862479812515204</v>
      </c>
      <c r="AN19">
        <v>0.56639694105957095</v>
      </c>
      <c r="AO19">
        <v>2.9415697199929802</v>
      </c>
      <c r="AP19">
        <v>5.0589273186758996</v>
      </c>
      <c r="AQ19">
        <v>0.27738814475566903</v>
      </c>
      <c r="AR19">
        <v>0.43673695876406299</v>
      </c>
      <c r="AS19">
        <v>2.8669510532556699</v>
      </c>
      <c r="AT19">
        <v>5.5160125828550892E-2</v>
      </c>
      <c r="AU19">
        <v>6.9711701429328707</v>
      </c>
      <c r="AV19">
        <v>96.625651080878001</v>
      </c>
      <c r="AW19">
        <v>2727.64024967573</v>
      </c>
      <c r="AZ19">
        <v>2.9414775768638499</v>
      </c>
      <c r="BA19">
        <v>1.7580506308232402</v>
      </c>
      <c r="BB19">
        <v>0.740699427037809</v>
      </c>
      <c r="BC19">
        <v>0.54981934742152494</v>
      </c>
      <c r="BD19">
        <v>1.0555341158407601</v>
      </c>
      <c r="BE19">
        <v>14.5233619293228</v>
      </c>
      <c r="BF19">
        <v>6.2070632940324799</v>
      </c>
      <c r="BG19">
        <v>0.190403042436218</v>
      </c>
      <c r="BH19">
        <v>53.458285418526899</v>
      </c>
      <c r="BI19">
        <v>2.2006020556132602</v>
      </c>
      <c r="BJ19">
        <v>16.7172541607721</v>
      </c>
      <c r="BK19">
        <v>8.2672806381091899</v>
      </c>
      <c r="BL19">
        <v>12.0265355997547</v>
      </c>
      <c r="BM19">
        <v>3.9756454379977004</v>
      </c>
      <c r="BN19">
        <v>171.39200112887099</v>
      </c>
      <c r="BO19">
        <v>2.5881559056908001</v>
      </c>
      <c r="BP19">
        <v>16.607696811388799</v>
      </c>
      <c r="BQ19">
        <v>18.806002427857401</v>
      </c>
      <c r="BR19">
        <v>185.94085819349999</v>
      </c>
      <c r="BS19">
        <v>19.652130694183899</v>
      </c>
      <c r="BT19">
        <v>3.6812359915171196</v>
      </c>
      <c r="BU19">
        <v>5.7092012958204599</v>
      </c>
      <c r="BV19">
        <v>91.2932619353749</v>
      </c>
      <c r="BW19">
        <v>1.02715679635047</v>
      </c>
      <c r="BX19">
        <v>2.8359360126807203</v>
      </c>
      <c r="BY19">
        <v>1.6615913955617001</v>
      </c>
      <c r="BZ19">
        <v>1.8993510153159601</v>
      </c>
      <c r="CA19">
        <v>22.041955809376798</v>
      </c>
      <c r="CB19">
        <v>0.10762397892613501</v>
      </c>
      <c r="CC19">
        <v>62.666538328196701</v>
      </c>
      <c r="CD19">
        <v>11.819151941806901</v>
      </c>
      <c r="CE19">
        <v>0.37080554191006398</v>
      </c>
      <c r="CF19">
        <v>2.23859030916825</v>
      </c>
      <c r="CG19">
        <v>21.938785255294903</v>
      </c>
      <c r="CH19">
        <v>0.46064805195430497</v>
      </c>
      <c r="CI19">
        <v>1.0492075937890601</v>
      </c>
      <c r="CJ19">
        <v>2.8667625358564801</v>
      </c>
      <c r="CK19">
        <v>9.50173422104411</v>
      </c>
      <c r="CL19">
        <v>4372</v>
      </c>
      <c r="CM19">
        <v>0</v>
      </c>
      <c r="CN19">
        <v>0</v>
      </c>
      <c r="CO19">
        <v>1.3720320552711029</v>
      </c>
      <c r="CP19">
        <v>21.849944812925884</v>
      </c>
      <c r="CQ19">
        <v>2.3304334487170291</v>
      </c>
      <c r="CR19">
        <v>0.38260852517065069</v>
      </c>
      <c r="CS19">
        <v>0.28574929504717561</v>
      </c>
      <c r="CT19">
        <v>13.060280196130048</v>
      </c>
      <c r="CU19">
        <v>37.916876548943435</v>
      </c>
      <c r="CV19">
        <v>2.931212222248984</v>
      </c>
      <c r="CW19">
        <v>15.535945850494823</v>
      </c>
      <c r="CX19">
        <v>0.11026262160296241</v>
      </c>
      <c r="CY19">
        <v>1.2259435435788948</v>
      </c>
      <c r="CZ19">
        <v>0.12109021943646213</v>
      </c>
      <c r="DA19">
        <v>0.57176402613316724</v>
      </c>
      <c r="DB19">
        <v>0.55783292314389876</v>
      </c>
      <c r="DC19">
        <v>0.24663219428861888</v>
      </c>
      <c r="DD19">
        <v>1.2775346530750462</v>
      </c>
      <c r="DE19">
        <v>0.15497967689447617</v>
      </c>
      <c r="DF19">
        <v>99.931122813102661</v>
      </c>
      <c r="DG19">
        <v>19.109131463078722</v>
      </c>
      <c r="DH19">
        <v>44.036035541089795</v>
      </c>
      <c r="DI19">
        <v>36.785955808934141</v>
      </c>
      <c r="DJ19">
        <v>99.931122813102661</v>
      </c>
      <c r="DK19">
        <v>0.51946812425729383</v>
      </c>
      <c r="DL19">
        <v>1.1970882520985044</v>
      </c>
      <c r="DM19" t="s">
        <v>271</v>
      </c>
      <c r="DN19" t="s">
        <v>356</v>
      </c>
      <c r="DO19">
        <v>95</v>
      </c>
      <c r="DP19">
        <v>63.8</v>
      </c>
      <c r="DQ19" t="s">
        <v>274</v>
      </c>
    </row>
    <row r="20" spans="1:121" x14ac:dyDescent="0.25">
      <c r="A20" t="s">
        <v>25</v>
      </c>
      <c r="B20">
        <v>4373</v>
      </c>
      <c r="C20" t="s">
        <v>287</v>
      </c>
      <c r="D20">
        <v>4373</v>
      </c>
      <c r="E20" t="s">
        <v>353</v>
      </c>
      <c r="F20" t="s">
        <v>355</v>
      </c>
      <c r="G20">
        <v>57.19</v>
      </c>
      <c r="H20" t="s">
        <v>357</v>
      </c>
      <c r="I20" t="s">
        <v>34</v>
      </c>
      <c r="J20">
        <f t="shared" si="0"/>
        <v>5711.9895947074911</v>
      </c>
      <c r="K20">
        <f t="shared" si="1"/>
        <v>138.17951214277798</v>
      </c>
      <c r="L20">
        <f t="shared" si="2"/>
        <v>5.0091853241770634</v>
      </c>
      <c r="M20">
        <f t="shared" si="3"/>
        <v>139.14915180236213</v>
      </c>
      <c r="N20">
        <f t="shared" si="4"/>
        <v>5994.3274439768084</v>
      </c>
      <c r="O20">
        <f t="shared" si="5"/>
        <v>5994.3274439768102</v>
      </c>
      <c r="P20">
        <f t="shared" si="6"/>
        <v>95.289916143085975</v>
      </c>
      <c r="Q20">
        <f t="shared" si="7"/>
        <v>2.3051712378779512</v>
      </c>
      <c r="R20">
        <f t="shared" si="8"/>
        <v>8.3565426997325068E-2</v>
      </c>
      <c r="S20">
        <f t="shared" si="9"/>
        <v>2.3213471920387212</v>
      </c>
      <c r="T20">
        <f t="shared" si="10"/>
        <v>99.999999999999972</v>
      </c>
      <c r="U20">
        <v>0.26072852430114701</v>
      </c>
      <c r="V20">
        <v>15.4131922178838</v>
      </c>
      <c r="W20">
        <v>38.070259170103398</v>
      </c>
      <c r="X20">
        <v>13.846074488596498</v>
      </c>
      <c r="Y20">
        <v>6.5020766810928299</v>
      </c>
      <c r="Z20">
        <v>24.0676692217409</v>
      </c>
      <c r="AA20">
        <v>1.991867873878</v>
      </c>
      <c r="AB20">
        <v>1.27282524218987</v>
      </c>
      <c r="AC20">
        <v>0.355827599679716</v>
      </c>
      <c r="AD20">
        <v>7.9192586181012797E-2</v>
      </c>
      <c r="AE20">
        <v>0.69803879966551707</v>
      </c>
      <c r="AF20">
        <v>0.80247411027836701</v>
      </c>
      <c r="AG20">
        <v>5.1526454281509402</v>
      </c>
      <c r="AH20">
        <v>0.38949965107421997</v>
      </c>
      <c r="AI20">
        <v>10.233334412713601</v>
      </c>
      <c r="AJ20">
        <v>7.5960376832184293</v>
      </c>
      <c r="AK20">
        <v>0.74051012701187302</v>
      </c>
      <c r="AL20">
        <v>54.559854164438406</v>
      </c>
      <c r="AM20">
        <v>4.4405529131301895</v>
      </c>
      <c r="AN20">
        <v>1.9514104959596399</v>
      </c>
      <c r="AO20">
        <v>0.60527833233947703</v>
      </c>
      <c r="AP20">
        <v>6.6018370824023807</v>
      </c>
      <c r="AQ20">
        <v>0.57262720633344599</v>
      </c>
      <c r="AR20">
        <v>12.1474919471486</v>
      </c>
      <c r="AS20">
        <v>11.989979551855301</v>
      </c>
      <c r="AT20">
        <v>0.16616050736541599</v>
      </c>
      <c r="AU20">
        <v>41.522060919587702</v>
      </c>
      <c r="AV20">
        <v>394.65294250281897</v>
      </c>
      <c r="AW20">
        <v>2447.4155121722797</v>
      </c>
      <c r="AZ20">
        <v>0.49014877344512897</v>
      </c>
      <c r="BA20">
        <v>4.4338391622841602</v>
      </c>
      <c r="BB20">
        <v>4.26321425771257</v>
      </c>
      <c r="BC20">
        <v>133.698499884678</v>
      </c>
      <c r="BD20">
        <v>6.8577156824879202</v>
      </c>
      <c r="BE20">
        <v>1581.5387460899201</v>
      </c>
      <c r="BF20">
        <v>47.232181379068301</v>
      </c>
      <c r="BG20">
        <v>0.37920775534515699</v>
      </c>
      <c r="BH20">
        <v>80.766622344963608</v>
      </c>
      <c r="BI20">
        <v>6.3521355932019095</v>
      </c>
      <c r="BJ20">
        <v>105.40109684386199</v>
      </c>
      <c r="BK20">
        <v>10.6408436799088</v>
      </c>
      <c r="BL20">
        <v>29.3549246223584</v>
      </c>
      <c r="BM20">
        <v>35.890064173593402</v>
      </c>
      <c r="BN20">
        <v>379.33367372120802</v>
      </c>
      <c r="BO20">
        <v>1.5290184942168701</v>
      </c>
      <c r="BP20">
        <v>33.943563255083994</v>
      </c>
      <c r="BQ20">
        <v>39.3690326539312</v>
      </c>
      <c r="BR20">
        <v>23.869103823061</v>
      </c>
      <c r="BS20">
        <v>3.8377203463241605</v>
      </c>
      <c r="BT20">
        <v>8.673288722891769</v>
      </c>
      <c r="BU20">
        <v>7.8765872965210804</v>
      </c>
      <c r="BV20">
        <v>113.041003691386</v>
      </c>
      <c r="BW20">
        <v>1.4454196065607998</v>
      </c>
      <c r="BX20">
        <v>19.284381785448002</v>
      </c>
      <c r="BY20">
        <v>18.923716933236999</v>
      </c>
      <c r="BZ20">
        <v>11.899001500189401</v>
      </c>
      <c r="CA20">
        <v>36.290485116799196</v>
      </c>
      <c r="CB20">
        <v>0.24138711740447402</v>
      </c>
      <c r="CC20">
        <v>65.274281521760699</v>
      </c>
      <c r="CD20">
        <v>0.61534521095096695</v>
      </c>
      <c r="CE20">
        <v>1.2635853515247399</v>
      </c>
      <c r="CF20">
        <v>0.37535105082397197</v>
      </c>
      <c r="CG20">
        <v>26.5418941338833</v>
      </c>
      <c r="CH20">
        <v>0.88963007722228593</v>
      </c>
      <c r="CI20">
        <v>0.58187290911990508</v>
      </c>
      <c r="CJ20">
        <v>18.228324080590301</v>
      </c>
      <c r="CK20">
        <v>29.602573720420601</v>
      </c>
      <c r="CL20">
        <v>4373</v>
      </c>
      <c r="CM20">
        <v>0</v>
      </c>
      <c r="CN20">
        <v>0.10886000551951056</v>
      </c>
      <c r="CO20">
        <v>1.3902269331304877</v>
      </c>
      <c r="CP20">
        <v>21.138238652869632</v>
      </c>
      <c r="CQ20">
        <v>1.764525816857359</v>
      </c>
      <c r="CR20">
        <v>0.31005863047952598</v>
      </c>
      <c r="CS20">
        <v>0.23013511907924367</v>
      </c>
      <c r="CT20">
        <v>13.066814623443037</v>
      </c>
      <c r="CU20">
        <v>35.549994778289602</v>
      </c>
      <c r="CV20">
        <v>2.239382688520525</v>
      </c>
      <c r="CW20">
        <v>19.503217316180272</v>
      </c>
      <c r="CX20">
        <v>0.10880463380782862</v>
      </c>
      <c r="CY20">
        <v>1.7100052708169411</v>
      </c>
      <c r="CZ20">
        <v>0.15185751698782277</v>
      </c>
      <c r="DA20">
        <v>0.58298128498405632</v>
      </c>
      <c r="DB20">
        <v>0.65951731573906935</v>
      </c>
      <c r="DC20">
        <v>0.18020577372433816</v>
      </c>
      <c r="DD20">
        <v>1.0878541819369034</v>
      </c>
      <c r="DE20">
        <v>0.21731945763386368</v>
      </c>
      <c r="DF20">
        <v>100</v>
      </c>
      <c r="DG20">
        <v>23.466923949839217</v>
      </c>
      <c r="DH20">
        <v>40.367019687730789</v>
      </c>
      <c r="DI20">
        <v>36.16605636243002</v>
      </c>
      <c r="DJ20">
        <v>100.00000000000003</v>
      </c>
      <c r="DK20">
        <v>0.6488659895530412</v>
      </c>
      <c r="DL20">
        <v>1.1161576281141012</v>
      </c>
      <c r="DM20" t="s">
        <v>268</v>
      </c>
      <c r="DN20" t="s">
        <v>355</v>
      </c>
      <c r="DO20">
        <v>90</v>
      </c>
      <c r="DP20">
        <v>57.19</v>
      </c>
      <c r="DQ20" t="s">
        <v>357</v>
      </c>
    </row>
    <row r="21" spans="1:121" x14ac:dyDescent="0.25">
      <c r="A21" t="s">
        <v>20</v>
      </c>
      <c r="B21">
        <v>4387</v>
      </c>
      <c r="C21" t="s">
        <v>288</v>
      </c>
      <c r="D21">
        <v>4387</v>
      </c>
      <c r="E21" t="s">
        <v>353</v>
      </c>
      <c r="F21" t="s">
        <v>356</v>
      </c>
      <c r="G21">
        <v>58.18</v>
      </c>
      <c r="H21" t="s">
        <v>357</v>
      </c>
      <c r="I21" t="s">
        <v>34</v>
      </c>
      <c r="J21">
        <f t="shared" si="0"/>
        <v>4152.2361080396249</v>
      </c>
      <c r="K21">
        <f t="shared" si="1"/>
        <v>603.09961452738617</v>
      </c>
      <c r="L21">
        <f t="shared" si="2"/>
        <v>467.85724016153716</v>
      </c>
      <c r="M21">
        <f t="shared" si="3"/>
        <v>70.037730622925253</v>
      </c>
      <c r="N21">
        <f t="shared" si="4"/>
        <v>5293.2306933514747</v>
      </c>
      <c r="O21">
        <f t="shared" si="5"/>
        <v>5293.2306933514719</v>
      </c>
      <c r="P21">
        <f t="shared" si="6"/>
        <v>78.444268700682443</v>
      </c>
      <c r="Q21">
        <f t="shared" si="7"/>
        <v>11.393790474405462</v>
      </c>
      <c r="R21">
        <f t="shared" si="8"/>
        <v>8.8387842371802581</v>
      </c>
      <c r="S21">
        <f t="shared" si="9"/>
        <v>1.3231565877318685</v>
      </c>
      <c r="T21">
        <f t="shared" si="10"/>
        <v>100.00000000000006</v>
      </c>
      <c r="U21">
        <v>2.8125005763122499</v>
      </c>
      <c r="V21">
        <v>152.47537694048799</v>
      </c>
      <c r="W21">
        <v>129.33267888917101</v>
      </c>
      <c r="X21">
        <v>130.06467177278299</v>
      </c>
      <c r="Y21">
        <v>9.02685573905487</v>
      </c>
      <c r="Z21">
        <v>66.576753730715993</v>
      </c>
      <c r="AA21">
        <v>12.1942315999943</v>
      </c>
      <c r="AB21">
        <v>20.231113755037001</v>
      </c>
      <c r="AC21">
        <v>6.5136650815226398</v>
      </c>
      <c r="AD21">
        <v>5.6262144456172498</v>
      </c>
      <c r="AE21">
        <v>1.80186981607716</v>
      </c>
      <c r="AF21">
        <v>3.3330955718143103</v>
      </c>
      <c r="AG21">
        <v>43.068504258350103</v>
      </c>
      <c r="AH21">
        <v>1.62612889323578</v>
      </c>
      <c r="AI21">
        <v>12.9841017682513</v>
      </c>
      <c r="AJ21">
        <v>10.1912955021737</v>
      </c>
      <c r="AK21">
        <v>12.033563300061299</v>
      </c>
      <c r="AL21">
        <v>6.9737960427853105</v>
      </c>
      <c r="AM21">
        <v>0.32276118884509103</v>
      </c>
      <c r="AN21">
        <v>332.87659778942901</v>
      </c>
      <c r="AO21">
        <v>44.335947034541299</v>
      </c>
      <c r="AP21">
        <v>5.2269805414652595</v>
      </c>
      <c r="AQ21">
        <v>443.05892784813904</v>
      </c>
      <c r="AR21">
        <v>31.520096859969296</v>
      </c>
      <c r="AS21">
        <v>18.517390623226699</v>
      </c>
      <c r="AT21">
        <v>1.09554891171324</v>
      </c>
      <c r="AU21">
        <v>147.186572727868</v>
      </c>
      <c r="AV21">
        <v>496.99513400296598</v>
      </c>
      <c r="AW21">
        <v>16.365987917168603</v>
      </c>
      <c r="AX21">
        <v>60.551557955640497</v>
      </c>
      <c r="AY21">
        <v>18.793344016628801</v>
      </c>
      <c r="AZ21">
        <v>0.418703459966275</v>
      </c>
      <c r="BA21">
        <v>2.9131850896531399</v>
      </c>
      <c r="BB21">
        <v>2.1319737722943501</v>
      </c>
      <c r="BC21">
        <v>157.58045682945101</v>
      </c>
      <c r="BD21">
        <v>4.0129985619263895</v>
      </c>
      <c r="BE21">
        <v>1902.95564434633</v>
      </c>
      <c r="BF21">
        <v>54.845725698512105</v>
      </c>
      <c r="BG21">
        <v>5.1817533725830103</v>
      </c>
      <c r="BH21">
        <v>3.6688083695078499</v>
      </c>
      <c r="BI21">
        <v>3.2797078949109899</v>
      </c>
      <c r="BJ21">
        <v>86.371775069571498</v>
      </c>
      <c r="BK21">
        <v>2.4189005105430499</v>
      </c>
      <c r="BL21">
        <v>44.934000735868501</v>
      </c>
      <c r="BM21">
        <v>66.014181764446803</v>
      </c>
      <c r="BN21">
        <v>527.25766537648508</v>
      </c>
      <c r="BO21">
        <v>2.3720402081619301</v>
      </c>
      <c r="BP21">
        <v>2.9612762081916202</v>
      </c>
      <c r="BQ21">
        <v>0.71767506811837201</v>
      </c>
      <c r="BR21">
        <v>5.98279754154923</v>
      </c>
      <c r="BS21">
        <v>1.1452250175384502</v>
      </c>
      <c r="BT21">
        <v>2.2595893593680203</v>
      </c>
      <c r="BU21">
        <v>4.4352277999045899</v>
      </c>
      <c r="BV21">
        <v>37.893763011268994</v>
      </c>
      <c r="BW21">
        <v>9.7328756013940598</v>
      </c>
      <c r="BX21">
        <v>20.3790685332416</v>
      </c>
      <c r="BY21">
        <v>20.1767186743613</v>
      </c>
      <c r="BZ21">
        <v>12.8541301270813</v>
      </c>
      <c r="CA21">
        <v>1.2080028669902401</v>
      </c>
      <c r="CB21">
        <v>29.675500379468904</v>
      </c>
      <c r="CC21">
        <v>21.382123489053697</v>
      </c>
      <c r="CD21">
        <v>1.8442220753468999</v>
      </c>
      <c r="CE21">
        <v>1.0905136346047701</v>
      </c>
      <c r="CG21">
        <v>7.0275647206492202</v>
      </c>
      <c r="CH21">
        <v>0.6460422512706</v>
      </c>
      <c r="CI21">
        <v>4.8062360652157701E-2</v>
      </c>
      <c r="CJ21">
        <v>0.21319636069946601</v>
      </c>
      <c r="CK21">
        <v>1.4863321094612301</v>
      </c>
      <c r="CL21">
        <v>4387</v>
      </c>
      <c r="CM21">
        <v>0</v>
      </c>
      <c r="CN21">
        <v>0.11379349155034908</v>
      </c>
      <c r="CO21">
        <v>1.5965354514459689</v>
      </c>
      <c r="CP21">
        <v>23.004377905274161</v>
      </c>
      <c r="CQ21">
        <v>2.3274556705200071</v>
      </c>
      <c r="CR21">
        <v>0.5012634351480596</v>
      </c>
      <c r="CS21">
        <v>0.32207103224284528</v>
      </c>
      <c r="CT21">
        <v>12.695950739195911</v>
      </c>
      <c r="CU21">
        <v>34.070510284772297</v>
      </c>
      <c r="CV21">
        <v>2.5032395334968709</v>
      </c>
      <c r="CW21">
        <v>18.503485132086396</v>
      </c>
      <c r="CX21">
        <v>0.12295996212508867</v>
      </c>
      <c r="CY21">
        <v>1.5515860756755138</v>
      </c>
      <c r="CZ21">
        <v>0.1158853300117258</v>
      </c>
      <c r="DA21">
        <v>0.50158481793196652</v>
      </c>
      <c r="DB21">
        <v>0.54416010645427604</v>
      </c>
      <c r="DC21">
        <v>0.1856207427117102</v>
      </c>
      <c r="DD21">
        <v>1.0691249903376292</v>
      </c>
      <c r="DE21">
        <v>0.19774207219500478</v>
      </c>
      <c r="DF21">
        <v>99.927346773175771</v>
      </c>
      <c r="DG21">
        <v>22.174679081585616</v>
      </c>
      <c r="DH21">
        <v>39.724861338963983</v>
      </c>
      <c r="DI21">
        <v>38.027806352626179</v>
      </c>
      <c r="DJ21">
        <v>99.927346773175771</v>
      </c>
      <c r="DK21">
        <v>0.58311749239393729</v>
      </c>
      <c r="DL21">
        <v>1.0446266863410754</v>
      </c>
      <c r="DM21" t="s">
        <v>268</v>
      </c>
      <c r="DN21" t="s">
        <v>356</v>
      </c>
      <c r="DO21">
        <v>85</v>
      </c>
      <c r="DP21">
        <v>58.18</v>
      </c>
      <c r="DQ21" t="s">
        <v>357</v>
      </c>
    </row>
    <row r="22" spans="1:121" x14ac:dyDescent="0.25">
      <c r="A22" t="s">
        <v>16</v>
      </c>
      <c r="B22">
        <v>4388</v>
      </c>
      <c r="C22" t="s">
        <v>289</v>
      </c>
      <c r="D22">
        <v>4388</v>
      </c>
      <c r="E22" t="s">
        <v>354</v>
      </c>
      <c r="F22" t="s">
        <v>356</v>
      </c>
      <c r="G22">
        <v>63.8</v>
      </c>
      <c r="H22" t="s">
        <v>274</v>
      </c>
      <c r="I22" t="s">
        <v>34</v>
      </c>
      <c r="J22">
        <f t="shared" si="0"/>
        <v>5916.065619867536</v>
      </c>
      <c r="K22">
        <f t="shared" si="1"/>
        <v>1111.5582165375965</v>
      </c>
      <c r="L22">
        <f t="shared" si="2"/>
        <v>412.89805348172041</v>
      </c>
      <c r="M22">
        <f t="shared" si="3"/>
        <v>124.66718103334448</v>
      </c>
      <c r="N22">
        <f t="shared" si="4"/>
        <v>7565.1890709201971</v>
      </c>
      <c r="O22">
        <f t="shared" si="5"/>
        <v>7565.189070920198</v>
      </c>
      <c r="P22">
        <f t="shared" si="6"/>
        <v>78.201160135022647</v>
      </c>
      <c r="Q22">
        <f t="shared" si="7"/>
        <v>14.693065911733932</v>
      </c>
      <c r="R22">
        <f t="shared" si="8"/>
        <v>5.4578682649037509</v>
      </c>
      <c r="S22">
        <f t="shared" si="9"/>
        <v>1.6479056883396634</v>
      </c>
      <c r="T22">
        <f t="shared" si="10"/>
        <v>99.999999999999986</v>
      </c>
      <c r="U22">
        <v>1.2563118696806899</v>
      </c>
      <c r="V22">
        <v>303.00263294926799</v>
      </c>
      <c r="W22">
        <v>58.690201408698599</v>
      </c>
      <c r="X22">
        <v>59.604021458129395</v>
      </c>
      <c r="Y22">
        <v>4.9148132836746194</v>
      </c>
      <c r="Z22">
        <v>55.896765156652698</v>
      </c>
      <c r="AA22">
        <v>9.8563336326197604</v>
      </c>
      <c r="AB22">
        <v>5.4642136914987596</v>
      </c>
      <c r="AC22">
        <v>18.514521340784299</v>
      </c>
      <c r="AD22">
        <v>41.427222996354097</v>
      </c>
      <c r="AE22">
        <v>5.8504430390639497</v>
      </c>
      <c r="AF22">
        <v>6.0193646237439502</v>
      </c>
      <c r="AG22">
        <v>71.963228053330496</v>
      </c>
      <c r="AH22">
        <v>16.525528921826201</v>
      </c>
      <c r="AI22">
        <v>23.2558629859919</v>
      </c>
      <c r="AJ22">
        <v>3.1310790794410499</v>
      </c>
      <c r="AK22">
        <v>2.1670429939140901</v>
      </c>
      <c r="AL22">
        <v>2.3225994684648796</v>
      </c>
      <c r="AM22">
        <v>0.249454828181499</v>
      </c>
      <c r="AN22">
        <v>254.96326713005101</v>
      </c>
      <c r="AO22">
        <v>82.048428271160404</v>
      </c>
      <c r="AP22">
        <v>21.0887385391012</v>
      </c>
      <c r="AQ22">
        <v>734.30917307903997</v>
      </c>
      <c r="AR22">
        <v>102.33528706899401</v>
      </c>
      <c r="AS22">
        <v>7.9045800459393503</v>
      </c>
      <c r="AT22">
        <v>4.17974438345155</v>
      </c>
      <c r="AU22">
        <v>361.44383015478502</v>
      </c>
      <c r="AV22">
        <v>331.69327126415402</v>
      </c>
      <c r="AW22">
        <v>21.088364056067899</v>
      </c>
      <c r="AX22">
        <v>2.38466615207291</v>
      </c>
      <c r="AY22">
        <v>46.957329488604799</v>
      </c>
      <c r="AZ22">
        <v>2.5380648292274501</v>
      </c>
      <c r="BA22">
        <v>22.940336292445199</v>
      </c>
      <c r="BB22">
        <v>2.6881106467072402</v>
      </c>
      <c r="BC22">
        <v>245.62793438774099</v>
      </c>
      <c r="BD22">
        <v>13.1111511943433</v>
      </c>
      <c r="BE22">
        <v>2837.4630978547902</v>
      </c>
      <c r="BF22">
        <v>80.453033008723693</v>
      </c>
      <c r="BG22">
        <v>1.9664956277628898</v>
      </c>
      <c r="BH22">
        <v>107.91682552248601</v>
      </c>
      <c r="BI22">
        <v>10.280137922421</v>
      </c>
      <c r="BJ22">
        <v>266.86150744777001</v>
      </c>
      <c r="BK22">
        <v>2.4938950428695703</v>
      </c>
      <c r="BL22">
        <v>51.5700354810959</v>
      </c>
      <c r="BM22">
        <v>67.00561776192049</v>
      </c>
      <c r="BN22">
        <v>750.66377848043498</v>
      </c>
      <c r="BO22">
        <v>10.472149266992801</v>
      </c>
      <c r="BP22">
        <v>6.6300448108332493</v>
      </c>
      <c r="BQ22">
        <v>5.0582384799126796</v>
      </c>
      <c r="BR22">
        <v>14.706719813223801</v>
      </c>
      <c r="BS22">
        <v>15.254241531793101</v>
      </c>
      <c r="BT22">
        <v>6.3347837116714603</v>
      </c>
      <c r="BU22">
        <v>5.5883294246489701</v>
      </c>
      <c r="BV22">
        <v>114.70111044734</v>
      </c>
      <c r="BW22">
        <v>1.4061496891991101</v>
      </c>
      <c r="BX22">
        <v>34.432163140558202</v>
      </c>
      <c r="BY22">
        <v>28.9910460538111</v>
      </c>
      <c r="BZ22">
        <v>21.448251026123199</v>
      </c>
      <c r="CA22">
        <v>5.83775834765214</v>
      </c>
      <c r="CB22">
        <v>22.269183819407399</v>
      </c>
      <c r="CC22">
        <v>68.072795347601001</v>
      </c>
      <c r="CD22">
        <v>18.440604495400901</v>
      </c>
      <c r="CE22">
        <v>9.2310542874030599</v>
      </c>
      <c r="CF22">
        <v>0.36935545787353097</v>
      </c>
      <c r="CG22">
        <v>28.103010666038898</v>
      </c>
      <c r="CH22">
        <v>0.57371455497036805</v>
      </c>
      <c r="CI22">
        <v>3.5594861371581801</v>
      </c>
      <c r="CJ22">
        <v>9.7072499766155502</v>
      </c>
      <c r="CK22">
        <v>9.9132875184876106</v>
      </c>
      <c r="CL22">
        <v>4388</v>
      </c>
      <c r="CM22">
        <v>0.25682410501731889</v>
      </c>
      <c r="CN22">
        <v>0.10437874750365175</v>
      </c>
      <c r="CO22">
        <v>1.3835141513083642</v>
      </c>
      <c r="CP22">
        <v>21.520314923090822</v>
      </c>
      <c r="CQ22">
        <v>2.4939271254639905</v>
      </c>
      <c r="CR22">
        <v>0.35747182563555213</v>
      </c>
      <c r="CS22">
        <v>0.29396695641331066</v>
      </c>
      <c r="CT22">
        <v>12.01037526841591</v>
      </c>
      <c r="CU22">
        <v>38.342749850971032</v>
      </c>
      <c r="CV22">
        <v>3.3587645329512306</v>
      </c>
      <c r="CW22">
        <v>15.09354474270058</v>
      </c>
      <c r="CX22">
        <v>0.12484781363413688</v>
      </c>
      <c r="CY22">
        <v>1.0271928005895399</v>
      </c>
      <c r="CZ22">
        <v>0.11557964675421245</v>
      </c>
      <c r="DA22">
        <v>0.56718274419881576</v>
      </c>
      <c r="DB22">
        <v>0.56560187100443438</v>
      </c>
      <c r="DC22">
        <v>0.27001146784465602</v>
      </c>
      <c r="DD22">
        <v>1.9044610992576756</v>
      </c>
      <c r="DE22">
        <v>0.13380549894922192</v>
      </c>
      <c r="DF22">
        <v>99.924515171704456</v>
      </c>
      <c r="DG22">
        <v>19.119465293980248</v>
      </c>
      <c r="DH22">
        <v>45.056591209998381</v>
      </c>
      <c r="DI22">
        <v>35.748458667725835</v>
      </c>
      <c r="DJ22">
        <v>99.924515171704456</v>
      </c>
      <c r="DK22">
        <v>0.53483327691667848</v>
      </c>
      <c r="DL22">
        <v>1.2603785698507903</v>
      </c>
      <c r="DM22" t="s">
        <v>271</v>
      </c>
      <c r="DN22" t="s">
        <v>356</v>
      </c>
      <c r="DO22">
        <v>95</v>
      </c>
      <c r="DP22">
        <v>63.8</v>
      </c>
      <c r="DQ22" t="s">
        <v>274</v>
      </c>
    </row>
    <row r="23" spans="1:121" x14ac:dyDescent="0.25">
      <c r="A23" t="s">
        <v>22</v>
      </c>
      <c r="B23">
        <v>4389</v>
      </c>
      <c r="C23" t="s">
        <v>290</v>
      </c>
      <c r="D23">
        <v>4389</v>
      </c>
      <c r="E23" t="s">
        <v>353</v>
      </c>
      <c r="F23" t="s">
        <v>355</v>
      </c>
      <c r="G23">
        <v>46.51</v>
      </c>
      <c r="H23" t="s">
        <v>357</v>
      </c>
      <c r="I23" t="s">
        <v>34</v>
      </c>
      <c r="J23">
        <f t="shared" si="0"/>
        <v>4412.8794685557232</v>
      </c>
      <c r="K23">
        <f t="shared" si="1"/>
        <v>359.82905455045773</v>
      </c>
      <c r="L23">
        <f t="shared" si="2"/>
        <v>3205.8257764741006</v>
      </c>
      <c r="M23">
        <f t="shared" si="3"/>
        <v>236.29336115434958</v>
      </c>
      <c r="N23">
        <f t="shared" si="4"/>
        <v>8214.8276607346324</v>
      </c>
      <c r="O23">
        <f t="shared" si="5"/>
        <v>8214.8276607346306</v>
      </c>
      <c r="P23">
        <f t="shared" si="6"/>
        <v>53.718466787178969</v>
      </c>
      <c r="Q23">
        <f t="shared" si="7"/>
        <v>4.3802386295987024</v>
      </c>
      <c r="R23">
        <f t="shared" si="8"/>
        <v>39.024869527054832</v>
      </c>
      <c r="S23">
        <f t="shared" si="9"/>
        <v>2.876425056167502</v>
      </c>
      <c r="T23">
        <f t="shared" si="10"/>
        <v>100.00000000000003</v>
      </c>
      <c r="U23">
        <v>17.286550988131101</v>
      </c>
      <c r="V23">
        <v>182.108334071044</v>
      </c>
      <c r="W23">
        <v>74.078300093994102</v>
      </c>
      <c r="X23">
        <v>73.976071914395206</v>
      </c>
      <c r="Y23">
        <v>6.1419171995758104</v>
      </c>
      <c r="Z23">
        <v>60.827333347670397</v>
      </c>
      <c r="AA23">
        <v>81.357743842628594</v>
      </c>
      <c r="AB23">
        <v>21.520566548782799</v>
      </c>
      <c r="AC23">
        <v>31.576177755442401</v>
      </c>
      <c r="AD23">
        <v>2.4703930961113003</v>
      </c>
      <c r="AE23">
        <v>0.82696191570847599</v>
      </c>
      <c r="AF23">
        <v>9.2209276507606397</v>
      </c>
      <c r="AG23">
        <v>119.74909961204</v>
      </c>
      <c r="AH23">
        <v>1.52567407833974</v>
      </c>
      <c r="AI23">
        <v>8.0443942661281191</v>
      </c>
      <c r="AJ23">
        <v>4.2216013931266598</v>
      </c>
      <c r="AK23">
        <v>12.3715283636152</v>
      </c>
      <c r="AL23">
        <v>2.06865069220623</v>
      </c>
      <c r="AM23">
        <v>0.73929497632008601</v>
      </c>
      <c r="AN23">
        <v>2920.7457209252702</v>
      </c>
      <c r="AO23">
        <v>12.464338516969301</v>
      </c>
      <c r="AP23">
        <v>18.027705555483802</v>
      </c>
      <c r="AQ23">
        <v>117.26811581478201</v>
      </c>
      <c r="AR23">
        <v>129.13632531109698</v>
      </c>
      <c r="AS23">
        <v>141.57949184792702</v>
      </c>
      <c r="AT23">
        <v>3.0668907684222599</v>
      </c>
      <c r="AU23">
        <v>481.135627322983</v>
      </c>
      <c r="AV23">
        <v>346.31230036636305</v>
      </c>
      <c r="AW23">
        <v>19.939633967563001</v>
      </c>
      <c r="AX23">
        <v>126.46808440145101</v>
      </c>
      <c r="AY23">
        <v>35.033409364477997</v>
      </c>
      <c r="AZ23">
        <v>1.7212067428084101</v>
      </c>
      <c r="BA23">
        <v>1.3633880534132001</v>
      </c>
      <c r="BB23">
        <v>3.2240540823285797</v>
      </c>
      <c r="BC23">
        <v>144.61615911202801</v>
      </c>
      <c r="BD23">
        <v>4.4671895370582098</v>
      </c>
      <c r="BE23">
        <v>1721.1290495919898</v>
      </c>
      <c r="BF23">
        <v>59.536178422574395</v>
      </c>
      <c r="BG23">
        <v>57.6508165840253</v>
      </c>
      <c r="BH23">
        <v>5.7371504298896001</v>
      </c>
      <c r="BI23">
        <v>5.8466482330138803</v>
      </c>
      <c r="BJ23">
        <v>125.05765356746099</v>
      </c>
      <c r="BK23">
        <v>5.7399394653610099</v>
      </c>
      <c r="BL23">
        <v>56.110347602477098</v>
      </c>
      <c r="BM23">
        <v>73.249755250317804</v>
      </c>
      <c r="BN23">
        <v>560.62617635714696</v>
      </c>
      <c r="BO23">
        <v>2.0451303575048803</v>
      </c>
      <c r="BP23">
        <v>4.9376613616671499</v>
      </c>
      <c r="BQ23">
        <v>2.14505024763795</v>
      </c>
      <c r="BR23">
        <v>13.1722361599459</v>
      </c>
      <c r="BS23">
        <v>1.2419438617554301</v>
      </c>
      <c r="BT23">
        <v>4.6411775310333407</v>
      </c>
      <c r="BU23">
        <v>7.4325378713630501</v>
      </c>
      <c r="BV23">
        <v>89.324281995010196</v>
      </c>
      <c r="BW23">
        <v>18.4833521822666</v>
      </c>
      <c r="BX23">
        <v>36.200437590570004</v>
      </c>
      <c r="BY23">
        <v>34.7350081770443</v>
      </c>
      <c r="BZ23">
        <v>16.588356971079399</v>
      </c>
      <c r="CA23">
        <v>1.35851560373548</v>
      </c>
      <c r="CB23">
        <v>6.648573010379411</v>
      </c>
      <c r="CC23">
        <v>55.347407111619901</v>
      </c>
      <c r="CD23">
        <v>3.8370493690167997</v>
      </c>
      <c r="CE23">
        <v>1.7345804023928599</v>
      </c>
      <c r="CF23">
        <v>5.3819412570952602E-2</v>
      </c>
      <c r="CG23">
        <v>22.664303061275803</v>
      </c>
      <c r="CH23">
        <v>0.316826627325695</v>
      </c>
      <c r="CI23">
        <v>1.2225611594511701</v>
      </c>
      <c r="CJ23">
        <v>1.19736838621936</v>
      </c>
      <c r="CK23">
        <v>2.1346032830611903</v>
      </c>
      <c r="CL23">
        <v>4389</v>
      </c>
      <c r="CM23">
        <v>0.22115857876015874</v>
      </c>
      <c r="CN23">
        <v>0.1334043375904389</v>
      </c>
      <c r="CO23">
        <v>1.8484256471614007</v>
      </c>
      <c r="CP23">
        <v>24.766618251219455</v>
      </c>
      <c r="CQ23">
        <v>3.5821002428115607</v>
      </c>
      <c r="CR23">
        <v>0.21345630485072181</v>
      </c>
      <c r="CS23">
        <v>0.21944512151734993</v>
      </c>
      <c r="CT23">
        <v>11.453406124015977</v>
      </c>
      <c r="CU23">
        <v>40.018433326008079</v>
      </c>
      <c r="CV23">
        <v>3.5081092859681386</v>
      </c>
      <c r="CW23">
        <v>10.885103679651881</v>
      </c>
      <c r="CX23">
        <v>5.5361707039300899E-2</v>
      </c>
      <c r="CY23">
        <v>0.8822799052415371</v>
      </c>
      <c r="CZ23">
        <v>0.11055691328803124</v>
      </c>
      <c r="DA23">
        <v>0.58456766730069698</v>
      </c>
      <c r="DB23">
        <v>0.39133460933416786</v>
      </c>
      <c r="DC23">
        <v>0.1256010577894659</v>
      </c>
      <c r="DD23">
        <v>0.80732311516484856</v>
      </c>
      <c r="DE23">
        <v>0.11243284113700391</v>
      </c>
      <c r="DF23">
        <v>99.919118715850203</v>
      </c>
      <c r="DG23">
        <v>13.259436915358204</v>
      </c>
      <c r="DH23">
        <v>47.912655643605824</v>
      </c>
      <c r="DI23">
        <v>38.747026156886186</v>
      </c>
      <c r="DJ23">
        <v>99.919118715850203</v>
      </c>
      <c r="DK23">
        <v>0.34220527948831281</v>
      </c>
      <c r="DL23">
        <v>1.2365505277645858</v>
      </c>
      <c r="DM23" t="s">
        <v>268</v>
      </c>
      <c r="DN23" t="s">
        <v>355</v>
      </c>
      <c r="DO23">
        <v>103</v>
      </c>
      <c r="DP23">
        <v>46.51</v>
      </c>
      <c r="DQ23" t="s">
        <v>357</v>
      </c>
    </row>
    <row r="24" spans="1:121" x14ac:dyDescent="0.25">
      <c r="A24" t="s">
        <v>19</v>
      </c>
      <c r="B24">
        <v>4392</v>
      </c>
      <c r="C24" t="s">
        <v>291</v>
      </c>
      <c r="D24">
        <v>4392</v>
      </c>
      <c r="E24" t="s">
        <v>353</v>
      </c>
      <c r="F24" t="s">
        <v>355</v>
      </c>
      <c r="G24">
        <v>60.99</v>
      </c>
      <c r="H24" t="s">
        <v>274</v>
      </c>
      <c r="I24" t="s">
        <v>34</v>
      </c>
      <c r="J24">
        <f t="shared" si="0"/>
        <v>6139.1747217078955</v>
      </c>
      <c r="K24">
        <f t="shared" si="1"/>
        <v>362.99707861233861</v>
      </c>
      <c r="L24">
        <f t="shared" si="2"/>
        <v>461.51192431152896</v>
      </c>
      <c r="M24">
        <f t="shared" si="3"/>
        <v>175.69728339292459</v>
      </c>
      <c r="N24">
        <f t="shared" si="4"/>
        <v>7139.3810080246876</v>
      </c>
      <c r="O24">
        <f t="shared" si="5"/>
        <v>7139.3810080246876</v>
      </c>
      <c r="P24">
        <f t="shared" si="6"/>
        <v>85.990294043803559</v>
      </c>
      <c r="Q24">
        <f t="shared" si="7"/>
        <v>5.0844334852605382</v>
      </c>
      <c r="R24">
        <f t="shared" si="8"/>
        <v>6.4643128555933353</v>
      </c>
      <c r="S24">
        <f t="shared" si="9"/>
        <v>2.4609596153425661</v>
      </c>
      <c r="T24">
        <f t="shared" si="10"/>
        <v>100</v>
      </c>
      <c r="U24">
        <v>1.7085434363983201</v>
      </c>
      <c r="V24">
        <v>286.60028616226299</v>
      </c>
      <c r="W24">
        <v>19.9190550081764</v>
      </c>
      <c r="X24">
        <v>20.244551734901101</v>
      </c>
      <c r="Y24">
        <v>6.27112335158996</v>
      </c>
      <c r="Z24">
        <v>51.0865114144448</v>
      </c>
      <c r="AA24">
        <v>9.6510922801606203</v>
      </c>
      <c r="AB24">
        <v>5.07582087355898</v>
      </c>
      <c r="AC24">
        <v>5.1650645496314604</v>
      </c>
      <c r="AD24">
        <v>113.36116276585899</v>
      </c>
      <c r="AE24">
        <v>0.41005688282596503</v>
      </c>
      <c r="AF24">
        <v>5.5533303880747198</v>
      </c>
      <c r="AG24">
        <v>82.556713446117797</v>
      </c>
      <c r="AH24">
        <v>2.4207050512299602</v>
      </c>
      <c r="AI24">
        <v>15.976017273819499</v>
      </c>
      <c r="AJ24">
        <v>3.4477840273742704</v>
      </c>
      <c r="AK24">
        <v>2.5725188357052402</v>
      </c>
      <c r="AL24">
        <v>2.3975133239740001</v>
      </c>
      <c r="AM24">
        <v>0.261219551338641</v>
      </c>
      <c r="AN24">
        <v>322.133449469227</v>
      </c>
      <c r="AO24">
        <v>17.816100555224999</v>
      </c>
      <c r="AP24">
        <v>14.559968250364101</v>
      </c>
      <c r="AQ24">
        <v>169.040332774755</v>
      </c>
      <c r="AR24">
        <v>46.380192010407001</v>
      </c>
      <c r="AS24">
        <v>64.400603530604101</v>
      </c>
      <c r="AT24">
        <v>2.1082825400842298</v>
      </c>
      <c r="AU24">
        <v>338.06093002170701</v>
      </c>
      <c r="AV24">
        <v>367.96570636731803</v>
      </c>
      <c r="AW24">
        <v>29.931526836324501</v>
      </c>
      <c r="AX24">
        <v>0.43421699018946103</v>
      </c>
      <c r="AY24">
        <v>6.8336163623786996</v>
      </c>
      <c r="AZ24">
        <v>2.0669814386444099</v>
      </c>
      <c r="BA24">
        <v>12.1435654745443</v>
      </c>
      <c r="BB24">
        <v>2.2617891972148403</v>
      </c>
      <c r="BC24">
        <v>290.45769877393303</v>
      </c>
      <c r="BD24">
        <v>7.0046541996838698</v>
      </c>
      <c r="BE24">
        <v>3443.9370937690401</v>
      </c>
      <c r="BF24">
        <v>60.876027518714103</v>
      </c>
      <c r="BG24">
        <v>0.69552842195815501</v>
      </c>
      <c r="BH24">
        <v>129.46090794305201</v>
      </c>
      <c r="BI24">
        <v>6.1079969954098594</v>
      </c>
      <c r="BJ24">
        <v>155.45915185692201</v>
      </c>
      <c r="BK24">
        <v>2.10383621063461</v>
      </c>
      <c r="BL24">
        <v>66.136102447752307</v>
      </c>
      <c r="BM24">
        <v>89.485702502041903</v>
      </c>
      <c r="BN24">
        <v>526.72656175234192</v>
      </c>
      <c r="BO24">
        <v>5.8319995243195102</v>
      </c>
      <c r="BP24">
        <v>3.9721228934535802</v>
      </c>
      <c r="BQ24">
        <v>3.7225132665386802</v>
      </c>
      <c r="BR24">
        <v>9.2606105916394608</v>
      </c>
      <c r="BS24">
        <v>8.9145651430416795</v>
      </c>
      <c r="BT24">
        <v>3.6733341398065402</v>
      </c>
      <c r="BU24">
        <v>3.6778551826162897</v>
      </c>
      <c r="BV24">
        <v>67.713127959760001</v>
      </c>
      <c r="BW24">
        <v>1.69990541096277</v>
      </c>
      <c r="BX24">
        <v>44.721007428790294</v>
      </c>
      <c r="BY24">
        <v>39.757121742185895</v>
      </c>
      <c r="BZ24">
        <v>26.426422685240599</v>
      </c>
      <c r="CA24">
        <v>14.1430620590111</v>
      </c>
      <c r="CB24">
        <v>1.51261684285275</v>
      </c>
      <c r="CC24">
        <v>38.2995449543521</v>
      </c>
      <c r="CD24">
        <v>22.426593669145301</v>
      </c>
      <c r="CE24">
        <v>10.815239000554801</v>
      </c>
      <c r="CF24">
        <v>0.16188761215438602</v>
      </c>
      <c r="CG24">
        <v>15.6331713541529</v>
      </c>
      <c r="CH24">
        <v>0.59189635469167801</v>
      </c>
      <c r="CI24">
        <v>3.2731173067600601</v>
      </c>
      <c r="CJ24">
        <v>8.0682530634960295E-2</v>
      </c>
      <c r="CK24">
        <v>3.8050158041061599</v>
      </c>
      <c r="CL24">
        <v>4392</v>
      </c>
      <c r="CM24">
        <v>0</v>
      </c>
      <c r="CN24">
        <v>8.9338415210945016E-2</v>
      </c>
      <c r="CO24">
        <v>1.3228749777730004</v>
      </c>
      <c r="CP24">
        <v>22.164931278841202</v>
      </c>
      <c r="CQ24">
        <v>2.603306919012172</v>
      </c>
      <c r="CR24">
        <v>0.3139082207608655</v>
      </c>
      <c r="CS24">
        <v>0.25385564667899829</v>
      </c>
      <c r="CT24">
        <v>11.869807465664199</v>
      </c>
      <c r="CU24">
        <v>40.956340595848637</v>
      </c>
      <c r="CV24">
        <v>2.8230839012434528</v>
      </c>
      <c r="CW24">
        <v>13.751403082833383</v>
      </c>
      <c r="CX24">
        <v>0.1200456288730051</v>
      </c>
      <c r="CY24">
        <v>1.0795477065535977</v>
      </c>
      <c r="CZ24">
        <v>0.12710167287327867</v>
      </c>
      <c r="DA24">
        <v>0.52191874520165438</v>
      </c>
      <c r="DB24">
        <v>0.36944981799613863</v>
      </c>
      <c r="DC24">
        <v>0.24135103772047603</v>
      </c>
      <c r="DD24">
        <v>1.3917348869150088</v>
      </c>
      <c r="DE24">
        <v>0</v>
      </c>
      <c r="DF24">
        <v>100</v>
      </c>
      <c r="DG24">
        <v>16.953532160891609</v>
      </c>
      <c r="DH24">
        <v>47.158505807984909</v>
      </c>
      <c r="DI24">
        <v>35.887962031123493</v>
      </c>
      <c r="DJ24">
        <v>100.00000000000001</v>
      </c>
      <c r="DK24">
        <v>0.47240164114609851</v>
      </c>
      <c r="DL24">
        <v>1.314048030007587</v>
      </c>
      <c r="DM24" t="s">
        <v>268</v>
      </c>
      <c r="DN24" t="s">
        <v>355</v>
      </c>
      <c r="DO24">
        <v>95.5</v>
      </c>
      <c r="DP24">
        <v>60.99</v>
      </c>
      <c r="DQ24" t="s">
        <v>274</v>
      </c>
    </row>
    <row r="25" spans="1:121" x14ac:dyDescent="0.25">
      <c r="A25" t="s">
        <v>14</v>
      </c>
      <c r="B25">
        <v>4394</v>
      </c>
      <c r="C25" t="s">
        <v>292</v>
      </c>
      <c r="D25">
        <v>4394</v>
      </c>
      <c r="E25" t="s">
        <v>353</v>
      </c>
      <c r="F25" t="s">
        <v>355</v>
      </c>
      <c r="G25">
        <v>54.9</v>
      </c>
      <c r="H25" t="s">
        <v>357</v>
      </c>
      <c r="I25" t="s">
        <v>34</v>
      </c>
      <c r="J25">
        <f t="shared" si="0"/>
        <v>5832.1127494311086</v>
      </c>
      <c r="K25">
        <f t="shared" si="1"/>
        <v>788.32670908460318</v>
      </c>
      <c r="L25">
        <f t="shared" si="2"/>
        <v>2010.4908503476267</v>
      </c>
      <c r="M25">
        <f t="shared" si="3"/>
        <v>120.50835956941913</v>
      </c>
      <c r="N25">
        <f t="shared" si="4"/>
        <v>8751.4386684327583</v>
      </c>
      <c r="O25">
        <f t="shared" si="5"/>
        <v>8751.4386684327601</v>
      </c>
      <c r="P25">
        <f t="shared" si="6"/>
        <v>66.641759948202264</v>
      </c>
      <c r="Q25">
        <f t="shared" si="7"/>
        <v>9.0079670206473565</v>
      </c>
      <c r="R25">
        <f t="shared" si="8"/>
        <v>22.973261043348806</v>
      </c>
      <c r="S25">
        <f t="shared" si="9"/>
        <v>1.3770119878015463</v>
      </c>
      <c r="T25">
        <f t="shared" si="10"/>
        <v>99.999999999999986</v>
      </c>
      <c r="U25">
        <v>2.2584278369678401</v>
      </c>
      <c r="V25">
        <v>60.189241495008496</v>
      </c>
      <c r="W25">
        <v>37.966392710152796</v>
      </c>
      <c r="X25">
        <v>38.399796907257105</v>
      </c>
      <c r="Y25">
        <v>19.379570418139799</v>
      </c>
      <c r="Z25">
        <v>36.9751255644426</v>
      </c>
      <c r="AA25">
        <v>57.072979215139398</v>
      </c>
      <c r="AB25">
        <v>4.5066541766356698</v>
      </c>
      <c r="AC25">
        <v>37.302264850299899</v>
      </c>
      <c r="AD25">
        <v>25.889974412595599</v>
      </c>
      <c r="AE25">
        <v>1.9486549274420701</v>
      </c>
      <c r="AF25">
        <v>0.42730914021844202</v>
      </c>
      <c r="AG25">
        <v>23.0171619049367</v>
      </c>
      <c r="AH25">
        <v>0.91466401547622411</v>
      </c>
      <c r="AI25">
        <v>10.5797377872246</v>
      </c>
      <c r="AJ25">
        <v>2.6585939886831902</v>
      </c>
      <c r="AK25">
        <v>3.4904451260229306</v>
      </c>
      <c r="AL25">
        <v>2.2559877839313098</v>
      </c>
      <c r="AM25">
        <v>1.0508292475173899</v>
      </c>
      <c r="AN25">
        <v>1880.44572285765</v>
      </c>
      <c r="AO25">
        <v>55.984737288991397</v>
      </c>
      <c r="AP25">
        <v>10.588162032987501</v>
      </c>
      <c r="AQ25">
        <v>540.87424261312196</v>
      </c>
      <c r="AR25">
        <v>23.114010916011399</v>
      </c>
      <c r="AS25">
        <v>44.417915524464604</v>
      </c>
      <c r="AT25">
        <v>1.44866021248264</v>
      </c>
      <c r="AU25">
        <v>106.03019195097201</v>
      </c>
      <c r="AV25">
        <v>437.00312405134997</v>
      </c>
      <c r="AW25">
        <v>37.816308551154904</v>
      </c>
      <c r="AX25">
        <v>1.0422550417698599</v>
      </c>
      <c r="AY25">
        <v>2.7512197515804098</v>
      </c>
      <c r="AZ25">
        <v>0.28639293887786899</v>
      </c>
      <c r="BA25">
        <v>2.8223644132094399</v>
      </c>
      <c r="BB25">
        <v>1.76574139559545</v>
      </c>
      <c r="BC25">
        <v>296.50733556142796</v>
      </c>
      <c r="BD25">
        <v>5.4625170123389299</v>
      </c>
      <c r="BE25">
        <v>3466.8207392773302</v>
      </c>
      <c r="BF25">
        <v>69.1886240114722</v>
      </c>
      <c r="BG25">
        <v>0.377077907006105</v>
      </c>
      <c r="BH25">
        <v>130.73780593475598</v>
      </c>
      <c r="BI25">
        <v>6.2761211157425798</v>
      </c>
      <c r="BJ25">
        <v>161.26854071467</v>
      </c>
      <c r="BK25">
        <v>2.2067367827705398</v>
      </c>
      <c r="BL25">
        <v>59.170232180617703</v>
      </c>
      <c r="BM25">
        <v>80.188552583893596</v>
      </c>
      <c r="BN25">
        <v>681.279069974496</v>
      </c>
      <c r="BO25">
        <v>3.0010683920449099</v>
      </c>
      <c r="BP25">
        <v>10.720100970050501</v>
      </c>
      <c r="BQ25">
        <v>9.1204599209017108</v>
      </c>
      <c r="BR25">
        <v>7.9493471003760305</v>
      </c>
      <c r="BS25">
        <v>3.1272975291442902</v>
      </c>
      <c r="BT25">
        <v>2.86680201667293</v>
      </c>
      <c r="BU25">
        <v>2.5505822077575999</v>
      </c>
      <c r="BV25">
        <v>54.736657120232401</v>
      </c>
      <c r="BW25">
        <v>20.664465132571301</v>
      </c>
      <c r="BX25">
        <v>39.007921401016098</v>
      </c>
      <c r="BY25">
        <v>25.360180193482901</v>
      </c>
      <c r="BZ25">
        <v>12.765254838822701</v>
      </c>
      <c r="CA25">
        <v>6.0770129087253597</v>
      </c>
      <c r="CB25">
        <v>5.0717702031153697</v>
      </c>
      <c r="CC25">
        <v>36.1259916497877</v>
      </c>
      <c r="CD25">
        <v>9.3689709503019198</v>
      </c>
      <c r="CE25">
        <v>5.0735073087162998</v>
      </c>
      <c r="CF25">
        <v>0.14355419155655</v>
      </c>
      <c r="CG25">
        <v>15.533490315487702</v>
      </c>
      <c r="CH25">
        <v>0.47263071609304397</v>
      </c>
      <c r="CI25">
        <v>0.671205402018346</v>
      </c>
      <c r="CJ25">
        <v>7.1595831871069295</v>
      </c>
      <c r="CK25">
        <v>1.7126006719428999</v>
      </c>
      <c r="CL25">
        <v>4394</v>
      </c>
      <c r="CM25">
        <v>0.26758854710476287</v>
      </c>
      <c r="CN25">
        <v>0.1309216987266475</v>
      </c>
      <c r="CO25">
        <v>1.557207507966448</v>
      </c>
      <c r="CP25">
        <v>23.131400502004038</v>
      </c>
      <c r="CQ25">
        <v>3.2525822825284525</v>
      </c>
      <c r="CR25">
        <v>0.22242474938641066</v>
      </c>
      <c r="CS25">
        <v>0.1910299628815354</v>
      </c>
      <c r="CT25">
        <v>12.591736242868951</v>
      </c>
      <c r="CU25">
        <v>36.971574056505617</v>
      </c>
      <c r="CV25">
        <v>3.4843914038749446</v>
      </c>
      <c r="CW25">
        <v>13.484837570376417</v>
      </c>
      <c r="CX25">
        <v>0</v>
      </c>
      <c r="CY25">
        <v>0.95608677537308739</v>
      </c>
      <c r="CZ25">
        <v>0.11866590130670625</v>
      </c>
      <c r="DA25">
        <v>0.62990119670699407</v>
      </c>
      <c r="DB25">
        <v>0.53922875080728727</v>
      </c>
      <c r="DC25">
        <v>0.27145998245653358</v>
      </c>
      <c r="DD25">
        <v>2.0019731172990962</v>
      </c>
      <c r="DE25">
        <v>0.14509809234284327</v>
      </c>
      <c r="DF25">
        <v>99.948108340516782</v>
      </c>
      <c r="DG25">
        <v>17.398684288655264</v>
      </c>
      <c r="DH25">
        <v>44.529478902497544</v>
      </c>
      <c r="DI25">
        <v>38.019945149363963</v>
      </c>
      <c r="DJ25">
        <v>99.948108340516768</v>
      </c>
      <c r="DK25">
        <v>0.45761992081533365</v>
      </c>
      <c r="DL25">
        <v>1.171213654505824</v>
      </c>
      <c r="DM25" t="s">
        <v>268</v>
      </c>
      <c r="DN25" t="s">
        <v>355</v>
      </c>
      <c r="DO25">
        <v>100</v>
      </c>
      <c r="DP25">
        <v>54.9</v>
      </c>
      <c r="DQ25" t="s">
        <v>357</v>
      </c>
    </row>
    <row r="26" spans="1:121" x14ac:dyDescent="0.25">
      <c r="A26" t="s">
        <v>23</v>
      </c>
      <c r="B26" t="s">
        <v>372</v>
      </c>
      <c r="C26" t="s">
        <v>293</v>
      </c>
      <c r="E26" t="s">
        <v>353</v>
      </c>
      <c r="I26" t="s">
        <v>34</v>
      </c>
      <c r="J26">
        <f t="shared" si="0"/>
        <v>5014.0596752167939</v>
      </c>
      <c r="K26">
        <f t="shared" si="1"/>
        <v>435.75470510565981</v>
      </c>
      <c r="L26">
        <f t="shared" si="2"/>
        <v>1427.4694624949977</v>
      </c>
      <c r="M26">
        <f t="shared" si="3"/>
        <v>254.46716504425652</v>
      </c>
      <c r="N26">
        <f t="shared" si="4"/>
        <v>7131.7510078617088</v>
      </c>
      <c r="O26">
        <f t="shared" si="5"/>
        <v>7131.7510078617061</v>
      </c>
      <c r="P26">
        <f t="shared" si="6"/>
        <v>70.306151598527919</v>
      </c>
      <c r="Q26">
        <f t="shared" si="7"/>
        <v>6.1100661622272616</v>
      </c>
      <c r="R26">
        <f t="shared" si="8"/>
        <v>20.01569405495821</v>
      </c>
      <c r="S26">
        <f t="shared" si="9"/>
        <v>3.5680881842866348</v>
      </c>
      <c r="T26">
        <f t="shared" si="10"/>
        <v>100.00000000000004</v>
      </c>
      <c r="U26">
        <v>30.908891719106997</v>
      </c>
      <c r="V26">
        <v>393.52592526834297</v>
      </c>
      <c r="W26">
        <v>66.880306597886502</v>
      </c>
      <c r="X26">
        <v>66.758437101438901</v>
      </c>
      <c r="Y26">
        <v>9.5787286931533799</v>
      </c>
      <c r="Z26">
        <v>67.325692149542405</v>
      </c>
      <c r="AA26">
        <v>35.559077239917301</v>
      </c>
      <c r="AB26">
        <v>21.2541919322632</v>
      </c>
      <c r="AC26">
        <v>19.757408842529699</v>
      </c>
      <c r="AD26">
        <v>4.5467532734854403</v>
      </c>
      <c r="AE26">
        <v>11.531412553946899</v>
      </c>
      <c r="AF26">
        <v>13.337124533626699</v>
      </c>
      <c r="AG26">
        <v>176.73463684249299</v>
      </c>
      <c r="AH26">
        <v>0.70449916730613904</v>
      </c>
      <c r="AI26">
        <v>5.2142690171842396</v>
      </c>
      <c r="AJ26">
        <v>4.89630891991143</v>
      </c>
      <c r="AK26">
        <v>12.113021558680099</v>
      </c>
      <c r="AL26">
        <v>3.4459628045903896</v>
      </c>
      <c r="AM26">
        <v>0.38798366185302696</v>
      </c>
      <c r="AN26">
        <v>1263.68179734304</v>
      </c>
      <c r="AO26">
        <v>24.2593560115813</v>
      </c>
      <c r="AP26">
        <v>13.2961029823127</v>
      </c>
      <c r="AQ26">
        <v>223.413215104855</v>
      </c>
      <c r="AR26">
        <v>168.18980095780699</v>
      </c>
      <c r="AS26">
        <v>183.68301825416199</v>
      </c>
      <c r="AT26">
        <v>2.2541426493393</v>
      </c>
      <c r="AU26">
        <v>630.30702955571303</v>
      </c>
      <c r="AV26">
        <v>352.45883406457597</v>
      </c>
      <c r="AW26">
        <v>6.735089620751431</v>
      </c>
      <c r="AX26">
        <v>61.134455014786901</v>
      </c>
      <c r="AY26">
        <v>24.719268604220499</v>
      </c>
      <c r="AZ26">
        <v>26.370392262840898</v>
      </c>
      <c r="BA26">
        <v>1.93929479287016</v>
      </c>
      <c r="BB26">
        <v>1.7513828268117901</v>
      </c>
      <c r="BC26">
        <v>176.16627477237199</v>
      </c>
      <c r="BD26">
        <v>3.1676369756342302</v>
      </c>
      <c r="BE26">
        <v>2121.0907499138002</v>
      </c>
      <c r="BF26">
        <v>45.216695375971504</v>
      </c>
      <c r="BG26">
        <v>21.6645540862628</v>
      </c>
      <c r="BH26">
        <v>4.2284604724952501</v>
      </c>
      <c r="BI26">
        <v>3.3132945683831401</v>
      </c>
      <c r="BJ26">
        <v>95.1511040027993</v>
      </c>
      <c r="BK26">
        <v>2.08979451771622</v>
      </c>
      <c r="BL26">
        <v>52.107436097325902</v>
      </c>
      <c r="BM26">
        <v>68.030997817529908</v>
      </c>
      <c r="BN26">
        <v>455.77585935394995</v>
      </c>
      <c r="BO26">
        <v>3.3901853530952999</v>
      </c>
      <c r="BP26">
        <v>2.99158714677431</v>
      </c>
      <c r="BQ26">
        <v>2.6065804837503102</v>
      </c>
      <c r="BR26">
        <v>11.4123507656598</v>
      </c>
      <c r="BS26">
        <v>0.33882444149082597</v>
      </c>
      <c r="BT26">
        <v>4.5345278053186897</v>
      </c>
      <c r="BU26">
        <v>3.4325402207582201</v>
      </c>
      <c r="BV26">
        <v>3.9858065260509101</v>
      </c>
      <c r="BW26">
        <v>16.5494855664185</v>
      </c>
      <c r="BX26">
        <v>30.961377093627899</v>
      </c>
      <c r="BY26">
        <v>30.315396328889996</v>
      </c>
      <c r="BZ26">
        <v>4.8534598385332401</v>
      </c>
      <c r="CA26">
        <v>0.67384529067976195</v>
      </c>
      <c r="CB26">
        <v>17.3662030097117</v>
      </c>
      <c r="CC26">
        <v>2.8491298556055002</v>
      </c>
      <c r="CD26">
        <v>4.4766375815697694</v>
      </c>
      <c r="CE26">
        <v>1.8227161233141702</v>
      </c>
      <c r="CF26">
        <v>2.4739429203796702E-2</v>
      </c>
      <c r="CG26">
        <v>2.05014107873957</v>
      </c>
      <c r="CH26">
        <v>0.41841852150946396</v>
      </c>
      <c r="CI26">
        <v>0.26570569916645997</v>
      </c>
      <c r="CJ26">
        <v>6.3547073909120906</v>
      </c>
      <c r="CK26">
        <v>3.4199724337615596</v>
      </c>
      <c r="CM26">
        <v>0</v>
      </c>
      <c r="CN26">
        <v>0.11789008090057007</v>
      </c>
      <c r="CO26">
        <v>1.5082701291046128</v>
      </c>
      <c r="CP26">
        <v>23.293246710592122</v>
      </c>
      <c r="CQ26">
        <v>3.2236896905768986</v>
      </c>
      <c r="CR26">
        <v>0.15777607178447967</v>
      </c>
      <c r="CS26">
        <v>0.16420279980648655</v>
      </c>
      <c r="CT26">
        <v>11.411735563668291</v>
      </c>
      <c r="CU26">
        <v>43.096289122501972</v>
      </c>
      <c r="CV26">
        <v>3.2186339368848662</v>
      </c>
      <c r="CW26">
        <v>10.4611462579049</v>
      </c>
      <c r="CX26">
        <v>0</v>
      </c>
      <c r="CY26">
        <v>0.87886734544629275</v>
      </c>
      <c r="CZ26">
        <v>0.12399930019568206</v>
      </c>
      <c r="DA26">
        <v>0.70351935194925064</v>
      </c>
      <c r="DB26">
        <v>0.33665289890774641</v>
      </c>
      <c r="DC26">
        <v>0.14873405218350283</v>
      </c>
      <c r="DD26">
        <v>1.006591228874063</v>
      </c>
      <c r="DE26">
        <v>0.1487554587182757</v>
      </c>
      <c r="DF26">
        <v>100</v>
      </c>
      <c r="DG26">
        <v>12.980747242034781</v>
      </c>
      <c r="DH26">
        <v>50.406334901719475</v>
      </c>
      <c r="DI26">
        <v>36.612917856245758</v>
      </c>
      <c r="DJ26">
        <v>100.00000000000001</v>
      </c>
      <c r="DK26">
        <v>0.35454009136888304</v>
      </c>
      <c r="DL26">
        <v>1.3767363502584298</v>
      </c>
      <c r="DM26" t="s">
        <v>268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Q27"/>
  <sheetViews>
    <sheetView workbookViewId="0">
      <selection activeCell="B28" sqref="B28"/>
    </sheetView>
  </sheetViews>
  <sheetFormatPr baseColWidth="10" defaultRowHeight="15" x14ac:dyDescent="0.25"/>
  <cols>
    <col min="1" max="1" width="18.28515625" bestFit="1" customWidth="1"/>
    <col min="6" max="9" width="11.42578125" customWidth="1"/>
    <col min="10" max="10" width="14" bestFit="1" customWidth="1"/>
    <col min="11" max="11" width="16.7109375" bestFit="1" customWidth="1"/>
    <col min="12" max="13" width="15" bestFit="1" customWidth="1"/>
    <col min="14" max="14" width="12" bestFit="1" customWidth="1"/>
    <col min="15" max="15" width="14.85546875" bestFit="1" customWidth="1"/>
    <col min="16" max="16" width="13.140625" bestFit="1" customWidth="1"/>
    <col min="17" max="17" width="15.7109375" bestFit="1" customWidth="1"/>
    <col min="18" max="19" width="14.140625" bestFit="1" customWidth="1"/>
    <col min="20" max="20" width="11.42578125" customWidth="1"/>
    <col min="21" max="21" width="13.140625" bestFit="1" customWidth="1"/>
    <col min="22" max="24" width="12" bestFit="1" customWidth="1"/>
    <col min="25" max="25" width="15.5703125" bestFit="1" customWidth="1"/>
    <col min="26" max="26" width="12" bestFit="1" customWidth="1"/>
    <col min="27" max="27" width="23" bestFit="1" customWidth="1"/>
    <col min="28" max="28" width="12" bestFit="1" customWidth="1"/>
    <col min="29" max="29" width="12.7109375" bestFit="1" customWidth="1"/>
    <col min="30" max="30" width="20.5703125" bestFit="1" customWidth="1"/>
    <col min="31" max="32" width="17.5703125" bestFit="1" customWidth="1"/>
    <col min="33" max="34" width="12" bestFit="1" customWidth="1"/>
    <col min="35" max="35" width="14" bestFit="1" customWidth="1"/>
    <col min="36" max="36" width="12" bestFit="1" customWidth="1"/>
    <col min="37" max="37" width="12.42578125" bestFit="1" customWidth="1"/>
    <col min="38" max="38" width="12" bestFit="1" customWidth="1"/>
    <col min="39" max="39" width="17" bestFit="1" customWidth="1"/>
    <col min="40" max="40" width="12" bestFit="1" customWidth="1"/>
    <col min="41" max="41" width="22.140625" bestFit="1" customWidth="1"/>
    <col min="42" max="42" width="12" bestFit="1" customWidth="1"/>
    <col min="43" max="43" width="19.42578125" bestFit="1" customWidth="1"/>
    <col min="44" max="44" width="12" bestFit="1" customWidth="1"/>
    <col min="45" max="45" width="20.7109375" bestFit="1" customWidth="1"/>
    <col min="46" max="46" width="30.140625" bestFit="1" customWidth="1"/>
    <col min="47" max="49" width="12" bestFit="1" customWidth="1"/>
    <col min="50" max="50" width="14" bestFit="1" customWidth="1"/>
    <col min="51" max="51" width="25.42578125" bestFit="1" customWidth="1"/>
    <col min="52" max="52" width="12.7109375" bestFit="1" customWidth="1"/>
    <col min="53" max="53" width="22" bestFit="1" customWidth="1"/>
    <col min="54" max="54" width="13.85546875" bestFit="1" customWidth="1"/>
    <col min="55" max="55" width="12" bestFit="1" customWidth="1"/>
    <col min="56" max="56" width="14.28515625" bestFit="1" customWidth="1"/>
    <col min="57" max="57" width="12" bestFit="1" customWidth="1"/>
    <col min="58" max="58" width="12.5703125" bestFit="1" customWidth="1"/>
    <col min="59" max="59" width="22.7109375" bestFit="1" customWidth="1"/>
    <col min="60" max="60" width="12" bestFit="1" customWidth="1"/>
    <col min="61" max="61" width="15" bestFit="1" customWidth="1"/>
    <col min="62" max="62" width="15.140625" bestFit="1" customWidth="1"/>
    <col min="63" max="63" width="13.5703125" bestFit="1" customWidth="1"/>
    <col min="64" max="64" width="12" bestFit="1" customWidth="1"/>
    <col min="65" max="65" width="13.7109375" bestFit="1" customWidth="1"/>
    <col min="66" max="66" width="12.140625" bestFit="1" customWidth="1"/>
    <col min="67" max="67" width="12" bestFit="1" customWidth="1"/>
    <col min="68" max="68" width="21.28515625" bestFit="1" customWidth="1"/>
    <col min="69" max="69" width="12" bestFit="1" customWidth="1"/>
    <col min="70" max="70" width="22.85546875" bestFit="1" customWidth="1"/>
    <col min="71" max="71" width="13.85546875" bestFit="1" customWidth="1"/>
    <col min="72" max="72" width="23.7109375" bestFit="1" customWidth="1"/>
    <col min="73" max="73" width="16.85546875" bestFit="1" customWidth="1"/>
    <col min="74" max="74" width="12" bestFit="1" customWidth="1"/>
    <col min="75" max="75" width="13.7109375" bestFit="1" customWidth="1"/>
    <col min="76" max="76" width="12" bestFit="1" customWidth="1"/>
    <col min="77" max="77" width="22" bestFit="1" customWidth="1"/>
    <col min="78" max="78" width="34.140625" bestFit="1" customWidth="1"/>
    <col min="79" max="79" width="12" bestFit="1" customWidth="1"/>
    <col min="80" max="80" width="19" bestFit="1" customWidth="1"/>
    <col min="81" max="83" width="12" bestFit="1" customWidth="1"/>
    <col min="84" max="84" width="12.7109375" bestFit="1" customWidth="1"/>
    <col min="85" max="85" width="12" bestFit="1" customWidth="1"/>
    <col min="86" max="86" width="21.7109375" bestFit="1" customWidth="1"/>
    <col min="87" max="87" width="20" bestFit="1" customWidth="1"/>
    <col min="88" max="88" width="14.28515625" bestFit="1" customWidth="1"/>
    <col min="89" max="89" width="50.7109375" bestFit="1" customWidth="1"/>
  </cols>
  <sheetData>
    <row r="1" spans="1:121" x14ac:dyDescent="0.25">
      <c r="A1" t="s">
        <v>0</v>
      </c>
      <c r="B1" t="s">
        <v>265</v>
      </c>
      <c r="C1" t="s">
        <v>351</v>
      </c>
      <c r="D1" t="s">
        <v>352</v>
      </c>
      <c r="E1" t="s">
        <v>358</v>
      </c>
      <c r="F1" t="s">
        <v>368</v>
      </c>
      <c r="G1" t="s">
        <v>370</v>
      </c>
      <c r="H1" t="s">
        <v>266</v>
      </c>
      <c r="I1" t="s">
        <v>29</v>
      </c>
      <c r="J1" s="45" t="s">
        <v>361</v>
      </c>
      <c r="K1" s="45" t="s">
        <v>362</v>
      </c>
      <c r="L1" s="45" t="s">
        <v>363</v>
      </c>
      <c r="M1" s="45" t="s">
        <v>364</v>
      </c>
      <c r="N1" s="45" t="s">
        <v>365</v>
      </c>
      <c r="O1" s="45" t="s">
        <v>366</v>
      </c>
      <c r="P1" s="45" t="s">
        <v>350</v>
      </c>
      <c r="Q1" s="45" t="s">
        <v>346</v>
      </c>
      <c r="R1" s="45" t="s">
        <v>347</v>
      </c>
      <c r="S1" s="45" t="s">
        <v>348</v>
      </c>
      <c r="T1" s="45" t="s">
        <v>349</v>
      </c>
      <c r="U1" t="s">
        <v>35</v>
      </c>
      <c r="V1" t="s">
        <v>40</v>
      </c>
      <c r="W1" t="s">
        <v>44</v>
      </c>
      <c r="X1" t="s">
        <v>48</v>
      </c>
      <c r="Y1" t="s">
        <v>52</v>
      </c>
      <c r="Z1" t="s">
        <v>55</v>
      </c>
      <c r="AA1" t="s">
        <v>58</v>
      </c>
      <c r="AB1" t="s">
        <v>63</v>
      </c>
      <c r="AC1" t="s">
        <v>66</v>
      </c>
      <c r="AD1" t="s">
        <v>69</v>
      </c>
      <c r="AE1" t="s">
        <v>72</v>
      </c>
      <c r="AF1" t="s">
        <v>75</v>
      </c>
      <c r="AG1" t="s">
        <v>78</v>
      </c>
      <c r="AH1" t="s">
        <v>81</v>
      </c>
      <c r="AI1" t="s">
        <v>85</v>
      </c>
      <c r="AJ1" t="s">
        <v>88</v>
      </c>
      <c r="AK1" t="s">
        <v>91</v>
      </c>
      <c r="AL1" t="s">
        <v>94</v>
      </c>
      <c r="AM1" t="s">
        <v>97</v>
      </c>
      <c r="AN1" t="s">
        <v>100</v>
      </c>
      <c r="AO1" t="s">
        <v>102</v>
      </c>
      <c r="AP1" t="s">
        <v>105</v>
      </c>
      <c r="AQ1" t="s">
        <v>109</v>
      </c>
      <c r="AR1" t="s">
        <v>112</v>
      </c>
      <c r="AS1" t="s">
        <v>114</v>
      </c>
      <c r="AT1" t="s">
        <v>117</v>
      </c>
      <c r="AU1" t="s">
        <v>121</v>
      </c>
      <c r="AV1" t="s">
        <v>124</v>
      </c>
      <c r="AW1" t="s">
        <v>127</v>
      </c>
      <c r="AX1" t="s">
        <v>130</v>
      </c>
      <c r="AY1" t="s">
        <v>132</v>
      </c>
      <c r="AZ1" t="s">
        <v>134</v>
      </c>
      <c r="BA1" t="s">
        <v>136</v>
      </c>
      <c r="BB1" t="s">
        <v>139</v>
      </c>
      <c r="BC1" t="s">
        <v>141</v>
      </c>
      <c r="BD1" t="s">
        <v>144</v>
      </c>
      <c r="BE1" t="s">
        <v>147</v>
      </c>
      <c r="BF1" t="s">
        <v>150</v>
      </c>
      <c r="BG1" t="s">
        <v>153</v>
      </c>
      <c r="BH1" t="s">
        <v>155</v>
      </c>
      <c r="BI1" t="s">
        <v>158</v>
      </c>
      <c r="BJ1" t="s">
        <v>161</v>
      </c>
      <c r="BK1" t="s">
        <v>164</v>
      </c>
      <c r="BL1" t="s">
        <v>167</v>
      </c>
      <c r="BM1" t="s">
        <v>170</v>
      </c>
      <c r="BN1" t="s">
        <v>172</v>
      </c>
      <c r="BO1" t="s">
        <v>175</v>
      </c>
      <c r="BP1" t="s">
        <v>178</v>
      </c>
      <c r="BQ1" t="s">
        <v>180</v>
      </c>
      <c r="BR1" t="s">
        <v>183</v>
      </c>
      <c r="BS1" t="s">
        <v>185</v>
      </c>
      <c r="BT1" t="s">
        <v>188</v>
      </c>
      <c r="BU1" t="s">
        <v>191</v>
      </c>
      <c r="BV1" t="s">
        <v>194</v>
      </c>
      <c r="BW1" t="s">
        <v>197</v>
      </c>
      <c r="BX1" t="s">
        <v>199</v>
      </c>
      <c r="BY1" t="s">
        <v>201</v>
      </c>
      <c r="BZ1" t="s">
        <v>203</v>
      </c>
      <c r="CA1" t="s">
        <v>205</v>
      </c>
      <c r="CB1" t="s">
        <v>208</v>
      </c>
      <c r="CC1" t="s">
        <v>210</v>
      </c>
      <c r="CD1" t="s">
        <v>213</v>
      </c>
      <c r="CE1" t="s">
        <v>215</v>
      </c>
      <c r="CF1" t="s">
        <v>217</v>
      </c>
      <c r="CG1" t="s">
        <v>220</v>
      </c>
      <c r="CH1" t="s">
        <v>223</v>
      </c>
      <c r="CI1" t="s">
        <v>225</v>
      </c>
      <c r="CJ1" t="s">
        <v>228</v>
      </c>
      <c r="CK1" t="s">
        <v>230</v>
      </c>
      <c r="CL1" t="s">
        <v>265</v>
      </c>
      <c r="CM1" t="s">
        <v>294</v>
      </c>
      <c r="CN1" t="s">
        <v>295</v>
      </c>
      <c r="CO1" t="s">
        <v>296</v>
      </c>
      <c r="CP1" t="s">
        <v>297</v>
      </c>
      <c r="CQ1" t="s">
        <v>298</v>
      </c>
      <c r="CR1" t="s">
        <v>299</v>
      </c>
      <c r="CS1" t="s">
        <v>300</v>
      </c>
      <c r="CT1" t="s">
        <v>301</v>
      </c>
      <c r="CU1" t="s">
        <v>302</v>
      </c>
      <c r="CV1" t="s">
        <v>303</v>
      </c>
      <c r="CW1" t="s">
        <v>304</v>
      </c>
      <c r="CX1" t="s">
        <v>305</v>
      </c>
      <c r="CY1" t="s">
        <v>306</v>
      </c>
      <c r="CZ1" t="s">
        <v>307</v>
      </c>
      <c r="DA1" t="s">
        <v>308</v>
      </c>
      <c r="DB1" t="s">
        <v>309</v>
      </c>
      <c r="DC1" t="s">
        <v>310</v>
      </c>
      <c r="DD1" t="s">
        <v>311</v>
      </c>
      <c r="DE1" t="s">
        <v>312</v>
      </c>
      <c r="DF1" t="s">
        <v>313</v>
      </c>
      <c r="DG1" t="s">
        <v>314</v>
      </c>
      <c r="DH1" t="s">
        <v>315</v>
      </c>
      <c r="DI1" t="s">
        <v>316</v>
      </c>
      <c r="DJ1" t="s">
        <v>371</v>
      </c>
      <c r="DK1" t="s">
        <v>318</v>
      </c>
      <c r="DL1" t="s">
        <v>319</v>
      </c>
      <c r="DM1" t="s">
        <v>367</v>
      </c>
      <c r="DN1" t="s">
        <v>368</v>
      </c>
      <c r="DO1" t="s">
        <v>369</v>
      </c>
      <c r="DP1" t="s">
        <v>370</v>
      </c>
      <c r="DQ1" t="s">
        <v>266</v>
      </c>
    </row>
    <row r="2" spans="1:121" s="13" customFormat="1" x14ac:dyDescent="0.25">
      <c r="U2" s="13" t="s">
        <v>329</v>
      </c>
      <c r="V2" s="19" t="s">
        <v>328</v>
      </c>
      <c r="W2" s="13" t="s">
        <v>328</v>
      </c>
      <c r="X2" s="13" t="s">
        <v>328</v>
      </c>
      <c r="Y2" s="13" t="s">
        <v>329</v>
      </c>
      <c r="Z2" s="13" t="s">
        <v>328</v>
      </c>
      <c r="AA2" s="13" t="s">
        <v>334</v>
      </c>
      <c r="AB2" s="13" t="s">
        <v>328</v>
      </c>
      <c r="AC2" s="13" t="s">
        <v>330</v>
      </c>
      <c r="AD2" s="13" t="s">
        <v>334</v>
      </c>
      <c r="AE2" s="13" t="s">
        <v>329</v>
      </c>
      <c r="AF2" s="13" t="s">
        <v>329</v>
      </c>
      <c r="AG2" s="13" t="s">
        <v>328</v>
      </c>
      <c r="AH2" s="13" t="s">
        <v>334</v>
      </c>
      <c r="AI2" s="13" t="s">
        <v>328</v>
      </c>
      <c r="AJ2" s="13" t="s">
        <v>328</v>
      </c>
      <c r="AK2" s="13" t="s">
        <v>328</v>
      </c>
      <c r="AL2" s="13" t="s">
        <v>328</v>
      </c>
      <c r="AM2" s="13" t="s">
        <v>329</v>
      </c>
      <c r="AN2" s="13" t="s">
        <v>334</v>
      </c>
      <c r="AO2" s="13" t="s">
        <v>329</v>
      </c>
      <c r="AP2" s="13" t="s">
        <v>332</v>
      </c>
      <c r="AQ2" s="13" t="s">
        <v>329</v>
      </c>
      <c r="AR2" s="13" t="s">
        <v>328</v>
      </c>
      <c r="AS2" s="13" t="s">
        <v>332</v>
      </c>
      <c r="AT2" s="13" t="s">
        <v>332</v>
      </c>
      <c r="AU2" s="13" t="s">
        <v>328</v>
      </c>
      <c r="AV2" s="13" t="s">
        <v>328</v>
      </c>
      <c r="AW2" s="13" t="s">
        <v>328</v>
      </c>
      <c r="AX2" s="13" t="s">
        <v>334</v>
      </c>
      <c r="AY2" s="13" t="s">
        <v>334</v>
      </c>
      <c r="AZ2" s="13" t="s">
        <v>328</v>
      </c>
      <c r="BA2" s="13" t="s">
        <v>328</v>
      </c>
      <c r="BB2" s="13" t="s">
        <v>328</v>
      </c>
      <c r="BC2" s="13" t="s">
        <v>328</v>
      </c>
      <c r="BD2" s="13" t="s">
        <v>328</v>
      </c>
      <c r="BE2" s="13" t="s">
        <v>328</v>
      </c>
      <c r="BF2" s="13" t="s">
        <v>328</v>
      </c>
      <c r="BG2" s="13" t="s">
        <v>329</v>
      </c>
      <c r="BH2" s="13" t="s">
        <v>328</v>
      </c>
      <c r="BI2" s="13" t="s">
        <v>328</v>
      </c>
      <c r="BJ2" s="13" t="s">
        <v>329</v>
      </c>
      <c r="BK2" s="13" t="s">
        <v>329</v>
      </c>
      <c r="BL2" s="13" t="s">
        <v>328</v>
      </c>
      <c r="BM2" s="13" t="s">
        <v>328</v>
      </c>
      <c r="BN2" s="13" t="s">
        <v>328</v>
      </c>
      <c r="BO2" s="13" t="s">
        <v>328</v>
      </c>
      <c r="BP2" s="13" t="s">
        <v>332</v>
      </c>
      <c r="BQ2" s="13" t="s">
        <v>328</v>
      </c>
      <c r="BR2" s="13" t="s">
        <v>332</v>
      </c>
      <c r="BS2" s="13" t="s">
        <v>331</v>
      </c>
      <c r="BT2" s="13" t="s">
        <v>328</v>
      </c>
      <c r="BU2" s="13" t="s">
        <v>329</v>
      </c>
      <c r="BV2" s="13" t="s">
        <v>328</v>
      </c>
      <c r="BW2" s="13" t="s">
        <v>328</v>
      </c>
      <c r="BX2" s="13" t="s">
        <v>328</v>
      </c>
      <c r="BY2" s="13" t="s">
        <v>332</v>
      </c>
      <c r="BZ2" s="13" t="s">
        <v>332</v>
      </c>
      <c r="CA2" s="13" t="s">
        <v>328</v>
      </c>
      <c r="CB2" s="13" t="s">
        <v>334</v>
      </c>
      <c r="CC2" s="13" t="s">
        <v>328</v>
      </c>
      <c r="CD2" s="13" t="s">
        <v>328</v>
      </c>
      <c r="CE2" s="13" t="s">
        <v>332</v>
      </c>
      <c r="CF2" s="13" t="s">
        <v>328</v>
      </c>
      <c r="CG2" s="13" t="s">
        <v>328</v>
      </c>
      <c r="CH2" s="13" t="s">
        <v>332</v>
      </c>
      <c r="CI2" s="13" t="s">
        <v>328</v>
      </c>
      <c r="CJ2" s="13" t="s">
        <v>328</v>
      </c>
      <c r="CK2" s="13" t="s">
        <v>333</v>
      </c>
    </row>
    <row r="3" spans="1:121" x14ac:dyDescent="0.25">
      <c r="A3" t="s">
        <v>13</v>
      </c>
      <c r="B3">
        <v>999</v>
      </c>
      <c r="C3" t="s">
        <v>267</v>
      </c>
      <c r="D3">
        <v>999</v>
      </c>
      <c r="E3" t="s">
        <v>353</v>
      </c>
      <c r="I3" t="s">
        <v>34</v>
      </c>
      <c r="J3">
        <f>V3+W3+X3+Z3+AB3+AG3+AI3+AJ3+AK3+AL3+AR3+AU3+AV3+AW3+AZ3+BA3+BB3+BC3+BD3+BE3+BF3+BH3+BI3+BL3+BM3+BN3+BO3+BQ3+BS3+BV3+BW3+BT3+BX3+CA3+CC3+CD3+CF3+CG3+CI3+CJ3</f>
        <v>5403.6308221050149</v>
      </c>
      <c r="K3">
        <f>U3+Y3+AE3+AF3+AO3+AQ3+BG3+BJ3+BK3+BU3+AM3</f>
        <v>374.50351254805651</v>
      </c>
      <c r="L3">
        <f>AA3+AC3+AD3+AH3+AN3+AX3+AY3+CB3</f>
        <v>1800.5599135732266</v>
      </c>
      <c r="M3">
        <f>AP3+AS3+AT3+BP3+BR3+BY3+CH3+CE3+CK3+BZ3</f>
        <v>110.06619187244802</v>
      </c>
      <c r="N3">
        <f>SUM(J3:M3)</f>
        <v>7688.7604400987457</v>
      </c>
      <c r="O3">
        <f>SUM(U3:CK3)</f>
        <v>7688.7604400987457</v>
      </c>
      <c r="P3">
        <f>J3*100/O3</f>
        <v>70.279609622427216</v>
      </c>
      <c r="Q3">
        <f>K3*100/O3</f>
        <v>4.8707917936281397</v>
      </c>
      <c r="R3">
        <f>L3*100/O3</f>
        <v>23.418077954189744</v>
      </c>
      <c r="S3">
        <f>M3*100/O3</f>
        <v>1.4315206297549108</v>
      </c>
      <c r="T3">
        <f>N3*100/O3</f>
        <v>100</v>
      </c>
      <c r="U3">
        <v>0.25557072446212703</v>
      </c>
      <c r="V3">
        <v>74.852081212322901</v>
      </c>
      <c r="W3">
        <v>27.825335214492799</v>
      </c>
      <c r="X3">
        <v>28.0401782624261</v>
      </c>
      <c r="Y3">
        <v>19.315852642902101</v>
      </c>
      <c r="Z3">
        <v>39.823586419544398</v>
      </c>
      <c r="AA3">
        <v>65.740963511601194</v>
      </c>
      <c r="AB3">
        <v>26.107463350189001</v>
      </c>
      <c r="AC3">
        <v>45.5023466582767</v>
      </c>
      <c r="AD3">
        <v>36.0407725468067</v>
      </c>
      <c r="AE3">
        <v>1.2254262225802901</v>
      </c>
      <c r="AF3">
        <v>1.6361526794595</v>
      </c>
      <c r="AG3">
        <v>22.677478335961599</v>
      </c>
      <c r="AH3">
        <v>2.3965193734797601</v>
      </c>
      <c r="AI3">
        <v>8.7362901872214707</v>
      </c>
      <c r="AJ3">
        <v>7.7392327051863399</v>
      </c>
      <c r="AK3">
        <v>1.2645200277063999</v>
      </c>
      <c r="AL3">
        <v>2.5641361224173602</v>
      </c>
      <c r="AM3">
        <v>1.2098383452186598</v>
      </c>
      <c r="AN3">
        <v>1642.44242107122</v>
      </c>
      <c r="AO3">
        <v>3.9698032369387102</v>
      </c>
      <c r="AP3">
        <v>5.2383965717599299</v>
      </c>
      <c r="AQ3">
        <v>260.97510723488898</v>
      </c>
      <c r="AR3">
        <v>25.724475625544301</v>
      </c>
      <c r="AS3">
        <v>45.343333077698396</v>
      </c>
      <c r="AT3">
        <v>1.2817953358218699</v>
      </c>
      <c r="AU3">
        <v>94.197240311365604</v>
      </c>
      <c r="AV3">
        <v>494.79927442493403</v>
      </c>
      <c r="AW3">
        <v>48.9115070885791</v>
      </c>
      <c r="AX3">
        <v>0.38565691861687001</v>
      </c>
      <c r="AY3">
        <v>3.7970977936363504</v>
      </c>
      <c r="AZ3">
        <v>1.3657932770256</v>
      </c>
      <c r="BA3">
        <v>1.65509602648678</v>
      </c>
      <c r="BB3">
        <v>1.0248057867246201</v>
      </c>
      <c r="BC3">
        <v>293.88443001954403</v>
      </c>
      <c r="BD3">
        <v>3.1335279260386399</v>
      </c>
      <c r="BE3">
        <v>3410.0084878110802</v>
      </c>
      <c r="BF3">
        <v>36.305414755085998</v>
      </c>
      <c r="BG3">
        <v>0.66782249402008198</v>
      </c>
      <c r="BH3">
        <v>128.98573491645701</v>
      </c>
      <c r="BI3">
        <v>4.9289127750334494</v>
      </c>
      <c r="BJ3">
        <v>81.165883685964999</v>
      </c>
      <c r="BK3">
        <v>2.1356004698478701</v>
      </c>
      <c r="BL3">
        <v>53.560823120812501</v>
      </c>
      <c r="BM3">
        <v>72.636031074276701</v>
      </c>
      <c r="BN3">
        <v>348.71847850678199</v>
      </c>
      <c r="BO3">
        <v>1.94563227353166</v>
      </c>
      <c r="BP3">
        <v>6.9546705673745004</v>
      </c>
      <c r="BQ3">
        <v>3.5100338917159095</v>
      </c>
      <c r="BR3">
        <v>5.7383862615744299</v>
      </c>
      <c r="BS3">
        <v>5.4361608060287603</v>
      </c>
      <c r="BT3">
        <v>2.2725449943460201</v>
      </c>
      <c r="BU3">
        <v>1.9464548117732101</v>
      </c>
      <c r="BV3">
        <v>39.968911026544298</v>
      </c>
      <c r="BW3">
        <v>1.4934755391795</v>
      </c>
      <c r="BX3">
        <v>23.860119746536199</v>
      </c>
      <c r="BY3">
        <v>23.331528984496</v>
      </c>
      <c r="BZ3">
        <v>12.2455068692274</v>
      </c>
      <c r="CA3">
        <v>18.451973837547602</v>
      </c>
      <c r="CB3">
        <v>4.2541356995891801</v>
      </c>
      <c r="CC3">
        <v>27.251104927274003</v>
      </c>
      <c r="CD3">
        <v>3.7174259857580503</v>
      </c>
      <c r="CE3">
        <v>2.0552790020998897</v>
      </c>
      <c r="CF3">
        <v>0.42548837453308597</v>
      </c>
      <c r="CG3">
        <v>11.200977370218201</v>
      </c>
      <c r="CH3">
        <v>0.34870203618537998</v>
      </c>
      <c r="CI3">
        <v>0.72274565615319197</v>
      </c>
      <c r="CJ3">
        <v>3.9038923924094799</v>
      </c>
      <c r="CK3">
        <v>7.5285931662102099</v>
      </c>
      <c r="CL3">
        <v>999</v>
      </c>
      <c r="CM3">
        <v>0</v>
      </c>
      <c r="CN3">
        <v>0</v>
      </c>
      <c r="CO3">
        <v>1.5611932722377782</v>
      </c>
      <c r="CP3">
        <v>22.889182102501106</v>
      </c>
      <c r="CQ3">
        <v>3.0209749049285994</v>
      </c>
      <c r="CR3">
        <v>0.27465881951932219</v>
      </c>
      <c r="CS3">
        <v>0.27901477551441906</v>
      </c>
      <c r="CT3">
        <v>10.999218363849373</v>
      </c>
      <c r="CU3">
        <v>39.403307604210255</v>
      </c>
      <c r="CV3">
        <v>3.0905577879879709</v>
      </c>
      <c r="CW3">
        <v>14.576187919447928</v>
      </c>
      <c r="CX3">
        <v>8.9441508747054643E-2</v>
      </c>
      <c r="CY3">
        <v>1.2247923416541429</v>
      </c>
      <c r="CZ3">
        <v>0.11628425614333847</v>
      </c>
      <c r="DA3">
        <v>0.55553646160681214</v>
      </c>
      <c r="DB3">
        <v>0.49699095632889423</v>
      </c>
      <c r="DC3">
        <v>0.15124601994194986</v>
      </c>
      <c r="DD3">
        <v>1.0682619109582578</v>
      </c>
      <c r="DE3">
        <v>0.14645495757619689</v>
      </c>
      <c r="DF3">
        <v>99.943303963153411</v>
      </c>
      <c r="DG3">
        <v>17.753375614654423</v>
      </c>
      <c r="DH3">
        <v>46.349391534248056</v>
      </c>
      <c r="DI3">
        <v>35.840536814250918</v>
      </c>
      <c r="DJ3">
        <v>99.943303963153397</v>
      </c>
      <c r="DK3">
        <v>0.4953434628131832</v>
      </c>
      <c r="DL3">
        <v>1.2932114207569181</v>
      </c>
      <c r="DM3" t="s">
        <v>353</v>
      </c>
    </row>
    <row r="4" spans="1:121" x14ac:dyDescent="0.25">
      <c r="A4" t="s">
        <v>12</v>
      </c>
      <c r="B4">
        <v>4302</v>
      </c>
      <c r="C4" t="s">
        <v>269</v>
      </c>
      <c r="D4">
        <v>4302</v>
      </c>
      <c r="E4" t="s">
        <v>353</v>
      </c>
      <c r="F4" t="s">
        <v>355</v>
      </c>
      <c r="G4">
        <v>55.27</v>
      </c>
      <c r="H4" t="s">
        <v>357</v>
      </c>
      <c r="I4" t="s">
        <v>34</v>
      </c>
      <c r="J4">
        <f t="shared" ref="J4:J27" si="0">V4+W4+X4+Z4+AB4+AG4+AI4+AJ4+AK4+AL4+AR4+AU4+AV4+AW4+AZ4+BA4+BB4+BC4+BD4+BE4+BF4+BH4+BI4+BL4+BM4+BN4+BO4+BQ4+BS4+BV4+BW4+BT4+BX4+CA4+CC4+CD4+CF4+CG4+CI4+CJ4</f>
        <v>3560.0285768606782</v>
      </c>
      <c r="K4">
        <f t="shared" ref="K4:K27" si="1">U4+Y4+AE4+AF4+AO4+AQ4+BG4+BJ4+BK4+BU4+AM4</f>
        <v>159.53975625826908</v>
      </c>
      <c r="L4">
        <f t="shared" ref="L4:L27" si="2">AA4+AC4+AD4+AH4+AN4+AX4+AY4+CB4</f>
        <v>7421.6235078618283</v>
      </c>
      <c r="M4">
        <f t="shared" ref="M4:M27" si="3">AP4+AS4+AT4+BP4+BR4+BY4+CH4+CE4+CK4+BZ4</f>
        <v>56.519672397208595</v>
      </c>
      <c r="N4">
        <f t="shared" ref="N4:N27" si="4">SUM(J4:M4)</f>
        <v>11197.711513377984</v>
      </c>
      <c r="O4">
        <f t="shared" ref="O4:O27" si="5">SUM(U4:CK4)</f>
        <v>11197.711513377983</v>
      </c>
      <c r="P4">
        <f t="shared" ref="P4:P27" si="6">J4*100/O4</f>
        <v>31.79246556412431</v>
      </c>
      <c r="Q4">
        <f t="shared" ref="Q4:Q27" si="7">K4*100/O4</f>
        <v>1.4247532280829511</v>
      </c>
      <c r="R4">
        <f t="shared" ref="R4:R27" si="8">L4*100/O4</f>
        <v>66.278038141946809</v>
      </c>
      <c r="S4">
        <f t="shared" ref="S4:S27" si="9">M4*100/O4</f>
        <v>0.50474306584594675</v>
      </c>
      <c r="T4">
        <f t="shared" ref="T4:T27" si="10">N4*100/O4</f>
        <v>100.00000000000001</v>
      </c>
      <c r="U4">
        <v>0.42290359742298095</v>
      </c>
      <c r="V4">
        <v>46.581056831935506</v>
      </c>
      <c r="W4">
        <v>73.588058227520406</v>
      </c>
      <c r="X4">
        <v>73.707770126516692</v>
      </c>
      <c r="Y4">
        <v>12.219556687200699</v>
      </c>
      <c r="Z4">
        <v>24.9330738373332</v>
      </c>
      <c r="AA4">
        <v>270.45882096426703</v>
      </c>
      <c r="AB4">
        <v>3.7682426487005003</v>
      </c>
      <c r="AC4">
        <v>795.77287987833802</v>
      </c>
      <c r="AD4">
        <v>10.6508041534213</v>
      </c>
      <c r="AE4">
        <v>11.718680278221299</v>
      </c>
      <c r="AF4">
        <v>0.63195240763813298</v>
      </c>
      <c r="AG4">
        <v>10.8731440481583</v>
      </c>
      <c r="AH4">
        <v>12.831879412816001</v>
      </c>
      <c r="AI4">
        <v>8.0358920781121714</v>
      </c>
      <c r="AJ4">
        <v>6.2011275598647595</v>
      </c>
      <c r="AK4">
        <v>1.55842088786842</v>
      </c>
      <c r="AL4">
        <v>2.4789748641884</v>
      </c>
      <c r="AM4">
        <v>2.56222899533768</v>
      </c>
      <c r="AN4">
        <v>6276.55077706068</v>
      </c>
      <c r="AO4">
        <v>0.98764841460322894</v>
      </c>
      <c r="AP4">
        <v>11.7407840421589</v>
      </c>
      <c r="AQ4">
        <v>21.847561662840597</v>
      </c>
      <c r="AR4">
        <v>17.822131556862299</v>
      </c>
      <c r="AS4">
        <v>1.23380362332421</v>
      </c>
      <c r="AT4">
        <v>0.63580299008102603</v>
      </c>
      <c r="AU4">
        <v>62.338292336556499</v>
      </c>
      <c r="AV4">
        <v>320.46139540873997</v>
      </c>
      <c r="AW4">
        <v>170.38910595893</v>
      </c>
      <c r="AX4">
        <v>27.2212224850905</v>
      </c>
      <c r="AY4">
        <v>27.2212224850905</v>
      </c>
      <c r="AZ4">
        <v>0.59847099691513805</v>
      </c>
      <c r="BA4">
        <v>1.9771590382267699</v>
      </c>
      <c r="BB4">
        <v>1.81792035949157</v>
      </c>
      <c r="BC4">
        <v>159.548674617004</v>
      </c>
      <c r="BD4">
        <v>2.8797859210106798</v>
      </c>
      <c r="BE4">
        <v>1893.9134167429297</v>
      </c>
      <c r="BF4">
        <v>33.090395138919597</v>
      </c>
      <c r="BG4">
        <v>13.1652968718838</v>
      </c>
      <c r="BH4">
        <v>7.3225073840323089</v>
      </c>
      <c r="BI4">
        <v>3.5947735308329296</v>
      </c>
      <c r="BJ4">
        <v>74.485599160181096</v>
      </c>
      <c r="BK4">
        <v>19.106837914313502</v>
      </c>
      <c r="BL4">
        <v>30.984369520986998</v>
      </c>
      <c r="BM4">
        <v>44.6284460410767</v>
      </c>
      <c r="BN4">
        <v>415.61637988477599</v>
      </c>
      <c r="BO4">
        <v>2.0209160007976701</v>
      </c>
      <c r="BP4">
        <v>2.8036600853564702</v>
      </c>
      <c r="BQ4">
        <v>6.55024896479999</v>
      </c>
      <c r="BR4">
        <v>7.9884466250809298</v>
      </c>
      <c r="BS4">
        <v>3.0864091788125201</v>
      </c>
      <c r="BT4">
        <v>2.9860952147511499</v>
      </c>
      <c r="BU4">
        <v>2.3914902686260802</v>
      </c>
      <c r="BV4">
        <v>51.100858293073401</v>
      </c>
      <c r="BW4">
        <v>0.70122627820509997</v>
      </c>
      <c r="BX4">
        <v>16.396322230433203</v>
      </c>
      <c r="BY4">
        <v>17.2147346112496</v>
      </c>
      <c r="BZ4">
        <v>9.8705545334338503</v>
      </c>
      <c r="CA4">
        <v>7.6484390487898608</v>
      </c>
      <c r="CB4">
        <v>0.91590142212407699</v>
      </c>
      <c r="CC4">
        <v>32.7649198831853</v>
      </c>
      <c r="CD4">
        <v>0.81221068954716602</v>
      </c>
      <c r="CE4">
        <v>0.83322620712697604</v>
      </c>
      <c r="CF4">
        <v>1.12911074363705E-2</v>
      </c>
      <c r="CG4">
        <v>13.045938653077801</v>
      </c>
      <c r="CH4">
        <v>0.17915204858585002</v>
      </c>
      <c r="CI4">
        <v>0.367795673155978</v>
      </c>
      <c r="CJ4">
        <v>3.8269200971230202</v>
      </c>
      <c r="CK4">
        <v>4.0195076308107796</v>
      </c>
      <c r="CL4">
        <v>4302</v>
      </c>
      <c r="CM4">
        <v>0.22618393959864552</v>
      </c>
      <c r="CN4">
        <v>0.11864140947561558</v>
      </c>
      <c r="CO4">
        <v>1.5233311702352887</v>
      </c>
      <c r="CP4">
        <v>24.601286371812606</v>
      </c>
      <c r="CQ4">
        <v>4.2798673469212627</v>
      </c>
      <c r="CR4">
        <v>0.11835674408199819</v>
      </c>
      <c r="CS4">
        <v>0.1294584783201268</v>
      </c>
      <c r="CT4">
        <v>11.073764563962124</v>
      </c>
      <c r="CU4">
        <v>44.67585465110735</v>
      </c>
      <c r="CV4">
        <v>4.3118250741033508</v>
      </c>
      <c r="CW4">
        <v>6.1867378677384846</v>
      </c>
      <c r="CX4">
        <v>0</v>
      </c>
      <c r="CY4">
        <v>0.40221159812661367</v>
      </c>
      <c r="CZ4">
        <v>0.10936914105795684</v>
      </c>
      <c r="DA4">
        <v>0.68607320134966188</v>
      </c>
      <c r="DB4">
        <v>0.25981009924701448</v>
      </c>
      <c r="DC4">
        <v>0.15860619378299315</v>
      </c>
      <c r="DD4">
        <v>1.0705382826078633</v>
      </c>
      <c r="DE4">
        <v>6.8083866471046486E-2</v>
      </c>
      <c r="DF4">
        <v>100.00000000000001</v>
      </c>
      <c r="DG4">
        <v>8.1459879079740141</v>
      </c>
      <c r="DH4">
        <v>54.083078751801757</v>
      </c>
      <c r="DI4">
        <v>37.770933340224232</v>
      </c>
      <c r="DJ4">
        <v>100</v>
      </c>
      <c r="DK4">
        <v>0.21566816563939467</v>
      </c>
      <c r="DL4">
        <v>1.4318703290873109</v>
      </c>
      <c r="DM4" t="s">
        <v>353</v>
      </c>
      <c r="DN4" t="s">
        <v>355</v>
      </c>
      <c r="DO4">
        <v>102</v>
      </c>
      <c r="DP4">
        <v>55.27</v>
      </c>
      <c r="DQ4" t="s">
        <v>357</v>
      </c>
    </row>
    <row r="5" spans="1:121" x14ac:dyDescent="0.25">
      <c r="A5" t="s">
        <v>2</v>
      </c>
      <c r="B5">
        <v>4306</v>
      </c>
      <c r="C5" t="s">
        <v>270</v>
      </c>
      <c r="D5">
        <v>4306</v>
      </c>
      <c r="E5" t="s">
        <v>354</v>
      </c>
      <c r="F5" t="s">
        <v>355</v>
      </c>
      <c r="G5">
        <v>56.63</v>
      </c>
      <c r="H5" t="s">
        <v>357</v>
      </c>
      <c r="I5" t="s">
        <v>34</v>
      </c>
      <c r="J5">
        <f t="shared" si="0"/>
        <v>3133.4275294116769</v>
      </c>
      <c r="K5">
        <f t="shared" si="1"/>
        <v>44.540275452209535</v>
      </c>
      <c r="L5">
        <f t="shared" si="2"/>
        <v>13.98721995779408</v>
      </c>
      <c r="M5">
        <f t="shared" si="3"/>
        <v>133.71393217287812</v>
      </c>
      <c r="N5">
        <f t="shared" si="4"/>
        <v>3325.6689569945588</v>
      </c>
      <c r="O5">
        <f t="shared" si="5"/>
        <v>3325.6689569945584</v>
      </c>
      <c r="P5">
        <f t="shared" si="6"/>
        <v>94.219465915915691</v>
      </c>
      <c r="Q5">
        <f t="shared" si="7"/>
        <v>1.339287705065541</v>
      </c>
      <c r="R5">
        <f t="shared" si="8"/>
        <v>0.4205836521514299</v>
      </c>
      <c r="S5">
        <f t="shared" si="9"/>
        <v>4.0206627268673429</v>
      </c>
      <c r="T5">
        <f t="shared" si="10"/>
        <v>100.00000000000001</v>
      </c>
      <c r="U5">
        <v>0.39634341100540099</v>
      </c>
      <c r="V5">
        <v>24.715994835660002</v>
      </c>
      <c r="W5">
        <v>47.167208200699996</v>
      </c>
      <c r="X5">
        <v>33.367465451708803</v>
      </c>
      <c r="Y5">
        <v>11.5603587485229</v>
      </c>
      <c r="Z5">
        <v>48.7290293833166</v>
      </c>
      <c r="AB5">
        <v>1.1175947956538899</v>
      </c>
      <c r="AC5">
        <v>3.8361474086230003</v>
      </c>
      <c r="AD5">
        <v>1.09574023050345</v>
      </c>
      <c r="AE5">
        <v>1.26545558804703</v>
      </c>
      <c r="AF5">
        <v>1.26545558804703</v>
      </c>
      <c r="AG5">
        <v>3.9547573865036001</v>
      </c>
      <c r="AH5">
        <v>1.16264704700317</v>
      </c>
      <c r="AI5">
        <v>0.71648966764117505</v>
      </c>
      <c r="AJ5">
        <v>2.9565332107943099</v>
      </c>
      <c r="AK5">
        <v>0.49787737357025397</v>
      </c>
      <c r="AL5">
        <v>148.02140615097201</v>
      </c>
      <c r="AM5">
        <v>6.1944330439211104</v>
      </c>
      <c r="AN5">
        <v>2.3385869962516002</v>
      </c>
      <c r="AO5">
        <v>0.346026989503053</v>
      </c>
      <c r="AP5">
        <v>2.8535195386345</v>
      </c>
      <c r="AQ5">
        <v>0.31684109031477403</v>
      </c>
      <c r="AR5">
        <v>0.95588230910266192</v>
      </c>
      <c r="AS5">
        <v>6.56940519398582</v>
      </c>
      <c r="AT5">
        <v>1.5567997436523501E-2</v>
      </c>
      <c r="AU5">
        <v>17.822033601172002</v>
      </c>
      <c r="AV5">
        <v>175.527148399596</v>
      </c>
      <c r="AW5">
        <v>2311.5064825248901</v>
      </c>
      <c r="AY5">
        <v>5.3821675238048199</v>
      </c>
      <c r="AZ5">
        <v>2.8297569447135897</v>
      </c>
      <c r="BA5">
        <v>2.16262650636404</v>
      </c>
      <c r="BB5">
        <v>1.1387849449604701</v>
      </c>
      <c r="BC5">
        <v>0.8854213914469099</v>
      </c>
      <c r="BD5">
        <v>0.72109393243627395</v>
      </c>
      <c r="BE5">
        <v>14.516346970580399</v>
      </c>
      <c r="BF5">
        <v>5.5052752265164404</v>
      </c>
      <c r="BG5">
        <v>0.227626782130431</v>
      </c>
      <c r="BH5">
        <v>42.202470682087998</v>
      </c>
      <c r="BI5">
        <v>2.58966481280711</v>
      </c>
      <c r="BJ5">
        <v>12.212747048475601</v>
      </c>
      <c r="BK5">
        <v>9.1483415161209187</v>
      </c>
      <c r="BL5">
        <v>7.9197465488180097</v>
      </c>
      <c r="BM5">
        <v>4.85548885625927</v>
      </c>
      <c r="BN5">
        <v>109.86588800804799</v>
      </c>
      <c r="BO5">
        <v>1.3358993199198099</v>
      </c>
      <c r="BP5">
        <v>14.2978705284144</v>
      </c>
      <c r="BQ5">
        <v>12.8936540047464</v>
      </c>
      <c r="BR5">
        <v>104.678053716797</v>
      </c>
      <c r="BS5">
        <v>21.6998614834542</v>
      </c>
      <c r="BT5">
        <v>1.66002188407588</v>
      </c>
      <c r="BU5">
        <v>1.6066456461212899</v>
      </c>
      <c r="BV5">
        <v>27.573564840347903</v>
      </c>
      <c r="BW5">
        <v>1.4029261613772599</v>
      </c>
      <c r="BX5">
        <v>2.2665168129273501</v>
      </c>
      <c r="BY5">
        <v>1.8849454208499901</v>
      </c>
      <c r="BZ5">
        <v>1.72096902357492</v>
      </c>
      <c r="CA5">
        <v>14.793763546138599</v>
      </c>
      <c r="CB5">
        <v>0.171930751608039</v>
      </c>
      <c r="CC5">
        <v>19.5108842473071</v>
      </c>
      <c r="CD5">
        <v>0.21925331311476598</v>
      </c>
      <c r="CE5">
        <v>0.37666127075372802</v>
      </c>
      <c r="CF5">
        <v>2.8517926082290503</v>
      </c>
      <c r="CG5">
        <v>13.837852078788099</v>
      </c>
      <c r="CH5">
        <v>0.23870872279608202</v>
      </c>
      <c r="CI5">
        <v>0.61017192435177303</v>
      </c>
      <c r="CJ5">
        <v>0.522899070577999</v>
      </c>
      <c r="CK5">
        <v>1.0782307596351701</v>
      </c>
      <c r="CL5">
        <v>4306</v>
      </c>
      <c r="CM5">
        <v>0.1573508223623297</v>
      </c>
      <c r="CN5">
        <v>0.1666578719726704</v>
      </c>
      <c r="CO5">
        <v>1.2402139006954918</v>
      </c>
      <c r="CP5">
        <v>21.437423464029486</v>
      </c>
      <c r="CQ5">
        <v>1.9110266840442196</v>
      </c>
      <c r="CR5">
        <v>0.25658140656847622</v>
      </c>
      <c r="CS5">
        <v>0.218171544925574</v>
      </c>
      <c r="CT5">
        <v>12.219411205422901</v>
      </c>
      <c r="CU5">
        <v>38.599915951551182</v>
      </c>
      <c r="CV5">
        <v>2.397014972125846</v>
      </c>
      <c r="CW5">
        <v>17.062728421878283</v>
      </c>
      <c r="CX5">
        <v>7.936533834852133E-2</v>
      </c>
      <c r="CY5">
        <v>1.5592073850631725</v>
      </c>
      <c r="CZ5">
        <v>0.14858690585553891</v>
      </c>
      <c r="DA5">
        <v>0.6358237605728877</v>
      </c>
      <c r="DB5">
        <v>0.66470980384603073</v>
      </c>
      <c r="DC5">
        <v>0.15311375710925479</v>
      </c>
      <c r="DD5">
        <v>0.83989674884260956</v>
      </c>
      <c r="DE5">
        <v>0.19548079841868965</v>
      </c>
      <c r="DF5">
        <v>99.942680743633176</v>
      </c>
      <c r="DG5">
        <v>20.554502253506559</v>
      </c>
      <c r="DH5">
        <v>43.761952913219709</v>
      </c>
      <c r="DI5">
        <v>35.62622557690689</v>
      </c>
      <c r="DJ5">
        <v>99.942680743633161</v>
      </c>
      <c r="DK5">
        <v>0.57694863603036572</v>
      </c>
      <c r="DL5">
        <v>1.2283634374556489</v>
      </c>
      <c r="DM5" t="s">
        <v>354</v>
      </c>
      <c r="DN5" t="s">
        <v>355</v>
      </c>
      <c r="DO5">
        <v>93.5</v>
      </c>
      <c r="DP5">
        <v>56.63</v>
      </c>
      <c r="DQ5" t="s">
        <v>357</v>
      </c>
    </row>
    <row r="6" spans="1:121" x14ac:dyDescent="0.25">
      <c r="A6" t="s">
        <v>10</v>
      </c>
      <c r="B6">
        <v>4315</v>
      </c>
      <c r="C6" t="s">
        <v>272</v>
      </c>
      <c r="D6">
        <v>4315</v>
      </c>
      <c r="E6" t="s">
        <v>354</v>
      </c>
      <c r="F6" t="s">
        <v>355</v>
      </c>
      <c r="G6">
        <v>55.53</v>
      </c>
      <c r="H6" t="s">
        <v>357</v>
      </c>
      <c r="I6" t="s">
        <v>34</v>
      </c>
      <c r="J6">
        <f t="shared" si="0"/>
        <v>4785.0650359422616</v>
      </c>
      <c r="K6">
        <f t="shared" si="1"/>
        <v>121.56991563928601</v>
      </c>
      <c r="L6">
        <f t="shared" si="2"/>
        <v>1160.0219157803426</v>
      </c>
      <c r="M6">
        <f t="shared" si="3"/>
        <v>82.485172386467937</v>
      </c>
      <c r="N6">
        <f t="shared" si="4"/>
        <v>6149.1420397483571</v>
      </c>
      <c r="O6">
        <f t="shared" si="5"/>
        <v>6149.142039748358</v>
      </c>
      <c r="P6">
        <f t="shared" si="6"/>
        <v>77.816791432225259</v>
      </c>
      <c r="Q6">
        <f t="shared" si="7"/>
        <v>1.9770224017180293</v>
      </c>
      <c r="R6">
        <f t="shared" si="8"/>
        <v>18.864776716522464</v>
      </c>
      <c r="S6">
        <f t="shared" si="9"/>
        <v>1.3414094495342554</v>
      </c>
      <c r="T6">
        <f t="shared" si="10"/>
        <v>99.999999999999986</v>
      </c>
      <c r="U6">
        <v>0.54013187565460208</v>
      </c>
      <c r="V6">
        <v>20.768301490681601</v>
      </c>
      <c r="W6">
        <v>27.781875638713299</v>
      </c>
      <c r="X6">
        <v>17.8812744669364</v>
      </c>
      <c r="Y6">
        <v>8.5047141271207387</v>
      </c>
      <c r="Z6">
        <v>26.510029397069097</v>
      </c>
      <c r="AA6">
        <v>106.15358089262999</v>
      </c>
      <c r="AB6">
        <v>2.3780501379231298</v>
      </c>
      <c r="AC6">
        <v>280.86471295601399</v>
      </c>
      <c r="AD6">
        <v>3.1572862863361899</v>
      </c>
      <c r="AE6">
        <v>3.0873547214847896</v>
      </c>
      <c r="AF6">
        <v>1.59508309807375</v>
      </c>
      <c r="AG6">
        <v>5.1133175051460205</v>
      </c>
      <c r="AH6">
        <v>3.8205634491390499</v>
      </c>
      <c r="AI6">
        <v>4.4396813851621406</v>
      </c>
      <c r="AJ6">
        <v>6.1528784371599494</v>
      </c>
      <c r="AK6">
        <v>0.55745791123799704</v>
      </c>
      <c r="AL6">
        <v>135.302784077746</v>
      </c>
      <c r="AM6">
        <v>2.83024440388184</v>
      </c>
      <c r="AN6">
        <v>764.95947773995897</v>
      </c>
      <c r="AO6">
        <v>0.72220579310699307</v>
      </c>
      <c r="AP6">
        <v>13.467061298925499</v>
      </c>
      <c r="AQ6">
        <v>0.77187777381339107</v>
      </c>
      <c r="AR6">
        <v>2.0865627559782598</v>
      </c>
      <c r="AS6">
        <v>0.72549091306327596</v>
      </c>
      <c r="AT6">
        <v>0.12193242157669099</v>
      </c>
      <c r="AU6">
        <v>39.409037583910205</v>
      </c>
      <c r="AV6">
        <v>344.191199105804</v>
      </c>
      <c r="AW6">
        <v>2567.5354343847798</v>
      </c>
      <c r="AX6">
        <v>0.38146803891495201</v>
      </c>
      <c r="AY6">
        <v>0.66406347295226897</v>
      </c>
      <c r="AZ6">
        <v>2.4706710201316802</v>
      </c>
      <c r="BA6">
        <v>9.4872765021798688</v>
      </c>
      <c r="BB6">
        <v>2.3022513038662802</v>
      </c>
      <c r="BC6">
        <v>58.390795867821595</v>
      </c>
      <c r="BD6">
        <v>3.7691046311060998</v>
      </c>
      <c r="BE6">
        <v>758.42391559921191</v>
      </c>
      <c r="BF6">
        <v>30.072792709723</v>
      </c>
      <c r="BG6">
        <v>0.68304928411407995</v>
      </c>
      <c r="BH6">
        <v>86.141128932839706</v>
      </c>
      <c r="BI6">
        <v>6.1338501825205203</v>
      </c>
      <c r="BJ6">
        <v>77.366559130553</v>
      </c>
      <c r="BK6">
        <v>21.3537158175582</v>
      </c>
      <c r="BL6">
        <v>20.235448757895302</v>
      </c>
      <c r="BM6">
        <v>22.692797118483199</v>
      </c>
      <c r="BN6">
        <v>375.94867848803301</v>
      </c>
      <c r="BO6">
        <v>1.4713883934257599</v>
      </c>
      <c r="BP6">
        <v>24.9827213885881</v>
      </c>
      <c r="BQ6">
        <v>27.664432201891604</v>
      </c>
      <c r="BR6">
        <v>10.2735579924524</v>
      </c>
      <c r="BS6">
        <v>7.0076668049579895</v>
      </c>
      <c r="BT6">
        <v>3.4110639055218401</v>
      </c>
      <c r="BU6">
        <v>4.1149796139246293</v>
      </c>
      <c r="BV6">
        <v>63.305882361689896</v>
      </c>
      <c r="BW6">
        <v>1.7521311853269901</v>
      </c>
      <c r="BX6">
        <v>15.8140030324733</v>
      </c>
      <c r="BY6">
        <v>8.4846227629398498</v>
      </c>
      <c r="BZ6">
        <v>20.569769623454899</v>
      </c>
      <c r="CA6">
        <v>30.087873621455401</v>
      </c>
      <c r="CB6">
        <v>2.07629443971542E-2</v>
      </c>
      <c r="CC6">
        <v>41.1371124857111</v>
      </c>
      <c r="CD6">
        <v>0.59149885238538502</v>
      </c>
      <c r="CE6">
        <v>0.81126354408509593</v>
      </c>
      <c r="CF6">
        <v>0.30412182221451001</v>
      </c>
      <c r="CG6">
        <v>15.462697772942699</v>
      </c>
      <c r="CH6">
        <v>0.71193187092468002</v>
      </c>
      <c r="CI6">
        <v>0.64706071330370296</v>
      </c>
      <c r="CJ6">
        <v>0.231507396902458</v>
      </c>
      <c r="CK6">
        <v>2.3368205704574501</v>
      </c>
      <c r="CL6">
        <v>4315</v>
      </c>
      <c r="CM6">
        <v>0</v>
      </c>
      <c r="CN6">
        <v>0.10550318212146091</v>
      </c>
      <c r="CO6">
        <v>1.4318327640317707</v>
      </c>
      <c r="CP6">
        <v>22.597336212314644</v>
      </c>
      <c r="CQ6">
        <v>2.7587699634998377</v>
      </c>
      <c r="CR6">
        <v>0.22064364281131829</v>
      </c>
      <c r="CS6">
        <v>0.21233591366351273</v>
      </c>
      <c r="CT6">
        <v>11.747872686858976</v>
      </c>
      <c r="CU6">
        <v>40.011533412419865</v>
      </c>
      <c r="CV6">
        <v>2.8846305788282121</v>
      </c>
      <c r="CW6">
        <v>14.18718719565133</v>
      </c>
      <c r="CX6">
        <v>9.2425783935681807E-2</v>
      </c>
      <c r="CY6">
        <v>1.1839775324341248</v>
      </c>
      <c r="CZ6">
        <v>0.11301351691755164</v>
      </c>
      <c r="DA6">
        <v>0.60748324050121472</v>
      </c>
      <c r="DB6">
        <v>0.44788209447921601</v>
      </c>
      <c r="DC6">
        <v>0.1470722878490025</v>
      </c>
      <c r="DD6">
        <v>1.0835826795006847</v>
      </c>
      <c r="DE6">
        <v>0.16691731218160971</v>
      </c>
      <c r="DF6">
        <v>100</v>
      </c>
      <c r="DG6">
        <v>17.309044886031646</v>
      </c>
      <c r="DH6">
        <v>46.474753108912644</v>
      </c>
      <c r="DI6">
        <v>36.216202005055727</v>
      </c>
      <c r="DJ6">
        <v>100.00000000000003</v>
      </c>
      <c r="DK6">
        <v>0.47793650155848283</v>
      </c>
      <c r="DL6">
        <v>1.2832586117789171</v>
      </c>
      <c r="DM6" t="s">
        <v>354</v>
      </c>
      <c r="DN6" t="s">
        <v>355</v>
      </c>
      <c r="DO6">
        <v>116.5</v>
      </c>
      <c r="DP6">
        <v>55.53</v>
      </c>
      <c r="DQ6" t="s">
        <v>357</v>
      </c>
    </row>
    <row r="7" spans="1:121" x14ac:dyDescent="0.25">
      <c r="A7" t="s">
        <v>15</v>
      </c>
      <c r="B7">
        <v>4318</v>
      </c>
      <c r="C7" t="s">
        <v>273</v>
      </c>
      <c r="D7">
        <v>4318</v>
      </c>
      <c r="E7" t="s">
        <v>354</v>
      </c>
      <c r="F7" t="s">
        <v>356</v>
      </c>
      <c r="G7">
        <v>61.99</v>
      </c>
      <c r="H7" t="s">
        <v>274</v>
      </c>
      <c r="I7" t="s">
        <v>34</v>
      </c>
      <c r="J7">
        <f t="shared" si="0"/>
        <v>2678.8043029591481</v>
      </c>
      <c r="K7">
        <f t="shared" si="1"/>
        <v>444.32109629926407</v>
      </c>
      <c r="L7">
        <f t="shared" si="2"/>
        <v>4627.2741366610016</v>
      </c>
      <c r="M7">
        <f t="shared" si="3"/>
        <v>88.435528447433072</v>
      </c>
      <c r="N7">
        <f t="shared" si="4"/>
        <v>7838.8350643668473</v>
      </c>
      <c r="O7">
        <f t="shared" si="5"/>
        <v>7838.8350643668473</v>
      </c>
      <c r="P7">
        <f t="shared" si="6"/>
        <v>34.17350002854689</v>
      </c>
      <c r="Q7">
        <f t="shared" si="7"/>
        <v>5.6682031532851553</v>
      </c>
      <c r="R7">
        <f t="shared" si="8"/>
        <v>59.030124995170475</v>
      </c>
      <c r="S7">
        <f t="shared" si="9"/>
        <v>1.1281718229974791</v>
      </c>
      <c r="T7">
        <f t="shared" si="10"/>
        <v>100</v>
      </c>
      <c r="U7">
        <v>1.9512690712755401</v>
      </c>
      <c r="V7">
        <v>93.371395920728801</v>
      </c>
      <c r="W7">
        <v>143.60114294832701</v>
      </c>
      <c r="X7">
        <v>144.54767938334098</v>
      </c>
      <c r="Y7">
        <v>6.3175380677780097</v>
      </c>
      <c r="Z7">
        <v>42.780623197065303</v>
      </c>
      <c r="AA7">
        <v>139.28265209864898</v>
      </c>
      <c r="AB7">
        <v>9.1511318766307905</v>
      </c>
      <c r="AC7">
        <v>78.117549964806599</v>
      </c>
      <c r="AD7">
        <v>2.9393292439138898</v>
      </c>
      <c r="AE7">
        <v>3.5690591288471705</v>
      </c>
      <c r="AF7">
        <v>2.1140127346838797</v>
      </c>
      <c r="AG7">
        <v>33.281289697458099</v>
      </c>
      <c r="AH7">
        <v>0.88305083203272894</v>
      </c>
      <c r="AI7">
        <v>9.1593652818622093</v>
      </c>
      <c r="AJ7">
        <v>2.8280264903862897</v>
      </c>
      <c r="AK7">
        <v>9.2579899237182204</v>
      </c>
      <c r="AL7">
        <v>1.8280684891956001</v>
      </c>
      <c r="AM7">
        <v>1.1469274649630601</v>
      </c>
      <c r="AN7">
        <v>4257.4027938525196</v>
      </c>
      <c r="AO7">
        <v>1.9309598386372702</v>
      </c>
      <c r="AP7">
        <v>9.128541248234729</v>
      </c>
      <c r="AQ7">
        <v>312.55061744339599</v>
      </c>
      <c r="AR7">
        <v>12.4744289815429</v>
      </c>
      <c r="AS7">
        <v>10.6432546957589</v>
      </c>
      <c r="AT7">
        <v>8.9848202186169299</v>
      </c>
      <c r="AU7">
        <v>123.783531887216</v>
      </c>
      <c r="AV7">
        <v>275.33686951358004</v>
      </c>
      <c r="AW7">
        <v>11.130541950743099</v>
      </c>
      <c r="AX7">
        <v>121.50546210298799</v>
      </c>
      <c r="AY7">
        <v>6.3630632018324995</v>
      </c>
      <c r="AZ7">
        <v>0.36072049220298802</v>
      </c>
      <c r="BA7">
        <v>3.24820454044441</v>
      </c>
      <c r="BB7">
        <v>9.257515149379751</v>
      </c>
      <c r="BC7">
        <v>77.50869171005651</v>
      </c>
      <c r="BD7">
        <v>4.15765458773574</v>
      </c>
      <c r="BE7">
        <v>974.10690011172107</v>
      </c>
      <c r="BF7">
        <v>53.418867648414896</v>
      </c>
      <c r="BG7">
        <v>16.747070425564498</v>
      </c>
      <c r="BH7">
        <v>2.90615817551793</v>
      </c>
      <c r="BI7">
        <v>3.2397695392135502</v>
      </c>
      <c r="BJ7">
        <v>91.431444237397997</v>
      </c>
      <c r="BK7">
        <v>4.6407244325881996</v>
      </c>
      <c r="BL7">
        <v>31.255154414139898</v>
      </c>
      <c r="BM7">
        <v>40.642471081788699</v>
      </c>
      <c r="BN7">
        <v>451.45583155856002</v>
      </c>
      <c r="BO7">
        <v>2.8368918361212101</v>
      </c>
      <c r="BP7">
        <v>2.24113756790367</v>
      </c>
      <c r="BQ7">
        <v>0.30367493049303096</v>
      </c>
      <c r="BR7">
        <v>5.4315708239146003</v>
      </c>
      <c r="BS7">
        <v>1.4975772400662</v>
      </c>
      <c r="BT7">
        <v>1.6963518265997999</v>
      </c>
      <c r="BU7">
        <v>1.9214734541324299</v>
      </c>
      <c r="BV7">
        <v>35.1607070352701</v>
      </c>
      <c r="BW7">
        <v>9.0706468630485197</v>
      </c>
      <c r="BX7">
        <v>19.056774111896598</v>
      </c>
      <c r="BY7">
        <v>18.401388790139499</v>
      </c>
      <c r="BZ7">
        <v>22.188497636961202</v>
      </c>
      <c r="CA7">
        <v>0.72025905995335493</v>
      </c>
      <c r="CB7">
        <v>20.780235364259703</v>
      </c>
      <c r="CC7">
        <v>24.372736330837199</v>
      </c>
      <c r="CD7">
        <v>1.38972444103002</v>
      </c>
      <c r="CE7">
        <v>0.762126732214361</v>
      </c>
      <c r="CG7">
        <v>10.268596745670299</v>
      </c>
      <c r="CH7">
        <v>1.06286967431042</v>
      </c>
      <c r="CI7">
        <v>0.23324107450179699</v>
      </c>
      <c r="CJ7">
        <v>8.1070969126897197</v>
      </c>
      <c r="CK7">
        <v>9.5913210593787603</v>
      </c>
      <c r="CL7">
        <v>4318</v>
      </c>
      <c r="CM7">
        <v>0</v>
      </c>
      <c r="CN7">
        <v>0.14239579401265073</v>
      </c>
      <c r="CO7">
        <v>1.7401284972421074</v>
      </c>
      <c r="CP7">
        <v>23.980525596790802</v>
      </c>
      <c r="CQ7">
        <v>4.20335514530416</v>
      </c>
      <c r="CR7">
        <v>0.31430185740512151</v>
      </c>
      <c r="CS7">
        <v>0.27917590813814958</v>
      </c>
      <c r="CT7">
        <v>10.818337170609869</v>
      </c>
      <c r="CU7">
        <v>36.321322842781605</v>
      </c>
      <c r="CV7">
        <v>3.6483519591253533</v>
      </c>
      <c r="CW7">
        <v>14.597159474082179</v>
      </c>
      <c r="CX7">
        <v>0.12731424415059245</v>
      </c>
      <c r="CY7">
        <v>1.0492396437633473</v>
      </c>
      <c r="CZ7">
        <v>0</v>
      </c>
      <c r="DA7">
        <v>0.48995762200586701</v>
      </c>
      <c r="DB7">
        <v>0.3334558298519667</v>
      </c>
      <c r="DC7">
        <v>0.27704297294925395</v>
      </c>
      <c r="DD7">
        <v>1.6779354417869765</v>
      </c>
      <c r="DE7">
        <v>0</v>
      </c>
      <c r="DF7">
        <v>100</v>
      </c>
      <c r="DG7">
        <v>18.062147606584318</v>
      </c>
      <c r="DH7">
        <v>44.94216347735513</v>
      </c>
      <c r="DI7">
        <v>36.995688916060544</v>
      </c>
      <c r="DJ7">
        <v>100</v>
      </c>
      <c r="DK7">
        <v>0.48822303721834981</v>
      </c>
      <c r="DL7">
        <v>1.2147946096996418</v>
      </c>
      <c r="DM7" t="s">
        <v>354</v>
      </c>
      <c r="DN7" t="s">
        <v>356</v>
      </c>
      <c r="DO7">
        <v>100</v>
      </c>
      <c r="DP7">
        <v>61.99</v>
      </c>
      <c r="DQ7" t="s">
        <v>274</v>
      </c>
    </row>
    <row r="8" spans="1:121" x14ac:dyDescent="0.25">
      <c r="A8" t="s">
        <v>24</v>
      </c>
      <c r="B8">
        <v>4330</v>
      </c>
      <c r="C8" t="s">
        <v>275</v>
      </c>
      <c r="D8">
        <v>4330</v>
      </c>
      <c r="E8" t="s">
        <v>353</v>
      </c>
      <c r="F8" t="s">
        <v>355</v>
      </c>
      <c r="G8">
        <v>56.1</v>
      </c>
      <c r="H8" t="s">
        <v>357</v>
      </c>
      <c r="I8" t="s">
        <v>34</v>
      </c>
      <c r="J8">
        <f t="shared" si="0"/>
        <v>5563.4088284576519</v>
      </c>
      <c r="K8">
        <f t="shared" si="1"/>
        <v>854.8438444723821</v>
      </c>
      <c r="L8">
        <f t="shared" si="2"/>
        <v>411.3712589502768</v>
      </c>
      <c r="M8">
        <f t="shared" si="3"/>
        <v>224.61799013591065</v>
      </c>
      <c r="N8">
        <f t="shared" si="4"/>
        <v>7054.2419220162219</v>
      </c>
      <c r="O8">
        <f t="shared" si="5"/>
        <v>7054.241922016221</v>
      </c>
      <c r="P8">
        <f t="shared" si="6"/>
        <v>78.866147347375588</v>
      </c>
      <c r="Q8">
        <f t="shared" si="7"/>
        <v>12.118153217915912</v>
      </c>
      <c r="R8">
        <f t="shared" si="8"/>
        <v>5.8315445301980802</v>
      </c>
      <c r="S8">
        <f t="shared" si="9"/>
        <v>3.1841549045104349</v>
      </c>
      <c r="T8">
        <f t="shared" si="10"/>
        <v>100.00000000000001</v>
      </c>
      <c r="U8">
        <v>2.4004525813995299</v>
      </c>
      <c r="V8">
        <v>276.59899025455002</v>
      </c>
      <c r="W8">
        <v>42.729041807224995</v>
      </c>
      <c r="X8">
        <v>43.535037257375897</v>
      </c>
      <c r="Y8">
        <v>9.3829595729553397</v>
      </c>
      <c r="Z8">
        <v>69.005718815681107</v>
      </c>
      <c r="AA8">
        <v>9.7156426394439688</v>
      </c>
      <c r="AB8">
        <v>12.0849169288201</v>
      </c>
      <c r="AC8">
        <v>4.2022427761994301</v>
      </c>
      <c r="AD8">
        <v>62.339648713283104</v>
      </c>
      <c r="AE8">
        <v>8.6685333264969593</v>
      </c>
      <c r="AF8">
        <v>10.447032441790199</v>
      </c>
      <c r="AG8">
        <v>135.34067966871899</v>
      </c>
      <c r="AH8">
        <v>16.3188313954204</v>
      </c>
      <c r="AI8">
        <v>20.955178342256403</v>
      </c>
      <c r="AJ8">
        <v>2.2212624559582999</v>
      </c>
      <c r="AK8">
        <v>2.1835826882383498</v>
      </c>
      <c r="AL8">
        <v>3.1950108777312902</v>
      </c>
      <c r="AM8">
        <v>0.21781829544162001</v>
      </c>
      <c r="AN8">
        <v>212.813719699426</v>
      </c>
      <c r="AO8">
        <v>60.165570356551001</v>
      </c>
      <c r="AP8">
        <v>8.3462197984579287</v>
      </c>
      <c r="AQ8">
        <v>542.29709925427096</v>
      </c>
      <c r="AR8">
        <v>81.913894670405398</v>
      </c>
      <c r="AS8">
        <v>126.96770765436001</v>
      </c>
      <c r="AT8">
        <v>4.2683550961228702</v>
      </c>
      <c r="AU8">
        <v>564.65403698504599</v>
      </c>
      <c r="AV8">
        <v>287.051151396259</v>
      </c>
      <c r="AW8">
        <v>17.511400916754202</v>
      </c>
      <c r="AX8">
        <v>17.404774742868199</v>
      </c>
      <c r="AY8">
        <v>67.706180280135996</v>
      </c>
      <c r="AZ8">
        <v>3.1534266761116001</v>
      </c>
      <c r="BA8">
        <v>3.7012343961352001</v>
      </c>
      <c r="BB8">
        <v>3.5949849886093199</v>
      </c>
      <c r="BC8">
        <v>226.70941321642502</v>
      </c>
      <c r="BD8">
        <v>8.1102595958221197</v>
      </c>
      <c r="BE8">
        <v>2687.9566453513298</v>
      </c>
      <c r="BF8">
        <v>71.896131504388904</v>
      </c>
      <c r="BG8">
        <v>2.5021331013181798</v>
      </c>
      <c r="BH8">
        <v>6.1060695706774597</v>
      </c>
      <c r="BI8">
        <v>7.7341346626037604</v>
      </c>
      <c r="BJ8">
        <v>213.11137752360199</v>
      </c>
      <c r="BK8">
        <v>2.3986012925247198</v>
      </c>
      <c r="BL8">
        <v>57.741969569772294</v>
      </c>
      <c r="BM8">
        <v>77.871841884980498</v>
      </c>
      <c r="BN8">
        <v>616.60150446948592</v>
      </c>
      <c r="BO8">
        <v>5.5650877711303597</v>
      </c>
      <c r="BP8">
        <v>6.1191576208582399</v>
      </c>
      <c r="BQ8">
        <v>7.0972550169756508</v>
      </c>
      <c r="BR8">
        <v>10.999407746841499</v>
      </c>
      <c r="BS8">
        <v>24.344942338868101</v>
      </c>
      <c r="BT8">
        <v>4.4881477702782995</v>
      </c>
      <c r="BU8">
        <v>3.25226672603161</v>
      </c>
      <c r="BV8">
        <v>61.206785713120304</v>
      </c>
      <c r="BW8">
        <v>1.2518791234305799</v>
      </c>
      <c r="BX8">
        <v>39.958892361124498</v>
      </c>
      <c r="BY8">
        <v>40.153956865623698</v>
      </c>
      <c r="BZ8">
        <v>13.379169362320399</v>
      </c>
      <c r="CA8">
        <v>3.0758315215827903</v>
      </c>
      <c r="CB8">
        <v>20.870218703499702</v>
      </c>
      <c r="CC8">
        <v>39.583516790998196</v>
      </c>
      <c r="CD8">
        <v>23.639541417723002</v>
      </c>
      <c r="CE8">
        <v>11.3982275452721</v>
      </c>
      <c r="CF8">
        <v>0.37823861331863901</v>
      </c>
      <c r="CG8">
        <v>20.112940637511201</v>
      </c>
      <c r="CH8">
        <v>0.57999477814984302</v>
      </c>
      <c r="CI8">
        <v>2.40928898675842</v>
      </c>
      <c r="CJ8">
        <v>0.13896144346902201</v>
      </c>
      <c r="CK8">
        <v>2.4057936679040499</v>
      </c>
      <c r="CL8">
        <v>4330</v>
      </c>
      <c r="CM8">
        <v>0</v>
      </c>
      <c r="CN8">
        <v>9.4586622718449809E-2</v>
      </c>
      <c r="CO8">
        <v>1.4020824183703007</v>
      </c>
      <c r="CP8">
        <v>21.378700612501142</v>
      </c>
      <c r="CQ8">
        <v>2.8575961272563273</v>
      </c>
      <c r="CR8">
        <v>0.62678274395520783</v>
      </c>
      <c r="CS8">
        <v>0.51248795798724145</v>
      </c>
      <c r="CT8">
        <v>10.315212160346871</v>
      </c>
      <c r="CU8">
        <v>36.216878567614103</v>
      </c>
      <c r="CV8">
        <v>3.2539455504819053</v>
      </c>
      <c r="CW8">
        <v>18.380701356002955</v>
      </c>
      <c r="CX8">
        <v>0.19285413018821945</v>
      </c>
      <c r="CY8">
        <v>1.2872971302173084</v>
      </c>
      <c r="CZ8">
        <v>0.11013382748577039</v>
      </c>
      <c r="DA8">
        <v>0.52783150512946619</v>
      </c>
      <c r="DB8">
        <v>0.43529156779733469</v>
      </c>
      <c r="DC8">
        <v>0.34008351363981737</v>
      </c>
      <c r="DD8">
        <v>1.922116010691661</v>
      </c>
      <c r="DE8">
        <v>0.14541819761594676</v>
      </c>
      <c r="DF8">
        <v>100.00000000000004</v>
      </c>
      <c r="DG8">
        <v>22.703761906153243</v>
      </c>
      <c r="DH8">
        <v>43.36873970846905</v>
      </c>
      <c r="DI8">
        <v>33.927498385377739</v>
      </c>
      <c r="DJ8">
        <v>100.00000000000003</v>
      </c>
      <c r="DK8">
        <v>0.66918467280624017</v>
      </c>
      <c r="DL8">
        <v>1.2782769662487214</v>
      </c>
      <c r="DM8" t="s">
        <v>353</v>
      </c>
      <c r="DN8" t="s">
        <v>355</v>
      </c>
      <c r="DO8">
        <v>86</v>
      </c>
      <c r="DP8">
        <v>56.1</v>
      </c>
      <c r="DQ8" t="s">
        <v>357</v>
      </c>
    </row>
    <row r="9" spans="1:121" x14ac:dyDescent="0.25">
      <c r="A9" t="s">
        <v>6</v>
      </c>
      <c r="B9">
        <v>4331</v>
      </c>
      <c r="C9" t="s">
        <v>276</v>
      </c>
      <c r="D9">
        <v>4331</v>
      </c>
      <c r="E9" t="s">
        <v>354</v>
      </c>
      <c r="F9" t="s">
        <v>356</v>
      </c>
      <c r="G9">
        <v>60.7</v>
      </c>
      <c r="H9" t="s">
        <v>274</v>
      </c>
      <c r="I9" t="s">
        <v>34</v>
      </c>
      <c r="J9">
        <f t="shared" si="0"/>
        <v>4250.7185329545728</v>
      </c>
      <c r="K9">
        <f t="shared" si="1"/>
        <v>138.62974219541877</v>
      </c>
      <c r="L9">
        <f t="shared" si="2"/>
        <v>113.64527159179734</v>
      </c>
      <c r="M9">
        <f t="shared" si="3"/>
        <v>214.26176083027431</v>
      </c>
      <c r="N9">
        <f t="shared" si="4"/>
        <v>4717.2553075720634</v>
      </c>
      <c r="O9">
        <f t="shared" si="5"/>
        <v>4717.2553075720643</v>
      </c>
      <c r="P9">
        <f t="shared" si="6"/>
        <v>90.109995236666236</v>
      </c>
      <c r="Q9">
        <f t="shared" si="7"/>
        <v>2.9387797173685399</v>
      </c>
      <c r="R9">
        <f t="shared" si="8"/>
        <v>2.4091397260049869</v>
      </c>
      <c r="S9">
        <f t="shared" si="9"/>
        <v>4.5420853199602043</v>
      </c>
      <c r="T9">
        <f t="shared" si="10"/>
        <v>99.999999999999972</v>
      </c>
      <c r="U9">
        <v>0.34697020309489601</v>
      </c>
      <c r="V9">
        <v>17.115361996981601</v>
      </c>
      <c r="W9">
        <v>80.657458461828597</v>
      </c>
      <c r="X9">
        <v>80.814253863526901</v>
      </c>
      <c r="Y9">
        <v>11.975082733013901</v>
      </c>
      <c r="Z9">
        <v>34.769472880861699</v>
      </c>
      <c r="AA9">
        <v>8.4891905112645993</v>
      </c>
      <c r="AB9">
        <v>1.73794768565222</v>
      </c>
      <c r="AC9">
        <v>2.1838197341557302</v>
      </c>
      <c r="AD9">
        <v>34.726579220937097</v>
      </c>
      <c r="AE9">
        <v>34.511477435096801</v>
      </c>
      <c r="AF9">
        <v>15.558360840460201</v>
      </c>
      <c r="AG9">
        <v>4.4127083396507203</v>
      </c>
      <c r="AH9">
        <v>1.9856993270592498</v>
      </c>
      <c r="AI9">
        <v>3.87265647001401</v>
      </c>
      <c r="AJ9">
        <v>3.6651345308006205</v>
      </c>
      <c r="AK9">
        <v>0.43273486483151402</v>
      </c>
      <c r="AL9">
        <v>174.78347037713701</v>
      </c>
      <c r="AM9">
        <v>6.5716759562605906</v>
      </c>
      <c r="AN9">
        <v>66.1170544093507</v>
      </c>
      <c r="AO9">
        <v>0.472686045822932</v>
      </c>
      <c r="AP9">
        <v>6.4240413426548297</v>
      </c>
      <c r="AQ9">
        <v>3.9280629926958301</v>
      </c>
      <c r="AR9">
        <v>0.83973355755949108</v>
      </c>
      <c r="AS9">
        <v>0.44712271174699997</v>
      </c>
      <c r="AT9">
        <v>7.8926759782410108E-2</v>
      </c>
      <c r="AU9">
        <v>28.5324339345444</v>
      </c>
      <c r="AV9">
        <v>185.28373095613799</v>
      </c>
      <c r="AW9">
        <v>2520.88107686181</v>
      </c>
      <c r="AZ9">
        <v>2.6945873154945299</v>
      </c>
      <c r="BA9">
        <v>3.0876231918132002</v>
      </c>
      <c r="BB9">
        <v>1.56502013821609</v>
      </c>
      <c r="BC9">
        <v>30.473450396371902</v>
      </c>
      <c r="BD9">
        <v>2.9833806251482202</v>
      </c>
      <c r="BE9">
        <v>383.40375179948404</v>
      </c>
      <c r="BF9">
        <v>17.019079027165802</v>
      </c>
      <c r="BG9">
        <v>0.18109511363143799</v>
      </c>
      <c r="BH9">
        <v>63.258387301838198</v>
      </c>
      <c r="BI9">
        <v>4.2460185316683496</v>
      </c>
      <c r="BJ9">
        <v>45.837720117906201</v>
      </c>
      <c r="BK9">
        <v>14.618906916604601</v>
      </c>
      <c r="BL9">
        <v>191.12420756673302</v>
      </c>
      <c r="BM9">
        <v>6.4439664174006106</v>
      </c>
      <c r="BN9">
        <v>271.82117998253199</v>
      </c>
      <c r="BO9">
        <v>1.2258002384687399</v>
      </c>
      <c r="BP9">
        <v>16.5385640145727</v>
      </c>
      <c r="BQ9">
        <v>19.034267470411603</v>
      </c>
      <c r="BR9">
        <v>169.54680885309901</v>
      </c>
      <c r="BS9">
        <v>7.9109789529426608</v>
      </c>
      <c r="BT9">
        <v>2.1575610197885702</v>
      </c>
      <c r="BU9">
        <v>4.6277038408314004</v>
      </c>
      <c r="BV9">
        <v>41.290477561759097</v>
      </c>
      <c r="BW9">
        <v>1.6135390721460801</v>
      </c>
      <c r="BX9">
        <v>5.7386483250728402</v>
      </c>
      <c r="BY9">
        <v>3.3388252788713797</v>
      </c>
      <c r="BZ9">
        <v>9.77743644225834</v>
      </c>
      <c r="CA9">
        <v>21.651009845470099</v>
      </c>
      <c r="CB9">
        <v>0.14292838902996799</v>
      </c>
      <c r="CC9">
        <v>21.630935994708402</v>
      </c>
      <c r="CD9">
        <v>0.264237169371904</v>
      </c>
      <c r="CE9">
        <v>0.56571323904608894</v>
      </c>
      <c r="CF9">
        <v>1.9708171340202301</v>
      </c>
      <c r="CG9">
        <v>6.5793625367475803</v>
      </c>
      <c r="CH9">
        <v>0.795128704367282</v>
      </c>
      <c r="CI9">
        <v>0.91954530948461111</v>
      </c>
      <c r="CJ9">
        <v>2.81252524897844</v>
      </c>
      <c r="CK9">
        <v>6.7491934838752696</v>
      </c>
      <c r="CL9">
        <v>4331</v>
      </c>
      <c r="CM9">
        <v>0</v>
      </c>
      <c r="CN9">
        <v>0.10740105995550225</v>
      </c>
      <c r="CO9">
        <v>1.3425953763286507</v>
      </c>
      <c r="CP9">
        <v>21.502384803235721</v>
      </c>
      <c r="CQ9">
        <v>2.2138977979641608</v>
      </c>
      <c r="CR9">
        <v>0.38722527069368906</v>
      </c>
      <c r="CS9">
        <v>0.31161799586375816</v>
      </c>
      <c r="CT9">
        <v>12.75072529771743</v>
      </c>
      <c r="CU9">
        <v>36.334406901681717</v>
      </c>
      <c r="CV9">
        <v>2.3662471394746332</v>
      </c>
      <c r="CW9">
        <v>18.160393803025404</v>
      </c>
      <c r="CX9">
        <v>0.13782959037634115</v>
      </c>
      <c r="CY9">
        <v>1.4536906940233048</v>
      </c>
      <c r="CZ9">
        <v>0</v>
      </c>
      <c r="DA9">
        <v>0.50583228135785396</v>
      </c>
      <c r="DB9">
        <v>0.53662482366408781</v>
      </c>
      <c r="DC9">
        <v>0.30384915251332456</v>
      </c>
      <c r="DD9">
        <v>1.3967856415448829</v>
      </c>
      <c r="DE9">
        <v>0.18849237057954416</v>
      </c>
      <c r="DF9">
        <v>100</v>
      </c>
      <c r="DG9">
        <v>22.177666075726894</v>
      </c>
      <c r="DH9">
        <v>41.732002116342123</v>
      </c>
      <c r="DI9">
        <v>36.090331807930994</v>
      </c>
      <c r="DJ9">
        <v>100.00000000000001</v>
      </c>
      <c r="DK9">
        <v>0.61450435517617663</v>
      </c>
      <c r="DL9">
        <v>1.1563208212779952</v>
      </c>
      <c r="DM9" t="s">
        <v>354</v>
      </c>
      <c r="DN9" t="s">
        <v>356</v>
      </c>
      <c r="DO9">
        <v>93</v>
      </c>
      <c r="DP9">
        <v>60.7</v>
      </c>
      <c r="DQ9" t="s">
        <v>274</v>
      </c>
    </row>
    <row r="10" spans="1:121" x14ac:dyDescent="0.25">
      <c r="A10" t="s">
        <v>9</v>
      </c>
      <c r="B10">
        <v>4340</v>
      </c>
      <c r="C10" t="s">
        <v>277</v>
      </c>
      <c r="D10">
        <v>4340</v>
      </c>
      <c r="E10" t="s">
        <v>353</v>
      </c>
      <c r="F10" t="s">
        <v>355</v>
      </c>
      <c r="G10">
        <v>56.79</v>
      </c>
      <c r="H10" t="s">
        <v>357</v>
      </c>
      <c r="I10" t="s">
        <v>34</v>
      </c>
      <c r="J10">
        <f t="shared" si="0"/>
        <v>3945.9933523321088</v>
      </c>
      <c r="K10">
        <f t="shared" si="1"/>
        <v>110.04737455369821</v>
      </c>
      <c r="L10">
        <f t="shared" si="2"/>
        <v>47.6125960683204</v>
      </c>
      <c r="M10">
        <f t="shared" si="3"/>
        <v>159.26310673731675</v>
      </c>
      <c r="N10">
        <f t="shared" si="4"/>
        <v>4262.9164296914441</v>
      </c>
      <c r="O10">
        <f t="shared" si="5"/>
        <v>4262.9164296914414</v>
      </c>
      <c r="P10">
        <f t="shared" si="6"/>
        <v>92.565580803978548</v>
      </c>
      <c r="Q10">
        <f t="shared" si="7"/>
        <v>2.5815043848200343</v>
      </c>
      <c r="R10">
        <f t="shared" si="8"/>
        <v>1.1169019344760343</v>
      </c>
      <c r="S10">
        <f t="shared" si="9"/>
        <v>3.7360128767254421</v>
      </c>
      <c r="T10">
        <f t="shared" si="10"/>
        <v>100.00000000000006</v>
      </c>
      <c r="U10">
        <v>0.22957524289550701</v>
      </c>
      <c r="V10">
        <v>34.148168321327397</v>
      </c>
      <c r="W10">
        <v>152.66081214341199</v>
      </c>
      <c r="X10">
        <v>153.09330112830997</v>
      </c>
      <c r="Y10">
        <v>6.2465272598052897</v>
      </c>
      <c r="Z10">
        <v>31.679398799186501</v>
      </c>
      <c r="AA10">
        <v>1.0509481215772101</v>
      </c>
      <c r="AB10">
        <v>1.2624748240387</v>
      </c>
      <c r="AC10">
        <v>3.8293824302989194</v>
      </c>
      <c r="AD10">
        <v>21.205222470385699</v>
      </c>
      <c r="AE10">
        <v>19.7216505058717</v>
      </c>
      <c r="AF10">
        <v>11.342415159853301</v>
      </c>
      <c r="AG10">
        <v>6.5806925957672009</v>
      </c>
      <c r="AH10">
        <v>0.41466719362564197</v>
      </c>
      <c r="AI10">
        <v>3.6685462840913003</v>
      </c>
      <c r="AJ10">
        <v>6.2936644234032899</v>
      </c>
      <c r="AK10">
        <v>0.95126933079567499</v>
      </c>
      <c r="AL10">
        <v>169.095054115171</v>
      </c>
      <c r="AM10">
        <v>5.9679378883377101</v>
      </c>
      <c r="AN10">
        <v>4.0812139716457301</v>
      </c>
      <c r="AO10">
        <v>0.56703865029673994</v>
      </c>
      <c r="AP10">
        <v>4.5302627541100096</v>
      </c>
      <c r="AQ10">
        <v>2.0105869881763998</v>
      </c>
      <c r="AR10">
        <v>0.76870062112113802</v>
      </c>
      <c r="AS10">
        <v>0.56973288602142302</v>
      </c>
      <c r="AT10">
        <v>1.6187407073974699E-2</v>
      </c>
      <c r="AU10">
        <v>35.673557607399999</v>
      </c>
      <c r="AV10">
        <v>293.40108190952503</v>
      </c>
      <c r="AW10">
        <v>2413.3415027287901</v>
      </c>
      <c r="AX10">
        <v>16.997066596869999</v>
      </c>
      <c r="AZ10">
        <v>0.59924583342895599</v>
      </c>
      <c r="BA10">
        <v>6.3708316715969797</v>
      </c>
      <c r="BB10">
        <v>0.82680159059699798</v>
      </c>
      <c r="BC10">
        <v>1.02727914374965</v>
      </c>
      <c r="BD10">
        <v>2.5720052980483401</v>
      </c>
      <c r="BE10">
        <v>51.432954519161903</v>
      </c>
      <c r="BF10">
        <v>19.101685984515299</v>
      </c>
      <c r="BG10">
        <v>0.121789546707915</v>
      </c>
      <c r="BH10">
        <v>91.1096376220395</v>
      </c>
      <c r="BI10">
        <v>6.0357241194361899</v>
      </c>
      <c r="BJ10">
        <v>49.303472582223996</v>
      </c>
      <c r="BK10">
        <v>12.010794300434799</v>
      </c>
      <c r="BL10">
        <v>13.463445839620301</v>
      </c>
      <c r="BM10">
        <v>17.258647769631697</v>
      </c>
      <c r="BN10">
        <v>277.58490162912796</v>
      </c>
      <c r="BO10">
        <v>1.0940134253146299</v>
      </c>
      <c r="BP10">
        <v>3.2873023303945899</v>
      </c>
      <c r="BQ10">
        <v>26.525638735103502</v>
      </c>
      <c r="BR10">
        <v>114.064323092565</v>
      </c>
      <c r="BS10">
        <v>5.3874948042526301</v>
      </c>
      <c r="BT10">
        <v>1.6946992337023301</v>
      </c>
      <c r="BU10">
        <v>2.52558642909485</v>
      </c>
      <c r="BV10">
        <v>39.8739304414364</v>
      </c>
      <c r="BW10">
        <v>2.6114705062343799</v>
      </c>
      <c r="BX10">
        <v>11.6183138953777</v>
      </c>
      <c r="BY10">
        <v>7.1136220244379391</v>
      </c>
      <c r="BZ10">
        <v>25.545143121266001</v>
      </c>
      <c r="CA10">
        <v>30.421337248593201</v>
      </c>
      <c r="CB10">
        <v>3.4095283917197898E-2</v>
      </c>
      <c r="CC10">
        <v>24.1346047267009</v>
      </c>
      <c r="CD10">
        <v>0.52935452624599799</v>
      </c>
      <c r="CE10">
        <v>1.0454215001135101</v>
      </c>
      <c r="CF10">
        <v>0.41918051140517698</v>
      </c>
      <c r="CG10">
        <v>9.8102755086517988</v>
      </c>
      <c r="CH10">
        <v>0.58360860022226502</v>
      </c>
      <c r="CI10">
        <v>1.10581732511673</v>
      </c>
      <c r="CJ10">
        <v>0.76583559067916507</v>
      </c>
      <c r="CK10">
        <v>2.5075030211120297</v>
      </c>
      <c r="CL10">
        <v>4340</v>
      </c>
      <c r="CM10">
        <v>0</v>
      </c>
      <c r="CN10">
        <v>9.6226239732622759E-2</v>
      </c>
      <c r="CO10">
        <v>1.5015905615064586</v>
      </c>
      <c r="CP10">
        <v>23.241827531460522</v>
      </c>
      <c r="CQ10">
        <v>2.4303358837679419</v>
      </c>
      <c r="CR10">
        <v>0.45853971778277047</v>
      </c>
      <c r="CS10">
        <v>0.31532678144562371</v>
      </c>
      <c r="CT10">
        <v>12.132398050443847</v>
      </c>
      <c r="CU10">
        <v>38.598916710562385</v>
      </c>
      <c r="CV10">
        <v>2.6463994814002243</v>
      </c>
      <c r="CW10">
        <v>14.784901058154357</v>
      </c>
      <c r="CX10">
        <v>0.11520223668372433</v>
      </c>
      <c r="CY10">
        <v>1.1599847416293239</v>
      </c>
      <c r="CZ10">
        <v>0.115794164923126</v>
      </c>
      <c r="DA10">
        <v>0.63352835148379549</v>
      </c>
      <c r="DB10">
        <v>0.47733573619633707</v>
      </c>
      <c r="DC10">
        <v>0.16951522690007653</v>
      </c>
      <c r="DD10">
        <v>0.97055305850343476</v>
      </c>
      <c r="DE10">
        <v>0.15162446742342978</v>
      </c>
      <c r="DF10">
        <v>100.00000000000003</v>
      </c>
      <c r="DG10">
        <v>17.829116525490686</v>
      </c>
      <c r="DH10">
        <v>44.624507208659978</v>
      </c>
      <c r="DI10">
        <v>37.546376265849339</v>
      </c>
      <c r="DJ10">
        <v>100</v>
      </c>
      <c r="DK10">
        <v>0.47485585291242416</v>
      </c>
      <c r="DL10">
        <v>1.1885170193973851</v>
      </c>
      <c r="DM10" t="s">
        <v>353</v>
      </c>
      <c r="DN10" t="s">
        <v>355</v>
      </c>
      <c r="DO10">
        <v>93.5</v>
      </c>
      <c r="DP10">
        <v>56.79</v>
      </c>
      <c r="DQ10" t="s">
        <v>357</v>
      </c>
    </row>
    <row r="11" spans="1:121" x14ac:dyDescent="0.25">
      <c r="A11" t="s">
        <v>4</v>
      </c>
      <c r="B11">
        <v>4343</v>
      </c>
      <c r="C11" t="s">
        <v>278</v>
      </c>
      <c r="D11">
        <v>4343</v>
      </c>
      <c r="E11" t="s">
        <v>354</v>
      </c>
      <c r="F11" t="s">
        <v>356</v>
      </c>
      <c r="G11">
        <v>63.8</v>
      </c>
      <c r="H11" t="s">
        <v>274</v>
      </c>
      <c r="I11" t="s">
        <v>34</v>
      </c>
      <c r="J11">
        <f t="shared" si="0"/>
        <v>4301.2538861735684</v>
      </c>
      <c r="K11">
        <f t="shared" si="1"/>
        <v>87.275030845992134</v>
      </c>
      <c r="L11">
        <f t="shared" si="2"/>
        <v>12.508240030485494</v>
      </c>
      <c r="M11">
        <f t="shared" si="3"/>
        <v>286.49446949134284</v>
      </c>
      <c r="N11">
        <f t="shared" si="4"/>
        <v>4687.5316265413885</v>
      </c>
      <c r="O11">
        <f t="shared" si="5"/>
        <v>4687.5316265413885</v>
      </c>
      <c r="P11">
        <f t="shared" si="6"/>
        <v>91.759463804347106</v>
      </c>
      <c r="Q11">
        <f t="shared" si="7"/>
        <v>1.8618547627887996</v>
      </c>
      <c r="R11">
        <f t="shared" si="8"/>
        <v>0.26684065361100245</v>
      </c>
      <c r="S11">
        <f t="shared" si="9"/>
        <v>6.111840779253102</v>
      </c>
      <c r="T11">
        <f t="shared" si="10"/>
        <v>100</v>
      </c>
      <c r="U11">
        <v>0.79027459548644896</v>
      </c>
      <c r="V11">
        <v>32.283831375988797</v>
      </c>
      <c r="W11">
        <v>80.298790803618601</v>
      </c>
      <c r="X11">
        <v>80.862642281708403</v>
      </c>
      <c r="Y11">
        <v>8.7706339497352506</v>
      </c>
      <c r="Z11">
        <v>32.1881435082705</v>
      </c>
      <c r="AA11">
        <v>0.88110379352822399</v>
      </c>
      <c r="AB11">
        <v>1.5261342946457701</v>
      </c>
      <c r="AC11">
        <v>4.0909380204693102</v>
      </c>
      <c r="AD11">
        <v>4.41858990286162</v>
      </c>
      <c r="AE11">
        <v>4.3177867998016302</v>
      </c>
      <c r="AF11">
        <v>2.1908088829406798</v>
      </c>
      <c r="AG11">
        <v>3.0044957504318202</v>
      </c>
      <c r="AH11">
        <v>2.8974854142760801E-2</v>
      </c>
      <c r="AI11">
        <v>1.7931339435372702</v>
      </c>
      <c r="AJ11">
        <v>1.8711685299638401</v>
      </c>
      <c r="AK11">
        <v>9.9474775079101505</v>
      </c>
      <c r="AL11">
        <v>242.13574647336998</v>
      </c>
      <c r="AM11">
        <v>7.3088711271026998</v>
      </c>
      <c r="AN11">
        <v>3.0513969250807698</v>
      </c>
      <c r="AO11">
        <v>0.478375459468588</v>
      </c>
      <c r="AP11">
        <v>6.6853710794833798</v>
      </c>
      <c r="AQ11">
        <v>0.58367585875620898</v>
      </c>
      <c r="AR11">
        <v>8.0286462854469303</v>
      </c>
      <c r="AS11">
        <v>0.505105979644209</v>
      </c>
      <c r="AT11">
        <v>0.10752744013290501</v>
      </c>
      <c r="AU11">
        <v>27.287981437143397</v>
      </c>
      <c r="AV11">
        <v>113.19145877300201</v>
      </c>
      <c r="AW11">
        <v>3101.4266293465098</v>
      </c>
      <c r="AZ11">
        <v>0.41601463910064806</v>
      </c>
      <c r="BA11">
        <v>1.94556305187697</v>
      </c>
      <c r="BB11">
        <v>0.31393949374850999</v>
      </c>
      <c r="BC11">
        <v>1.0562178048701201</v>
      </c>
      <c r="BD11">
        <v>3.0928011982603798</v>
      </c>
      <c r="BE11">
        <v>24.752334445151</v>
      </c>
      <c r="BF11">
        <v>16.4319292294612</v>
      </c>
      <c r="BG11">
        <v>0.103929617980955</v>
      </c>
      <c r="BH11">
        <v>77.236341903424403</v>
      </c>
      <c r="BI11">
        <v>3.49504222474603</v>
      </c>
      <c r="BJ11">
        <v>43.719474843584401</v>
      </c>
      <c r="BK11">
        <v>15.073819866517599</v>
      </c>
      <c r="BL11">
        <v>13.666137549267901</v>
      </c>
      <c r="BM11">
        <v>4.6552339564185194</v>
      </c>
      <c r="BN11">
        <v>252.627532434805</v>
      </c>
      <c r="BO11">
        <v>1.48776115245836</v>
      </c>
      <c r="BP11">
        <v>22.169666159297801</v>
      </c>
      <c r="BQ11">
        <v>21.247195102973901</v>
      </c>
      <c r="BR11">
        <v>228.839732365072</v>
      </c>
      <c r="BS11">
        <v>3.0756554421577502</v>
      </c>
      <c r="BT11">
        <v>2.0387391354005797</v>
      </c>
      <c r="BU11">
        <v>3.9373798446176695</v>
      </c>
      <c r="BV11">
        <v>57.466901514495596</v>
      </c>
      <c r="BW11">
        <v>1.36377759186378</v>
      </c>
      <c r="BX11">
        <v>3.7588447359340003</v>
      </c>
      <c r="BY11">
        <v>2.32259387588444</v>
      </c>
      <c r="BZ11">
        <v>4.5972372712730598</v>
      </c>
      <c r="CA11">
        <v>24.532526663755199</v>
      </c>
      <c r="CB11">
        <v>3.7236534402807699E-2</v>
      </c>
      <c r="CC11">
        <v>31.173896910903999</v>
      </c>
      <c r="CD11">
        <v>0.43907641373672707</v>
      </c>
      <c r="CE11">
        <v>0.33988216047313397</v>
      </c>
      <c r="CF11">
        <v>6.4391361618808804E-2</v>
      </c>
      <c r="CG11">
        <v>7.92529312994645</v>
      </c>
      <c r="CH11">
        <v>0.92853319085262698</v>
      </c>
      <c r="CI11">
        <v>0.9181719118012579</v>
      </c>
      <c r="CJ11">
        <v>10.2262868638438</v>
      </c>
      <c r="CK11">
        <v>19.998819969229302</v>
      </c>
      <c r="CL11">
        <v>4343</v>
      </c>
      <c r="CM11">
        <v>0.17126382042399949</v>
      </c>
      <c r="CN11">
        <v>0.10172841091565246</v>
      </c>
      <c r="CO11">
        <v>1.278916458816904</v>
      </c>
      <c r="CP11">
        <v>20.795575899151956</v>
      </c>
      <c r="CQ11">
        <v>2.362237625236133</v>
      </c>
      <c r="CR11">
        <v>0.4078165931016885</v>
      </c>
      <c r="CS11">
        <v>0.3712017776836139</v>
      </c>
      <c r="CT11">
        <v>11.2012094668186</v>
      </c>
      <c r="CU11">
        <v>37.683752796881194</v>
      </c>
      <c r="CV11">
        <v>2.8714675236506984</v>
      </c>
      <c r="CW11">
        <v>18.193533215715082</v>
      </c>
      <c r="CX11">
        <v>0.12358236528831332</v>
      </c>
      <c r="CY11">
        <v>1.4399903962543168</v>
      </c>
      <c r="CZ11">
        <v>9.2901239423558657E-2</v>
      </c>
      <c r="DA11">
        <v>0.42987513656158671</v>
      </c>
      <c r="DB11">
        <v>0.57663781451870055</v>
      </c>
      <c r="DC11">
        <v>0.21779046860473811</v>
      </c>
      <c r="DD11">
        <v>1.451636590018885</v>
      </c>
      <c r="DE11">
        <v>0.1481228579101026</v>
      </c>
      <c r="DF11">
        <v>99.9192404569757</v>
      </c>
      <c r="DG11">
        <v>22.151293708310142</v>
      </c>
      <c r="DH11">
        <v>43.718534860013222</v>
      </c>
      <c r="DI11">
        <v>34.049411888652365</v>
      </c>
      <c r="DJ11">
        <v>99.919240456975729</v>
      </c>
      <c r="DK11">
        <v>0.65056318096620325</v>
      </c>
      <c r="DL11">
        <v>1.2839732739872456</v>
      </c>
      <c r="DM11" t="s">
        <v>354</v>
      </c>
      <c r="DN11" t="s">
        <v>356</v>
      </c>
      <c r="DO11">
        <v>99</v>
      </c>
      <c r="DP11">
        <v>63.8</v>
      </c>
      <c r="DQ11" t="s">
        <v>274</v>
      </c>
    </row>
    <row r="12" spans="1:121" x14ac:dyDescent="0.25">
      <c r="A12" t="s">
        <v>21</v>
      </c>
      <c r="B12">
        <v>4350</v>
      </c>
      <c r="C12" t="s">
        <v>279</v>
      </c>
      <c r="D12">
        <v>4350</v>
      </c>
      <c r="E12" t="s">
        <v>354</v>
      </c>
      <c r="F12" t="s">
        <v>355</v>
      </c>
      <c r="G12">
        <v>53.21</v>
      </c>
      <c r="H12" t="s">
        <v>357</v>
      </c>
      <c r="I12" t="s">
        <v>34</v>
      </c>
      <c r="J12">
        <f t="shared" si="0"/>
        <v>4244.9069885167319</v>
      </c>
      <c r="K12">
        <f t="shared" si="1"/>
        <v>305.54674649664918</v>
      </c>
      <c r="L12">
        <f t="shared" si="2"/>
        <v>2964.2961868853126</v>
      </c>
      <c r="M12">
        <f t="shared" si="3"/>
        <v>90.672605752136917</v>
      </c>
      <c r="N12">
        <f t="shared" si="4"/>
        <v>7605.4225276508314</v>
      </c>
      <c r="O12">
        <f t="shared" si="5"/>
        <v>7605.4225276508305</v>
      </c>
      <c r="P12">
        <f t="shared" si="6"/>
        <v>55.814216410510227</v>
      </c>
      <c r="Q12">
        <f t="shared" si="7"/>
        <v>4.0174854899353862</v>
      </c>
      <c r="R12">
        <f t="shared" si="8"/>
        <v>38.976088128017878</v>
      </c>
      <c r="S12">
        <f t="shared" si="9"/>
        <v>1.1922099715365051</v>
      </c>
      <c r="T12">
        <f t="shared" si="10"/>
        <v>100.00000000000001</v>
      </c>
      <c r="U12">
        <v>14.822715084207701</v>
      </c>
      <c r="V12">
        <v>160.92658814592102</v>
      </c>
      <c r="W12">
        <v>89.955864260838709</v>
      </c>
      <c r="X12">
        <v>90.49193883962279</v>
      </c>
      <c r="Y12">
        <v>12.374506110797101</v>
      </c>
      <c r="Z12">
        <v>51.256953511003601</v>
      </c>
      <c r="AA12">
        <v>74.598854314478501</v>
      </c>
      <c r="AB12">
        <v>20.166171562425401</v>
      </c>
      <c r="AC12">
        <v>13.971079630990699</v>
      </c>
      <c r="AD12">
        <v>2.8082370683755902</v>
      </c>
      <c r="AE12">
        <v>0.49752960369225102</v>
      </c>
      <c r="AF12">
        <v>5.4125505969751995</v>
      </c>
      <c r="AG12">
        <v>70.398578859174904</v>
      </c>
      <c r="AH12">
        <v>4.4187254633649999</v>
      </c>
      <c r="AI12">
        <v>11.797821411957699</v>
      </c>
      <c r="AJ12">
        <v>6.1993504283064</v>
      </c>
      <c r="AK12">
        <v>14.269776666500398</v>
      </c>
      <c r="AL12">
        <v>2.8851589616331799</v>
      </c>
      <c r="AM12">
        <v>0.73230292328755608</v>
      </c>
      <c r="AN12">
        <v>2696.45010864797</v>
      </c>
      <c r="AO12">
        <v>15.807533711731699</v>
      </c>
      <c r="AP12">
        <v>10.2457498665144</v>
      </c>
      <c r="AQ12">
        <v>149.993709789132</v>
      </c>
      <c r="AR12">
        <v>71.439609176814599</v>
      </c>
      <c r="AS12">
        <v>4.4601281262271604</v>
      </c>
      <c r="AT12">
        <v>14.476890422952399</v>
      </c>
      <c r="AU12">
        <v>264.16088023328598</v>
      </c>
      <c r="AV12">
        <v>350.24026741845398</v>
      </c>
      <c r="AW12">
        <v>21.694587827289897</v>
      </c>
      <c r="AX12">
        <v>123.164672490058</v>
      </c>
      <c r="AY12">
        <v>38.776983190402497</v>
      </c>
      <c r="AZ12">
        <v>3.3728064735515204</v>
      </c>
      <c r="BA12">
        <v>2.2250008760419702</v>
      </c>
      <c r="BB12">
        <v>3.05523023598764</v>
      </c>
      <c r="BC12">
        <v>175.82124206471102</v>
      </c>
      <c r="BD12">
        <v>3.77184954387518</v>
      </c>
      <c r="BE12">
        <v>2099.9289609564698</v>
      </c>
      <c r="BF12">
        <v>70.067717434542303</v>
      </c>
      <c r="BG12">
        <v>19.2336013653286</v>
      </c>
      <c r="BH12">
        <v>4.6772875960117304</v>
      </c>
      <c r="BI12">
        <v>3.0162883996501701</v>
      </c>
      <c r="BJ12">
        <v>80.43812834066911</v>
      </c>
      <c r="BK12">
        <v>3.6129546920455899</v>
      </c>
      <c r="BL12">
        <v>43.260198999608804</v>
      </c>
      <c r="BM12">
        <v>63.418154487383902</v>
      </c>
      <c r="BN12">
        <v>425.31863588362904</v>
      </c>
      <c r="BO12">
        <v>1.43343680238988</v>
      </c>
      <c r="BP12">
        <v>3.3026365457410298</v>
      </c>
      <c r="BQ12">
        <v>1.30790924746054</v>
      </c>
      <c r="BR12">
        <v>8.6326645775002895</v>
      </c>
      <c r="BS12">
        <v>3.0930728568097798</v>
      </c>
      <c r="BT12">
        <v>2.8487246159167801</v>
      </c>
      <c r="BU12">
        <v>2.6212142787823502</v>
      </c>
      <c r="BV12">
        <v>47.533881923355096</v>
      </c>
      <c r="BW12">
        <v>9.5610055081550502</v>
      </c>
      <c r="BX12">
        <v>20.047488315707501</v>
      </c>
      <c r="BY12">
        <v>18.471557745222</v>
      </c>
      <c r="BZ12">
        <v>27.547144802251299</v>
      </c>
      <c r="CA12">
        <v>1.1796034782884701</v>
      </c>
      <c r="CB12">
        <v>10.1075260796724</v>
      </c>
      <c r="CC12">
        <v>23.805291405886003</v>
      </c>
      <c r="CD12">
        <v>1.82259661088842</v>
      </c>
      <c r="CE12">
        <v>0.88375897029295192</v>
      </c>
      <c r="CF12">
        <v>2.6663979718021102E-2</v>
      </c>
      <c r="CG12">
        <v>7.7628739345457198</v>
      </c>
      <c r="CH12">
        <v>0.63579433460700407</v>
      </c>
      <c r="CI12">
        <v>0.50773319589462695</v>
      </c>
      <c r="CJ12">
        <v>0.159786387023925</v>
      </c>
      <c r="CK12">
        <v>2.0162803608283899</v>
      </c>
      <c r="CL12">
        <v>4350</v>
      </c>
      <c r="CM12">
        <v>0.15018196465618838</v>
      </c>
      <c r="CN12">
        <v>0.10457225352626512</v>
      </c>
      <c r="CO12">
        <v>1.3138506331076627</v>
      </c>
      <c r="CP12">
        <v>21.332314829085504</v>
      </c>
      <c r="CQ12">
        <v>2.2211821617437844</v>
      </c>
      <c r="CR12">
        <v>0.25256759929025618</v>
      </c>
      <c r="CS12">
        <v>0.19462344322992747</v>
      </c>
      <c r="CT12">
        <v>11.92267786477721</v>
      </c>
      <c r="CU12">
        <v>33.486717350144531</v>
      </c>
      <c r="CV12">
        <v>3.0055050191967769</v>
      </c>
      <c r="CW12">
        <v>19.811044190251351</v>
      </c>
      <c r="CX12">
        <v>0.10915228842193553</v>
      </c>
      <c r="CY12">
        <v>1.4108914770796241</v>
      </c>
      <c r="CZ12">
        <v>0.13078210567193557</v>
      </c>
      <c r="DA12">
        <v>0.68180333511649716</v>
      </c>
      <c r="DB12">
        <v>0.75590972161112258</v>
      </c>
      <c r="DC12">
        <v>0.41497040801235974</v>
      </c>
      <c r="DD12">
        <v>2.4474184344282559</v>
      </c>
      <c r="DE12">
        <v>0.22485277031235801</v>
      </c>
      <c r="DF12">
        <v>99.971017849663568</v>
      </c>
      <c r="DG12">
        <v>25.174239290117004</v>
      </c>
      <c r="DH12">
        <v>39.589831309431517</v>
      </c>
      <c r="DI12">
        <v>35.206947250115022</v>
      </c>
      <c r="DJ12">
        <v>99.971017849663539</v>
      </c>
      <c r="DK12">
        <v>0.7150361294114973</v>
      </c>
      <c r="DL12">
        <v>1.1244891818702678</v>
      </c>
      <c r="DM12" t="s">
        <v>354</v>
      </c>
      <c r="DN12" t="s">
        <v>355</v>
      </c>
      <c r="DO12">
        <v>104</v>
      </c>
      <c r="DP12">
        <v>53.21</v>
      </c>
      <c r="DQ12" t="s">
        <v>357</v>
      </c>
    </row>
    <row r="13" spans="1:121" x14ac:dyDescent="0.25">
      <c r="A13" t="s">
        <v>18</v>
      </c>
      <c r="B13">
        <v>4354</v>
      </c>
      <c r="C13" t="s">
        <v>280</v>
      </c>
      <c r="D13">
        <v>4354</v>
      </c>
      <c r="E13" t="s">
        <v>353</v>
      </c>
      <c r="F13" t="s">
        <v>355</v>
      </c>
      <c r="G13">
        <v>63.27</v>
      </c>
      <c r="H13" t="s">
        <v>274</v>
      </c>
      <c r="I13" t="s">
        <v>34</v>
      </c>
      <c r="J13">
        <f t="shared" si="0"/>
        <v>3381.814470230152</v>
      </c>
      <c r="K13">
        <f t="shared" si="1"/>
        <v>667.34287408015894</v>
      </c>
      <c r="L13">
        <f t="shared" si="2"/>
        <v>1235.0483664728572</v>
      </c>
      <c r="M13">
        <f t="shared" si="3"/>
        <v>137.05874600379212</v>
      </c>
      <c r="N13">
        <f t="shared" si="4"/>
        <v>5421.2644567869602</v>
      </c>
      <c r="O13">
        <f t="shared" si="5"/>
        <v>5421.2644567869593</v>
      </c>
      <c r="P13">
        <f t="shared" si="6"/>
        <v>62.380547881157305</v>
      </c>
      <c r="Q13">
        <f t="shared" si="7"/>
        <v>12.309727359725143</v>
      </c>
      <c r="R13">
        <f t="shared" si="8"/>
        <v>22.781555416037346</v>
      </c>
      <c r="S13">
        <f t="shared" si="9"/>
        <v>2.5281693430802163</v>
      </c>
      <c r="T13">
        <f t="shared" si="10"/>
        <v>100.00000000000001</v>
      </c>
      <c r="U13">
        <v>1.6292787162925702</v>
      </c>
      <c r="V13">
        <v>150.97699315118999</v>
      </c>
      <c r="W13">
        <v>119.355577593433</v>
      </c>
      <c r="X13">
        <v>119.77868170754499</v>
      </c>
      <c r="Y13">
        <v>7.4409981862518402</v>
      </c>
      <c r="Z13">
        <v>63.7299614488809</v>
      </c>
      <c r="AA13">
        <v>35.860916895138004</v>
      </c>
      <c r="AB13">
        <v>7.5887223097135603</v>
      </c>
      <c r="AC13">
        <v>4.81913900022876</v>
      </c>
      <c r="AD13">
        <v>13.788501740964499</v>
      </c>
      <c r="AE13">
        <v>0.756893238636692</v>
      </c>
      <c r="AF13">
        <v>0.154104650813289</v>
      </c>
      <c r="AG13">
        <v>21.8000087916976</v>
      </c>
      <c r="AH13">
        <v>1.6174916527964001</v>
      </c>
      <c r="AI13">
        <v>13.093766010273399</v>
      </c>
      <c r="AJ13">
        <v>2.70196296851213</v>
      </c>
      <c r="AK13">
        <v>2.6226027879172098</v>
      </c>
      <c r="AL13">
        <v>4.12476705040533</v>
      </c>
      <c r="AM13">
        <v>0.69474012291784704</v>
      </c>
      <c r="AN13">
        <v>1144.4297989822201</v>
      </c>
      <c r="AO13">
        <v>55.129224186726802</v>
      </c>
      <c r="AP13">
        <v>4.4743076168766898</v>
      </c>
      <c r="AQ13">
        <v>494.94594585918998</v>
      </c>
      <c r="AR13">
        <v>32.042119049807802</v>
      </c>
      <c r="AS13">
        <v>63.484311580326896</v>
      </c>
      <c r="AT13">
        <v>0.94688202893556206</v>
      </c>
      <c r="AU13">
        <v>77.667286617724102</v>
      </c>
      <c r="AV13">
        <v>329.720343520749</v>
      </c>
      <c r="AW13">
        <v>32.243120099073202</v>
      </c>
      <c r="AX13">
        <v>8.2740181744510402</v>
      </c>
      <c r="AY13">
        <v>13.960520397293699</v>
      </c>
      <c r="AZ13">
        <v>1.0572784631835901</v>
      </c>
      <c r="BA13">
        <v>2.7449554836110601</v>
      </c>
      <c r="BB13">
        <v>1.6261259414810401</v>
      </c>
      <c r="BC13">
        <v>129.669284531004</v>
      </c>
      <c r="BD13">
        <v>3.6024895504999703</v>
      </c>
      <c r="BE13">
        <v>1539.97685272681</v>
      </c>
      <c r="BF13">
        <v>42.460488020640597</v>
      </c>
      <c r="BG13">
        <v>2.2512878354873598</v>
      </c>
      <c r="BH13">
        <v>15.4458215783113</v>
      </c>
      <c r="BI13">
        <v>5.2254967420713703</v>
      </c>
      <c r="BJ13">
        <v>100.28332117789201</v>
      </c>
      <c r="BK13">
        <v>1.9560229928947399</v>
      </c>
      <c r="BL13">
        <v>23.748731481547999</v>
      </c>
      <c r="BM13">
        <v>31.877424043330802</v>
      </c>
      <c r="BN13">
        <v>443.82131256162495</v>
      </c>
      <c r="BO13">
        <v>4.2451435075992503</v>
      </c>
      <c r="BP13">
        <v>33.489379903618996</v>
      </c>
      <c r="BQ13">
        <v>23.1309574383376</v>
      </c>
      <c r="BR13">
        <v>5.4137952816627299</v>
      </c>
      <c r="BS13">
        <v>5.9603877392963707</v>
      </c>
      <c r="BT13">
        <v>2.27613156175584</v>
      </c>
      <c r="BU13">
        <v>2.1010571130557096</v>
      </c>
      <c r="BV13">
        <v>43.393025464054404</v>
      </c>
      <c r="BW13">
        <v>1.3380598604690499</v>
      </c>
      <c r="BX13">
        <v>13.6503273720978</v>
      </c>
      <c r="BY13">
        <v>10.703507963516</v>
      </c>
      <c r="BZ13">
        <v>13.875898639412201</v>
      </c>
      <c r="CA13">
        <v>6.7827760004501192</v>
      </c>
      <c r="CB13">
        <v>12.2979796297648</v>
      </c>
      <c r="CC13">
        <v>38.768392020503796</v>
      </c>
      <c r="CD13">
        <v>1.46844160211942</v>
      </c>
      <c r="CE13">
        <v>1.08617217290646</v>
      </c>
      <c r="CF13">
        <v>0.120225751837919</v>
      </c>
      <c r="CG13">
        <v>21.229070606497398</v>
      </c>
      <c r="CH13">
        <v>1.56483751504198</v>
      </c>
      <c r="CI13">
        <v>0.40837076760290403</v>
      </c>
      <c r="CJ13">
        <v>0.34098630649109501</v>
      </c>
      <c r="CK13">
        <v>2.0196533014945999</v>
      </c>
      <c r="CL13">
        <v>4354</v>
      </c>
      <c r="CM13">
        <v>0.1662486889144586</v>
      </c>
      <c r="CN13">
        <v>0.12403726904693413</v>
      </c>
      <c r="CO13">
        <v>1.6485207746019013</v>
      </c>
      <c r="CP13">
        <v>23.046156574131384</v>
      </c>
      <c r="CQ13">
        <v>2.9370155159229405</v>
      </c>
      <c r="CR13">
        <v>0.47829087524688108</v>
      </c>
      <c r="CS13">
        <v>0.44438372716378216</v>
      </c>
      <c r="CT13">
        <v>10.207721056536366</v>
      </c>
      <c r="CU13">
        <v>36.95949163016742</v>
      </c>
      <c r="CV13">
        <v>3.0558172430038812</v>
      </c>
      <c r="CW13">
        <v>16.856820307092118</v>
      </c>
      <c r="CX13">
        <v>8.5424358277313497E-2</v>
      </c>
      <c r="CY13">
        <v>1.4415147201579672</v>
      </c>
      <c r="CZ13">
        <v>0.10958914373406957</v>
      </c>
      <c r="DA13">
        <v>0.54050891712637172</v>
      </c>
      <c r="DB13">
        <v>0.54249014308804921</v>
      </c>
      <c r="DC13">
        <v>0.15527364627630597</v>
      </c>
      <c r="DD13">
        <v>0.92402296997874056</v>
      </c>
      <c r="DE13">
        <v>0.1619495370914269</v>
      </c>
      <c r="DF13">
        <v>99.885277097558316</v>
      </c>
      <c r="DG13">
        <v>20.167495681961924</v>
      </c>
      <c r="DH13">
        <v>43.9372170333844</v>
      </c>
      <c r="DI13">
        <v>35.780564382211992</v>
      </c>
      <c r="DJ13">
        <v>99.885277097558316</v>
      </c>
      <c r="DK13">
        <v>0.56364386728310034</v>
      </c>
      <c r="DL13">
        <v>1.2279632194741852</v>
      </c>
      <c r="DM13" t="s">
        <v>353</v>
      </c>
      <c r="DN13" t="s">
        <v>355</v>
      </c>
      <c r="DO13">
        <v>86</v>
      </c>
      <c r="DP13">
        <v>63.27</v>
      </c>
      <c r="DQ13" t="s">
        <v>274</v>
      </c>
    </row>
    <row r="14" spans="1:121" x14ac:dyDescent="0.25">
      <c r="A14" t="s">
        <v>7</v>
      </c>
      <c r="B14">
        <v>4356</v>
      </c>
      <c r="C14" t="s">
        <v>281</v>
      </c>
      <c r="D14">
        <v>4356</v>
      </c>
      <c r="E14" t="s">
        <v>353</v>
      </c>
      <c r="F14" t="s">
        <v>356</v>
      </c>
      <c r="G14">
        <v>61.28</v>
      </c>
      <c r="H14" t="s">
        <v>274</v>
      </c>
      <c r="I14" t="s">
        <v>34</v>
      </c>
      <c r="J14">
        <f t="shared" si="0"/>
        <v>5025.0644774207612</v>
      </c>
      <c r="K14">
        <f t="shared" si="1"/>
        <v>209.82989061981777</v>
      </c>
      <c r="L14">
        <f t="shared" si="2"/>
        <v>271.85798867021509</v>
      </c>
      <c r="M14">
        <f t="shared" si="3"/>
        <v>246.08639585437322</v>
      </c>
      <c r="N14">
        <f t="shared" si="4"/>
        <v>5752.8387525651679</v>
      </c>
      <c r="O14">
        <f t="shared" si="5"/>
        <v>5752.838752565166</v>
      </c>
      <c r="P14">
        <f t="shared" si="6"/>
        <v>87.349301684843965</v>
      </c>
      <c r="Q14">
        <f t="shared" si="7"/>
        <v>3.6474147745972463</v>
      </c>
      <c r="R14">
        <f t="shared" si="8"/>
        <v>4.7256319942740408</v>
      </c>
      <c r="S14">
        <f t="shared" si="9"/>
        <v>4.2776515462847691</v>
      </c>
      <c r="T14">
        <f t="shared" si="10"/>
        <v>100.00000000000003</v>
      </c>
      <c r="U14">
        <v>0.15364864166259798</v>
      </c>
      <c r="V14">
        <v>32.181986114448499</v>
      </c>
      <c r="W14">
        <v>2.58666571535705</v>
      </c>
      <c r="X14">
        <v>20.212630576063702</v>
      </c>
      <c r="Y14">
        <v>8.3142475677154586</v>
      </c>
      <c r="Z14">
        <v>55.349943333092405</v>
      </c>
      <c r="AA14">
        <v>18.0690290484761</v>
      </c>
      <c r="AB14">
        <v>2.0890774905557801</v>
      </c>
      <c r="AC14">
        <v>3.1234442036935599</v>
      </c>
      <c r="AD14">
        <v>34.191179831157299</v>
      </c>
      <c r="AE14">
        <v>34.740744149081799</v>
      </c>
      <c r="AF14">
        <v>32.077506868225804</v>
      </c>
      <c r="AG14">
        <v>8.2435305113143897</v>
      </c>
      <c r="AH14">
        <v>15.0807479725198</v>
      </c>
      <c r="AI14">
        <v>10.592837727905</v>
      </c>
      <c r="AJ14">
        <v>11.165822089541599</v>
      </c>
      <c r="AK14">
        <v>0.87891551018842606</v>
      </c>
      <c r="AL14">
        <v>16.219063004970398</v>
      </c>
      <c r="AM14">
        <v>4.7055997159271294</v>
      </c>
      <c r="AN14">
        <v>198.89825754963499</v>
      </c>
      <c r="AO14">
        <v>4.6454740554409799</v>
      </c>
      <c r="AP14">
        <v>12.715883997333199</v>
      </c>
      <c r="AQ14">
        <v>49.678779424832101</v>
      </c>
      <c r="AR14">
        <v>9.6305013626046794</v>
      </c>
      <c r="AS14">
        <v>5.5364330610728398</v>
      </c>
      <c r="AT14">
        <v>0.31547561078796399</v>
      </c>
      <c r="AU14">
        <v>34.261899885223897</v>
      </c>
      <c r="AV14">
        <v>428.949246086355</v>
      </c>
      <c r="AW14">
        <v>965.31132132281607</v>
      </c>
      <c r="AX14">
        <v>0.39900503595103498</v>
      </c>
      <c r="AY14">
        <v>1.4157162643947401</v>
      </c>
      <c r="AZ14">
        <v>4.6194065670044004</v>
      </c>
      <c r="BA14">
        <v>7.5440557505874999</v>
      </c>
      <c r="BB14">
        <v>1.4040923390279401</v>
      </c>
      <c r="BC14">
        <v>215.618047146469</v>
      </c>
      <c r="BD14">
        <v>2.7637397426349399</v>
      </c>
      <c r="BE14">
        <v>2529.2193711313503</v>
      </c>
      <c r="BF14">
        <v>27.199799066974201</v>
      </c>
      <c r="BG14">
        <v>0.33542105715561199</v>
      </c>
      <c r="BH14">
        <v>52.3422757908737</v>
      </c>
      <c r="BI14">
        <v>6.1675874947043798</v>
      </c>
      <c r="BJ14">
        <v>64.731412862083801</v>
      </c>
      <c r="BK14">
        <v>8.3645743013023406</v>
      </c>
      <c r="BL14">
        <v>23.172585288870099</v>
      </c>
      <c r="BM14">
        <v>30.841943098307301</v>
      </c>
      <c r="BN14">
        <v>351.98298368490401</v>
      </c>
      <c r="BO14">
        <v>1.7535387002315601</v>
      </c>
      <c r="BP14">
        <v>24.140127506225202</v>
      </c>
      <c r="BQ14">
        <v>23.779520718941701</v>
      </c>
      <c r="BR14">
        <v>162.99272461445298</v>
      </c>
      <c r="BS14">
        <v>21.624574715081899</v>
      </c>
      <c r="BT14">
        <v>2.49117558980035</v>
      </c>
      <c r="BU14">
        <v>2.0824819763901701</v>
      </c>
      <c r="BV14">
        <v>44.557231373089898</v>
      </c>
      <c r="BW14">
        <v>3.3527029385082998</v>
      </c>
      <c r="BX14">
        <v>11.1809813061233</v>
      </c>
      <c r="BY14">
        <v>7.5859424463863991</v>
      </c>
      <c r="BZ14">
        <v>27.873180042406702</v>
      </c>
      <c r="CA14">
        <v>27.221257584462904</v>
      </c>
      <c r="CB14">
        <v>0.68060876438752704</v>
      </c>
      <c r="CC14">
        <v>24.869350360853399</v>
      </c>
      <c r="CD14">
        <v>0.73754443915074797</v>
      </c>
      <c r="CE14">
        <v>0.99824418886481903</v>
      </c>
      <c r="CF14">
        <v>0.48196844519958604</v>
      </c>
      <c r="CG14">
        <v>6.9119521051013999</v>
      </c>
      <c r="CH14">
        <v>0.65938757983179808</v>
      </c>
      <c r="CI14">
        <v>1.1922850664276101</v>
      </c>
      <c r="CJ14">
        <v>4.3610662456414797</v>
      </c>
      <c r="CK14">
        <v>3.26899680701134</v>
      </c>
      <c r="CL14">
        <v>4356</v>
      </c>
      <c r="CM14">
        <v>0</v>
      </c>
      <c r="CN14">
        <v>9.7874133505361921E-2</v>
      </c>
      <c r="CO14">
        <v>1.3501598393551435</v>
      </c>
      <c r="CP14">
        <v>22.234321397005594</v>
      </c>
      <c r="CQ14">
        <v>2.1155722066446536</v>
      </c>
      <c r="CR14">
        <v>0.49742821938400789</v>
      </c>
      <c r="CS14">
        <v>0.37173979541399049</v>
      </c>
      <c r="CT14">
        <v>11.840000881422164</v>
      </c>
      <c r="CU14">
        <v>35.307319269757429</v>
      </c>
      <c r="CV14">
        <v>2.4346110921480704</v>
      </c>
      <c r="CW14">
        <v>19.359803495440303</v>
      </c>
      <c r="CX14">
        <v>0.13157118460514394</v>
      </c>
      <c r="CY14">
        <v>1.555568928125737</v>
      </c>
      <c r="CZ14">
        <v>0.12693765361531231</v>
      </c>
      <c r="DA14">
        <v>0.56977781876659206</v>
      </c>
      <c r="DB14">
        <v>0.57275352597880402</v>
      </c>
      <c r="DC14">
        <v>0.15584045002323085</v>
      </c>
      <c r="DD14">
        <v>1.0803221105351652</v>
      </c>
      <c r="DE14">
        <v>0.19839799827328991</v>
      </c>
      <c r="DF14">
        <v>100</v>
      </c>
      <c r="DG14">
        <v>23.054257692981672</v>
      </c>
      <c r="DH14">
        <v>40.799020182730729</v>
      </c>
      <c r="DI14">
        <v>36.146722124287585</v>
      </c>
      <c r="DJ14">
        <v>99.999999999999986</v>
      </c>
      <c r="DK14">
        <v>0.63779663377806339</v>
      </c>
      <c r="DL14">
        <v>1.1287059457963184</v>
      </c>
      <c r="DM14" t="s">
        <v>353</v>
      </c>
      <c r="DN14" t="s">
        <v>356</v>
      </c>
      <c r="DO14">
        <v>91.5</v>
      </c>
      <c r="DP14">
        <v>61.28</v>
      </c>
      <c r="DQ14" t="s">
        <v>274</v>
      </c>
    </row>
    <row r="15" spans="1:121" x14ac:dyDescent="0.25">
      <c r="A15" t="s">
        <v>11</v>
      </c>
      <c r="B15">
        <v>4358</v>
      </c>
      <c r="C15" t="s">
        <v>282</v>
      </c>
      <c r="D15">
        <v>4358</v>
      </c>
      <c r="E15" t="s">
        <v>353</v>
      </c>
      <c r="F15" t="s">
        <v>355</v>
      </c>
      <c r="G15">
        <v>57.9</v>
      </c>
      <c r="H15" t="s">
        <v>357</v>
      </c>
      <c r="I15" t="s">
        <v>34</v>
      </c>
      <c r="J15">
        <f t="shared" si="0"/>
        <v>4965.7951163964799</v>
      </c>
      <c r="K15">
        <f t="shared" si="1"/>
        <v>298.66003446595175</v>
      </c>
      <c r="L15">
        <f t="shared" si="2"/>
        <v>1353.5748276095301</v>
      </c>
      <c r="M15">
        <f t="shared" si="3"/>
        <v>55.811710093859944</v>
      </c>
      <c r="N15">
        <f t="shared" si="4"/>
        <v>6673.8416885658216</v>
      </c>
      <c r="O15">
        <f t="shared" si="5"/>
        <v>6673.8416885658216</v>
      </c>
      <c r="P15">
        <f t="shared" si="6"/>
        <v>74.406846133379091</v>
      </c>
      <c r="Q15">
        <f t="shared" si="7"/>
        <v>4.4750841929265546</v>
      </c>
      <c r="R15">
        <f t="shared" si="8"/>
        <v>20.281794066655593</v>
      </c>
      <c r="S15">
        <f t="shared" si="9"/>
        <v>0.83627560703876436</v>
      </c>
      <c r="T15">
        <f t="shared" si="10"/>
        <v>100</v>
      </c>
      <c r="U15">
        <v>0.28458280153961102</v>
      </c>
      <c r="V15">
        <v>57.392120531941302</v>
      </c>
      <c r="W15">
        <v>17.385386631684799</v>
      </c>
      <c r="X15">
        <v>17.636815830698101</v>
      </c>
      <c r="Y15">
        <v>18.0743760262637</v>
      </c>
      <c r="Z15">
        <v>53.294622796398798</v>
      </c>
      <c r="AA15">
        <v>69.706736553752506</v>
      </c>
      <c r="AB15">
        <v>13.6046700443737</v>
      </c>
      <c r="AC15">
        <v>16.8545082306638</v>
      </c>
      <c r="AD15">
        <v>7.9484825829173102</v>
      </c>
      <c r="AE15">
        <v>4.7260118854019897</v>
      </c>
      <c r="AF15">
        <v>3.9035376296819901</v>
      </c>
      <c r="AG15">
        <v>13.2567015201492</v>
      </c>
      <c r="AH15">
        <v>3.3930761926639401</v>
      </c>
      <c r="AI15">
        <v>8.7154345412728897</v>
      </c>
      <c r="AJ15">
        <v>10.937116697406401</v>
      </c>
      <c r="AK15">
        <v>0.76242956410276497</v>
      </c>
      <c r="AL15">
        <v>4.2774107078574799</v>
      </c>
      <c r="AM15">
        <v>1.4876788159568799</v>
      </c>
      <c r="AN15">
        <v>1242.3324231358301</v>
      </c>
      <c r="AO15">
        <v>3.7284758226117898</v>
      </c>
      <c r="AP15">
        <v>4.0647225993223506</v>
      </c>
      <c r="AQ15">
        <v>184.736059589257</v>
      </c>
      <c r="AR15">
        <v>17.2007402637498</v>
      </c>
      <c r="AS15">
        <v>1.8469883185789799</v>
      </c>
      <c r="AT15">
        <v>0.52806802405008502</v>
      </c>
      <c r="AU15">
        <v>51.644977862960801</v>
      </c>
      <c r="AV15">
        <v>491.58295025558499</v>
      </c>
      <c r="AW15">
        <v>57.996360886111603</v>
      </c>
      <c r="AX15">
        <v>1.9097932588523701</v>
      </c>
      <c r="AY15">
        <v>7.5182068862239309</v>
      </c>
      <c r="AZ15">
        <v>2.2148284547668498</v>
      </c>
      <c r="BA15">
        <v>2.12209984577887</v>
      </c>
      <c r="BB15">
        <v>1.9753328771037901</v>
      </c>
      <c r="BC15">
        <v>274.21471313920301</v>
      </c>
      <c r="BD15">
        <v>2.9269243524782702</v>
      </c>
      <c r="BE15">
        <v>3178.8816705003601</v>
      </c>
      <c r="BF15">
        <v>31.060439300125697</v>
      </c>
      <c r="BG15">
        <v>1.3213190814140401</v>
      </c>
      <c r="BH15">
        <v>120.453975295294</v>
      </c>
      <c r="BI15">
        <v>4.7296966255623802</v>
      </c>
      <c r="BJ15">
        <v>75.380890854431101</v>
      </c>
      <c r="BK15">
        <v>2.4423297401962301</v>
      </c>
      <c r="BL15">
        <v>40.882963119094498</v>
      </c>
      <c r="BM15">
        <v>54.489307697289206</v>
      </c>
      <c r="BN15">
        <v>278.68021532104802</v>
      </c>
      <c r="BO15">
        <v>1.43014280800809</v>
      </c>
      <c r="BP15">
        <v>12.041041050966101</v>
      </c>
      <c r="BQ15">
        <v>12.9856760046234</v>
      </c>
      <c r="BR15">
        <v>7.3041602635874296</v>
      </c>
      <c r="BS15">
        <v>6.9439211874656799</v>
      </c>
      <c r="BT15">
        <v>2.70060366559877</v>
      </c>
      <c r="BU15">
        <v>2.5747722191974201</v>
      </c>
      <c r="BV15">
        <v>44.668815366630795</v>
      </c>
      <c r="BW15">
        <v>1.4645469818871599</v>
      </c>
      <c r="BX15">
        <v>16.6451583279785</v>
      </c>
      <c r="BY15">
        <v>17.050978940335302</v>
      </c>
      <c r="BZ15">
        <v>5.95281680342414</v>
      </c>
      <c r="CA15">
        <v>20.2351386818764</v>
      </c>
      <c r="CB15">
        <v>3.91160076862591</v>
      </c>
      <c r="CC15">
        <v>31.735800219934202</v>
      </c>
      <c r="CD15">
        <v>2.4848358119034502</v>
      </c>
      <c r="CE15">
        <v>1.6675151851260699</v>
      </c>
      <c r="CF15">
        <v>0.32599155054092899</v>
      </c>
      <c r="CG15">
        <v>14.958441628123101</v>
      </c>
      <c r="CH15">
        <v>0.64939658013997692</v>
      </c>
      <c r="CI15">
        <v>0.62184170690740004</v>
      </c>
      <c r="CJ15">
        <v>0.27429779260328102</v>
      </c>
      <c r="CK15">
        <v>4.7060223283295004</v>
      </c>
      <c r="CL15">
        <v>4358</v>
      </c>
      <c r="CM15">
        <v>0.22735119998410402</v>
      </c>
      <c r="CN15">
        <v>0.11972086957496822</v>
      </c>
      <c r="CO15">
        <v>1.4850397557561577</v>
      </c>
      <c r="CP15">
        <v>23.353836550441244</v>
      </c>
      <c r="CQ15">
        <v>4.1922934209025424</v>
      </c>
      <c r="CR15">
        <v>0.25281620649737613</v>
      </c>
      <c r="CS15">
        <v>0.25607444766093246</v>
      </c>
      <c r="CT15">
        <v>10.136723778654652</v>
      </c>
      <c r="CU15">
        <v>42.292780642173483</v>
      </c>
      <c r="CV15">
        <v>4.3766715322412049</v>
      </c>
      <c r="CW15">
        <v>9.6996337250916937</v>
      </c>
      <c r="CX15">
        <v>0</v>
      </c>
      <c r="CY15">
        <v>0.66663245754622991</v>
      </c>
      <c r="CZ15">
        <v>0.10607217161528826</v>
      </c>
      <c r="DA15">
        <v>0.64458255125899999</v>
      </c>
      <c r="DB15">
        <v>0.33941379216376072</v>
      </c>
      <c r="DC15">
        <v>0.18373964562538986</v>
      </c>
      <c r="DD15">
        <v>1.5120308252552226</v>
      </c>
      <c r="DE15">
        <v>9.6193575100629231E-2</v>
      </c>
      <c r="DF15">
        <v>99.941607147543863</v>
      </c>
      <c r="DG15">
        <v>12.497644020782927</v>
      </c>
      <c r="DH15">
        <v>51.762402594237166</v>
      </c>
      <c r="DI15">
        <v>35.68156053252379</v>
      </c>
      <c r="DJ15">
        <v>99.941607147543877</v>
      </c>
      <c r="DK15">
        <v>0.35025497299624292</v>
      </c>
      <c r="DL15">
        <v>1.4506765349305748</v>
      </c>
      <c r="DM15" t="s">
        <v>353</v>
      </c>
      <c r="DN15" t="s">
        <v>355</v>
      </c>
      <c r="DO15">
        <v>87</v>
      </c>
      <c r="DP15">
        <v>57.9</v>
      </c>
      <c r="DQ15" t="s">
        <v>357</v>
      </c>
    </row>
    <row r="16" spans="1:121" x14ac:dyDescent="0.25">
      <c r="A16" t="s">
        <v>8</v>
      </c>
      <c r="B16">
        <v>4360</v>
      </c>
      <c r="C16" t="s">
        <v>283</v>
      </c>
      <c r="D16">
        <v>4360</v>
      </c>
      <c r="E16" t="s">
        <v>353</v>
      </c>
      <c r="F16" t="s">
        <v>355</v>
      </c>
      <c r="G16">
        <v>53.78</v>
      </c>
      <c r="H16" t="s">
        <v>357</v>
      </c>
      <c r="I16" t="s">
        <v>34</v>
      </c>
      <c r="J16">
        <f t="shared" si="0"/>
        <v>4039.6927795195738</v>
      </c>
      <c r="K16">
        <f t="shared" si="1"/>
        <v>381.77798048409159</v>
      </c>
      <c r="L16">
        <f t="shared" si="2"/>
        <v>428.32858930469041</v>
      </c>
      <c r="M16">
        <f t="shared" si="3"/>
        <v>119.23267034500658</v>
      </c>
      <c r="N16">
        <f t="shared" si="4"/>
        <v>4969.0320196533621</v>
      </c>
      <c r="O16">
        <f t="shared" si="5"/>
        <v>4969.0320196533639</v>
      </c>
      <c r="P16">
        <f t="shared" si="6"/>
        <v>81.297378715651334</v>
      </c>
      <c r="Q16">
        <f t="shared" si="7"/>
        <v>7.6831459120024777</v>
      </c>
      <c r="R16">
        <f t="shared" si="8"/>
        <v>8.6199603385644981</v>
      </c>
      <c r="S16">
        <f t="shared" si="9"/>
        <v>2.3995150337816535</v>
      </c>
      <c r="T16">
        <f t="shared" si="10"/>
        <v>99.999999999999972</v>
      </c>
      <c r="U16">
        <v>0.288576442134094</v>
      </c>
      <c r="V16">
        <v>38.811443462149505</v>
      </c>
      <c r="W16">
        <v>46.812835594053098</v>
      </c>
      <c r="X16">
        <v>29.929918110212601</v>
      </c>
      <c r="Y16">
        <v>10.779781630834901</v>
      </c>
      <c r="Z16">
        <v>36.281881534375195</v>
      </c>
      <c r="AA16">
        <v>20.686903430236399</v>
      </c>
      <c r="AB16">
        <v>2.3429597637042101</v>
      </c>
      <c r="AC16">
        <v>30.091081665191602</v>
      </c>
      <c r="AD16">
        <v>140.001260623023</v>
      </c>
      <c r="AE16">
        <v>156.07962788079098</v>
      </c>
      <c r="AF16">
        <v>67.819026264364297</v>
      </c>
      <c r="AG16">
        <v>8.548888348655689</v>
      </c>
      <c r="AH16">
        <v>1.7125753074310399</v>
      </c>
      <c r="AI16">
        <v>7.1675375326556994</v>
      </c>
      <c r="AJ16">
        <v>5.4520975001835303</v>
      </c>
      <c r="AK16">
        <v>0.83897740528356901</v>
      </c>
      <c r="AL16">
        <v>129.296990743332</v>
      </c>
      <c r="AM16">
        <v>7.1031577236777697</v>
      </c>
      <c r="AN16">
        <v>213.72571919436598</v>
      </c>
      <c r="AO16">
        <v>0.75280021416217491</v>
      </c>
      <c r="AP16">
        <v>14.116534361844801</v>
      </c>
      <c r="AQ16">
        <v>21.689938989947201</v>
      </c>
      <c r="AR16">
        <v>14.795271170183399</v>
      </c>
      <c r="AS16">
        <v>16.854990977183601</v>
      </c>
      <c r="AT16">
        <v>0.19050008588028</v>
      </c>
      <c r="AU16">
        <v>50.179843050543298</v>
      </c>
      <c r="AV16">
        <v>280.30567972862798</v>
      </c>
      <c r="AW16">
        <v>2354.4027000523702</v>
      </c>
      <c r="AX16">
        <v>15.730548863856701</v>
      </c>
      <c r="AY16">
        <v>5.31773711187284</v>
      </c>
      <c r="AZ16">
        <v>1.6020467241004901</v>
      </c>
      <c r="BA16">
        <v>9.1651039328652697</v>
      </c>
      <c r="BB16">
        <v>1.9648506129524299</v>
      </c>
      <c r="BC16">
        <v>2.03753956273819</v>
      </c>
      <c r="BD16">
        <v>4.6855290959526803</v>
      </c>
      <c r="BE16">
        <v>252.61886162512101</v>
      </c>
      <c r="BF16">
        <v>34.489857078056204</v>
      </c>
      <c r="BG16">
        <v>0.27459785487823302</v>
      </c>
      <c r="BH16">
        <v>89.156771424645598</v>
      </c>
      <c r="BI16">
        <v>6.4709383787361601</v>
      </c>
      <c r="BJ16">
        <v>88.115814424251909</v>
      </c>
      <c r="BK16">
        <v>25.8472826293306</v>
      </c>
      <c r="BL16">
        <v>16.322768243441299</v>
      </c>
      <c r="BM16">
        <v>20.093112500221398</v>
      </c>
      <c r="BN16">
        <v>376.152774346532</v>
      </c>
      <c r="BO16">
        <v>1.2831034328822899</v>
      </c>
      <c r="BP16">
        <v>36.357450893488604</v>
      </c>
      <c r="BQ16">
        <v>36.775280349855699</v>
      </c>
      <c r="BR16">
        <v>9.70080778077382</v>
      </c>
      <c r="BS16">
        <v>15.471180727459499</v>
      </c>
      <c r="BT16">
        <v>3.12716998017605</v>
      </c>
      <c r="BU16">
        <v>3.0273764297194097</v>
      </c>
      <c r="BV16">
        <v>60.824747460337299</v>
      </c>
      <c r="BW16">
        <v>2.2550875499485401</v>
      </c>
      <c r="BX16">
        <v>13.8762927501944</v>
      </c>
      <c r="BY16">
        <v>13.385591646661901</v>
      </c>
      <c r="BZ16">
        <v>22.7985716943674</v>
      </c>
      <c r="CA16">
        <v>33.559384894020098</v>
      </c>
      <c r="CB16">
        <v>1.0627631087128802</v>
      </c>
      <c r="CC16">
        <v>35.653576675533301</v>
      </c>
      <c r="CD16">
        <v>0.49472691773718797</v>
      </c>
      <c r="CE16">
        <v>1.0488470973469202</v>
      </c>
      <c r="CF16">
        <v>1.33613938979951</v>
      </c>
      <c r="CG16">
        <v>12.6758280344661</v>
      </c>
      <c r="CH16">
        <v>0.56715901591266105</v>
      </c>
      <c r="CI16">
        <v>0.78916914820121398</v>
      </c>
      <c r="CJ16">
        <v>1.64391468726961</v>
      </c>
      <c r="CK16">
        <v>4.2122167915465898</v>
      </c>
      <c r="CL16">
        <v>4360</v>
      </c>
      <c r="CM16">
        <v>0</v>
      </c>
      <c r="CN16">
        <v>0.12453627555058874</v>
      </c>
      <c r="CO16">
        <v>1.7093504778882549</v>
      </c>
      <c r="CP16">
        <v>24.621564943928512</v>
      </c>
      <c r="CQ16">
        <v>3.1938024376432734</v>
      </c>
      <c r="CR16">
        <v>0.26173970716517686</v>
      </c>
      <c r="CS16">
        <v>0.21997090255579271</v>
      </c>
      <c r="CT16">
        <v>11.830945465629146</v>
      </c>
      <c r="CU16">
        <v>37.331508926462959</v>
      </c>
      <c r="CV16">
        <v>3.002145430611999</v>
      </c>
      <c r="CW16">
        <v>14.179038379069711</v>
      </c>
      <c r="CX16">
        <v>9.1222295743026552E-2</v>
      </c>
      <c r="CY16">
        <v>1.1530912609107729</v>
      </c>
      <c r="CZ16">
        <v>0.10358638356489552</v>
      </c>
      <c r="DA16">
        <v>0.53333588171265012</v>
      </c>
      <c r="DB16">
        <v>0.36928161553991207</v>
      </c>
      <c r="DC16">
        <v>0.14610274161900672</v>
      </c>
      <c r="DD16">
        <v>0.98538448131526613</v>
      </c>
      <c r="DE16">
        <v>0.1433923930890586</v>
      </c>
      <c r="DF16">
        <v>100</v>
      </c>
      <c r="DG16">
        <v>17.067513167286751</v>
      </c>
      <c r="DH16">
        <v>44.280763578986672</v>
      </c>
      <c r="DI16">
        <v>38.651723253726573</v>
      </c>
      <c r="DJ16">
        <v>100</v>
      </c>
      <c r="DK16">
        <v>0.44157185580700342</v>
      </c>
      <c r="DL16">
        <v>1.1456349122730869</v>
      </c>
      <c r="DM16" t="s">
        <v>353</v>
      </c>
      <c r="DN16" t="s">
        <v>355</v>
      </c>
      <c r="DO16">
        <v>97.5</v>
      </c>
      <c r="DP16">
        <v>53.78</v>
      </c>
      <c r="DQ16" t="s">
        <v>357</v>
      </c>
    </row>
    <row r="17" spans="1:121" x14ac:dyDescent="0.25">
      <c r="A17" t="s">
        <v>17</v>
      </c>
      <c r="B17">
        <v>4364</v>
      </c>
      <c r="C17" t="s">
        <v>284</v>
      </c>
      <c r="D17">
        <v>4364</v>
      </c>
      <c r="E17" t="s">
        <v>353</v>
      </c>
      <c r="F17" t="s">
        <v>355</v>
      </c>
      <c r="G17">
        <v>58.1</v>
      </c>
      <c r="H17" t="s">
        <v>357</v>
      </c>
      <c r="I17" t="s">
        <v>34</v>
      </c>
      <c r="J17">
        <f t="shared" si="0"/>
        <v>4709.4141541428899</v>
      </c>
      <c r="K17">
        <f t="shared" si="1"/>
        <v>520.06145433734571</v>
      </c>
      <c r="L17">
        <f t="shared" si="2"/>
        <v>631.64712538689037</v>
      </c>
      <c r="M17">
        <f t="shared" si="3"/>
        <v>135.79651447322308</v>
      </c>
      <c r="N17">
        <f t="shared" si="4"/>
        <v>5996.9192483403494</v>
      </c>
      <c r="O17">
        <f t="shared" si="5"/>
        <v>5996.9192483403494</v>
      </c>
      <c r="P17">
        <f t="shared" si="6"/>
        <v>78.530558093578179</v>
      </c>
      <c r="Q17">
        <f t="shared" si="7"/>
        <v>8.6721436924679782</v>
      </c>
      <c r="R17">
        <f t="shared" si="8"/>
        <v>10.532860277578342</v>
      </c>
      <c r="S17">
        <f t="shared" si="9"/>
        <v>2.2644379363754954</v>
      </c>
      <c r="T17">
        <f t="shared" si="10"/>
        <v>100.00000000000001</v>
      </c>
      <c r="U17">
        <v>3.0854946289276102</v>
      </c>
      <c r="V17">
        <v>264.42434224515102</v>
      </c>
      <c r="W17">
        <v>52.843569997969396</v>
      </c>
      <c r="X17">
        <v>53.845133363265198</v>
      </c>
      <c r="Y17">
        <v>7.9534711407897909</v>
      </c>
      <c r="Z17">
        <v>60.969713401653593</v>
      </c>
      <c r="AA17">
        <v>16.697995114810499</v>
      </c>
      <c r="AB17">
        <v>30.978648826397599</v>
      </c>
      <c r="AC17">
        <v>9.5129459902081202</v>
      </c>
      <c r="AD17">
        <v>30.778582451006997</v>
      </c>
      <c r="AE17">
        <v>0.87001471712741008</v>
      </c>
      <c r="AF17">
        <v>4.9589673825280398</v>
      </c>
      <c r="AG17">
        <v>64.504465075062598</v>
      </c>
      <c r="AH17">
        <v>1.29204517922058</v>
      </c>
      <c r="AI17">
        <v>8.9832417492951695</v>
      </c>
      <c r="AJ17">
        <v>1.65584711328648</v>
      </c>
      <c r="AK17">
        <v>4.4715054076078795</v>
      </c>
      <c r="AL17">
        <v>2.4891691277642201</v>
      </c>
      <c r="AM17">
        <v>0.35118284947760797</v>
      </c>
      <c r="AN17">
        <v>513.08340988770203</v>
      </c>
      <c r="AO17">
        <v>36.860388653422</v>
      </c>
      <c r="AP17">
        <v>4.7526185680394901</v>
      </c>
      <c r="AQ17">
        <v>335.79513194377904</v>
      </c>
      <c r="AR17">
        <v>32.314048909777298</v>
      </c>
      <c r="AS17">
        <v>67.4288304286666</v>
      </c>
      <c r="AT17">
        <v>0.85226697581377597</v>
      </c>
      <c r="AU17">
        <v>223.44026655741101</v>
      </c>
      <c r="AV17">
        <v>315.053974109504</v>
      </c>
      <c r="AW17">
        <v>16.6694936777671</v>
      </c>
      <c r="AX17">
        <v>20.883206833617702</v>
      </c>
      <c r="AY17">
        <v>30.034427258346398</v>
      </c>
      <c r="AZ17">
        <v>0.96536173497619404</v>
      </c>
      <c r="BA17">
        <v>2.3572311148851099</v>
      </c>
      <c r="BB17">
        <v>2.5112248322772599</v>
      </c>
      <c r="BC17">
        <v>216.88753053685502</v>
      </c>
      <c r="BD17">
        <v>3.75116710255462</v>
      </c>
      <c r="BE17">
        <v>2557.1553251863802</v>
      </c>
      <c r="BF17">
        <v>49.833717491034001</v>
      </c>
      <c r="BG17">
        <v>3.4433602652450399</v>
      </c>
      <c r="BH17">
        <v>4.9004582677477702</v>
      </c>
      <c r="BI17">
        <v>4.4990386351304394</v>
      </c>
      <c r="BJ17">
        <v>121.87186146855699</v>
      </c>
      <c r="BK17">
        <v>1.7275177708221501</v>
      </c>
      <c r="BL17">
        <v>45.3183666172513</v>
      </c>
      <c r="BM17">
        <v>61.801045387540306</v>
      </c>
      <c r="BN17">
        <v>419.20036657080101</v>
      </c>
      <c r="BO17">
        <v>2.9461722354172499</v>
      </c>
      <c r="BP17">
        <v>4.20892541799937</v>
      </c>
      <c r="BQ17">
        <v>2.4383594771509101</v>
      </c>
      <c r="BR17">
        <v>9.4243519473843698</v>
      </c>
      <c r="BS17">
        <v>2.5805381377448602</v>
      </c>
      <c r="BT17">
        <v>3.1443780383104198</v>
      </c>
      <c r="BU17">
        <v>3.1440635166700597</v>
      </c>
      <c r="BV17">
        <v>59.531583892464802</v>
      </c>
      <c r="BW17">
        <v>17.1695031169434</v>
      </c>
      <c r="BX17">
        <v>32.6570226872403</v>
      </c>
      <c r="BY17">
        <v>31.800096049386198</v>
      </c>
      <c r="BZ17">
        <v>8.8409835996930504</v>
      </c>
      <c r="CA17">
        <v>6.2028386347970503</v>
      </c>
      <c r="CB17">
        <v>9.3645126719779395</v>
      </c>
      <c r="CC17">
        <v>40.841511628053503</v>
      </c>
      <c r="CD17">
        <v>11.313719209177901</v>
      </c>
      <c r="CE17">
        <v>5.6167708131588601</v>
      </c>
      <c r="CF17">
        <v>1.4528920787047301E-2</v>
      </c>
      <c r="CG17">
        <v>17.826513367394202</v>
      </c>
      <c r="CH17">
        <v>0.51882081669401992</v>
      </c>
      <c r="CI17">
        <v>0.76992712301204402</v>
      </c>
      <c r="CJ17">
        <v>10.1533046350505</v>
      </c>
      <c r="CK17">
        <v>2.3528498563873503</v>
      </c>
      <c r="CL17">
        <v>4364</v>
      </c>
      <c r="CM17">
        <v>0</v>
      </c>
      <c r="CN17">
        <v>0.11662992839977684</v>
      </c>
      <c r="CO17">
        <v>1.5429818121526035</v>
      </c>
      <c r="CP17">
        <v>23.503335978521662</v>
      </c>
      <c r="CQ17">
        <v>2.8240376099812616</v>
      </c>
      <c r="CR17">
        <v>0.31233994663919018</v>
      </c>
      <c r="CS17">
        <v>0.26769699765646982</v>
      </c>
      <c r="CT17">
        <v>12.593127415617779</v>
      </c>
      <c r="CU17">
        <v>39.779808353958259</v>
      </c>
      <c r="CV17">
        <v>2.7742901221563452</v>
      </c>
      <c r="CW17">
        <v>12.698405157529439</v>
      </c>
      <c r="CX17">
        <v>0.10781023666608439</v>
      </c>
      <c r="CY17">
        <v>1.070423566129683</v>
      </c>
      <c r="CZ17">
        <v>0.11328777648790231</v>
      </c>
      <c r="DA17">
        <v>0.63943663905644366</v>
      </c>
      <c r="DB17">
        <v>0.3937546388916443</v>
      </c>
      <c r="DC17">
        <v>0.15427650807174381</v>
      </c>
      <c r="DD17">
        <v>0.95635491663137062</v>
      </c>
      <c r="DE17">
        <v>0.15200239545236122</v>
      </c>
      <c r="DF17">
        <v>100.00000000000001</v>
      </c>
      <c r="DG17">
        <v>15.533027419372329</v>
      </c>
      <c r="DH17">
        <v>46.285269722808778</v>
      </c>
      <c r="DI17">
        <v>38.181702857818912</v>
      </c>
      <c r="DJ17">
        <v>100.00000000000003</v>
      </c>
      <c r="DK17">
        <v>0.40681861354414289</v>
      </c>
      <c r="DL17">
        <v>1.2122369160738049</v>
      </c>
      <c r="DM17" t="s">
        <v>353</v>
      </c>
      <c r="DN17" t="s">
        <v>355</v>
      </c>
      <c r="DO17">
        <v>97.5</v>
      </c>
      <c r="DP17">
        <v>58.1</v>
      </c>
      <c r="DQ17" t="s">
        <v>357</v>
      </c>
    </row>
    <row r="18" spans="1:121" x14ac:dyDescent="0.25">
      <c r="A18" t="s">
        <v>3</v>
      </c>
      <c r="B18">
        <v>4371</v>
      </c>
      <c r="C18" t="s">
        <v>285</v>
      </c>
      <c r="D18">
        <v>4371</v>
      </c>
      <c r="E18" t="s">
        <v>353</v>
      </c>
      <c r="F18" t="s">
        <v>355</v>
      </c>
      <c r="G18">
        <v>60.1</v>
      </c>
      <c r="H18" t="s">
        <v>274</v>
      </c>
      <c r="I18" t="s">
        <v>34</v>
      </c>
      <c r="J18">
        <f t="shared" si="0"/>
        <v>4180.4462779164223</v>
      </c>
      <c r="K18">
        <f t="shared" si="1"/>
        <v>91.347529905340593</v>
      </c>
      <c r="L18">
        <f t="shared" si="2"/>
        <v>12.640043879137602</v>
      </c>
      <c r="M18">
        <f t="shared" si="3"/>
        <v>307.39053431846929</v>
      </c>
      <c r="N18">
        <f t="shared" si="4"/>
        <v>4591.8243860193706</v>
      </c>
      <c r="O18">
        <f t="shared" si="5"/>
        <v>4591.8243860193697</v>
      </c>
      <c r="P18">
        <f t="shared" si="6"/>
        <v>91.041074886150653</v>
      </c>
      <c r="Q18">
        <f t="shared" si="7"/>
        <v>1.9893515567246971</v>
      </c>
      <c r="R18">
        <f t="shared" si="8"/>
        <v>0.27527280698326517</v>
      </c>
      <c r="S18">
        <f t="shared" si="9"/>
        <v>6.6943007501413758</v>
      </c>
      <c r="T18">
        <f t="shared" si="10"/>
        <v>100.00000000000003</v>
      </c>
      <c r="U18">
        <v>0.56844819335784791</v>
      </c>
      <c r="V18">
        <v>10.458578861490999</v>
      </c>
      <c r="W18">
        <v>81.9473214035593</v>
      </c>
      <c r="X18">
        <v>14.167758149256301</v>
      </c>
      <c r="Y18">
        <v>13.436865080452</v>
      </c>
      <c r="Z18">
        <v>32.308241773094203</v>
      </c>
      <c r="AA18">
        <v>0.63631449359512504</v>
      </c>
      <c r="AB18">
        <v>1.39340241582337</v>
      </c>
      <c r="AC18">
        <v>1.0528188911573</v>
      </c>
      <c r="AD18">
        <v>0.80174032068761103</v>
      </c>
      <c r="AE18">
        <v>0.98417486338195792</v>
      </c>
      <c r="AF18">
        <v>0.98417486338195792</v>
      </c>
      <c r="AG18">
        <v>2.54822047316665</v>
      </c>
      <c r="AH18">
        <v>2.3978480414647998</v>
      </c>
      <c r="AI18">
        <v>1.5328435739488699</v>
      </c>
      <c r="AJ18">
        <v>2.0162129242070002</v>
      </c>
      <c r="AK18">
        <v>0.47521573419265595</v>
      </c>
      <c r="AL18">
        <v>222.77961557167899</v>
      </c>
      <c r="AM18">
        <v>7.6212066557413696</v>
      </c>
      <c r="AN18">
        <v>0.580197904084365</v>
      </c>
      <c r="AO18">
        <v>0.48965154171060504</v>
      </c>
      <c r="AP18">
        <v>11.8851782262904</v>
      </c>
      <c r="AQ18">
        <v>0.58289977345125699</v>
      </c>
      <c r="AR18">
        <v>7.444453787772539</v>
      </c>
      <c r="AS18">
        <v>7.8994174379663598</v>
      </c>
      <c r="AT18">
        <v>3.3692023393248796E-2</v>
      </c>
      <c r="AU18">
        <v>24.0914136657202</v>
      </c>
      <c r="AV18">
        <v>129.53516988873702</v>
      </c>
      <c r="AW18">
        <v>2908.1026905460499</v>
      </c>
      <c r="AX18">
        <v>0.16153270326821501</v>
      </c>
      <c r="AY18">
        <v>6.845150821869761</v>
      </c>
      <c r="AZ18">
        <v>4.4740882666984501</v>
      </c>
      <c r="BA18">
        <v>7.9805892576441506</v>
      </c>
      <c r="BB18">
        <v>1.6600405133184399</v>
      </c>
      <c r="BC18">
        <v>1.0107262022544501</v>
      </c>
      <c r="BD18">
        <v>2.6543965370454701</v>
      </c>
      <c r="BE18">
        <v>38.207677438502103</v>
      </c>
      <c r="BF18">
        <v>15.933188984265399</v>
      </c>
      <c r="BG18">
        <v>0.14801394114913902</v>
      </c>
      <c r="BH18">
        <v>77.004849384392401</v>
      </c>
      <c r="BI18">
        <v>4.5877177006519201</v>
      </c>
      <c r="BJ18">
        <v>45.5846802218148</v>
      </c>
      <c r="BK18">
        <v>15.3938466764816</v>
      </c>
      <c r="BL18">
        <v>16.739125293037002</v>
      </c>
      <c r="BM18">
        <v>8.10730425475227</v>
      </c>
      <c r="BN18">
        <v>328.34121359192397</v>
      </c>
      <c r="BO18">
        <v>2.5966042369181301</v>
      </c>
      <c r="BP18">
        <v>22.424158121491701</v>
      </c>
      <c r="BQ18">
        <v>25.149414865047302</v>
      </c>
      <c r="BR18">
        <v>244.85568593746299</v>
      </c>
      <c r="BS18">
        <v>13.716332161288198</v>
      </c>
      <c r="BT18">
        <v>3.71140110616011</v>
      </c>
      <c r="BU18">
        <v>5.5535680944180603</v>
      </c>
      <c r="BV18">
        <v>78.488311917846701</v>
      </c>
      <c r="BW18">
        <v>1.9569254120331101</v>
      </c>
      <c r="BX18">
        <v>7.4633722778687703</v>
      </c>
      <c r="BY18">
        <v>3.8831908608201497</v>
      </c>
      <c r="BZ18">
        <v>11.598926036045301</v>
      </c>
      <c r="CA18">
        <v>23.082706236898598</v>
      </c>
      <c r="CB18">
        <v>0.16444070301042599</v>
      </c>
      <c r="CC18">
        <v>50.257851949679797</v>
      </c>
      <c r="CD18">
        <v>8.8281538269191202</v>
      </c>
      <c r="CE18">
        <v>0.442269057616831</v>
      </c>
      <c r="CF18">
        <v>1.0840632603240901</v>
      </c>
      <c r="CG18">
        <v>16.355958192523101</v>
      </c>
      <c r="CH18">
        <v>0.60226560716010802</v>
      </c>
      <c r="CI18">
        <v>1.2543600730642499</v>
      </c>
      <c r="CJ18">
        <v>0.99876620666679305</v>
      </c>
      <c r="CK18">
        <v>3.7657510102221194</v>
      </c>
      <c r="CL18">
        <v>4371</v>
      </c>
      <c r="CM18">
        <v>0</v>
      </c>
      <c r="CN18">
        <v>0</v>
      </c>
      <c r="CO18">
        <v>1.3123123240592691</v>
      </c>
      <c r="CP18">
        <v>23.319268868931225</v>
      </c>
      <c r="CQ18">
        <v>3.4960889373394894</v>
      </c>
      <c r="CR18">
        <v>0.135565201770976</v>
      </c>
      <c r="CS18">
        <v>0.1408322195869639</v>
      </c>
      <c r="CT18">
        <v>10.941246804820363</v>
      </c>
      <c r="CU18">
        <v>43.472573540106438</v>
      </c>
      <c r="CV18">
        <v>3.8535350523149559</v>
      </c>
      <c r="CW18">
        <v>9.9000105525504587</v>
      </c>
      <c r="CX18">
        <v>6.7806141341056864E-2</v>
      </c>
      <c r="CY18">
        <v>0.61503840667786125</v>
      </c>
      <c r="CZ18">
        <v>0.1290181201779918</v>
      </c>
      <c r="DA18">
        <v>0.72625782239544134</v>
      </c>
      <c r="DB18">
        <v>0.37516177050679922</v>
      </c>
      <c r="DC18">
        <v>0.19559781384129521</v>
      </c>
      <c r="DD18">
        <v>1.2207095538857691</v>
      </c>
      <c r="DE18">
        <v>9.8976869693637032E-2</v>
      </c>
      <c r="DF18">
        <v>99.999999999999972</v>
      </c>
      <c r="DG18">
        <v>12.473301108496878</v>
      </c>
      <c r="DH18">
        <v>51.689287571743286</v>
      </c>
      <c r="DI18">
        <v>35.837411319759823</v>
      </c>
      <c r="DJ18">
        <v>99.999999999999986</v>
      </c>
      <c r="DK18">
        <v>0.34805251409494026</v>
      </c>
      <c r="DL18">
        <v>1.4423276031447938</v>
      </c>
      <c r="DM18" t="s">
        <v>353</v>
      </c>
      <c r="DN18" t="s">
        <v>355</v>
      </c>
      <c r="DO18">
        <v>98.5</v>
      </c>
      <c r="DP18">
        <v>60.1</v>
      </c>
      <c r="DQ18" t="s">
        <v>274</v>
      </c>
    </row>
    <row r="19" spans="1:121" x14ac:dyDescent="0.25">
      <c r="A19" t="s">
        <v>5</v>
      </c>
      <c r="B19">
        <v>4371</v>
      </c>
      <c r="C19" t="s">
        <v>285</v>
      </c>
      <c r="D19">
        <v>4371</v>
      </c>
      <c r="E19" t="s">
        <v>353</v>
      </c>
      <c r="F19" t="s">
        <v>355</v>
      </c>
      <c r="G19">
        <v>60.1</v>
      </c>
      <c r="H19" t="s">
        <v>274</v>
      </c>
      <c r="I19" t="s">
        <v>34</v>
      </c>
      <c r="J19">
        <f t="shared" si="0"/>
        <v>4407.2859339983188</v>
      </c>
      <c r="K19">
        <f t="shared" si="1"/>
        <v>101.80216364119144</v>
      </c>
      <c r="L19">
        <f t="shared" si="2"/>
        <v>12.36954978533889</v>
      </c>
      <c r="M19">
        <f t="shared" si="3"/>
        <v>326.29002265690525</v>
      </c>
      <c r="N19">
        <f t="shared" si="4"/>
        <v>4847.7476700817542</v>
      </c>
      <c r="O19">
        <f t="shared" si="5"/>
        <v>4847.7476700817551</v>
      </c>
      <c r="P19">
        <f t="shared" si="6"/>
        <v>90.914095244647754</v>
      </c>
      <c r="Q19">
        <f t="shared" si="7"/>
        <v>2.0999889138098351</v>
      </c>
      <c r="R19">
        <f t="shared" si="8"/>
        <v>0.25516075974165303</v>
      </c>
      <c r="S19">
        <f t="shared" si="9"/>
        <v>6.7307550818007513</v>
      </c>
      <c r="T19">
        <f t="shared" si="10"/>
        <v>99.999999999999986</v>
      </c>
      <c r="U19">
        <v>0.34892500456695602</v>
      </c>
      <c r="V19">
        <v>24.697410283059401</v>
      </c>
      <c r="W19">
        <v>50.207994211705795</v>
      </c>
      <c r="X19">
        <v>19.934314494222001</v>
      </c>
      <c r="Y19">
        <v>10.327014738702401</v>
      </c>
      <c r="Z19">
        <v>27.834496460591296</v>
      </c>
      <c r="AA19">
        <v>0.430599896665955</v>
      </c>
      <c r="AB19">
        <v>0.85362856850660496</v>
      </c>
      <c r="AC19">
        <v>0.52427102564666705</v>
      </c>
      <c r="AD19">
        <v>1.76994746259608</v>
      </c>
      <c r="AE19">
        <v>1.2295411149978599</v>
      </c>
      <c r="AF19">
        <v>1.2295411149978599</v>
      </c>
      <c r="AG19">
        <v>2.5586476157844498</v>
      </c>
      <c r="AH19">
        <v>1.7645129553352301</v>
      </c>
      <c r="AI19">
        <v>8.8477857377171087</v>
      </c>
      <c r="AJ19">
        <v>2.5160236694660698</v>
      </c>
      <c r="AK19">
        <v>0.53721771918182604</v>
      </c>
      <c r="AL19">
        <v>223.85348481285601</v>
      </c>
      <c r="AM19">
        <v>6.9843967282059802</v>
      </c>
      <c r="AN19">
        <v>0.39244282714770501</v>
      </c>
      <c r="AO19">
        <v>0.50465757559221402</v>
      </c>
      <c r="AP19">
        <v>6.05520066252297</v>
      </c>
      <c r="AQ19">
        <v>0.68896502702110407</v>
      </c>
      <c r="AR19">
        <v>1.41924239380449</v>
      </c>
      <c r="AS19">
        <v>0.40805422128582397</v>
      </c>
      <c r="AT19">
        <v>8.35669313896161E-2</v>
      </c>
      <c r="AU19">
        <v>22.3321777030391</v>
      </c>
      <c r="AV19">
        <v>203.48912553393401</v>
      </c>
      <c r="AW19">
        <v>3197.4364845042801</v>
      </c>
      <c r="AY19">
        <v>7.4694388405387899</v>
      </c>
      <c r="AZ19">
        <v>2.7600689253837603</v>
      </c>
      <c r="BA19">
        <v>2.2273156889239503</v>
      </c>
      <c r="BB19">
        <v>1.9077804105677301</v>
      </c>
      <c r="BC19">
        <v>1.4769612180004601</v>
      </c>
      <c r="BD19">
        <v>3.1860669051378498</v>
      </c>
      <c r="BE19">
        <v>27.260769798614998</v>
      </c>
      <c r="BF19">
        <v>19.843352653064802</v>
      </c>
      <c r="BG19">
        <v>0.15272882021255499</v>
      </c>
      <c r="BH19">
        <v>77.748094210385403</v>
      </c>
      <c r="BI19">
        <v>4.4548456894079393</v>
      </c>
      <c r="BJ19">
        <v>61.4057159906382</v>
      </c>
      <c r="BK19">
        <v>14.9136844214493</v>
      </c>
      <c r="BL19">
        <v>15.229212283277299</v>
      </c>
      <c r="BM19">
        <v>8.7101150053151102</v>
      </c>
      <c r="BN19">
        <v>301.21110324250998</v>
      </c>
      <c r="BO19">
        <v>1.7735063087295502</v>
      </c>
      <c r="BP19">
        <v>21.628738127930703</v>
      </c>
      <c r="BQ19">
        <v>23.853705478141901</v>
      </c>
      <c r="BR19">
        <v>271.65746120618201</v>
      </c>
      <c r="BS19">
        <v>7.1603375720443498</v>
      </c>
      <c r="BT19">
        <v>2.9872226770966601</v>
      </c>
      <c r="BU19">
        <v>4.0169931048070193</v>
      </c>
      <c r="BV19">
        <v>51.052673462823904</v>
      </c>
      <c r="BW19">
        <v>1.4389730002362899</v>
      </c>
      <c r="BX19">
        <v>7.4441361869703204</v>
      </c>
      <c r="BY19">
        <v>4.3548574106772397</v>
      </c>
      <c r="BZ19">
        <v>8.1490261778062987</v>
      </c>
      <c r="CA19">
        <v>24.351449701276401</v>
      </c>
      <c r="CB19">
        <v>1.8336777408462897E-2</v>
      </c>
      <c r="CC19">
        <v>24.802429239481999</v>
      </c>
      <c r="CD19">
        <v>0.24772830989846101</v>
      </c>
      <c r="CE19">
        <v>0.53416175769114793</v>
      </c>
      <c r="CF19">
        <v>0.36805863213425</v>
      </c>
      <c r="CG19">
        <v>7.3333604169215398</v>
      </c>
      <c r="CH19">
        <v>0.47148205629263001</v>
      </c>
      <c r="CI19">
        <v>1.0637707372703</v>
      </c>
      <c r="CJ19">
        <v>0.87486253655552904</v>
      </c>
      <c r="CK19">
        <v>12.947474105126801</v>
      </c>
      <c r="CL19">
        <v>4371</v>
      </c>
      <c r="CM19">
        <v>0</v>
      </c>
      <c r="CN19">
        <v>0</v>
      </c>
      <c r="CO19">
        <v>1.3123123240592691</v>
      </c>
      <c r="CP19">
        <v>23.319268868931225</v>
      </c>
      <c r="CQ19">
        <v>3.4960889373394894</v>
      </c>
      <c r="CR19">
        <v>0.135565201770976</v>
      </c>
      <c r="CS19">
        <v>0.1408322195869639</v>
      </c>
      <c r="CT19">
        <v>10.941246804820363</v>
      </c>
      <c r="CU19">
        <v>43.472573540106438</v>
      </c>
      <c r="CV19">
        <v>3.8535350523149559</v>
      </c>
      <c r="CW19">
        <v>9.9000105525504587</v>
      </c>
      <c r="CX19">
        <v>6.7806141341056864E-2</v>
      </c>
      <c r="CY19">
        <v>0.61503840667786125</v>
      </c>
      <c r="CZ19">
        <v>0.1290181201779918</v>
      </c>
      <c r="DA19">
        <v>0.72625782239544134</v>
      </c>
      <c r="DB19">
        <v>0.37516177050679922</v>
      </c>
      <c r="DC19">
        <v>0.19559781384129521</v>
      </c>
      <c r="DD19">
        <v>1.2207095538857691</v>
      </c>
      <c r="DE19">
        <v>9.8976869693637032E-2</v>
      </c>
      <c r="DF19">
        <v>99.999999999999972</v>
      </c>
      <c r="DG19">
        <v>12.473301108496878</v>
      </c>
      <c r="DH19">
        <v>51.689287571743286</v>
      </c>
      <c r="DI19">
        <v>35.837411319759823</v>
      </c>
      <c r="DJ19">
        <v>99.999999999999986</v>
      </c>
      <c r="DK19">
        <v>0.34805251409494026</v>
      </c>
      <c r="DL19">
        <v>1.4423276031447938</v>
      </c>
      <c r="DM19" t="s">
        <v>353</v>
      </c>
      <c r="DN19" t="s">
        <v>355</v>
      </c>
      <c r="DO19">
        <v>98.5</v>
      </c>
      <c r="DP19">
        <v>60.1</v>
      </c>
      <c r="DQ19" t="s">
        <v>274</v>
      </c>
    </row>
    <row r="20" spans="1:121" x14ac:dyDescent="0.25">
      <c r="A20" t="s">
        <v>1</v>
      </c>
      <c r="B20">
        <v>4372</v>
      </c>
      <c r="C20" t="s">
        <v>286</v>
      </c>
      <c r="D20">
        <v>4372</v>
      </c>
      <c r="E20" t="s">
        <v>354</v>
      </c>
      <c r="F20" t="s">
        <v>356</v>
      </c>
      <c r="G20">
        <v>63.8</v>
      </c>
      <c r="H20" t="s">
        <v>274</v>
      </c>
      <c r="I20" t="s">
        <v>34</v>
      </c>
      <c r="J20">
        <f t="shared" si="0"/>
        <v>3965.5036546695178</v>
      </c>
      <c r="K20">
        <f t="shared" si="1"/>
        <v>69.629217554989225</v>
      </c>
      <c r="L20">
        <f t="shared" si="2"/>
        <v>12.231440504030207</v>
      </c>
      <c r="M20">
        <f t="shared" si="3"/>
        <v>224.42372372843505</v>
      </c>
      <c r="N20">
        <f t="shared" si="4"/>
        <v>4271.7880364569719</v>
      </c>
      <c r="O20">
        <f t="shared" si="5"/>
        <v>4271.7880364569728</v>
      </c>
      <c r="P20">
        <f t="shared" si="6"/>
        <v>92.830066024495736</v>
      </c>
      <c r="Q20">
        <f t="shared" si="7"/>
        <v>1.6299782892022845</v>
      </c>
      <c r="R20">
        <f t="shared" si="8"/>
        <v>0.28633069805062195</v>
      </c>
      <c r="S20">
        <f t="shared" si="9"/>
        <v>5.2536249882513459</v>
      </c>
      <c r="T20">
        <f t="shared" si="10"/>
        <v>99.999999999999986</v>
      </c>
      <c r="U20">
        <v>0.92109067801513789</v>
      </c>
      <c r="V20">
        <v>4.2026724743164001</v>
      </c>
      <c r="W20">
        <v>27.883368624323897</v>
      </c>
      <c r="X20">
        <v>16.218894667463999</v>
      </c>
      <c r="Y20">
        <v>24.736877638895699</v>
      </c>
      <c r="Z20">
        <v>358.59879783581903</v>
      </c>
      <c r="AA20">
        <v>1.32928082855134</v>
      </c>
      <c r="AB20">
        <v>0.76908087321636298</v>
      </c>
      <c r="AC20">
        <v>1.44984274313641</v>
      </c>
      <c r="AD20">
        <v>5.55825650354386</v>
      </c>
      <c r="AE20">
        <v>1.7462385673792102</v>
      </c>
      <c r="AF20">
        <v>2.3356656875610398</v>
      </c>
      <c r="AG20">
        <v>1.01788115487442</v>
      </c>
      <c r="AH20">
        <v>3.2200395088128899</v>
      </c>
      <c r="AI20">
        <v>0.36491438749726401</v>
      </c>
      <c r="AJ20">
        <v>1.6597088872219599</v>
      </c>
      <c r="AK20">
        <v>6.99181624097442</v>
      </c>
      <c r="AL20">
        <v>180.78876416625499</v>
      </c>
      <c r="AM20">
        <v>5.7862479812515204</v>
      </c>
      <c r="AN20">
        <v>0.56639694105957095</v>
      </c>
      <c r="AO20">
        <v>2.9415697199929802</v>
      </c>
      <c r="AP20">
        <v>5.0589273186758996</v>
      </c>
      <c r="AQ20">
        <v>0.27738814475566903</v>
      </c>
      <c r="AR20">
        <v>0.43673695876406299</v>
      </c>
      <c r="AS20">
        <v>2.8669510532556699</v>
      </c>
      <c r="AT20">
        <v>5.5160125828550892E-2</v>
      </c>
      <c r="AU20">
        <v>6.9711701429328707</v>
      </c>
      <c r="AV20">
        <v>96.625651080878001</v>
      </c>
      <c r="AW20">
        <v>2727.64024967573</v>
      </c>
      <c r="AZ20">
        <v>2.9414775768638499</v>
      </c>
      <c r="BA20">
        <v>1.7580506308232402</v>
      </c>
      <c r="BB20">
        <v>0.740699427037809</v>
      </c>
      <c r="BC20">
        <v>0.54981934742152494</v>
      </c>
      <c r="BD20">
        <v>1.0555341158407601</v>
      </c>
      <c r="BE20">
        <v>14.5233619293228</v>
      </c>
      <c r="BF20">
        <v>6.2070632940324799</v>
      </c>
      <c r="BG20">
        <v>0.190403042436218</v>
      </c>
      <c r="BH20">
        <v>53.458285418526899</v>
      </c>
      <c r="BI20">
        <v>2.2006020556132602</v>
      </c>
      <c r="BJ20">
        <v>16.7172541607721</v>
      </c>
      <c r="BK20">
        <v>8.2672806381091899</v>
      </c>
      <c r="BL20">
        <v>12.0265355997547</v>
      </c>
      <c r="BM20">
        <v>3.9756454379977004</v>
      </c>
      <c r="BN20">
        <v>171.39200112887099</v>
      </c>
      <c r="BO20">
        <v>2.5881559056908001</v>
      </c>
      <c r="BP20">
        <v>16.607696811388799</v>
      </c>
      <c r="BQ20">
        <v>18.806002427857401</v>
      </c>
      <c r="BR20">
        <v>185.94085819349999</v>
      </c>
      <c r="BS20">
        <v>19.652130694183899</v>
      </c>
      <c r="BT20">
        <v>3.6812359915171196</v>
      </c>
      <c r="BU20">
        <v>5.7092012958204599</v>
      </c>
      <c r="BV20">
        <v>91.2932619353749</v>
      </c>
      <c r="BW20">
        <v>1.02715679635047</v>
      </c>
      <c r="BX20">
        <v>2.8359360126807203</v>
      </c>
      <c r="BY20">
        <v>1.6615913955617001</v>
      </c>
      <c r="BZ20">
        <v>1.8993510153159601</v>
      </c>
      <c r="CA20">
        <v>22.041955809376798</v>
      </c>
      <c r="CB20">
        <v>0.10762397892613501</v>
      </c>
      <c r="CC20">
        <v>62.666538328196701</v>
      </c>
      <c r="CD20">
        <v>11.819151941806901</v>
      </c>
      <c r="CE20">
        <v>0.37080554191006398</v>
      </c>
      <c r="CF20">
        <v>2.23859030916825</v>
      </c>
      <c r="CG20">
        <v>21.938785255294903</v>
      </c>
      <c r="CH20">
        <v>0.46064805195430497</v>
      </c>
      <c r="CI20">
        <v>1.0492075937890601</v>
      </c>
      <c r="CJ20">
        <v>2.8667625358564801</v>
      </c>
      <c r="CK20">
        <v>9.50173422104411</v>
      </c>
      <c r="CL20">
        <v>4372</v>
      </c>
      <c r="CM20">
        <v>0</v>
      </c>
      <c r="CN20">
        <v>0</v>
      </c>
      <c r="CO20">
        <v>1.3720320552711029</v>
      </c>
      <c r="CP20">
        <v>21.849944812925884</v>
      </c>
      <c r="CQ20">
        <v>2.3304334487170291</v>
      </c>
      <c r="CR20">
        <v>0.38260852517065069</v>
      </c>
      <c r="CS20">
        <v>0.28574929504717561</v>
      </c>
      <c r="CT20">
        <v>13.060280196130048</v>
      </c>
      <c r="CU20">
        <v>37.916876548943435</v>
      </c>
      <c r="CV20">
        <v>2.931212222248984</v>
      </c>
      <c r="CW20">
        <v>15.535945850494823</v>
      </c>
      <c r="CX20">
        <v>0.11026262160296241</v>
      </c>
      <c r="CY20">
        <v>1.2259435435788948</v>
      </c>
      <c r="CZ20">
        <v>0.12109021943646213</v>
      </c>
      <c r="DA20">
        <v>0.57176402613316724</v>
      </c>
      <c r="DB20">
        <v>0.55783292314389876</v>
      </c>
      <c r="DC20">
        <v>0.24663219428861888</v>
      </c>
      <c r="DD20">
        <v>1.2775346530750462</v>
      </c>
      <c r="DE20">
        <v>0.15497967689447617</v>
      </c>
      <c r="DF20">
        <v>99.931122813102661</v>
      </c>
      <c r="DG20">
        <v>19.109131463078722</v>
      </c>
      <c r="DH20">
        <v>44.036035541089795</v>
      </c>
      <c r="DI20">
        <v>36.785955808934141</v>
      </c>
      <c r="DJ20">
        <v>99.931122813102661</v>
      </c>
      <c r="DK20">
        <v>0.51946812425729383</v>
      </c>
      <c r="DL20">
        <v>1.1970882520985044</v>
      </c>
      <c r="DM20" t="s">
        <v>354</v>
      </c>
      <c r="DN20" t="s">
        <v>356</v>
      </c>
      <c r="DO20">
        <v>95</v>
      </c>
      <c r="DP20">
        <v>63.8</v>
      </c>
      <c r="DQ20" t="s">
        <v>274</v>
      </c>
    </row>
    <row r="21" spans="1:121" x14ac:dyDescent="0.25">
      <c r="A21" t="s">
        <v>25</v>
      </c>
      <c r="B21">
        <v>4373</v>
      </c>
      <c r="C21" t="s">
        <v>287</v>
      </c>
      <c r="D21">
        <v>4373</v>
      </c>
      <c r="E21" t="s">
        <v>353</v>
      </c>
      <c r="F21" t="s">
        <v>355</v>
      </c>
      <c r="G21">
        <v>57.19</v>
      </c>
      <c r="H21" t="s">
        <v>357</v>
      </c>
      <c r="I21" t="s">
        <v>34</v>
      </c>
      <c r="J21">
        <f t="shared" si="0"/>
        <v>5711.9895947074911</v>
      </c>
      <c r="K21">
        <f t="shared" si="1"/>
        <v>138.17951214277798</v>
      </c>
      <c r="L21">
        <f t="shared" si="2"/>
        <v>5.0091853241770634</v>
      </c>
      <c r="M21">
        <f t="shared" si="3"/>
        <v>139.14915180236213</v>
      </c>
      <c r="N21">
        <f t="shared" si="4"/>
        <v>5994.3274439768084</v>
      </c>
      <c r="O21">
        <f t="shared" si="5"/>
        <v>5994.3274439768102</v>
      </c>
      <c r="P21">
        <f t="shared" si="6"/>
        <v>95.289916143085975</v>
      </c>
      <c r="Q21">
        <f t="shared" si="7"/>
        <v>2.3051712378779512</v>
      </c>
      <c r="R21">
        <f t="shared" si="8"/>
        <v>8.3565426997325068E-2</v>
      </c>
      <c r="S21">
        <f t="shared" si="9"/>
        <v>2.3213471920387212</v>
      </c>
      <c r="T21">
        <f t="shared" si="10"/>
        <v>99.999999999999972</v>
      </c>
      <c r="U21">
        <v>0.26072852430114701</v>
      </c>
      <c r="V21">
        <v>15.4131922178838</v>
      </c>
      <c r="W21">
        <v>38.070259170103398</v>
      </c>
      <c r="X21">
        <v>13.846074488596498</v>
      </c>
      <c r="Y21">
        <v>6.5020766810928299</v>
      </c>
      <c r="Z21">
        <v>24.0676692217409</v>
      </c>
      <c r="AA21">
        <v>1.991867873878</v>
      </c>
      <c r="AB21">
        <v>1.27282524218987</v>
      </c>
      <c r="AC21">
        <v>0.355827599679716</v>
      </c>
      <c r="AD21">
        <v>7.9192586181012797E-2</v>
      </c>
      <c r="AE21">
        <v>0.69803879966551707</v>
      </c>
      <c r="AF21">
        <v>0.80247411027836701</v>
      </c>
      <c r="AG21">
        <v>5.1526454281509402</v>
      </c>
      <c r="AH21">
        <v>0.38949965107421997</v>
      </c>
      <c r="AI21">
        <v>10.233334412713601</v>
      </c>
      <c r="AJ21">
        <v>7.5960376832184293</v>
      </c>
      <c r="AK21">
        <v>0.74051012701187302</v>
      </c>
      <c r="AL21">
        <v>54.559854164438406</v>
      </c>
      <c r="AM21">
        <v>4.4405529131301895</v>
      </c>
      <c r="AN21">
        <v>1.9514104959596399</v>
      </c>
      <c r="AO21">
        <v>0.60527833233947703</v>
      </c>
      <c r="AP21">
        <v>6.6018370824023807</v>
      </c>
      <c r="AQ21">
        <v>0.57262720633344599</v>
      </c>
      <c r="AR21">
        <v>12.1474919471486</v>
      </c>
      <c r="AS21">
        <v>11.989979551855301</v>
      </c>
      <c r="AT21">
        <v>0.16616050736541599</v>
      </c>
      <c r="AU21">
        <v>41.522060919587702</v>
      </c>
      <c r="AV21">
        <v>394.65294250281897</v>
      </c>
      <c r="AW21">
        <v>2447.4155121722797</v>
      </c>
      <c r="AZ21">
        <v>0.49014877344512897</v>
      </c>
      <c r="BA21">
        <v>4.4338391622841602</v>
      </c>
      <c r="BB21">
        <v>4.26321425771257</v>
      </c>
      <c r="BC21">
        <v>133.698499884678</v>
      </c>
      <c r="BD21">
        <v>6.8577156824879202</v>
      </c>
      <c r="BE21">
        <v>1581.5387460899201</v>
      </c>
      <c r="BF21">
        <v>47.232181379068301</v>
      </c>
      <c r="BG21">
        <v>0.37920775534515699</v>
      </c>
      <c r="BH21">
        <v>80.766622344963608</v>
      </c>
      <c r="BI21">
        <v>6.3521355932019095</v>
      </c>
      <c r="BJ21">
        <v>105.40109684386199</v>
      </c>
      <c r="BK21">
        <v>10.6408436799088</v>
      </c>
      <c r="BL21">
        <v>29.3549246223584</v>
      </c>
      <c r="BM21">
        <v>35.890064173593402</v>
      </c>
      <c r="BN21">
        <v>379.33367372120802</v>
      </c>
      <c r="BO21">
        <v>1.5290184942168701</v>
      </c>
      <c r="BP21">
        <v>33.943563255083994</v>
      </c>
      <c r="BQ21">
        <v>39.3690326539312</v>
      </c>
      <c r="BR21">
        <v>23.869103823061</v>
      </c>
      <c r="BS21">
        <v>3.8377203463241605</v>
      </c>
      <c r="BT21">
        <v>8.673288722891769</v>
      </c>
      <c r="BU21">
        <v>7.8765872965210804</v>
      </c>
      <c r="BV21">
        <v>113.041003691386</v>
      </c>
      <c r="BW21">
        <v>1.4454196065607998</v>
      </c>
      <c r="BX21">
        <v>19.284381785448002</v>
      </c>
      <c r="BY21">
        <v>18.923716933236999</v>
      </c>
      <c r="BZ21">
        <v>11.899001500189401</v>
      </c>
      <c r="CA21">
        <v>36.290485116799196</v>
      </c>
      <c r="CB21">
        <v>0.24138711740447402</v>
      </c>
      <c r="CC21">
        <v>65.274281521760699</v>
      </c>
      <c r="CD21">
        <v>0.61534521095096695</v>
      </c>
      <c r="CE21">
        <v>1.2635853515247399</v>
      </c>
      <c r="CF21">
        <v>0.37535105082397197</v>
      </c>
      <c r="CG21">
        <v>26.5418941338833</v>
      </c>
      <c r="CH21">
        <v>0.88963007722228593</v>
      </c>
      <c r="CI21">
        <v>0.58187290911990508</v>
      </c>
      <c r="CJ21">
        <v>18.228324080590301</v>
      </c>
      <c r="CK21">
        <v>29.602573720420601</v>
      </c>
      <c r="CL21">
        <v>4373</v>
      </c>
      <c r="CM21">
        <v>0</v>
      </c>
      <c r="CN21">
        <v>0.10886000551951056</v>
      </c>
      <c r="CO21">
        <v>1.3902269331304877</v>
      </c>
      <c r="CP21">
        <v>21.138238652869632</v>
      </c>
      <c r="CQ21">
        <v>1.764525816857359</v>
      </c>
      <c r="CR21">
        <v>0.31005863047952598</v>
      </c>
      <c r="CS21">
        <v>0.23013511907924367</v>
      </c>
      <c r="CT21">
        <v>13.066814623443037</v>
      </c>
      <c r="CU21">
        <v>35.549994778289602</v>
      </c>
      <c r="CV21">
        <v>2.239382688520525</v>
      </c>
      <c r="CW21">
        <v>19.503217316180272</v>
      </c>
      <c r="CX21">
        <v>0.10880463380782862</v>
      </c>
      <c r="CY21">
        <v>1.7100052708169411</v>
      </c>
      <c r="CZ21">
        <v>0.15185751698782277</v>
      </c>
      <c r="DA21">
        <v>0.58298128498405632</v>
      </c>
      <c r="DB21">
        <v>0.65951731573906935</v>
      </c>
      <c r="DC21">
        <v>0.18020577372433816</v>
      </c>
      <c r="DD21">
        <v>1.0878541819369034</v>
      </c>
      <c r="DE21">
        <v>0.21731945763386368</v>
      </c>
      <c r="DF21">
        <v>100</v>
      </c>
      <c r="DG21">
        <v>23.466923949839217</v>
      </c>
      <c r="DH21">
        <v>40.367019687730789</v>
      </c>
      <c r="DI21">
        <v>36.16605636243002</v>
      </c>
      <c r="DJ21">
        <v>100.00000000000003</v>
      </c>
      <c r="DK21">
        <v>0.6488659895530412</v>
      </c>
      <c r="DL21">
        <v>1.1161576281141012</v>
      </c>
      <c r="DM21" t="s">
        <v>353</v>
      </c>
      <c r="DN21" t="s">
        <v>355</v>
      </c>
      <c r="DO21">
        <v>90</v>
      </c>
      <c r="DP21">
        <v>57.19</v>
      </c>
      <c r="DQ21" t="s">
        <v>357</v>
      </c>
    </row>
    <row r="22" spans="1:121" x14ac:dyDescent="0.25">
      <c r="A22" t="s">
        <v>20</v>
      </c>
      <c r="B22">
        <v>4387</v>
      </c>
      <c r="C22" t="s">
        <v>288</v>
      </c>
      <c r="D22">
        <v>4387</v>
      </c>
      <c r="E22" t="s">
        <v>353</v>
      </c>
      <c r="F22" t="s">
        <v>356</v>
      </c>
      <c r="G22">
        <v>58.18</v>
      </c>
      <c r="H22" t="s">
        <v>357</v>
      </c>
      <c r="I22" t="s">
        <v>34</v>
      </c>
      <c r="J22">
        <f t="shared" si="0"/>
        <v>4152.2361080396249</v>
      </c>
      <c r="K22">
        <f t="shared" si="1"/>
        <v>603.09961452738617</v>
      </c>
      <c r="L22">
        <f t="shared" si="2"/>
        <v>467.85724016153716</v>
      </c>
      <c r="M22">
        <f t="shared" si="3"/>
        <v>70.037730622925253</v>
      </c>
      <c r="N22">
        <f t="shared" si="4"/>
        <v>5293.2306933514747</v>
      </c>
      <c r="O22">
        <f t="shared" si="5"/>
        <v>5293.2306933514719</v>
      </c>
      <c r="P22">
        <f t="shared" si="6"/>
        <v>78.444268700682443</v>
      </c>
      <c r="Q22">
        <f t="shared" si="7"/>
        <v>11.393790474405462</v>
      </c>
      <c r="R22">
        <f t="shared" si="8"/>
        <v>8.8387842371802581</v>
      </c>
      <c r="S22">
        <f t="shared" si="9"/>
        <v>1.3231565877318685</v>
      </c>
      <c r="T22">
        <f t="shared" si="10"/>
        <v>100.00000000000006</v>
      </c>
      <c r="U22">
        <v>2.8125005763122499</v>
      </c>
      <c r="V22">
        <v>152.47537694048799</v>
      </c>
      <c r="W22">
        <v>129.33267888917101</v>
      </c>
      <c r="X22">
        <v>130.06467177278299</v>
      </c>
      <c r="Y22">
        <v>9.02685573905487</v>
      </c>
      <c r="Z22">
        <v>66.576753730715993</v>
      </c>
      <c r="AA22">
        <v>12.1942315999943</v>
      </c>
      <c r="AB22">
        <v>20.231113755037001</v>
      </c>
      <c r="AC22">
        <v>6.5136650815226398</v>
      </c>
      <c r="AD22">
        <v>5.6262144456172498</v>
      </c>
      <c r="AE22">
        <v>1.80186981607716</v>
      </c>
      <c r="AF22">
        <v>3.3330955718143103</v>
      </c>
      <c r="AG22">
        <v>43.068504258350103</v>
      </c>
      <c r="AH22">
        <v>1.62612889323578</v>
      </c>
      <c r="AI22">
        <v>12.9841017682513</v>
      </c>
      <c r="AJ22">
        <v>10.1912955021737</v>
      </c>
      <c r="AK22">
        <v>12.033563300061299</v>
      </c>
      <c r="AL22">
        <v>6.9737960427853105</v>
      </c>
      <c r="AM22">
        <v>0.32276118884509103</v>
      </c>
      <c r="AN22">
        <v>332.87659778942901</v>
      </c>
      <c r="AO22">
        <v>44.335947034541299</v>
      </c>
      <c r="AP22">
        <v>5.2269805414652595</v>
      </c>
      <c r="AQ22">
        <v>443.05892784813904</v>
      </c>
      <c r="AR22">
        <v>31.520096859969296</v>
      </c>
      <c r="AS22">
        <v>18.517390623226699</v>
      </c>
      <c r="AT22">
        <v>1.09554891171324</v>
      </c>
      <c r="AU22">
        <v>147.186572727868</v>
      </c>
      <c r="AV22">
        <v>496.99513400296598</v>
      </c>
      <c r="AW22">
        <v>16.365987917168603</v>
      </c>
      <c r="AX22">
        <v>60.551557955640497</v>
      </c>
      <c r="AY22">
        <v>18.793344016628801</v>
      </c>
      <c r="AZ22">
        <v>0.418703459966275</v>
      </c>
      <c r="BA22">
        <v>2.9131850896531399</v>
      </c>
      <c r="BB22">
        <v>2.1319737722943501</v>
      </c>
      <c r="BC22">
        <v>157.58045682945101</v>
      </c>
      <c r="BD22">
        <v>4.0129985619263895</v>
      </c>
      <c r="BE22">
        <v>1902.95564434633</v>
      </c>
      <c r="BF22">
        <v>54.845725698512105</v>
      </c>
      <c r="BG22">
        <v>5.1817533725830103</v>
      </c>
      <c r="BH22">
        <v>3.6688083695078499</v>
      </c>
      <c r="BI22">
        <v>3.2797078949109899</v>
      </c>
      <c r="BJ22">
        <v>86.371775069571498</v>
      </c>
      <c r="BK22">
        <v>2.4189005105430499</v>
      </c>
      <c r="BL22">
        <v>44.934000735868501</v>
      </c>
      <c r="BM22">
        <v>66.014181764446803</v>
      </c>
      <c r="BN22">
        <v>527.25766537648508</v>
      </c>
      <c r="BO22">
        <v>2.3720402081619301</v>
      </c>
      <c r="BP22">
        <v>2.9612762081916202</v>
      </c>
      <c r="BQ22">
        <v>0.71767506811837201</v>
      </c>
      <c r="BR22">
        <v>5.98279754154923</v>
      </c>
      <c r="BS22">
        <v>1.1452250175384502</v>
      </c>
      <c r="BT22">
        <v>2.2595893593680203</v>
      </c>
      <c r="BU22">
        <v>4.4352277999045899</v>
      </c>
      <c r="BV22">
        <v>37.893763011268994</v>
      </c>
      <c r="BW22">
        <v>9.7328756013940598</v>
      </c>
      <c r="BX22">
        <v>20.3790685332416</v>
      </c>
      <c r="BY22">
        <v>20.1767186743613</v>
      </c>
      <c r="BZ22">
        <v>12.8541301270813</v>
      </c>
      <c r="CA22">
        <v>1.2080028669902401</v>
      </c>
      <c r="CB22">
        <v>29.675500379468904</v>
      </c>
      <c r="CC22">
        <v>21.382123489053697</v>
      </c>
      <c r="CD22">
        <v>1.8442220753468999</v>
      </c>
      <c r="CE22">
        <v>1.0905136346047701</v>
      </c>
      <c r="CG22">
        <v>7.0275647206492202</v>
      </c>
      <c r="CH22">
        <v>0.6460422512706</v>
      </c>
      <c r="CI22">
        <v>4.8062360652157701E-2</v>
      </c>
      <c r="CJ22">
        <v>0.21319636069946601</v>
      </c>
      <c r="CK22">
        <v>1.4863321094612301</v>
      </c>
      <c r="CL22">
        <v>4387</v>
      </c>
      <c r="CM22">
        <v>0</v>
      </c>
      <c r="CN22">
        <v>0.11379349155034908</v>
      </c>
      <c r="CO22">
        <v>1.5965354514459689</v>
      </c>
      <c r="CP22">
        <v>23.004377905274161</v>
      </c>
      <c r="CQ22">
        <v>2.3274556705200071</v>
      </c>
      <c r="CR22">
        <v>0.5012634351480596</v>
      </c>
      <c r="CS22">
        <v>0.32207103224284528</v>
      </c>
      <c r="CT22">
        <v>12.695950739195911</v>
      </c>
      <c r="CU22">
        <v>34.070510284772297</v>
      </c>
      <c r="CV22">
        <v>2.5032395334968709</v>
      </c>
      <c r="CW22">
        <v>18.503485132086396</v>
      </c>
      <c r="CX22">
        <v>0.12295996212508867</v>
      </c>
      <c r="CY22">
        <v>1.5515860756755138</v>
      </c>
      <c r="CZ22">
        <v>0.1158853300117258</v>
      </c>
      <c r="DA22">
        <v>0.50158481793196652</v>
      </c>
      <c r="DB22">
        <v>0.54416010645427604</v>
      </c>
      <c r="DC22">
        <v>0.1856207427117102</v>
      </c>
      <c r="DD22">
        <v>1.0691249903376292</v>
      </c>
      <c r="DE22">
        <v>0.19774207219500478</v>
      </c>
      <c r="DF22">
        <v>99.927346773175771</v>
      </c>
      <c r="DG22">
        <v>22.174679081585616</v>
      </c>
      <c r="DH22">
        <v>39.724861338963983</v>
      </c>
      <c r="DI22">
        <v>38.027806352626179</v>
      </c>
      <c r="DJ22">
        <v>99.927346773175771</v>
      </c>
      <c r="DK22">
        <v>0.58311749239393729</v>
      </c>
      <c r="DL22">
        <v>1.0446266863410754</v>
      </c>
      <c r="DM22" t="s">
        <v>353</v>
      </c>
      <c r="DN22" t="s">
        <v>356</v>
      </c>
      <c r="DO22">
        <v>85</v>
      </c>
      <c r="DP22">
        <v>58.18</v>
      </c>
      <c r="DQ22" t="s">
        <v>357</v>
      </c>
    </row>
    <row r="23" spans="1:121" x14ac:dyDescent="0.25">
      <c r="A23" t="s">
        <v>16</v>
      </c>
      <c r="B23">
        <v>4388</v>
      </c>
      <c r="C23" t="s">
        <v>289</v>
      </c>
      <c r="D23">
        <v>4388</v>
      </c>
      <c r="E23" t="s">
        <v>354</v>
      </c>
      <c r="F23" t="s">
        <v>356</v>
      </c>
      <c r="G23">
        <v>63.8</v>
      </c>
      <c r="H23" t="s">
        <v>274</v>
      </c>
      <c r="I23" t="s">
        <v>34</v>
      </c>
      <c r="J23">
        <f t="shared" si="0"/>
        <v>5916.065619867536</v>
      </c>
      <c r="K23">
        <f t="shared" si="1"/>
        <v>1111.5582165375965</v>
      </c>
      <c r="L23">
        <f t="shared" si="2"/>
        <v>412.89805348172041</v>
      </c>
      <c r="M23">
        <f t="shared" si="3"/>
        <v>124.66718103334448</v>
      </c>
      <c r="N23">
        <f t="shared" si="4"/>
        <v>7565.1890709201971</v>
      </c>
      <c r="O23">
        <f t="shared" si="5"/>
        <v>7565.189070920198</v>
      </c>
      <c r="P23">
        <f t="shared" si="6"/>
        <v>78.201160135022647</v>
      </c>
      <c r="Q23">
        <f t="shared" si="7"/>
        <v>14.693065911733932</v>
      </c>
      <c r="R23">
        <f t="shared" si="8"/>
        <v>5.4578682649037509</v>
      </c>
      <c r="S23">
        <f t="shared" si="9"/>
        <v>1.6479056883396634</v>
      </c>
      <c r="T23">
        <f t="shared" si="10"/>
        <v>99.999999999999986</v>
      </c>
      <c r="U23">
        <v>1.2563118696806899</v>
      </c>
      <c r="V23">
        <v>303.00263294926799</v>
      </c>
      <c r="W23">
        <v>58.690201408698599</v>
      </c>
      <c r="X23">
        <v>59.604021458129395</v>
      </c>
      <c r="Y23">
        <v>4.9148132836746194</v>
      </c>
      <c r="Z23">
        <v>55.896765156652698</v>
      </c>
      <c r="AA23">
        <v>9.8563336326197604</v>
      </c>
      <c r="AB23">
        <v>5.4642136914987596</v>
      </c>
      <c r="AC23">
        <v>18.514521340784299</v>
      </c>
      <c r="AD23">
        <v>41.427222996354097</v>
      </c>
      <c r="AE23">
        <v>5.8504430390639497</v>
      </c>
      <c r="AF23">
        <v>6.0193646237439502</v>
      </c>
      <c r="AG23">
        <v>71.963228053330496</v>
      </c>
      <c r="AH23">
        <v>16.525528921826201</v>
      </c>
      <c r="AI23">
        <v>23.2558629859919</v>
      </c>
      <c r="AJ23">
        <v>3.1310790794410499</v>
      </c>
      <c r="AK23">
        <v>2.1670429939140901</v>
      </c>
      <c r="AL23">
        <v>2.3225994684648796</v>
      </c>
      <c r="AM23">
        <v>0.249454828181499</v>
      </c>
      <c r="AN23">
        <v>254.96326713005101</v>
      </c>
      <c r="AO23">
        <v>82.048428271160404</v>
      </c>
      <c r="AP23">
        <v>21.0887385391012</v>
      </c>
      <c r="AQ23">
        <v>734.30917307903997</v>
      </c>
      <c r="AR23">
        <v>102.33528706899401</v>
      </c>
      <c r="AS23">
        <v>7.9045800459393503</v>
      </c>
      <c r="AT23">
        <v>4.17974438345155</v>
      </c>
      <c r="AU23">
        <v>361.44383015478502</v>
      </c>
      <c r="AV23">
        <v>331.69327126415402</v>
      </c>
      <c r="AW23">
        <v>21.088364056067899</v>
      </c>
      <c r="AX23">
        <v>2.38466615207291</v>
      </c>
      <c r="AY23">
        <v>46.957329488604799</v>
      </c>
      <c r="AZ23">
        <v>2.5380648292274501</v>
      </c>
      <c r="BA23">
        <v>22.940336292445199</v>
      </c>
      <c r="BB23">
        <v>2.6881106467072402</v>
      </c>
      <c r="BC23">
        <v>245.62793438774099</v>
      </c>
      <c r="BD23">
        <v>13.1111511943433</v>
      </c>
      <c r="BE23">
        <v>2837.4630978547902</v>
      </c>
      <c r="BF23">
        <v>80.453033008723693</v>
      </c>
      <c r="BG23">
        <v>1.9664956277628898</v>
      </c>
      <c r="BH23">
        <v>107.91682552248601</v>
      </c>
      <c r="BI23">
        <v>10.280137922421</v>
      </c>
      <c r="BJ23">
        <v>266.86150744777001</v>
      </c>
      <c r="BK23">
        <v>2.4938950428695703</v>
      </c>
      <c r="BL23">
        <v>51.5700354810959</v>
      </c>
      <c r="BM23">
        <v>67.00561776192049</v>
      </c>
      <c r="BN23">
        <v>750.66377848043498</v>
      </c>
      <c r="BO23">
        <v>10.472149266992801</v>
      </c>
      <c r="BP23">
        <v>6.6300448108332493</v>
      </c>
      <c r="BQ23">
        <v>5.0582384799126796</v>
      </c>
      <c r="BR23">
        <v>14.706719813223801</v>
      </c>
      <c r="BS23">
        <v>15.254241531793101</v>
      </c>
      <c r="BT23">
        <v>6.3347837116714603</v>
      </c>
      <c r="BU23">
        <v>5.5883294246489701</v>
      </c>
      <c r="BV23">
        <v>114.70111044734</v>
      </c>
      <c r="BW23">
        <v>1.4061496891991101</v>
      </c>
      <c r="BX23">
        <v>34.432163140558202</v>
      </c>
      <c r="BY23">
        <v>28.9910460538111</v>
      </c>
      <c r="BZ23">
        <v>21.448251026123199</v>
      </c>
      <c r="CA23">
        <v>5.83775834765214</v>
      </c>
      <c r="CB23">
        <v>22.269183819407399</v>
      </c>
      <c r="CC23">
        <v>68.072795347601001</v>
      </c>
      <c r="CD23">
        <v>18.440604495400901</v>
      </c>
      <c r="CE23">
        <v>9.2310542874030599</v>
      </c>
      <c r="CF23">
        <v>0.36935545787353097</v>
      </c>
      <c r="CG23">
        <v>28.103010666038898</v>
      </c>
      <c r="CH23">
        <v>0.57371455497036805</v>
      </c>
      <c r="CI23">
        <v>3.5594861371581801</v>
      </c>
      <c r="CJ23">
        <v>9.7072499766155502</v>
      </c>
      <c r="CK23">
        <v>9.9132875184876106</v>
      </c>
      <c r="CL23">
        <v>4388</v>
      </c>
      <c r="CM23">
        <v>0.25682410501731889</v>
      </c>
      <c r="CN23">
        <v>0.10437874750365175</v>
      </c>
      <c r="CO23">
        <v>1.3835141513083642</v>
      </c>
      <c r="CP23">
        <v>21.520314923090822</v>
      </c>
      <c r="CQ23">
        <v>2.4939271254639905</v>
      </c>
      <c r="CR23">
        <v>0.35747182563555213</v>
      </c>
      <c r="CS23">
        <v>0.29396695641331066</v>
      </c>
      <c r="CT23">
        <v>12.01037526841591</v>
      </c>
      <c r="CU23">
        <v>38.342749850971032</v>
      </c>
      <c r="CV23">
        <v>3.3587645329512306</v>
      </c>
      <c r="CW23">
        <v>15.09354474270058</v>
      </c>
      <c r="CX23">
        <v>0.12484781363413688</v>
      </c>
      <c r="CY23">
        <v>1.0271928005895399</v>
      </c>
      <c r="CZ23">
        <v>0.11557964675421245</v>
      </c>
      <c r="DA23">
        <v>0.56718274419881576</v>
      </c>
      <c r="DB23">
        <v>0.56560187100443438</v>
      </c>
      <c r="DC23">
        <v>0.27001146784465602</v>
      </c>
      <c r="DD23">
        <v>1.9044610992576756</v>
      </c>
      <c r="DE23">
        <v>0.13380549894922192</v>
      </c>
      <c r="DF23">
        <v>99.924515171704456</v>
      </c>
      <c r="DG23">
        <v>19.119465293980248</v>
      </c>
      <c r="DH23">
        <v>45.056591209998381</v>
      </c>
      <c r="DI23">
        <v>35.748458667725835</v>
      </c>
      <c r="DJ23">
        <v>99.924515171704456</v>
      </c>
      <c r="DK23">
        <v>0.53483327691667848</v>
      </c>
      <c r="DL23">
        <v>1.2603785698507903</v>
      </c>
      <c r="DM23" t="s">
        <v>354</v>
      </c>
      <c r="DN23" t="s">
        <v>356</v>
      </c>
      <c r="DO23">
        <v>95</v>
      </c>
      <c r="DP23">
        <v>63.8</v>
      </c>
      <c r="DQ23" t="s">
        <v>274</v>
      </c>
    </row>
    <row r="24" spans="1:121" x14ac:dyDescent="0.25">
      <c r="A24" t="s">
        <v>22</v>
      </c>
      <c r="B24">
        <v>4389</v>
      </c>
      <c r="C24" t="s">
        <v>290</v>
      </c>
      <c r="D24">
        <v>4389</v>
      </c>
      <c r="E24" t="s">
        <v>353</v>
      </c>
      <c r="F24" t="s">
        <v>355</v>
      </c>
      <c r="G24">
        <v>46.51</v>
      </c>
      <c r="H24" t="s">
        <v>357</v>
      </c>
      <c r="I24" t="s">
        <v>34</v>
      </c>
      <c r="J24">
        <f t="shared" si="0"/>
        <v>4412.8794685557232</v>
      </c>
      <c r="K24">
        <f t="shared" si="1"/>
        <v>359.82905455045773</v>
      </c>
      <c r="L24">
        <f t="shared" si="2"/>
        <v>3205.8257764741006</v>
      </c>
      <c r="M24">
        <f t="shared" si="3"/>
        <v>236.29336115434958</v>
      </c>
      <c r="N24">
        <f t="shared" si="4"/>
        <v>8214.8276607346324</v>
      </c>
      <c r="O24">
        <f t="shared" si="5"/>
        <v>8214.8276607346306</v>
      </c>
      <c r="P24">
        <f t="shared" si="6"/>
        <v>53.718466787178969</v>
      </c>
      <c r="Q24">
        <f t="shared" si="7"/>
        <v>4.3802386295987024</v>
      </c>
      <c r="R24">
        <f t="shared" si="8"/>
        <v>39.024869527054832</v>
      </c>
      <c r="S24">
        <f t="shared" si="9"/>
        <v>2.876425056167502</v>
      </c>
      <c r="T24">
        <f t="shared" si="10"/>
        <v>100.00000000000003</v>
      </c>
      <c r="U24">
        <v>17.286550988131101</v>
      </c>
      <c r="V24">
        <v>182.108334071044</v>
      </c>
      <c r="W24">
        <v>74.078300093994102</v>
      </c>
      <c r="X24">
        <v>73.976071914395206</v>
      </c>
      <c r="Y24">
        <v>6.1419171995758104</v>
      </c>
      <c r="Z24">
        <v>60.827333347670397</v>
      </c>
      <c r="AA24">
        <v>81.357743842628594</v>
      </c>
      <c r="AB24">
        <v>21.520566548782799</v>
      </c>
      <c r="AC24">
        <v>31.576177755442401</v>
      </c>
      <c r="AD24">
        <v>2.4703930961113003</v>
      </c>
      <c r="AE24">
        <v>0.82696191570847599</v>
      </c>
      <c r="AF24">
        <v>9.2209276507606397</v>
      </c>
      <c r="AG24">
        <v>119.74909961204</v>
      </c>
      <c r="AH24">
        <v>1.52567407833974</v>
      </c>
      <c r="AI24">
        <v>8.0443942661281191</v>
      </c>
      <c r="AJ24">
        <v>4.2216013931266598</v>
      </c>
      <c r="AK24">
        <v>12.3715283636152</v>
      </c>
      <c r="AL24">
        <v>2.06865069220623</v>
      </c>
      <c r="AM24">
        <v>0.73929497632008601</v>
      </c>
      <c r="AN24">
        <v>2920.7457209252702</v>
      </c>
      <c r="AO24">
        <v>12.464338516969301</v>
      </c>
      <c r="AP24">
        <v>18.027705555483802</v>
      </c>
      <c r="AQ24">
        <v>117.26811581478201</v>
      </c>
      <c r="AR24">
        <v>129.13632531109698</v>
      </c>
      <c r="AS24">
        <v>141.57949184792702</v>
      </c>
      <c r="AT24">
        <v>3.0668907684222599</v>
      </c>
      <c r="AU24">
        <v>481.135627322983</v>
      </c>
      <c r="AV24">
        <v>346.31230036636305</v>
      </c>
      <c r="AW24">
        <v>19.939633967563001</v>
      </c>
      <c r="AX24">
        <v>126.46808440145101</v>
      </c>
      <c r="AY24">
        <v>35.033409364477997</v>
      </c>
      <c r="AZ24">
        <v>1.7212067428084101</v>
      </c>
      <c r="BA24">
        <v>1.3633880534132001</v>
      </c>
      <c r="BB24">
        <v>3.2240540823285797</v>
      </c>
      <c r="BC24">
        <v>144.61615911202801</v>
      </c>
      <c r="BD24">
        <v>4.4671895370582098</v>
      </c>
      <c r="BE24">
        <v>1721.1290495919898</v>
      </c>
      <c r="BF24">
        <v>59.536178422574395</v>
      </c>
      <c r="BG24">
        <v>57.6508165840253</v>
      </c>
      <c r="BH24">
        <v>5.7371504298896001</v>
      </c>
      <c r="BI24">
        <v>5.8466482330138803</v>
      </c>
      <c r="BJ24">
        <v>125.05765356746099</v>
      </c>
      <c r="BK24">
        <v>5.7399394653610099</v>
      </c>
      <c r="BL24">
        <v>56.110347602477098</v>
      </c>
      <c r="BM24">
        <v>73.249755250317804</v>
      </c>
      <c r="BN24">
        <v>560.62617635714696</v>
      </c>
      <c r="BO24">
        <v>2.0451303575048803</v>
      </c>
      <c r="BP24">
        <v>4.9376613616671499</v>
      </c>
      <c r="BQ24">
        <v>2.14505024763795</v>
      </c>
      <c r="BR24">
        <v>13.1722361599459</v>
      </c>
      <c r="BS24">
        <v>1.2419438617554301</v>
      </c>
      <c r="BT24">
        <v>4.6411775310333407</v>
      </c>
      <c r="BU24">
        <v>7.4325378713630501</v>
      </c>
      <c r="BV24">
        <v>89.324281995010196</v>
      </c>
      <c r="BW24">
        <v>18.4833521822666</v>
      </c>
      <c r="BX24">
        <v>36.200437590570004</v>
      </c>
      <c r="BY24">
        <v>34.7350081770443</v>
      </c>
      <c r="BZ24">
        <v>16.588356971079399</v>
      </c>
      <c r="CA24">
        <v>1.35851560373548</v>
      </c>
      <c r="CB24">
        <v>6.648573010379411</v>
      </c>
      <c r="CC24">
        <v>55.347407111619901</v>
      </c>
      <c r="CD24">
        <v>3.8370493690167997</v>
      </c>
      <c r="CE24">
        <v>1.7345804023928599</v>
      </c>
      <c r="CF24">
        <v>5.3819412570952602E-2</v>
      </c>
      <c r="CG24">
        <v>22.664303061275803</v>
      </c>
      <c r="CH24">
        <v>0.316826627325695</v>
      </c>
      <c r="CI24">
        <v>1.2225611594511701</v>
      </c>
      <c r="CJ24">
        <v>1.19736838621936</v>
      </c>
      <c r="CK24">
        <v>2.1346032830611903</v>
      </c>
      <c r="CL24">
        <v>4389</v>
      </c>
      <c r="CM24">
        <v>0.22115857876015874</v>
      </c>
      <c r="CN24">
        <v>0.1334043375904389</v>
      </c>
      <c r="CO24">
        <v>1.8484256471614007</v>
      </c>
      <c r="CP24">
        <v>24.766618251219455</v>
      </c>
      <c r="CQ24">
        <v>3.5821002428115607</v>
      </c>
      <c r="CR24">
        <v>0.21345630485072181</v>
      </c>
      <c r="CS24">
        <v>0.21944512151734993</v>
      </c>
      <c r="CT24">
        <v>11.453406124015977</v>
      </c>
      <c r="CU24">
        <v>40.018433326008079</v>
      </c>
      <c r="CV24">
        <v>3.5081092859681386</v>
      </c>
      <c r="CW24">
        <v>10.885103679651881</v>
      </c>
      <c r="CX24">
        <v>5.5361707039300899E-2</v>
      </c>
      <c r="CY24">
        <v>0.8822799052415371</v>
      </c>
      <c r="CZ24">
        <v>0.11055691328803124</v>
      </c>
      <c r="DA24">
        <v>0.58456766730069698</v>
      </c>
      <c r="DB24">
        <v>0.39133460933416786</v>
      </c>
      <c r="DC24">
        <v>0.1256010577894659</v>
      </c>
      <c r="DD24">
        <v>0.80732311516484856</v>
      </c>
      <c r="DE24">
        <v>0.11243284113700391</v>
      </c>
      <c r="DF24">
        <v>99.919118715850203</v>
      </c>
      <c r="DG24">
        <v>13.259436915358204</v>
      </c>
      <c r="DH24">
        <v>47.912655643605824</v>
      </c>
      <c r="DI24">
        <v>38.747026156886186</v>
      </c>
      <c r="DJ24">
        <v>99.919118715850203</v>
      </c>
      <c r="DK24">
        <v>0.34220527948831281</v>
      </c>
      <c r="DL24">
        <v>1.2365505277645858</v>
      </c>
      <c r="DM24" t="s">
        <v>353</v>
      </c>
      <c r="DN24" t="s">
        <v>355</v>
      </c>
      <c r="DO24">
        <v>103</v>
      </c>
      <c r="DP24">
        <v>46.51</v>
      </c>
      <c r="DQ24" t="s">
        <v>357</v>
      </c>
    </row>
    <row r="25" spans="1:121" x14ac:dyDescent="0.25">
      <c r="A25" t="s">
        <v>19</v>
      </c>
      <c r="B25">
        <v>4392</v>
      </c>
      <c r="C25" t="s">
        <v>291</v>
      </c>
      <c r="D25">
        <v>4392</v>
      </c>
      <c r="E25" t="s">
        <v>353</v>
      </c>
      <c r="F25" t="s">
        <v>355</v>
      </c>
      <c r="G25">
        <v>60.99</v>
      </c>
      <c r="H25" t="s">
        <v>274</v>
      </c>
      <c r="I25" t="s">
        <v>34</v>
      </c>
      <c r="J25">
        <f t="shared" si="0"/>
        <v>6139.1747217078955</v>
      </c>
      <c r="K25">
        <f t="shared" si="1"/>
        <v>362.99707861233861</v>
      </c>
      <c r="L25">
        <f t="shared" si="2"/>
        <v>461.51192431152896</v>
      </c>
      <c r="M25">
        <f t="shared" si="3"/>
        <v>175.69728339292459</v>
      </c>
      <c r="N25">
        <f t="shared" si="4"/>
        <v>7139.3810080246876</v>
      </c>
      <c r="O25">
        <f t="shared" si="5"/>
        <v>7139.3810080246876</v>
      </c>
      <c r="P25">
        <f t="shared" si="6"/>
        <v>85.990294043803559</v>
      </c>
      <c r="Q25">
        <f t="shared" si="7"/>
        <v>5.0844334852605382</v>
      </c>
      <c r="R25">
        <f t="shared" si="8"/>
        <v>6.4643128555933353</v>
      </c>
      <c r="S25">
        <f t="shared" si="9"/>
        <v>2.4609596153425661</v>
      </c>
      <c r="T25">
        <f t="shared" si="10"/>
        <v>100</v>
      </c>
      <c r="U25">
        <v>1.7085434363983201</v>
      </c>
      <c r="V25">
        <v>286.60028616226299</v>
      </c>
      <c r="W25">
        <v>19.9190550081764</v>
      </c>
      <c r="X25">
        <v>20.244551734901101</v>
      </c>
      <c r="Y25">
        <v>6.27112335158996</v>
      </c>
      <c r="Z25">
        <v>51.0865114144448</v>
      </c>
      <c r="AA25">
        <v>9.6510922801606203</v>
      </c>
      <c r="AB25">
        <v>5.07582087355898</v>
      </c>
      <c r="AC25">
        <v>5.1650645496314604</v>
      </c>
      <c r="AD25">
        <v>113.36116276585899</v>
      </c>
      <c r="AE25">
        <v>0.41005688282596503</v>
      </c>
      <c r="AF25">
        <v>5.5533303880747198</v>
      </c>
      <c r="AG25">
        <v>82.556713446117797</v>
      </c>
      <c r="AH25">
        <v>2.4207050512299602</v>
      </c>
      <c r="AI25">
        <v>15.976017273819499</v>
      </c>
      <c r="AJ25">
        <v>3.4477840273742704</v>
      </c>
      <c r="AK25">
        <v>2.5725188357052402</v>
      </c>
      <c r="AL25">
        <v>2.3975133239740001</v>
      </c>
      <c r="AM25">
        <v>0.261219551338641</v>
      </c>
      <c r="AN25">
        <v>322.133449469227</v>
      </c>
      <c r="AO25">
        <v>17.816100555224999</v>
      </c>
      <c r="AP25">
        <v>14.559968250364101</v>
      </c>
      <c r="AQ25">
        <v>169.040332774755</v>
      </c>
      <c r="AR25">
        <v>46.380192010407001</v>
      </c>
      <c r="AS25">
        <v>64.400603530604101</v>
      </c>
      <c r="AT25">
        <v>2.1082825400842298</v>
      </c>
      <c r="AU25">
        <v>338.06093002170701</v>
      </c>
      <c r="AV25">
        <v>367.96570636731803</v>
      </c>
      <c r="AW25">
        <v>29.931526836324501</v>
      </c>
      <c r="AX25">
        <v>0.43421699018946103</v>
      </c>
      <c r="AY25">
        <v>6.8336163623786996</v>
      </c>
      <c r="AZ25">
        <v>2.0669814386444099</v>
      </c>
      <c r="BA25">
        <v>12.1435654745443</v>
      </c>
      <c r="BB25">
        <v>2.2617891972148403</v>
      </c>
      <c r="BC25">
        <v>290.45769877393303</v>
      </c>
      <c r="BD25">
        <v>7.0046541996838698</v>
      </c>
      <c r="BE25">
        <v>3443.9370937690401</v>
      </c>
      <c r="BF25">
        <v>60.876027518714103</v>
      </c>
      <c r="BG25">
        <v>0.69552842195815501</v>
      </c>
      <c r="BH25">
        <v>129.46090794305201</v>
      </c>
      <c r="BI25">
        <v>6.1079969954098594</v>
      </c>
      <c r="BJ25">
        <v>155.45915185692201</v>
      </c>
      <c r="BK25">
        <v>2.10383621063461</v>
      </c>
      <c r="BL25">
        <v>66.136102447752307</v>
      </c>
      <c r="BM25">
        <v>89.485702502041903</v>
      </c>
      <c r="BN25">
        <v>526.72656175234192</v>
      </c>
      <c r="BO25">
        <v>5.8319995243195102</v>
      </c>
      <c r="BP25">
        <v>3.9721228934535802</v>
      </c>
      <c r="BQ25">
        <v>3.7225132665386802</v>
      </c>
      <c r="BR25">
        <v>9.2606105916394608</v>
      </c>
      <c r="BS25">
        <v>8.9145651430416795</v>
      </c>
      <c r="BT25">
        <v>3.6733341398065402</v>
      </c>
      <c r="BU25">
        <v>3.6778551826162897</v>
      </c>
      <c r="BV25">
        <v>67.713127959760001</v>
      </c>
      <c r="BW25">
        <v>1.69990541096277</v>
      </c>
      <c r="BX25">
        <v>44.721007428790294</v>
      </c>
      <c r="BY25">
        <v>39.757121742185895</v>
      </c>
      <c r="BZ25">
        <v>26.426422685240599</v>
      </c>
      <c r="CA25">
        <v>14.1430620590111</v>
      </c>
      <c r="CB25">
        <v>1.51261684285275</v>
      </c>
      <c r="CC25">
        <v>38.2995449543521</v>
      </c>
      <c r="CD25">
        <v>22.426593669145301</v>
      </c>
      <c r="CE25">
        <v>10.815239000554801</v>
      </c>
      <c r="CF25">
        <v>0.16188761215438602</v>
      </c>
      <c r="CG25">
        <v>15.6331713541529</v>
      </c>
      <c r="CH25">
        <v>0.59189635469167801</v>
      </c>
      <c r="CI25">
        <v>3.2731173067600601</v>
      </c>
      <c r="CJ25">
        <v>8.0682530634960295E-2</v>
      </c>
      <c r="CK25">
        <v>3.8050158041061599</v>
      </c>
      <c r="CL25">
        <v>4392</v>
      </c>
      <c r="CM25">
        <v>0</v>
      </c>
      <c r="CN25">
        <v>8.9338415210945016E-2</v>
      </c>
      <c r="CO25">
        <v>1.3228749777730004</v>
      </c>
      <c r="CP25">
        <v>22.164931278841202</v>
      </c>
      <c r="CQ25">
        <v>2.603306919012172</v>
      </c>
      <c r="CR25">
        <v>0.3139082207608655</v>
      </c>
      <c r="CS25">
        <v>0.25385564667899829</v>
      </c>
      <c r="CT25">
        <v>11.869807465664199</v>
      </c>
      <c r="CU25">
        <v>40.956340595848637</v>
      </c>
      <c r="CV25">
        <v>2.8230839012434528</v>
      </c>
      <c r="CW25">
        <v>13.751403082833383</v>
      </c>
      <c r="CX25">
        <v>0.1200456288730051</v>
      </c>
      <c r="CY25">
        <v>1.0795477065535977</v>
      </c>
      <c r="CZ25">
        <v>0.12710167287327867</v>
      </c>
      <c r="DA25">
        <v>0.52191874520165438</v>
      </c>
      <c r="DB25">
        <v>0.36944981799613863</v>
      </c>
      <c r="DC25">
        <v>0.24135103772047603</v>
      </c>
      <c r="DD25">
        <v>1.3917348869150088</v>
      </c>
      <c r="DE25">
        <v>0</v>
      </c>
      <c r="DF25">
        <v>100</v>
      </c>
      <c r="DG25">
        <v>16.953532160891609</v>
      </c>
      <c r="DH25">
        <v>47.158505807984909</v>
      </c>
      <c r="DI25">
        <v>35.887962031123493</v>
      </c>
      <c r="DJ25">
        <v>100.00000000000001</v>
      </c>
      <c r="DK25">
        <v>0.47240164114609851</v>
      </c>
      <c r="DL25">
        <v>1.314048030007587</v>
      </c>
      <c r="DM25" t="s">
        <v>353</v>
      </c>
      <c r="DN25" t="s">
        <v>355</v>
      </c>
      <c r="DO25">
        <v>95.5</v>
      </c>
      <c r="DP25">
        <v>60.99</v>
      </c>
      <c r="DQ25" t="s">
        <v>274</v>
      </c>
    </row>
    <row r="26" spans="1:121" x14ac:dyDescent="0.25">
      <c r="A26" t="s">
        <v>14</v>
      </c>
      <c r="B26">
        <v>4394</v>
      </c>
      <c r="C26" t="s">
        <v>292</v>
      </c>
      <c r="D26">
        <v>4394</v>
      </c>
      <c r="E26" t="s">
        <v>353</v>
      </c>
      <c r="F26" t="s">
        <v>355</v>
      </c>
      <c r="G26">
        <v>54.9</v>
      </c>
      <c r="H26" t="s">
        <v>357</v>
      </c>
      <c r="I26" t="s">
        <v>34</v>
      </c>
      <c r="J26">
        <f t="shared" si="0"/>
        <v>5832.1127494311086</v>
      </c>
      <c r="K26">
        <f t="shared" si="1"/>
        <v>788.32670908460318</v>
      </c>
      <c r="L26">
        <f t="shared" si="2"/>
        <v>2010.4908503476267</v>
      </c>
      <c r="M26">
        <f t="shared" si="3"/>
        <v>120.50835956941913</v>
      </c>
      <c r="N26">
        <f t="shared" si="4"/>
        <v>8751.4386684327583</v>
      </c>
      <c r="O26">
        <f t="shared" si="5"/>
        <v>8751.4386684327601</v>
      </c>
      <c r="P26">
        <f t="shared" si="6"/>
        <v>66.641759948202264</v>
      </c>
      <c r="Q26">
        <f t="shared" si="7"/>
        <v>9.0079670206473565</v>
      </c>
      <c r="R26">
        <f t="shared" si="8"/>
        <v>22.973261043348806</v>
      </c>
      <c r="S26">
        <f t="shared" si="9"/>
        <v>1.3770119878015463</v>
      </c>
      <c r="T26">
        <f t="shared" si="10"/>
        <v>99.999999999999986</v>
      </c>
      <c r="U26">
        <v>2.2584278369678401</v>
      </c>
      <c r="V26">
        <v>60.189241495008496</v>
      </c>
      <c r="W26">
        <v>37.966392710152796</v>
      </c>
      <c r="X26">
        <v>38.399796907257105</v>
      </c>
      <c r="Y26">
        <v>19.379570418139799</v>
      </c>
      <c r="Z26">
        <v>36.9751255644426</v>
      </c>
      <c r="AA26">
        <v>57.072979215139398</v>
      </c>
      <c r="AB26">
        <v>4.5066541766356698</v>
      </c>
      <c r="AC26">
        <v>37.302264850299899</v>
      </c>
      <c r="AD26">
        <v>25.889974412595599</v>
      </c>
      <c r="AE26">
        <v>1.9486549274420701</v>
      </c>
      <c r="AF26">
        <v>0.42730914021844202</v>
      </c>
      <c r="AG26">
        <v>23.0171619049367</v>
      </c>
      <c r="AH26">
        <v>0.91466401547622411</v>
      </c>
      <c r="AI26">
        <v>10.5797377872246</v>
      </c>
      <c r="AJ26">
        <v>2.6585939886831902</v>
      </c>
      <c r="AK26">
        <v>3.4904451260229306</v>
      </c>
      <c r="AL26">
        <v>2.2559877839313098</v>
      </c>
      <c r="AM26">
        <v>1.0508292475173899</v>
      </c>
      <c r="AN26">
        <v>1880.44572285765</v>
      </c>
      <c r="AO26">
        <v>55.984737288991397</v>
      </c>
      <c r="AP26">
        <v>10.588162032987501</v>
      </c>
      <c r="AQ26">
        <v>540.87424261312196</v>
      </c>
      <c r="AR26">
        <v>23.114010916011399</v>
      </c>
      <c r="AS26">
        <v>44.417915524464604</v>
      </c>
      <c r="AT26">
        <v>1.44866021248264</v>
      </c>
      <c r="AU26">
        <v>106.03019195097201</v>
      </c>
      <c r="AV26">
        <v>437.00312405134997</v>
      </c>
      <c r="AW26">
        <v>37.816308551154904</v>
      </c>
      <c r="AX26">
        <v>1.0422550417698599</v>
      </c>
      <c r="AY26">
        <v>2.7512197515804098</v>
      </c>
      <c r="AZ26">
        <v>0.28639293887786899</v>
      </c>
      <c r="BA26">
        <v>2.8223644132094399</v>
      </c>
      <c r="BB26">
        <v>1.76574139559545</v>
      </c>
      <c r="BC26">
        <v>296.50733556142796</v>
      </c>
      <c r="BD26">
        <v>5.4625170123389299</v>
      </c>
      <c r="BE26">
        <v>3466.8207392773302</v>
      </c>
      <c r="BF26">
        <v>69.1886240114722</v>
      </c>
      <c r="BG26">
        <v>0.377077907006105</v>
      </c>
      <c r="BH26">
        <v>130.73780593475598</v>
      </c>
      <c r="BI26">
        <v>6.2761211157425798</v>
      </c>
      <c r="BJ26">
        <v>161.26854071467</v>
      </c>
      <c r="BK26">
        <v>2.2067367827705398</v>
      </c>
      <c r="BL26">
        <v>59.170232180617703</v>
      </c>
      <c r="BM26">
        <v>80.188552583893596</v>
      </c>
      <c r="BN26">
        <v>681.279069974496</v>
      </c>
      <c r="BO26">
        <v>3.0010683920449099</v>
      </c>
      <c r="BP26">
        <v>10.720100970050501</v>
      </c>
      <c r="BQ26">
        <v>9.1204599209017108</v>
      </c>
      <c r="BR26">
        <v>7.9493471003760305</v>
      </c>
      <c r="BS26">
        <v>3.1272975291442902</v>
      </c>
      <c r="BT26">
        <v>2.86680201667293</v>
      </c>
      <c r="BU26">
        <v>2.5505822077575999</v>
      </c>
      <c r="BV26">
        <v>54.736657120232401</v>
      </c>
      <c r="BW26">
        <v>20.664465132571301</v>
      </c>
      <c r="BX26">
        <v>39.007921401016098</v>
      </c>
      <c r="BY26">
        <v>25.360180193482901</v>
      </c>
      <c r="BZ26">
        <v>12.765254838822701</v>
      </c>
      <c r="CA26">
        <v>6.0770129087253597</v>
      </c>
      <c r="CB26">
        <v>5.0717702031153697</v>
      </c>
      <c r="CC26">
        <v>36.1259916497877</v>
      </c>
      <c r="CD26">
        <v>9.3689709503019198</v>
      </c>
      <c r="CE26">
        <v>5.0735073087162998</v>
      </c>
      <c r="CF26">
        <v>0.14355419155655</v>
      </c>
      <c r="CG26">
        <v>15.533490315487702</v>
      </c>
      <c r="CH26">
        <v>0.47263071609304397</v>
      </c>
      <c r="CI26">
        <v>0.671205402018346</v>
      </c>
      <c r="CJ26">
        <v>7.1595831871069295</v>
      </c>
      <c r="CK26">
        <v>1.7126006719428999</v>
      </c>
      <c r="CL26">
        <v>4394</v>
      </c>
      <c r="CM26">
        <v>0.26758854710476287</v>
      </c>
      <c r="CN26">
        <v>0.1309216987266475</v>
      </c>
      <c r="CO26">
        <v>1.557207507966448</v>
      </c>
      <c r="CP26">
        <v>23.131400502004038</v>
      </c>
      <c r="CQ26">
        <v>3.2525822825284525</v>
      </c>
      <c r="CR26">
        <v>0.22242474938641066</v>
      </c>
      <c r="CS26">
        <v>0.1910299628815354</v>
      </c>
      <c r="CT26">
        <v>12.591736242868951</v>
      </c>
      <c r="CU26">
        <v>36.971574056505617</v>
      </c>
      <c r="CV26">
        <v>3.4843914038749446</v>
      </c>
      <c r="CW26">
        <v>13.484837570376417</v>
      </c>
      <c r="CX26">
        <v>0</v>
      </c>
      <c r="CY26">
        <v>0.95608677537308739</v>
      </c>
      <c r="CZ26">
        <v>0.11866590130670625</v>
      </c>
      <c r="DA26">
        <v>0.62990119670699407</v>
      </c>
      <c r="DB26">
        <v>0.53922875080728727</v>
      </c>
      <c r="DC26">
        <v>0.27145998245653358</v>
      </c>
      <c r="DD26">
        <v>2.0019731172990962</v>
      </c>
      <c r="DE26">
        <v>0.14509809234284327</v>
      </c>
      <c r="DF26">
        <v>99.948108340516782</v>
      </c>
      <c r="DG26">
        <v>17.398684288655264</v>
      </c>
      <c r="DH26">
        <v>44.529478902497544</v>
      </c>
      <c r="DI26">
        <v>38.019945149363963</v>
      </c>
      <c r="DJ26">
        <v>99.948108340516768</v>
      </c>
      <c r="DK26">
        <v>0.45761992081533365</v>
      </c>
      <c r="DL26">
        <v>1.171213654505824</v>
      </c>
      <c r="DM26" t="s">
        <v>353</v>
      </c>
      <c r="DN26" t="s">
        <v>355</v>
      </c>
      <c r="DO26">
        <v>100</v>
      </c>
      <c r="DP26">
        <v>54.9</v>
      </c>
      <c r="DQ26" t="s">
        <v>357</v>
      </c>
    </row>
    <row r="27" spans="1:121" x14ac:dyDescent="0.25">
      <c r="A27" t="s">
        <v>23</v>
      </c>
      <c r="B27" t="s">
        <v>372</v>
      </c>
      <c r="C27" t="s">
        <v>293</v>
      </c>
      <c r="E27" t="s">
        <v>353</v>
      </c>
      <c r="I27" t="s">
        <v>34</v>
      </c>
      <c r="J27">
        <f t="shared" si="0"/>
        <v>5014.0596752167939</v>
      </c>
      <c r="K27">
        <f t="shared" si="1"/>
        <v>435.75470510565981</v>
      </c>
      <c r="L27">
        <f t="shared" si="2"/>
        <v>1427.4694624949977</v>
      </c>
      <c r="M27">
        <f t="shared" si="3"/>
        <v>254.46716504425652</v>
      </c>
      <c r="N27">
        <f t="shared" si="4"/>
        <v>7131.7510078617088</v>
      </c>
      <c r="O27">
        <f t="shared" si="5"/>
        <v>7131.7510078617061</v>
      </c>
      <c r="P27">
        <f t="shared" si="6"/>
        <v>70.306151598527919</v>
      </c>
      <c r="Q27">
        <f t="shared" si="7"/>
        <v>6.1100661622272616</v>
      </c>
      <c r="R27">
        <f t="shared" si="8"/>
        <v>20.01569405495821</v>
      </c>
      <c r="S27">
        <f t="shared" si="9"/>
        <v>3.5680881842866348</v>
      </c>
      <c r="T27">
        <f t="shared" si="10"/>
        <v>100.00000000000004</v>
      </c>
      <c r="U27">
        <v>30.908891719106997</v>
      </c>
      <c r="V27">
        <v>393.52592526834297</v>
      </c>
      <c r="W27">
        <v>66.880306597886502</v>
      </c>
      <c r="X27">
        <v>66.758437101438901</v>
      </c>
      <c r="Y27">
        <v>9.5787286931533799</v>
      </c>
      <c r="Z27">
        <v>67.325692149542405</v>
      </c>
      <c r="AA27">
        <v>35.559077239917301</v>
      </c>
      <c r="AB27">
        <v>21.2541919322632</v>
      </c>
      <c r="AC27">
        <v>19.757408842529699</v>
      </c>
      <c r="AD27">
        <v>4.5467532734854403</v>
      </c>
      <c r="AE27">
        <v>11.531412553946899</v>
      </c>
      <c r="AF27">
        <v>13.337124533626699</v>
      </c>
      <c r="AG27">
        <v>176.73463684249299</v>
      </c>
      <c r="AH27">
        <v>0.70449916730613904</v>
      </c>
      <c r="AI27">
        <v>5.2142690171842396</v>
      </c>
      <c r="AJ27">
        <v>4.89630891991143</v>
      </c>
      <c r="AK27">
        <v>12.113021558680099</v>
      </c>
      <c r="AL27">
        <v>3.4459628045903896</v>
      </c>
      <c r="AM27">
        <v>0.38798366185302696</v>
      </c>
      <c r="AN27">
        <v>1263.68179734304</v>
      </c>
      <c r="AO27">
        <v>24.2593560115813</v>
      </c>
      <c r="AP27">
        <v>13.2961029823127</v>
      </c>
      <c r="AQ27">
        <v>223.413215104855</v>
      </c>
      <c r="AR27">
        <v>168.18980095780699</v>
      </c>
      <c r="AS27">
        <v>183.68301825416199</v>
      </c>
      <c r="AT27">
        <v>2.2541426493393</v>
      </c>
      <c r="AU27">
        <v>630.30702955571303</v>
      </c>
      <c r="AV27">
        <v>352.45883406457597</v>
      </c>
      <c r="AW27">
        <v>6.735089620751431</v>
      </c>
      <c r="AX27">
        <v>61.134455014786901</v>
      </c>
      <c r="AY27">
        <v>24.719268604220499</v>
      </c>
      <c r="AZ27">
        <v>26.370392262840898</v>
      </c>
      <c r="BA27">
        <v>1.93929479287016</v>
      </c>
      <c r="BB27">
        <v>1.7513828268117901</v>
      </c>
      <c r="BC27">
        <v>176.16627477237199</v>
      </c>
      <c r="BD27">
        <v>3.1676369756342302</v>
      </c>
      <c r="BE27">
        <v>2121.0907499138002</v>
      </c>
      <c r="BF27">
        <v>45.216695375971504</v>
      </c>
      <c r="BG27">
        <v>21.6645540862628</v>
      </c>
      <c r="BH27">
        <v>4.2284604724952501</v>
      </c>
      <c r="BI27">
        <v>3.3132945683831401</v>
      </c>
      <c r="BJ27">
        <v>95.1511040027993</v>
      </c>
      <c r="BK27">
        <v>2.08979451771622</v>
      </c>
      <c r="BL27">
        <v>52.107436097325902</v>
      </c>
      <c r="BM27">
        <v>68.030997817529908</v>
      </c>
      <c r="BN27">
        <v>455.77585935394995</v>
      </c>
      <c r="BO27">
        <v>3.3901853530952999</v>
      </c>
      <c r="BP27">
        <v>2.99158714677431</v>
      </c>
      <c r="BQ27">
        <v>2.6065804837503102</v>
      </c>
      <c r="BR27">
        <v>11.4123507656598</v>
      </c>
      <c r="BS27">
        <v>0.33882444149082597</v>
      </c>
      <c r="BT27">
        <v>4.5345278053186897</v>
      </c>
      <c r="BU27">
        <v>3.4325402207582201</v>
      </c>
      <c r="BV27">
        <v>3.9858065260509101</v>
      </c>
      <c r="BW27">
        <v>16.5494855664185</v>
      </c>
      <c r="BX27">
        <v>30.961377093627899</v>
      </c>
      <c r="BY27">
        <v>30.315396328889996</v>
      </c>
      <c r="BZ27">
        <v>4.8534598385332401</v>
      </c>
      <c r="CA27">
        <v>0.67384529067976195</v>
      </c>
      <c r="CB27">
        <v>17.3662030097117</v>
      </c>
      <c r="CC27">
        <v>2.8491298556055002</v>
      </c>
      <c r="CD27">
        <v>4.4766375815697694</v>
      </c>
      <c r="CE27">
        <v>1.8227161233141702</v>
      </c>
      <c r="CF27">
        <v>2.4739429203796702E-2</v>
      </c>
      <c r="CG27">
        <v>2.05014107873957</v>
      </c>
      <c r="CH27">
        <v>0.41841852150946396</v>
      </c>
      <c r="CI27">
        <v>0.26570569916645997</v>
      </c>
      <c r="CJ27">
        <v>6.3547073909120906</v>
      </c>
      <c r="CK27">
        <v>3.4199724337615596</v>
      </c>
      <c r="CM27">
        <v>0</v>
      </c>
      <c r="CN27">
        <v>0.11789008090057007</v>
      </c>
      <c r="CO27">
        <v>1.5082701291046128</v>
      </c>
      <c r="CP27">
        <v>23.293246710592122</v>
      </c>
      <c r="CQ27">
        <v>3.2236896905768986</v>
      </c>
      <c r="CR27">
        <v>0.15777607178447967</v>
      </c>
      <c r="CS27">
        <v>0.16420279980648655</v>
      </c>
      <c r="CT27">
        <v>11.411735563668291</v>
      </c>
      <c r="CU27">
        <v>43.096289122501972</v>
      </c>
      <c r="CV27">
        <v>3.2186339368848662</v>
      </c>
      <c r="CW27">
        <v>10.4611462579049</v>
      </c>
      <c r="CX27">
        <v>0</v>
      </c>
      <c r="CY27">
        <v>0.87886734544629275</v>
      </c>
      <c r="CZ27">
        <v>0.12399930019568206</v>
      </c>
      <c r="DA27">
        <v>0.70351935194925064</v>
      </c>
      <c r="DB27">
        <v>0.33665289890774641</v>
      </c>
      <c r="DC27">
        <v>0.14873405218350283</v>
      </c>
      <c r="DD27">
        <v>1.006591228874063</v>
      </c>
      <c r="DE27">
        <v>0.1487554587182757</v>
      </c>
      <c r="DF27">
        <v>100</v>
      </c>
      <c r="DG27">
        <v>12.980747242034781</v>
      </c>
      <c r="DH27">
        <v>50.406334901719475</v>
      </c>
      <c r="DI27">
        <v>36.612917856245758</v>
      </c>
      <c r="DJ27">
        <v>100.00000000000001</v>
      </c>
      <c r="DK27">
        <v>0.35454009136888304</v>
      </c>
      <c r="DL27">
        <v>1.3767363502584298</v>
      </c>
      <c r="DM27" t="s">
        <v>353</v>
      </c>
    </row>
  </sheetData>
  <sortState xmlns:xlrd2="http://schemas.microsoft.com/office/spreadsheetml/2017/richdata2" ref="A2:BZ26">
    <sortCondition ref="B2:B26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J28"/>
  <sheetViews>
    <sheetView topLeftCell="AN1" workbookViewId="0">
      <selection activeCell="BF2" sqref="BF2:BG26"/>
    </sheetView>
  </sheetViews>
  <sheetFormatPr baseColWidth="10" defaultRowHeight="15" x14ac:dyDescent="0.25"/>
  <cols>
    <col min="1" max="1" width="18.28515625" bestFit="1" customWidth="1"/>
    <col min="6" max="9" width="11.42578125" customWidth="1"/>
    <col min="10" max="12" width="14.7109375" customWidth="1"/>
    <col min="13" max="14" width="12" bestFit="1" customWidth="1"/>
    <col min="15" max="15" width="13.7109375" bestFit="1" customWidth="1"/>
    <col min="16" max="16" width="15.5703125" bestFit="1" customWidth="1"/>
    <col min="17" max="18" width="12" bestFit="1" customWidth="1"/>
    <col min="19" max="30" width="18.42578125" customWidth="1"/>
  </cols>
  <sheetData>
    <row r="1" spans="1:62" x14ac:dyDescent="0.25">
      <c r="A1" t="s">
        <v>0</v>
      </c>
      <c r="B1" t="s">
        <v>265</v>
      </c>
      <c r="C1" t="s">
        <v>351</v>
      </c>
      <c r="D1" t="s">
        <v>352</v>
      </c>
      <c r="E1" t="s">
        <v>358</v>
      </c>
      <c r="F1" t="s">
        <v>368</v>
      </c>
      <c r="G1" t="s">
        <v>370</v>
      </c>
      <c r="H1" t="s">
        <v>266</v>
      </c>
      <c r="I1" t="s">
        <v>29</v>
      </c>
      <c r="J1" s="42" t="s">
        <v>320</v>
      </c>
      <c r="K1" s="42" t="s">
        <v>321</v>
      </c>
      <c r="L1" s="42" t="s">
        <v>322</v>
      </c>
      <c r="M1" s="43" t="s">
        <v>323</v>
      </c>
      <c r="N1" s="43" t="s">
        <v>324</v>
      </c>
      <c r="O1" s="43" t="s">
        <v>83</v>
      </c>
      <c r="P1" s="43" t="s">
        <v>325</v>
      </c>
      <c r="Q1" s="43" t="s">
        <v>37</v>
      </c>
      <c r="R1" s="43" t="s">
        <v>326</v>
      </c>
      <c r="S1" s="43" t="s">
        <v>327</v>
      </c>
      <c r="T1" s="48" t="s">
        <v>335</v>
      </c>
      <c r="U1" s="47" t="s">
        <v>336</v>
      </c>
      <c r="V1" s="47" t="s">
        <v>337</v>
      </c>
      <c r="W1" s="47" t="s">
        <v>338</v>
      </c>
      <c r="X1" s="47" t="s">
        <v>339</v>
      </c>
      <c r="Y1" s="47" t="s">
        <v>340</v>
      </c>
      <c r="Z1" s="47" t="s">
        <v>341</v>
      </c>
      <c r="AA1" s="47" t="s">
        <v>342</v>
      </c>
      <c r="AB1" s="47" t="s">
        <v>343</v>
      </c>
      <c r="AC1" s="47" t="s">
        <v>344</v>
      </c>
      <c r="AD1" s="49" t="s">
        <v>345</v>
      </c>
      <c r="AE1" t="s">
        <v>265</v>
      </c>
      <c r="AF1" t="s">
        <v>294</v>
      </c>
      <c r="AG1" t="s">
        <v>295</v>
      </c>
      <c r="AH1" t="s">
        <v>296</v>
      </c>
      <c r="AI1" t="s">
        <v>297</v>
      </c>
      <c r="AJ1" t="s">
        <v>298</v>
      </c>
      <c r="AK1" t="s">
        <v>299</v>
      </c>
      <c r="AL1" t="s">
        <v>300</v>
      </c>
      <c r="AM1" t="s">
        <v>301</v>
      </c>
      <c r="AN1" t="s">
        <v>302</v>
      </c>
      <c r="AO1" t="s">
        <v>303</v>
      </c>
      <c r="AP1" t="s">
        <v>304</v>
      </c>
      <c r="AQ1" t="s">
        <v>305</v>
      </c>
      <c r="AR1" t="s">
        <v>306</v>
      </c>
      <c r="AS1" t="s">
        <v>307</v>
      </c>
      <c r="AT1" t="s">
        <v>308</v>
      </c>
      <c r="AU1" t="s">
        <v>309</v>
      </c>
      <c r="AV1" t="s">
        <v>310</v>
      </c>
      <c r="AW1" t="s">
        <v>311</v>
      </c>
      <c r="AX1" t="s">
        <v>312</v>
      </c>
      <c r="AY1" t="s">
        <v>313</v>
      </c>
      <c r="AZ1" t="s">
        <v>314</v>
      </c>
      <c r="BA1" t="s">
        <v>315</v>
      </c>
      <c r="BB1" t="s">
        <v>316</v>
      </c>
      <c r="BC1" t="s">
        <v>371</v>
      </c>
      <c r="BD1" t="s">
        <v>318</v>
      </c>
      <c r="BE1" t="s">
        <v>319</v>
      </c>
      <c r="BF1" t="s">
        <v>367</v>
      </c>
      <c r="BG1" t="s">
        <v>368</v>
      </c>
      <c r="BH1" t="s">
        <v>369</v>
      </c>
      <c r="BI1" t="s">
        <v>370</v>
      </c>
      <c r="BJ1" t="s">
        <v>266</v>
      </c>
    </row>
    <row r="2" spans="1:62" x14ac:dyDescent="0.25">
      <c r="A2" t="s">
        <v>13</v>
      </c>
      <c r="B2">
        <v>999</v>
      </c>
      <c r="C2" t="s">
        <v>267</v>
      </c>
      <c r="D2">
        <v>999</v>
      </c>
      <c r="E2" t="s">
        <v>353</v>
      </c>
      <c r="I2" t="s">
        <v>34</v>
      </c>
      <c r="J2" s="44">
        <v>723.09214536917625</v>
      </c>
      <c r="K2" s="44">
        <v>670.2202191252677</v>
      </c>
      <c r="L2" s="44">
        <v>52.871926243908547</v>
      </c>
      <c r="M2">
        <v>315.02706548774023</v>
      </c>
      <c r="N2">
        <v>97.179648136704301</v>
      </c>
      <c r="O2">
        <v>1664.979712265535</v>
      </c>
      <c r="P2">
        <v>118.19798073725241</v>
      </c>
      <c r="Q2">
        <v>4657.6767629357482</v>
      </c>
      <c r="R2">
        <v>93.035701799225109</v>
      </c>
      <c r="S2">
        <v>19.571423367364229</v>
      </c>
      <c r="T2">
        <f>SUM(K2:S2)</f>
        <v>7688.7604400987466</v>
      </c>
      <c r="U2">
        <f>K2*100/T2</f>
        <v>8.7168825761550206</v>
      </c>
      <c r="V2">
        <f>L2*100/T2</f>
        <v>0.68765214699847654</v>
      </c>
      <c r="W2">
        <f>M2*100/T2</f>
        <v>4.0972412645970584</v>
      </c>
      <c r="X2">
        <f>N2*100/T2</f>
        <v>1.2639182725721161</v>
      </c>
      <c r="Y2">
        <f>O2*100/T2</f>
        <v>21.654722178392536</v>
      </c>
      <c r="Z2">
        <f>P2*100/T2</f>
        <v>1.5372826563931077</v>
      </c>
      <c r="AA2">
        <f>Q2*100/T2</f>
        <v>60.577732902755514</v>
      </c>
      <c r="AB2">
        <f>R2*100/T2</f>
        <v>1.2100221163611942</v>
      </c>
      <c r="AC2">
        <f>S2*100/T2</f>
        <v>0.25454588577496212</v>
      </c>
      <c r="AD2">
        <f>SUM(U2:AC2)</f>
        <v>99.999999999999986</v>
      </c>
      <c r="AE2">
        <v>999</v>
      </c>
      <c r="AF2">
        <v>0</v>
      </c>
      <c r="AG2">
        <v>0</v>
      </c>
      <c r="AH2">
        <v>1.5611932722377782</v>
      </c>
      <c r="AI2">
        <v>22.889182102501106</v>
      </c>
      <c r="AJ2">
        <v>3.0209749049285994</v>
      </c>
      <c r="AK2">
        <v>0.27465881951932219</v>
      </c>
      <c r="AL2">
        <v>0.27901477551441906</v>
      </c>
      <c r="AM2">
        <v>10.999218363849373</v>
      </c>
      <c r="AN2">
        <v>39.403307604210255</v>
      </c>
      <c r="AO2">
        <v>3.0905577879879709</v>
      </c>
      <c r="AP2">
        <v>14.576187919447928</v>
      </c>
      <c r="AQ2">
        <v>8.9441508747054643E-2</v>
      </c>
      <c r="AR2">
        <v>1.2247923416541429</v>
      </c>
      <c r="AS2">
        <v>0.11628425614333847</v>
      </c>
      <c r="AT2">
        <v>0.55553646160681214</v>
      </c>
      <c r="AU2">
        <v>0.49699095632889423</v>
      </c>
      <c r="AV2">
        <v>0.15124601994194986</v>
      </c>
      <c r="AW2">
        <v>1.0682619109582578</v>
      </c>
      <c r="AX2">
        <v>0.14645495757619689</v>
      </c>
      <c r="AY2">
        <v>99.943303963153411</v>
      </c>
      <c r="AZ2">
        <v>17.753375614654423</v>
      </c>
      <c r="BA2">
        <v>46.349391534248056</v>
      </c>
      <c r="BB2">
        <v>35.840536814250918</v>
      </c>
      <c r="BC2">
        <v>99.943303963153397</v>
      </c>
      <c r="BD2">
        <v>0.4953434628131832</v>
      </c>
      <c r="BE2">
        <v>1.2932114207569181</v>
      </c>
      <c r="BF2" t="s">
        <v>353</v>
      </c>
    </row>
    <row r="3" spans="1:62" x14ac:dyDescent="0.25">
      <c r="A3" t="s">
        <v>12</v>
      </c>
      <c r="B3">
        <v>4302</v>
      </c>
      <c r="C3" t="s">
        <v>269</v>
      </c>
      <c r="D3">
        <v>4302</v>
      </c>
      <c r="E3" t="s">
        <v>353</v>
      </c>
      <c r="F3" t="s">
        <v>355</v>
      </c>
      <c r="G3">
        <v>55.27</v>
      </c>
      <c r="H3" t="s">
        <v>357</v>
      </c>
      <c r="I3" t="s">
        <v>34</v>
      </c>
      <c r="J3" s="44">
        <v>467.18099909850156</v>
      </c>
      <c r="K3" s="44">
        <v>461.92768784436657</v>
      </c>
      <c r="L3" s="44">
        <v>5.2533112541349851</v>
      </c>
      <c r="M3">
        <v>348.72704657170465</v>
      </c>
      <c r="N3">
        <v>119.16169714771316</v>
      </c>
      <c r="O3">
        <v>6316.1146791619785</v>
      </c>
      <c r="P3">
        <v>1069.0353609279616</v>
      </c>
      <c r="Q3">
        <v>2779.4479930261973</v>
      </c>
      <c r="R3">
        <v>85.401277159303945</v>
      </c>
      <c r="S3">
        <v>12.642460284623679</v>
      </c>
      <c r="T3">
        <f t="shared" ref="T3:T26" si="0">SUM(K3:S3)</f>
        <v>11197.711513377984</v>
      </c>
      <c r="U3">
        <f t="shared" ref="U3:U26" si="1">K3*100/T3</f>
        <v>4.1251972538540427</v>
      </c>
      <c r="V3">
        <f t="shared" ref="V3:V26" si="2">L3*100/T3</f>
        <v>4.6914150698192374E-2</v>
      </c>
      <c r="W3">
        <f t="shared" ref="W3:W26" si="3">M3*100/T3</f>
        <v>3.1142706807107685</v>
      </c>
      <c r="X3">
        <f t="shared" ref="X3:X26" si="4">N3*100/T3</f>
        <v>1.0641611636926869</v>
      </c>
      <c r="Y3">
        <f t="shared" ref="Y3:Y26" si="5">O3*100/T3</f>
        <v>56.405406333392961</v>
      </c>
      <c r="Z3">
        <f t="shared" ref="Z3:Z26" si="6">P3*100/T3</f>
        <v>9.5469092916956964</v>
      </c>
      <c r="AA3">
        <f t="shared" ref="AA3:AA26" si="7">Q3*100/T3</f>
        <v>24.82157170869754</v>
      </c>
      <c r="AB3">
        <f t="shared" ref="AB3:AB26" si="8">R3*100/T3</f>
        <v>0.76266723836628969</v>
      </c>
      <c r="AC3">
        <f t="shared" ref="AC3:AC26" si="9">S3*100/T3</f>
        <v>0.11290217889181769</v>
      </c>
      <c r="AD3">
        <f t="shared" ref="AD3:AD26" si="10">SUM(U3:AC3)</f>
        <v>100</v>
      </c>
      <c r="AE3">
        <v>4302</v>
      </c>
      <c r="AF3">
        <v>0.22618393959864552</v>
      </c>
      <c r="AG3">
        <v>0.11864140947561558</v>
      </c>
      <c r="AH3">
        <v>1.5233311702352887</v>
      </c>
      <c r="AI3">
        <v>24.601286371812606</v>
      </c>
      <c r="AJ3">
        <v>4.2798673469212627</v>
      </c>
      <c r="AK3">
        <v>0.11835674408199819</v>
      </c>
      <c r="AL3">
        <v>0.1294584783201268</v>
      </c>
      <c r="AM3">
        <v>11.073764563962124</v>
      </c>
      <c r="AN3">
        <v>44.67585465110735</v>
      </c>
      <c r="AO3">
        <v>4.3118250741033508</v>
      </c>
      <c r="AP3">
        <v>6.1867378677384846</v>
      </c>
      <c r="AQ3">
        <v>0</v>
      </c>
      <c r="AR3">
        <v>0.40221159812661367</v>
      </c>
      <c r="AS3">
        <v>0.10936914105795684</v>
      </c>
      <c r="AT3">
        <v>0.68607320134966188</v>
      </c>
      <c r="AU3">
        <v>0.25981009924701448</v>
      </c>
      <c r="AV3">
        <v>0.15860619378299315</v>
      </c>
      <c r="AW3">
        <v>1.0705382826078633</v>
      </c>
      <c r="AX3">
        <v>6.8083866471046486E-2</v>
      </c>
      <c r="AY3">
        <v>100.00000000000001</v>
      </c>
      <c r="AZ3">
        <v>8.1459879079740141</v>
      </c>
      <c r="BA3">
        <v>54.083078751801757</v>
      </c>
      <c r="BB3">
        <v>37.770933340224232</v>
      </c>
      <c r="BC3">
        <v>100</v>
      </c>
      <c r="BD3">
        <v>0.21566816563939467</v>
      </c>
      <c r="BE3">
        <v>1.4318703290873109</v>
      </c>
      <c r="BF3" t="s">
        <v>353</v>
      </c>
      <c r="BG3" t="s">
        <v>355</v>
      </c>
      <c r="BH3">
        <v>102</v>
      </c>
      <c r="BI3">
        <v>55.27</v>
      </c>
      <c r="BJ3" t="s">
        <v>357</v>
      </c>
    </row>
    <row r="4" spans="1:62" x14ac:dyDescent="0.25">
      <c r="A4" t="s">
        <v>2</v>
      </c>
      <c r="B4">
        <v>4306</v>
      </c>
      <c r="C4" t="s">
        <v>270</v>
      </c>
      <c r="D4">
        <v>4306</v>
      </c>
      <c r="E4" t="s">
        <v>354</v>
      </c>
      <c r="F4" t="s">
        <v>355</v>
      </c>
      <c r="G4">
        <v>56.63</v>
      </c>
      <c r="H4" t="s">
        <v>357</v>
      </c>
      <c r="I4" t="s">
        <v>34</v>
      </c>
      <c r="J4" s="44">
        <v>279.48759308753711</v>
      </c>
      <c r="K4" s="44">
        <v>271.83995713391613</v>
      </c>
      <c r="L4" s="44">
        <v>7.647635953620977</v>
      </c>
      <c r="M4">
        <v>2597.722489556546</v>
      </c>
      <c r="N4">
        <v>49.172898153687306</v>
      </c>
      <c r="O4">
        <v>32.831240885356962</v>
      </c>
      <c r="P4">
        <v>18.134017937037399</v>
      </c>
      <c r="Q4">
        <v>322.71368456631228</v>
      </c>
      <c r="R4">
        <v>13.65033064855305</v>
      </c>
      <c r="S4">
        <v>11.9567021595283</v>
      </c>
      <c r="T4">
        <f t="shared" si="0"/>
        <v>3325.6689569945579</v>
      </c>
      <c r="U4">
        <f t="shared" si="1"/>
        <v>8.1739932822291728</v>
      </c>
      <c r="V4">
        <f t="shared" si="2"/>
        <v>0.22995782359926245</v>
      </c>
      <c r="W4">
        <f t="shared" si="3"/>
        <v>78.111276953558701</v>
      </c>
      <c r="X4">
        <f t="shared" si="4"/>
        <v>1.4785866780356087</v>
      </c>
      <c r="Y4">
        <f t="shared" si="5"/>
        <v>0.98720712463897486</v>
      </c>
      <c r="Z4">
        <f t="shared" si="6"/>
        <v>0.54527429433100594</v>
      </c>
      <c r="AA4">
        <f t="shared" si="7"/>
        <v>9.7037224311692185</v>
      </c>
      <c r="AB4">
        <f t="shared" si="8"/>
        <v>0.41045368090060885</v>
      </c>
      <c r="AC4">
        <f t="shared" si="9"/>
        <v>0.35952773153746781</v>
      </c>
      <c r="AD4">
        <f t="shared" si="10"/>
        <v>100.00000000000001</v>
      </c>
      <c r="AE4">
        <v>4306</v>
      </c>
      <c r="AF4">
        <v>0.1573508223623297</v>
      </c>
      <c r="AG4">
        <v>0.1666578719726704</v>
      </c>
      <c r="AH4">
        <v>1.2402139006954918</v>
      </c>
      <c r="AI4">
        <v>21.437423464029486</v>
      </c>
      <c r="AJ4">
        <v>1.9110266840442196</v>
      </c>
      <c r="AK4">
        <v>0.25658140656847622</v>
      </c>
      <c r="AL4">
        <v>0.218171544925574</v>
      </c>
      <c r="AM4">
        <v>12.219411205422901</v>
      </c>
      <c r="AN4">
        <v>38.599915951551182</v>
      </c>
      <c r="AO4">
        <v>2.397014972125846</v>
      </c>
      <c r="AP4">
        <v>17.062728421878283</v>
      </c>
      <c r="AQ4">
        <v>7.936533834852133E-2</v>
      </c>
      <c r="AR4">
        <v>1.5592073850631725</v>
      </c>
      <c r="AS4">
        <v>0.14858690585553891</v>
      </c>
      <c r="AT4">
        <v>0.6358237605728877</v>
      </c>
      <c r="AU4">
        <v>0.66470980384603073</v>
      </c>
      <c r="AV4">
        <v>0.15311375710925479</v>
      </c>
      <c r="AW4">
        <v>0.83989674884260956</v>
      </c>
      <c r="AX4">
        <v>0.19548079841868965</v>
      </c>
      <c r="AY4">
        <v>99.942680743633176</v>
      </c>
      <c r="AZ4">
        <v>20.554502253506559</v>
      </c>
      <c r="BA4">
        <v>43.761952913219709</v>
      </c>
      <c r="BB4">
        <v>35.62622557690689</v>
      </c>
      <c r="BC4">
        <v>99.942680743633161</v>
      </c>
      <c r="BD4">
        <v>0.57694863603036572</v>
      </c>
      <c r="BE4">
        <v>1.2283634374556489</v>
      </c>
      <c r="BF4" t="s">
        <v>354</v>
      </c>
      <c r="BG4" t="s">
        <v>355</v>
      </c>
      <c r="BH4">
        <v>93.5</v>
      </c>
      <c r="BI4">
        <v>56.63</v>
      </c>
      <c r="BJ4" t="s">
        <v>357</v>
      </c>
    </row>
    <row r="5" spans="1:62" x14ac:dyDescent="0.25">
      <c r="A5" t="s">
        <v>10</v>
      </c>
      <c r="B5">
        <v>4315</v>
      </c>
      <c r="C5" t="s">
        <v>272</v>
      </c>
      <c r="D5">
        <v>4315</v>
      </c>
      <c r="E5" t="s">
        <v>354</v>
      </c>
      <c r="F5" t="s">
        <v>355</v>
      </c>
      <c r="G5">
        <v>55.53</v>
      </c>
      <c r="H5" t="s">
        <v>357</v>
      </c>
      <c r="I5" t="s">
        <v>34</v>
      </c>
      <c r="J5" s="44">
        <v>321.89282658150046</v>
      </c>
      <c r="K5" s="44">
        <v>318.83051509797974</v>
      </c>
      <c r="L5" s="44">
        <v>3.0623114835207161</v>
      </c>
      <c r="M5">
        <v>2931.7755216941773</v>
      </c>
      <c r="N5">
        <v>57.615391748571099</v>
      </c>
      <c r="O5">
        <v>799.81531974397126</v>
      </c>
      <c r="P5">
        <v>412.00101523723208</v>
      </c>
      <c r="Q5">
        <v>1531.4217735933107</v>
      </c>
      <c r="R5">
        <v>85.575345146821235</v>
      </c>
      <c r="S5">
        <v>9.0448460027753406</v>
      </c>
      <c r="T5">
        <f t="shared" si="0"/>
        <v>6149.1420397483598</v>
      </c>
      <c r="U5">
        <f t="shared" si="1"/>
        <v>5.1849593494026225</v>
      </c>
      <c r="V5">
        <f t="shared" si="2"/>
        <v>4.98006301322328E-2</v>
      </c>
      <c r="W5">
        <f t="shared" si="3"/>
        <v>47.677798020326001</v>
      </c>
      <c r="X5">
        <f t="shared" si="4"/>
        <v>0.93696635036469067</v>
      </c>
      <c r="Y5">
        <f t="shared" si="5"/>
        <v>13.006941693230132</v>
      </c>
      <c r="Z5">
        <f t="shared" si="6"/>
        <v>6.7001382074773526</v>
      </c>
      <c r="AA5">
        <f t="shared" si="7"/>
        <v>24.904641390524471</v>
      </c>
      <c r="AB5">
        <f t="shared" si="8"/>
        <v>1.3916631717670198</v>
      </c>
      <c r="AC5">
        <f t="shared" si="9"/>
        <v>0.1470911867754722</v>
      </c>
      <c r="AD5">
        <f t="shared" si="10"/>
        <v>100</v>
      </c>
      <c r="AE5">
        <v>4315</v>
      </c>
      <c r="AF5">
        <v>0</v>
      </c>
      <c r="AG5">
        <v>0.10550318212146091</v>
      </c>
      <c r="AH5">
        <v>1.4318327640317707</v>
      </c>
      <c r="AI5">
        <v>22.597336212314644</v>
      </c>
      <c r="AJ5">
        <v>2.7587699634998377</v>
      </c>
      <c r="AK5">
        <v>0.22064364281131829</v>
      </c>
      <c r="AL5">
        <v>0.21233591366351273</v>
      </c>
      <c r="AM5">
        <v>11.747872686858976</v>
      </c>
      <c r="AN5">
        <v>40.011533412419865</v>
      </c>
      <c r="AO5">
        <v>2.8846305788282121</v>
      </c>
      <c r="AP5">
        <v>14.18718719565133</v>
      </c>
      <c r="AQ5">
        <v>9.2425783935681807E-2</v>
      </c>
      <c r="AR5">
        <v>1.1839775324341248</v>
      </c>
      <c r="AS5">
        <v>0.11301351691755164</v>
      </c>
      <c r="AT5">
        <v>0.60748324050121472</v>
      </c>
      <c r="AU5">
        <v>0.44788209447921601</v>
      </c>
      <c r="AV5">
        <v>0.1470722878490025</v>
      </c>
      <c r="AW5">
        <v>1.0835826795006847</v>
      </c>
      <c r="AX5">
        <v>0.16691731218160971</v>
      </c>
      <c r="AY5">
        <v>100</v>
      </c>
      <c r="AZ5">
        <v>17.309044886031646</v>
      </c>
      <c r="BA5">
        <v>46.474753108912644</v>
      </c>
      <c r="BB5">
        <v>36.216202005055727</v>
      </c>
      <c r="BC5">
        <v>100.00000000000003</v>
      </c>
      <c r="BD5">
        <v>0.47793650155848283</v>
      </c>
      <c r="BE5">
        <v>1.2832586117789171</v>
      </c>
      <c r="BF5" t="s">
        <v>354</v>
      </c>
      <c r="BG5" t="s">
        <v>355</v>
      </c>
      <c r="BH5">
        <v>116.5</v>
      </c>
      <c r="BI5">
        <v>55.53</v>
      </c>
      <c r="BJ5" t="s">
        <v>357</v>
      </c>
    </row>
    <row r="6" spans="1:62" x14ac:dyDescent="0.25">
      <c r="A6" t="s">
        <v>15</v>
      </c>
      <c r="B6">
        <v>4318</v>
      </c>
      <c r="C6" t="s">
        <v>273</v>
      </c>
      <c r="D6">
        <v>4318</v>
      </c>
      <c r="E6" t="s">
        <v>354</v>
      </c>
      <c r="F6" t="s">
        <v>356</v>
      </c>
      <c r="G6">
        <v>61.99</v>
      </c>
      <c r="H6" t="s">
        <v>274</v>
      </c>
      <c r="I6" t="s">
        <v>34</v>
      </c>
      <c r="J6" s="44">
        <v>512.96763089684077</v>
      </c>
      <c r="K6" s="44">
        <v>492.73305514170312</v>
      </c>
      <c r="L6" s="44">
        <v>20.234575755137655</v>
      </c>
      <c r="M6">
        <v>223.99977040890181</v>
      </c>
      <c r="N6">
        <v>238.60182350118581</v>
      </c>
      <c r="O6">
        <v>4299.0797104793464</v>
      </c>
      <c r="P6">
        <v>219.64133963135927</v>
      </c>
      <c r="Q6">
        <v>2231.5275182031633</v>
      </c>
      <c r="R6">
        <v>104.74846410699595</v>
      </c>
      <c r="S6">
        <v>8.2688071390535498</v>
      </c>
      <c r="T6">
        <f t="shared" si="0"/>
        <v>7838.8350643668473</v>
      </c>
      <c r="U6">
        <f t="shared" si="1"/>
        <v>6.2857943954138014</v>
      </c>
      <c r="V6">
        <f t="shared" si="2"/>
        <v>0.25813243407962977</v>
      </c>
      <c r="W6">
        <f t="shared" si="3"/>
        <v>2.8575645305658002</v>
      </c>
      <c r="X6">
        <f t="shared" si="4"/>
        <v>3.0438428866274143</v>
      </c>
      <c r="Y6">
        <f t="shared" si="5"/>
        <v>54.84334949234691</v>
      </c>
      <c r="Z6">
        <f t="shared" si="6"/>
        <v>2.8019640396541496</v>
      </c>
      <c r="AA6">
        <f t="shared" si="7"/>
        <v>28.467591164751809</v>
      </c>
      <c r="AB6">
        <f t="shared" si="8"/>
        <v>1.3362759038412888</v>
      </c>
      <c r="AC6">
        <f t="shared" si="9"/>
        <v>0.10548515271919975</v>
      </c>
      <c r="AD6">
        <f t="shared" si="10"/>
        <v>100</v>
      </c>
      <c r="AE6">
        <v>4318</v>
      </c>
      <c r="AF6">
        <v>0</v>
      </c>
      <c r="AG6">
        <v>0.14239579401265073</v>
      </c>
      <c r="AH6">
        <v>1.7401284972421074</v>
      </c>
      <c r="AI6">
        <v>23.980525596790802</v>
      </c>
      <c r="AJ6">
        <v>4.20335514530416</v>
      </c>
      <c r="AK6">
        <v>0.31430185740512151</v>
      </c>
      <c r="AL6">
        <v>0.27917590813814958</v>
      </c>
      <c r="AM6">
        <v>10.818337170609869</v>
      </c>
      <c r="AN6">
        <v>36.321322842781605</v>
      </c>
      <c r="AO6">
        <v>3.6483519591253533</v>
      </c>
      <c r="AP6">
        <v>14.597159474082179</v>
      </c>
      <c r="AQ6">
        <v>0.12731424415059245</v>
      </c>
      <c r="AR6">
        <v>1.0492396437633473</v>
      </c>
      <c r="AS6">
        <v>0</v>
      </c>
      <c r="AT6">
        <v>0.48995762200586701</v>
      </c>
      <c r="AU6">
        <v>0.3334558298519667</v>
      </c>
      <c r="AV6">
        <v>0.27704297294925395</v>
      </c>
      <c r="AW6">
        <v>1.6779354417869765</v>
      </c>
      <c r="AX6">
        <v>0</v>
      </c>
      <c r="AY6">
        <v>100</v>
      </c>
      <c r="AZ6">
        <v>18.062147606584318</v>
      </c>
      <c r="BA6">
        <v>44.94216347735513</v>
      </c>
      <c r="BB6">
        <v>36.995688916060544</v>
      </c>
      <c r="BC6">
        <v>100</v>
      </c>
      <c r="BD6">
        <v>0.48822303721834981</v>
      </c>
      <c r="BE6">
        <v>1.2147946096996418</v>
      </c>
      <c r="BF6" t="s">
        <v>354</v>
      </c>
      <c r="BG6" t="s">
        <v>356</v>
      </c>
      <c r="BH6">
        <v>100</v>
      </c>
      <c r="BI6">
        <v>61.99</v>
      </c>
      <c r="BJ6" t="s">
        <v>274</v>
      </c>
    </row>
    <row r="7" spans="1:62" x14ac:dyDescent="0.25">
      <c r="A7" t="s">
        <v>24</v>
      </c>
      <c r="B7">
        <v>4330</v>
      </c>
      <c r="C7" t="s">
        <v>275</v>
      </c>
      <c r="D7">
        <v>4330</v>
      </c>
      <c r="E7" t="s">
        <v>353</v>
      </c>
      <c r="F7" t="s">
        <v>355</v>
      </c>
      <c r="G7">
        <v>56.1</v>
      </c>
      <c r="H7" t="s">
        <v>357</v>
      </c>
      <c r="I7" t="s">
        <v>34</v>
      </c>
      <c r="J7" s="44">
        <v>1684.1666669754791</v>
      </c>
      <c r="K7" s="44">
        <v>1554.7931656532148</v>
      </c>
      <c r="L7" s="44">
        <v>129.37350132226425</v>
      </c>
      <c r="M7">
        <v>190.49592142953151</v>
      </c>
      <c r="N7">
        <v>143.34591453012743</v>
      </c>
      <c r="O7">
        <v>272.89046118678328</v>
      </c>
      <c r="P7">
        <v>20.03704303650164</v>
      </c>
      <c r="Q7">
        <v>4489.3456872417637</v>
      </c>
      <c r="R7">
        <v>242.17681546168052</v>
      </c>
      <c r="S7">
        <v>11.78341215435487</v>
      </c>
      <c r="T7">
        <f t="shared" si="0"/>
        <v>7054.241922016221</v>
      </c>
      <c r="U7">
        <f t="shared" si="1"/>
        <v>22.040542170813854</v>
      </c>
      <c r="V7">
        <f t="shared" si="2"/>
        <v>1.833981634773409</v>
      </c>
      <c r="W7">
        <f t="shared" si="3"/>
        <v>2.7004449738957148</v>
      </c>
      <c r="X7">
        <f t="shared" si="4"/>
        <v>2.0320527154412753</v>
      </c>
      <c r="Y7">
        <f t="shared" si="5"/>
        <v>3.8684590662406233</v>
      </c>
      <c r="Z7">
        <f t="shared" si="6"/>
        <v>0.28404247058732451</v>
      </c>
      <c r="AA7">
        <f t="shared" si="7"/>
        <v>63.640370388071879</v>
      </c>
      <c r="AB7">
        <f t="shared" si="8"/>
        <v>3.4330664887725075</v>
      </c>
      <c r="AC7">
        <f t="shared" si="9"/>
        <v>0.16704009140342857</v>
      </c>
      <c r="AD7">
        <f t="shared" si="10"/>
        <v>100.00000000000001</v>
      </c>
      <c r="AE7">
        <v>4330</v>
      </c>
      <c r="AF7">
        <v>0</v>
      </c>
      <c r="AG7">
        <v>9.4586622718449809E-2</v>
      </c>
      <c r="AH7">
        <v>1.4020824183703007</v>
      </c>
      <c r="AI7">
        <v>21.378700612501142</v>
      </c>
      <c r="AJ7">
        <v>2.8575961272563273</v>
      </c>
      <c r="AK7">
        <v>0.62678274395520783</v>
      </c>
      <c r="AL7">
        <v>0.51248795798724145</v>
      </c>
      <c r="AM7">
        <v>10.315212160346871</v>
      </c>
      <c r="AN7">
        <v>36.216878567614103</v>
      </c>
      <c r="AO7">
        <v>3.2539455504819053</v>
      </c>
      <c r="AP7">
        <v>18.380701356002955</v>
      </c>
      <c r="AQ7">
        <v>0.19285413018821945</v>
      </c>
      <c r="AR7">
        <v>1.2872971302173084</v>
      </c>
      <c r="AS7">
        <v>0.11013382748577039</v>
      </c>
      <c r="AT7">
        <v>0.52783150512946619</v>
      </c>
      <c r="AU7">
        <v>0.43529156779733469</v>
      </c>
      <c r="AV7">
        <v>0.34008351363981737</v>
      </c>
      <c r="AW7">
        <v>1.922116010691661</v>
      </c>
      <c r="AX7">
        <v>0.14541819761594676</v>
      </c>
      <c r="AY7">
        <v>100.00000000000004</v>
      </c>
      <c r="AZ7">
        <v>22.703761906153243</v>
      </c>
      <c r="BA7">
        <v>43.36873970846905</v>
      </c>
      <c r="BB7">
        <v>33.927498385377739</v>
      </c>
      <c r="BC7">
        <v>100.00000000000003</v>
      </c>
      <c r="BD7">
        <v>0.66918467280624017</v>
      </c>
      <c r="BE7">
        <v>1.2782769662487214</v>
      </c>
      <c r="BF7" t="s">
        <v>353</v>
      </c>
      <c r="BG7" t="s">
        <v>355</v>
      </c>
      <c r="BH7">
        <v>86</v>
      </c>
      <c r="BI7">
        <v>56.1</v>
      </c>
      <c r="BJ7" t="s">
        <v>357</v>
      </c>
    </row>
    <row r="8" spans="1:62" x14ac:dyDescent="0.25">
      <c r="A8" t="s">
        <v>6</v>
      </c>
      <c r="B8">
        <v>4331</v>
      </c>
      <c r="C8" t="s">
        <v>276</v>
      </c>
      <c r="D8">
        <v>4331</v>
      </c>
      <c r="E8" t="s">
        <v>354</v>
      </c>
      <c r="F8" t="s">
        <v>356</v>
      </c>
      <c r="G8">
        <v>60.7</v>
      </c>
      <c r="H8" t="s">
        <v>274</v>
      </c>
      <c r="I8" t="s">
        <v>34</v>
      </c>
      <c r="J8" s="44">
        <v>378.75595502444747</v>
      </c>
      <c r="K8" s="44">
        <v>371.5596388288252</v>
      </c>
      <c r="L8" s="44">
        <v>7.1963161956222734</v>
      </c>
      <c r="M8">
        <v>2958.1774848413565</v>
      </c>
      <c r="N8">
        <v>109.44543853390425</v>
      </c>
      <c r="O8">
        <v>90.637668694757153</v>
      </c>
      <c r="P8">
        <v>27.211574259993029</v>
      </c>
      <c r="Q8">
        <v>1088.011376068428</v>
      </c>
      <c r="R8">
        <v>52.69375721306843</v>
      </c>
      <c r="S8">
        <v>12.322052936108797</v>
      </c>
      <c r="T8">
        <f t="shared" si="0"/>
        <v>4717.2553075720634</v>
      </c>
      <c r="U8">
        <f t="shared" si="1"/>
        <v>7.8766065138005894</v>
      </c>
      <c r="V8">
        <f t="shared" si="2"/>
        <v>0.15255303617064908</v>
      </c>
      <c r="W8">
        <f t="shared" si="3"/>
        <v>62.709717663424684</v>
      </c>
      <c r="X8">
        <f t="shared" si="4"/>
        <v>2.3201084401394212</v>
      </c>
      <c r="Y8">
        <f t="shared" si="5"/>
        <v>1.9214068941587072</v>
      </c>
      <c r="Z8">
        <f t="shared" si="6"/>
        <v>0.57685184467996553</v>
      </c>
      <c r="AA8">
        <f t="shared" si="7"/>
        <v>23.064500543821943</v>
      </c>
      <c r="AB8">
        <f t="shared" si="8"/>
        <v>1.1170427245793808</v>
      </c>
      <c r="AC8">
        <f t="shared" si="9"/>
        <v>0.26121233922466802</v>
      </c>
      <c r="AD8">
        <f t="shared" si="10"/>
        <v>100.00000000000001</v>
      </c>
      <c r="AE8">
        <v>4331</v>
      </c>
      <c r="AF8">
        <v>0</v>
      </c>
      <c r="AG8">
        <v>0.10740105995550225</v>
      </c>
      <c r="AH8">
        <v>1.3425953763286507</v>
      </c>
      <c r="AI8">
        <v>21.502384803235721</v>
      </c>
      <c r="AJ8">
        <v>2.2138977979641608</v>
      </c>
      <c r="AK8">
        <v>0.38722527069368906</v>
      </c>
      <c r="AL8">
        <v>0.31161799586375816</v>
      </c>
      <c r="AM8">
        <v>12.75072529771743</v>
      </c>
      <c r="AN8">
        <v>36.334406901681717</v>
      </c>
      <c r="AO8">
        <v>2.3662471394746332</v>
      </c>
      <c r="AP8">
        <v>18.160393803025404</v>
      </c>
      <c r="AQ8">
        <v>0.13782959037634115</v>
      </c>
      <c r="AR8">
        <v>1.4536906940233048</v>
      </c>
      <c r="AS8">
        <v>0</v>
      </c>
      <c r="AT8">
        <v>0.50583228135785396</v>
      </c>
      <c r="AU8">
        <v>0.53662482366408781</v>
      </c>
      <c r="AV8">
        <v>0.30384915251332456</v>
      </c>
      <c r="AW8">
        <v>1.3967856415448829</v>
      </c>
      <c r="AX8">
        <v>0.18849237057954416</v>
      </c>
      <c r="AY8">
        <v>100</v>
      </c>
      <c r="AZ8">
        <v>22.177666075726894</v>
      </c>
      <c r="BA8">
        <v>41.732002116342123</v>
      </c>
      <c r="BB8">
        <v>36.090331807930994</v>
      </c>
      <c r="BC8">
        <v>100.00000000000001</v>
      </c>
      <c r="BD8">
        <v>0.61450435517617663</v>
      </c>
      <c r="BE8">
        <v>1.1563208212779952</v>
      </c>
      <c r="BF8" t="s">
        <v>354</v>
      </c>
      <c r="BG8" t="s">
        <v>356</v>
      </c>
      <c r="BH8">
        <v>93</v>
      </c>
      <c r="BI8">
        <v>60.7</v>
      </c>
      <c r="BJ8" t="s">
        <v>274</v>
      </c>
    </row>
    <row r="9" spans="1:62" x14ac:dyDescent="0.25">
      <c r="A9" t="s">
        <v>9</v>
      </c>
      <c r="B9">
        <v>4340</v>
      </c>
      <c r="C9" t="s">
        <v>277</v>
      </c>
      <c r="D9">
        <v>4340</v>
      </c>
      <c r="E9" t="s">
        <v>353</v>
      </c>
      <c r="F9" t="s">
        <v>355</v>
      </c>
      <c r="G9">
        <v>56.79</v>
      </c>
      <c r="H9" t="s">
        <v>357</v>
      </c>
      <c r="I9" t="s">
        <v>34</v>
      </c>
      <c r="J9" s="44">
        <v>322.1766125492224</v>
      </c>
      <c r="K9" s="44">
        <v>319.09937664208894</v>
      </c>
      <c r="L9" s="44">
        <v>3.0772359071334563</v>
      </c>
      <c r="M9">
        <v>2953.2405022796888</v>
      </c>
      <c r="N9">
        <v>182.31367157898296</v>
      </c>
      <c r="O9">
        <v>36.568734982332053</v>
      </c>
      <c r="P9">
        <v>8.1676328822707198</v>
      </c>
      <c r="Q9">
        <v>698.42914875188228</v>
      </c>
      <c r="R9">
        <v>55.544024164363634</v>
      </c>
      <c r="S9">
        <v>6.4761025027007966</v>
      </c>
      <c r="T9">
        <f t="shared" si="0"/>
        <v>4262.9164296914441</v>
      </c>
      <c r="U9">
        <f t="shared" si="1"/>
        <v>7.4854710831191635</v>
      </c>
      <c r="V9">
        <f t="shared" si="2"/>
        <v>7.2186165454718773E-2</v>
      </c>
      <c r="W9">
        <f t="shared" si="3"/>
        <v>69.277466518231719</v>
      </c>
      <c r="X9">
        <f t="shared" si="4"/>
        <v>4.2767357649603071</v>
      </c>
      <c r="Y9">
        <f t="shared" si="5"/>
        <v>0.85783372921948065</v>
      </c>
      <c r="Z9">
        <f t="shared" si="6"/>
        <v>0.19159730238628919</v>
      </c>
      <c r="AA9">
        <f t="shared" si="7"/>
        <v>16.383833937894853</v>
      </c>
      <c r="AB9">
        <f t="shared" si="8"/>
        <v>1.3029583169282066</v>
      </c>
      <c r="AC9">
        <f t="shared" si="9"/>
        <v>0.15191718180526345</v>
      </c>
      <c r="AD9">
        <f t="shared" si="10"/>
        <v>99.999999999999986</v>
      </c>
      <c r="AE9">
        <v>4340</v>
      </c>
      <c r="AF9">
        <v>0</v>
      </c>
      <c r="AG9">
        <v>9.6226239732622759E-2</v>
      </c>
      <c r="AH9">
        <v>1.5015905615064586</v>
      </c>
      <c r="AI9">
        <v>23.241827531460522</v>
      </c>
      <c r="AJ9">
        <v>2.4303358837679419</v>
      </c>
      <c r="AK9">
        <v>0.45853971778277047</v>
      </c>
      <c r="AL9">
        <v>0.31532678144562371</v>
      </c>
      <c r="AM9">
        <v>12.132398050443847</v>
      </c>
      <c r="AN9">
        <v>38.598916710562385</v>
      </c>
      <c r="AO9">
        <v>2.6463994814002243</v>
      </c>
      <c r="AP9">
        <v>14.784901058154357</v>
      </c>
      <c r="AQ9">
        <v>0.11520223668372433</v>
      </c>
      <c r="AR9">
        <v>1.1599847416293239</v>
      </c>
      <c r="AS9">
        <v>0.115794164923126</v>
      </c>
      <c r="AT9">
        <v>0.63352835148379549</v>
      </c>
      <c r="AU9">
        <v>0.47733573619633707</v>
      </c>
      <c r="AV9">
        <v>0.16951522690007653</v>
      </c>
      <c r="AW9">
        <v>0.97055305850343476</v>
      </c>
      <c r="AX9">
        <v>0.15162446742342978</v>
      </c>
      <c r="AY9">
        <v>100.00000000000003</v>
      </c>
      <c r="AZ9">
        <v>17.829116525490686</v>
      </c>
      <c r="BA9">
        <v>44.624507208659978</v>
      </c>
      <c r="BB9">
        <v>37.546376265849339</v>
      </c>
      <c r="BC9">
        <v>100</v>
      </c>
      <c r="BD9">
        <v>0.47485585291242416</v>
      </c>
      <c r="BE9">
        <v>1.1885170193973851</v>
      </c>
      <c r="BF9" t="s">
        <v>353</v>
      </c>
      <c r="BG9" t="s">
        <v>355</v>
      </c>
      <c r="BH9">
        <v>93.5</v>
      </c>
      <c r="BI9">
        <v>56.79</v>
      </c>
      <c r="BJ9" t="s">
        <v>357</v>
      </c>
    </row>
    <row r="10" spans="1:62" x14ac:dyDescent="0.25">
      <c r="A10" t="s">
        <v>4</v>
      </c>
      <c r="B10">
        <v>4343</v>
      </c>
      <c r="C10" t="s">
        <v>278</v>
      </c>
      <c r="D10">
        <v>4343</v>
      </c>
      <c r="E10" t="s">
        <v>354</v>
      </c>
      <c r="F10" t="s">
        <v>356</v>
      </c>
      <c r="G10">
        <v>63.8</v>
      </c>
      <c r="H10" t="s">
        <v>274</v>
      </c>
      <c r="I10" t="s">
        <v>34</v>
      </c>
      <c r="J10" s="44">
        <v>464.01974852541423</v>
      </c>
      <c r="K10" s="44">
        <v>443.5158225765407</v>
      </c>
      <c r="L10" s="44">
        <v>20.50392594887353</v>
      </c>
      <c r="M10">
        <v>3578.8918715277418</v>
      </c>
      <c r="N10">
        <v>117.986282527168</v>
      </c>
      <c r="O10">
        <v>11.337600111354751</v>
      </c>
      <c r="P10">
        <v>27.141707973295336</v>
      </c>
      <c r="Q10">
        <v>429.98809734581118</v>
      </c>
      <c r="R10">
        <v>48.605409985382053</v>
      </c>
      <c r="S10">
        <v>9.5609085452217002</v>
      </c>
      <c r="T10">
        <f t="shared" si="0"/>
        <v>4687.5316265413894</v>
      </c>
      <c r="U10">
        <f t="shared" si="1"/>
        <v>9.4616070442127516</v>
      </c>
      <c r="V10">
        <f t="shared" si="2"/>
        <v>0.4374141356780985</v>
      </c>
      <c r="W10">
        <f t="shared" si="3"/>
        <v>76.349178131697485</v>
      </c>
      <c r="X10">
        <f t="shared" si="4"/>
        <v>2.5170237115652712</v>
      </c>
      <c r="Y10">
        <f t="shared" si="5"/>
        <v>0.24186717049885798</v>
      </c>
      <c r="Z10">
        <f t="shared" si="6"/>
        <v>0.57901919679038749</v>
      </c>
      <c r="AA10">
        <f t="shared" si="7"/>
        <v>9.1730175197360779</v>
      </c>
      <c r="AB10">
        <f t="shared" si="8"/>
        <v>1.0369084170050642</v>
      </c>
      <c r="AC10">
        <f t="shared" si="9"/>
        <v>0.2039646728160007</v>
      </c>
      <c r="AD10">
        <f t="shared" si="10"/>
        <v>100</v>
      </c>
      <c r="AE10">
        <v>4343</v>
      </c>
      <c r="AF10">
        <v>0.17126382042399949</v>
      </c>
      <c r="AG10">
        <v>0.10172841091565246</v>
      </c>
      <c r="AH10">
        <v>1.278916458816904</v>
      </c>
      <c r="AI10">
        <v>20.795575899151956</v>
      </c>
      <c r="AJ10">
        <v>2.362237625236133</v>
      </c>
      <c r="AK10">
        <v>0.4078165931016885</v>
      </c>
      <c r="AL10">
        <v>0.3712017776836139</v>
      </c>
      <c r="AM10">
        <v>11.2012094668186</v>
      </c>
      <c r="AN10">
        <v>37.683752796881194</v>
      </c>
      <c r="AO10">
        <v>2.8714675236506984</v>
      </c>
      <c r="AP10">
        <v>18.193533215715082</v>
      </c>
      <c r="AQ10">
        <v>0.12358236528831332</v>
      </c>
      <c r="AR10">
        <v>1.4399903962543168</v>
      </c>
      <c r="AS10">
        <v>9.2901239423558657E-2</v>
      </c>
      <c r="AT10">
        <v>0.42987513656158671</v>
      </c>
      <c r="AU10">
        <v>0.57663781451870055</v>
      </c>
      <c r="AV10">
        <v>0.21779046860473811</v>
      </c>
      <c r="AW10">
        <v>1.451636590018885</v>
      </c>
      <c r="AX10">
        <v>0.1481228579101026</v>
      </c>
      <c r="AY10">
        <v>99.9192404569757</v>
      </c>
      <c r="AZ10">
        <v>22.151293708310142</v>
      </c>
      <c r="BA10">
        <v>43.718534860013222</v>
      </c>
      <c r="BB10">
        <v>34.049411888652365</v>
      </c>
      <c r="BC10">
        <v>99.919240456975729</v>
      </c>
      <c r="BD10">
        <v>0.65056318096620325</v>
      </c>
      <c r="BE10">
        <v>1.2839732739872456</v>
      </c>
      <c r="BF10" t="s">
        <v>354</v>
      </c>
      <c r="BG10" t="s">
        <v>356</v>
      </c>
      <c r="BH10">
        <v>99</v>
      </c>
      <c r="BI10">
        <v>63.8</v>
      </c>
      <c r="BJ10" t="s">
        <v>274</v>
      </c>
    </row>
    <row r="11" spans="1:62" x14ac:dyDescent="0.25">
      <c r="A11" t="s">
        <v>21</v>
      </c>
      <c r="B11">
        <v>4350</v>
      </c>
      <c r="C11" t="s">
        <v>279</v>
      </c>
      <c r="D11">
        <v>4350</v>
      </c>
      <c r="E11" t="s">
        <v>354</v>
      </c>
      <c r="F11" t="s">
        <v>355</v>
      </c>
      <c r="G11">
        <v>53.21</v>
      </c>
      <c r="H11" t="s">
        <v>357</v>
      </c>
      <c r="I11" t="s">
        <v>34</v>
      </c>
      <c r="J11" s="44">
        <v>923.52555872784887</v>
      </c>
      <c r="K11" s="44">
        <v>917.04915024079332</v>
      </c>
      <c r="L11" s="44">
        <v>6.4764084870555507</v>
      </c>
      <c r="M11">
        <v>207.72662785531929</v>
      </c>
      <c r="N11">
        <v>214.69346488770836</v>
      </c>
      <c r="O11">
        <v>2754.1421235889934</v>
      </c>
      <c r="P11">
        <v>91.872570491210226</v>
      </c>
      <c r="Q11">
        <v>3290.2571616082423</v>
      </c>
      <c r="R11">
        <v>96.007799296501986</v>
      </c>
      <c r="S11">
        <v>27.197221195004801</v>
      </c>
      <c r="T11">
        <f t="shared" si="0"/>
        <v>7605.4225276508296</v>
      </c>
      <c r="U11">
        <f t="shared" si="1"/>
        <v>12.05783303829212</v>
      </c>
      <c r="V11">
        <f t="shared" si="2"/>
        <v>8.515514376103954E-2</v>
      </c>
      <c r="W11">
        <f t="shared" si="3"/>
        <v>2.7312963494150813</v>
      </c>
      <c r="X11">
        <f t="shared" si="4"/>
        <v>2.8228998994750536</v>
      </c>
      <c r="Y11">
        <f t="shared" si="5"/>
        <v>36.212874611184759</v>
      </c>
      <c r="Z11">
        <f t="shared" si="6"/>
        <v>1.2079877239849806</v>
      </c>
      <c r="AA11">
        <f t="shared" si="7"/>
        <v>43.26199037129026</v>
      </c>
      <c r="AB11">
        <f t="shared" si="8"/>
        <v>1.2623598353339214</v>
      </c>
      <c r="AC11">
        <f t="shared" si="9"/>
        <v>0.35760302726277987</v>
      </c>
      <c r="AD11">
        <f t="shared" si="10"/>
        <v>100</v>
      </c>
      <c r="AE11">
        <v>4350</v>
      </c>
      <c r="AF11">
        <v>0.15018196465618838</v>
      </c>
      <c r="AG11">
        <v>0.10457225352626512</v>
      </c>
      <c r="AH11">
        <v>1.3138506331076627</v>
      </c>
      <c r="AI11">
        <v>21.332314829085504</v>
      </c>
      <c r="AJ11">
        <v>2.2211821617437844</v>
      </c>
      <c r="AK11">
        <v>0.25256759929025618</v>
      </c>
      <c r="AL11">
        <v>0.19462344322992747</v>
      </c>
      <c r="AM11">
        <v>11.92267786477721</v>
      </c>
      <c r="AN11">
        <v>33.486717350144531</v>
      </c>
      <c r="AO11">
        <v>3.0055050191967769</v>
      </c>
      <c r="AP11">
        <v>19.811044190251351</v>
      </c>
      <c r="AQ11">
        <v>0.10915228842193553</v>
      </c>
      <c r="AR11">
        <v>1.4108914770796241</v>
      </c>
      <c r="AS11">
        <v>0.13078210567193557</v>
      </c>
      <c r="AT11">
        <v>0.68180333511649716</v>
      </c>
      <c r="AU11">
        <v>0.75590972161112258</v>
      </c>
      <c r="AV11">
        <v>0.41497040801235974</v>
      </c>
      <c r="AW11">
        <v>2.4474184344282559</v>
      </c>
      <c r="AX11">
        <v>0.22485277031235801</v>
      </c>
      <c r="AY11">
        <v>99.971017849663568</v>
      </c>
      <c r="AZ11">
        <v>25.174239290117004</v>
      </c>
      <c r="BA11">
        <v>39.589831309431517</v>
      </c>
      <c r="BB11">
        <v>35.206947250115022</v>
      </c>
      <c r="BC11">
        <v>99.971017849663539</v>
      </c>
      <c r="BD11">
        <v>0.7150361294114973</v>
      </c>
      <c r="BE11">
        <v>1.1244891818702678</v>
      </c>
      <c r="BF11" t="s">
        <v>354</v>
      </c>
      <c r="BG11" t="s">
        <v>355</v>
      </c>
      <c r="BH11">
        <v>104</v>
      </c>
      <c r="BI11">
        <v>53.21</v>
      </c>
      <c r="BJ11" t="s">
        <v>357</v>
      </c>
    </row>
    <row r="12" spans="1:62" x14ac:dyDescent="0.25">
      <c r="A12" t="s">
        <v>18</v>
      </c>
      <c r="B12">
        <v>4354</v>
      </c>
      <c r="C12" t="s">
        <v>280</v>
      </c>
      <c r="D12">
        <v>4354</v>
      </c>
      <c r="E12" t="s">
        <v>353</v>
      </c>
      <c r="F12" t="s">
        <v>355</v>
      </c>
      <c r="G12">
        <v>63.27</v>
      </c>
      <c r="H12" t="s">
        <v>274</v>
      </c>
      <c r="I12" t="s">
        <v>34</v>
      </c>
      <c r="J12" s="44">
        <v>673.04381415855232</v>
      </c>
      <c r="K12" s="44">
        <v>607.53984927673082</v>
      </c>
      <c r="L12" s="44">
        <v>65.503964881821503</v>
      </c>
      <c r="M12">
        <v>242.79939205582937</v>
      </c>
      <c r="N12">
        <v>179.96338642675002</v>
      </c>
      <c r="O12">
        <v>1169.312369064234</v>
      </c>
      <c r="P12">
        <v>74.169435798985759</v>
      </c>
      <c r="Q12">
        <v>2955.9262056413991</v>
      </c>
      <c r="R12">
        <v>116.97957673866537</v>
      </c>
      <c r="S12">
        <v>9.0702769025444105</v>
      </c>
      <c r="T12">
        <f t="shared" si="0"/>
        <v>5421.2644567869602</v>
      </c>
      <c r="U12">
        <f t="shared" si="1"/>
        <v>11.206607870164733</v>
      </c>
      <c r="V12">
        <f t="shared" si="2"/>
        <v>1.2082783528447156</v>
      </c>
      <c r="W12">
        <f t="shared" si="3"/>
        <v>4.4786487357550921</v>
      </c>
      <c r="X12">
        <f t="shared" si="4"/>
        <v>3.3195832422720351</v>
      </c>
      <c r="Y12">
        <f t="shared" si="5"/>
        <v>21.568997018773999</v>
      </c>
      <c r="Z12">
        <f t="shared" si="6"/>
        <v>1.368120599727098</v>
      </c>
      <c r="AA12">
        <f t="shared" si="7"/>
        <v>54.524663557794746</v>
      </c>
      <c r="AB12">
        <f t="shared" si="8"/>
        <v>2.1577913726790605</v>
      </c>
      <c r="AC12">
        <f t="shared" si="9"/>
        <v>0.16730924998851879</v>
      </c>
      <c r="AD12">
        <f t="shared" si="10"/>
        <v>100</v>
      </c>
      <c r="AE12">
        <v>4354</v>
      </c>
      <c r="AF12">
        <v>0.1662486889144586</v>
      </c>
      <c r="AG12">
        <v>0.12403726904693413</v>
      </c>
      <c r="AH12">
        <v>1.6485207746019013</v>
      </c>
      <c r="AI12">
        <v>23.046156574131384</v>
      </c>
      <c r="AJ12">
        <v>2.9370155159229405</v>
      </c>
      <c r="AK12">
        <v>0.47829087524688108</v>
      </c>
      <c r="AL12">
        <v>0.44438372716378216</v>
      </c>
      <c r="AM12">
        <v>10.207721056536366</v>
      </c>
      <c r="AN12">
        <v>36.95949163016742</v>
      </c>
      <c r="AO12">
        <v>3.0558172430038812</v>
      </c>
      <c r="AP12">
        <v>16.856820307092118</v>
      </c>
      <c r="AQ12">
        <v>8.5424358277313497E-2</v>
      </c>
      <c r="AR12">
        <v>1.4415147201579672</v>
      </c>
      <c r="AS12">
        <v>0.10958914373406957</v>
      </c>
      <c r="AT12">
        <v>0.54050891712637172</v>
      </c>
      <c r="AU12">
        <v>0.54249014308804921</v>
      </c>
      <c r="AV12">
        <v>0.15527364627630597</v>
      </c>
      <c r="AW12">
        <v>0.92402296997874056</v>
      </c>
      <c r="AX12">
        <v>0.1619495370914269</v>
      </c>
      <c r="AY12">
        <v>99.885277097558316</v>
      </c>
      <c r="AZ12">
        <v>20.167495681961924</v>
      </c>
      <c r="BA12">
        <v>43.9372170333844</v>
      </c>
      <c r="BB12">
        <v>35.780564382211992</v>
      </c>
      <c r="BC12">
        <v>99.885277097558316</v>
      </c>
      <c r="BD12">
        <v>0.56364386728310034</v>
      </c>
      <c r="BE12">
        <v>1.2279632194741852</v>
      </c>
      <c r="BF12" t="s">
        <v>353</v>
      </c>
      <c r="BG12" t="s">
        <v>355</v>
      </c>
      <c r="BH12">
        <v>86</v>
      </c>
      <c r="BI12">
        <v>63.27</v>
      </c>
      <c r="BJ12" t="s">
        <v>274</v>
      </c>
    </row>
    <row r="13" spans="1:62" x14ac:dyDescent="0.25">
      <c r="A13" t="s">
        <v>7</v>
      </c>
      <c r="B13">
        <v>4356</v>
      </c>
      <c r="C13" t="s">
        <v>281</v>
      </c>
      <c r="D13">
        <v>4356</v>
      </c>
      <c r="E13" t="s">
        <v>353</v>
      </c>
      <c r="F13" t="s">
        <v>356</v>
      </c>
      <c r="G13">
        <v>61.28</v>
      </c>
      <c r="H13" t="s">
        <v>274</v>
      </c>
      <c r="I13" t="s">
        <v>34</v>
      </c>
      <c r="J13" s="44">
        <v>635.41728622753885</v>
      </c>
      <c r="K13" s="44">
        <v>626.61185635945469</v>
      </c>
      <c r="L13" s="44">
        <v>8.8054298680841612</v>
      </c>
      <c r="M13">
        <v>1204.1974480539793</v>
      </c>
      <c r="N13">
        <v>58.559129009756703</v>
      </c>
      <c r="O13">
        <v>268.91355634900299</v>
      </c>
      <c r="P13">
        <v>45.332600758394861</v>
      </c>
      <c r="Q13">
        <v>3453.8628456244905</v>
      </c>
      <c r="R13">
        <v>78.087990332623747</v>
      </c>
      <c r="S13">
        <v>8.4678962093780559</v>
      </c>
      <c r="T13">
        <f t="shared" si="0"/>
        <v>5752.8387525651651</v>
      </c>
      <c r="U13">
        <f t="shared" si="1"/>
        <v>10.892220055360516</v>
      </c>
      <c r="V13">
        <f t="shared" si="2"/>
        <v>0.15306234446703132</v>
      </c>
      <c r="W13">
        <f t="shared" si="3"/>
        <v>20.932230153626904</v>
      </c>
      <c r="X13">
        <f t="shared" si="4"/>
        <v>1.0179170932549684</v>
      </c>
      <c r="Y13">
        <f t="shared" si="5"/>
        <v>4.6744497441214676</v>
      </c>
      <c r="Z13">
        <f t="shared" si="6"/>
        <v>0.78800402215656162</v>
      </c>
      <c r="AA13">
        <f t="shared" si="7"/>
        <v>60.037539624840491</v>
      </c>
      <c r="AB13">
        <f t="shared" si="8"/>
        <v>1.3573818716508379</v>
      </c>
      <c r="AC13">
        <f t="shared" si="9"/>
        <v>0.1471950905212189</v>
      </c>
      <c r="AD13">
        <f t="shared" si="10"/>
        <v>100.00000000000001</v>
      </c>
      <c r="AE13">
        <v>4356</v>
      </c>
      <c r="AF13">
        <v>0</v>
      </c>
      <c r="AG13">
        <v>9.7874133505361921E-2</v>
      </c>
      <c r="AH13">
        <v>1.3501598393551435</v>
      </c>
      <c r="AI13">
        <v>22.234321397005594</v>
      </c>
      <c r="AJ13">
        <v>2.1155722066446536</v>
      </c>
      <c r="AK13">
        <v>0.49742821938400789</v>
      </c>
      <c r="AL13">
        <v>0.37173979541399049</v>
      </c>
      <c r="AM13">
        <v>11.840000881422164</v>
      </c>
      <c r="AN13">
        <v>35.307319269757429</v>
      </c>
      <c r="AO13">
        <v>2.4346110921480704</v>
      </c>
      <c r="AP13">
        <v>19.359803495440303</v>
      </c>
      <c r="AQ13">
        <v>0.13157118460514394</v>
      </c>
      <c r="AR13">
        <v>1.555568928125737</v>
      </c>
      <c r="AS13">
        <v>0.12693765361531231</v>
      </c>
      <c r="AT13">
        <v>0.56977781876659206</v>
      </c>
      <c r="AU13">
        <v>0.57275352597880402</v>
      </c>
      <c r="AV13">
        <v>0.15584045002323085</v>
      </c>
      <c r="AW13">
        <v>1.0803221105351652</v>
      </c>
      <c r="AX13">
        <v>0.19839799827328991</v>
      </c>
      <c r="AY13">
        <v>100</v>
      </c>
      <c r="AZ13">
        <v>23.054257692981672</v>
      </c>
      <c r="BA13">
        <v>40.799020182730729</v>
      </c>
      <c r="BB13">
        <v>36.146722124287585</v>
      </c>
      <c r="BC13">
        <v>99.999999999999986</v>
      </c>
      <c r="BD13">
        <v>0.63779663377806339</v>
      </c>
      <c r="BE13">
        <v>1.1287059457963184</v>
      </c>
      <c r="BF13" t="s">
        <v>353</v>
      </c>
      <c r="BG13" t="s">
        <v>356</v>
      </c>
      <c r="BH13">
        <v>91.5</v>
      </c>
      <c r="BI13">
        <v>61.28</v>
      </c>
      <c r="BJ13" t="s">
        <v>274</v>
      </c>
    </row>
    <row r="14" spans="1:62" x14ac:dyDescent="0.25">
      <c r="A14" t="s">
        <v>11</v>
      </c>
      <c r="B14">
        <v>4358</v>
      </c>
      <c r="C14" t="s">
        <v>282</v>
      </c>
      <c r="D14">
        <v>4358</v>
      </c>
      <c r="E14" t="s">
        <v>353</v>
      </c>
      <c r="F14" t="s">
        <v>355</v>
      </c>
      <c r="G14">
        <v>57.9</v>
      </c>
      <c r="H14" t="s">
        <v>357</v>
      </c>
      <c r="I14" t="s">
        <v>34</v>
      </c>
      <c r="J14" s="44">
        <v>600.47942105588822</v>
      </c>
      <c r="K14" s="44">
        <v>593.92641040897979</v>
      </c>
      <c r="L14" s="44">
        <v>6.553010646908433</v>
      </c>
      <c r="M14">
        <v>305.71122047437399</v>
      </c>
      <c r="N14">
        <v>68.485577264419106</v>
      </c>
      <c r="O14">
        <v>1262.4843764061059</v>
      </c>
      <c r="P14">
        <v>98.602285835382403</v>
      </c>
      <c r="Q14">
        <v>4232.6965989536657</v>
      </c>
      <c r="R14">
        <v>87.023249748182266</v>
      </c>
      <c r="S14">
        <v>18.35895882780331</v>
      </c>
      <c r="T14">
        <f t="shared" si="0"/>
        <v>6673.8416885658207</v>
      </c>
      <c r="U14">
        <f t="shared" si="1"/>
        <v>8.8993182356504477</v>
      </c>
      <c r="V14">
        <f t="shared" si="2"/>
        <v>9.8189482950061496E-2</v>
      </c>
      <c r="W14">
        <f t="shared" si="3"/>
        <v>4.5807382725026846</v>
      </c>
      <c r="X14">
        <f t="shared" si="4"/>
        <v>1.0261792301989165</v>
      </c>
      <c r="Y14">
        <f t="shared" si="5"/>
        <v>18.916906263585766</v>
      </c>
      <c r="Z14">
        <f t="shared" si="6"/>
        <v>1.4774441833751619</v>
      </c>
      <c r="AA14">
        <f t="shared" si="7"/>
        <v>63.422190643291295</v>
      </c>
      <c r="AB14">
        <f t="shared" si="8"/>
        <v>1.3039453707341861</v>
      </c>
      <c r="AC14">
        <f t="shared" si="9"/>
        <v>0.27508831771148246</v>
      </c>
      <c r="AD14">
        <f t="shared" si="10"/>
        <v>100</v>
      </c>
      <c r="AE14">
        <v>4358</v>
      </c>
      <c r="AF14">
        <v>0.22735119998410402</v>
      </c>
      <c r="AG14">
        <v>0.11972086957496822</v>
      </c>
      <c r="AH14">
        <v>1.4850397557561577</v>
      </c>
      <c r="AI14">
        <v>23.353836550441244</v>
      </c>
      <c r="AJ14">
        <v>4.1922934209025424</v>
      </c>
      <c r="AK14">
        <v>0.25281620649737613</v>
      </c>
      <c r="AL14">
        <v>0.25607444766093246</v>
      </c>
      <c r="AM14">
        <v>10.136723778654652</v>
      </c>
      <c r="AN14">
        <v>42.292780642173483</v>
      </c>
      <c r="AO14">
        <v>4.3766715322412049</v>
      </c>
      <c r="AP14">
        <v>9.6996337250916937</v>
      </c>
      <c r="AQ14">
        <v>0</v>
      </c>
      <c r="AR14">
        <v>0.66663245754622991</v>
      </c>
      <c r="AS14">
        <v>0.10607217161528826</v>
      </c>
      <c r="AT14">
        <v>0.64458255125899999</v>
      </c>
      <c r="AU14">
        <v>0.33941379216376072</v>
      </c>
      <c r="AV14">
        <v>0.18373964562538986</v>
      </c>
      <c r="AW14">
        <v>1.5120308252552226</v>
      </c>
      <c r="AX14">
        <v>9.6193575100629231E-2</v>
      </c>
      <c r="AY14">
        <v>99.941607147543863</v>
      </c>
      <c r="AZ14">
        <v>12.497644020782927</v>
      </c>
      <c r="BA14">
        <v>51.762402594237166</v>
      </c>
      <c r="BB14">
        <v>35.68156053252379</v>
      </c>
      <c r="BC14">
        <v>99.941607147543877</v>
      </c>
      <c r="BD14">
        <v>0.35025497299624292</v>
      </c>
      <c r="BE14">
        <v>1.4506765349305748</v>
      </c>
      <c r="BF14" t="s">
        <v>353</v>
      </c>
      <c r="BG14" t="s">
        <v>355</v>
      </c>
      <c r="BH14">
        <v>87</v>
      </c>
      <c r="BI14">
        <v>57.9</v>
      </c>
      <c r="BJ14" t="s">
        <v>357</v>
      </c>
    </row>
    <row r="15" spans="1:62" x14ac:dyDescent="0.25">
      <c r="A15" t="s">
        <v>8</v>
      </c>
      <c r="B15">
        <v>4360</v>
      </c>
      <c r="C15" t="s">
        <v>283</v>
      </c>
      <c r="D15">
        <v>4360</v>
      </c>
      <c r="E15" t="s">
        <v>353</v>
      </c>
      <c r="F15" t="s">
        <v>355</v>
      </c>
      <c r="G15">
        <v>53.78</v>
      </c>
      <c r="H15" t="s">
        <v>357</v>
      </c>
      <c r="I15" t="s">
        <v>34</v>
      </c>
      <c r="J15" s="44">
        <v>331.98744088329369</v>
      </c>
      <c r="K15" s="44">
        <v>310.92023311456347</v>
      </c>
      <c r="L15" s="44">
        <v>21.067207768730214</v>
      </c>
      <c r="M15">
        <v>2969.3582074098704</v>
      </c>
      <c r="N15">
        <v>78.143324212649361</v>
      </c>
      <c r="O15">
        <v>256.92083089240219</v>
      </c>
      <c r="P15">
        <v>87.135435988916612</v>
      </c>
      <c r="Q15">
        <v>1134.4495411404012</v>
      </c>
      <c r="R15">
        <v>99.968881052860283</v>
      </c>
      <c r="S15">
        <v>11.068358072968994</v>
      </c>
      <c r="T15">
        <f t="shared" si="0"/>
        <v>4969.032019653363</v>
      </c>
      <c r="U15">
        <f t="shared" si="1"/>
        <v>6.2571589775397163</v>
      </c>
      <c r="V15">
        <f t="shared" si="2"/>
        <v>0.42397005463852594</v>
      </c>
      <c r="W15">
        <f t="shared" si="3"/>
        <v>59.757276581546584</v>
      </c>
      <c r="X15">
        <f t="shared" si="4"/>
        <v>1.5726065741492363</v>
      </c>
      <c r="Y15">
        <f t="shared" si="5"/>
        <v>5.1704402361714878</v>
      </c>
      <c r="Z15">
        <f t="shared" si="6"/>
        <v>1.7535696216945516</v>
      </c>
      <c r="AA15">
        <f t="shared" si="7"/>
        <v>22.830393055497751</v>
      </c>
      <c r="AB15">
        <f t="shared" si="8"/>
        <v>2.0118381338149249</v>
      </c>
      <c r="AC15">
        <f t="shared" si="9"/>
        <v>0.22274676494721235</v>
      </c>
      <c r="AD15">
        <f t="shared" si="10"/>
        <v>99.999999999999986</v>
      </c>
      <c r="AE15">
        <v>4360</v>
      </c>
      <c r="AF15">
        <v>0</v>
      </c>
      <c r="AG15">
        <v>0.12453627555058874</v>
      </c>
      <c r="AH15">
        <v>1.7093504778882549</v>
      </c>
      <c r="AI15">
        <v>24.621564943928512</v>
      </c>
      <c r="AJ15">
        <v>3.1938024376432734</v>
      </c>
      <c r="AK15">
        <v>0.26173970716517686</v>
      </c>
      <c r="AL15">
        <v>0.21997090255579271</v>
      </c>
      <c r="AM15">
        <v>11.830945465629146</v>
      </c>
      <c r="AN15">
        <v>37.331508926462959</v>
      </c>
      <c r="AO15">
        <v>3.002145430611999</v>
      </c>
      <c r="AP15">
        <v>14.179038379069711</v>
      </c>
      <c r="AQ15">
        <v>9.1222295743026552E-2</v>
      </c>
      <c r="AR15">
        <v>1.1530912609107729</v>
      </c>
      <c r="AS15">
        <v>0.10358638356489552</v>
      </c>
      <c r="AT15">
        <v>0.53333588171265012</v>
      </c>
      <c r="AU15">
        <v>0.36928161553991207</v>
      </c>
      <c r="AV15">
        <v>0.14610274161900672</v>
      </c>
      <c r="AW15">
        <v>0.98538448131526613</v>
      </c>
      <c r="AX15">
        <v>0.1433923930890586</v>
      </c>
      <c r="AY15">
        <v>100</v>
      </c>
      <c r="AZ15">
        <v>17.067513167286751</v>
      </c>
      <c r="BA15">
        <v>44.280763578986672</v>
      </c>
      <c r="BB15">
        <v>38.651723253726573</v>
      </c>
      <c r="BC15">
        <v>100</v>
      </c>
      <c r="BD15">
        <v>0.44157185580700342</v>
      </c>
      <c r="BE15">
        <v>1.1456349122730869</v>
      </c>
      <c r="BF15" t="s">
        <v>353</v>
      </c>
      <c r="BG15" t="s">
        <v>355</v>
      </c>
      <c r="BH15">
        <v>97.5</v>
      </c>
      <c r="BI15">
        <v>53.78</v>
      </c>
      <c r="BJ15" t="s">
        <v>357</v>
      </c>
    </row>
    <row r="16" spans="1:62" x14ac:dyDescent="0.25">
      <c r="A16" t="s">
        <v>17</v>
      </c>
      <c r="B16">
        <v>4364</v>
      </c>
      <c r="C16" t="s">
        <v>284</v>
      </c>
      <c r="D16">
        <v>4364</v>
      </c>
      <c r="E16" t="s">
        <v>353</v>
      </c>
      <c r="F16" t="s">
        <v>355</v>
      </c>
      <c r="G16">
        <v>58.1</v>
      </c>
      <c r="H16" t="s">
        <v>357</v>
      </c>
      <c r="I16" t="s">
        <v>34</v>
      </c>
      <c r="J16" s="44">
        <v>1108.1359232467355</v>
      </c>
      <c r="K16" s="44">
        <v>1038.3542429616816</v>
      </c>
      <c r="L16" s="44">
        <v>69.781680285053881</v>
      </c>
      <c r="M16">
        <v>177.33990331630022</v>
      </c>
      <c r="N16">
        <v>145.78985198129055</v>
      </c>
      <c r="O16">
        <v>530.22022772536877</v>
      </c>
      <c r="P16">
        <v>30.419866523017991</v>
      </c>
      <c r="Q16">
        <v>3859.3682394575126</v>
      </c>
      <c r="R16">
        <v>134.60627032040676</v>
      </c>
      <c r="S16">
        <v>11.0389657697174</v>
      </c>
      <c r="T16">
        <f t="shared" si="0"/>
        <v>5996.9192483403504</v>
      </c>
      <c r="U16">
        <f t="shared" si="1"/>
        <v>17.314794479666315</v>
      </c>
      <c r="V16">
        <f t="shared" si="2"/>
        <v>1.1636254782714639</v>
      </c>
      <c r="W16">
        <f t="shared" si="3"/>
        <v>2.9571834465734903</v>
      </c>
      <c r="X16">
        <f t="shared" si="4"/>
        <v>2.4310791248629529</v>
      </c>
      <c r="Y16">
        <f t="shared" si="5"/>
        <v>8.8415435620899405</v>
      </c>
      <c r="Z16">
        <f t="shared" si="6"/>
        <v>0.50725823149005544</v>
      </c>
      <c r="AA16">
        <f t="shared" si="7"/>
        <v>64.355848055242603</v>
      </c>
      <c r="AB16">
        <f t="shared" si="8"/>
        <v>2.2445903429108056</v>
      </c>
      <c r="AC16">
        <f t="shared" si="9"/>
        <v>0.18407727889236522</v>
      </c>
      <c r="AD16">
        <f t="shared" si="10"/>
        <v>99.999999999999986</v>
      </c>
      <c r="AE16">
        <v>4364</v>
      </c>
      <c r="AF16">
        <v>0</v>
      </c>
      <c r="AG16">
        <v>0.11662992839977684</v>
      </c>
      <c r="AH16">
        <v>1.5429818121526035</v>
      </c>
      <c r="AI16">
        <v>23.503335978521662</v>
      </c>
      <c r="AJ16">
        <v>2.8240376099812616</v>
      </c>
      <c r="AK16">
        <v>0.31233994663919018</v>
      </c>
      <c r="AL16">
        <v>0.26769699765646982</v>
      </c>
      <c r="AM16">
        <v>12.593127415617779</v>
      </c>
      <c r="AN16">
        <v>39.779808353958259</v>
      </c>
      <c r="AO16">
        <v>2.7742901221563452</v>
      </c>
      <c r="AP16">
        <v>12.698405157529439</v>
      </c>
      <c r="AQ16">
        <v>0.10781023666608439</v>
      </c>
      <c r="AR16">
        <v>1.070423566129683</v>
      </c>
      <c r="AS16">
        <v>0.11328777648790231</v>
      </c>
      <c r="AT16">
        <v>0.63943663905644366</v>
      </c>
      <c r="AU16">
        <v>0.3937546388916443</v>
      </c>
      <c r="AV16">
        <v>0.15427650807174381</v>
      </c>
      <c r="AW16">
        <v>0.95635491663137062</v>
      </c>
      <c r="AX16">
        <v>0.15200239545236122</v>
      </c>
      <c r="AY16">
        <v>100.00000000000001</v>
      </c>
      <c r="AZ16">
        <v>15.533027419372329</v>
      </c>
      <c r="BA16">
        <v>46.285269722808778</v>
      </c>
      <c r="BB16">
        <v>38.181702857818912</v>
      </c>
      <c r="BC16">
        <v>100.00000000000003</v>
      </c>
      <c r="BD16">
        <v>0.40681861354414289</v>
      </c>
      <c r="BE16">
        <v>1.2122369160738049</v>
      </c>
      <c r="BF16" t="s">
        <v>353</v>
      </c>
      <c r="BG16" t="s">
        <v>355</v>
      </c>
      <c r="BH16">
        <v>97.5</v>
      </c>
      <c r="BI16">
        <v>58.1</v>
      </c>
      <c r="BJ16" t="s">
        <v>357</v>
      </c>
    </row>
    <row r="17" spans="1:62" x14ac:dyDescent="0.25">
      <c r="A17" t="s">
        <v>3</v>
      </c>
      <c r="B17">
        <v>4371</v>
      </c>
      <c r="C17" t="s">
        <v>285</v>
      </c>
      <c r="D17">
        <v>4371</v>
      </c>
      <c r="E17" t="s">
        <v>353</v>
      </c>
      <c r="F17" t="s">
        <v>355</v>
      </c>
      <c r="G17">
        <v>60.1</v>
      </c>
      <c r="H17" t="s">
        <v>274</v>
      </c>
      <c r="I17" t="s">
        <v>34</v>
      </c>
      <c r="J17" s="44">
        <v>507.98950532489187</v>
      </c>
      <c r="K17" s="44">
        <v>496.3243368767034</v>
      </c>
      <c r="L17" s="44">
        <v>11.665168448188467</v>
      </c>
      <c r="M17">
        <v>3371.3351018513731</v>
      </c>
      <c r="N17">
        <v>43.881108712908919</v>
      </c>
      <c r="O17">
        <v>33.999469611054344</v>
      </c>
      <c r="P17">
        <v>24.113291506244124</v>
      </c>
      <c r="Q17">
        <v>546.72867540627772</v>
      </c>
      <c r="R17">
        <v>49.771920332809138</v>
      </c>
      <c r="S17">
        <v>14.005313273809847</v>
      </c>
      <c r="T17">
        <f t="shared" si="0"/>
        <v>4591.8243860193679</v>
      </c>
      <c r="U17">
        <f t="shared" si="1"/>
        <v>10.808870182140497</v>
      </c>
      <c r="V17">
        <f t="shared" si="2"/>
        <v>0.25404212939208132</v>
      </c>
      <c r="W17">
        <f t="shared" si="3"/>
        <v>73.420384109549289</v>
      </c>
      <c r="X17">
        <f t="shared" si="4"/>
        <v>0.9556356041514309</v>
      </c>
      <c r="Y17">
        <f t="shared" si="5"/>
        <v>0.740434884978873</v>
      </c>
      <c r="Z17">
        <f t="shared" si="6"/>
        <v>0.52513531614278108</v>
      </c>
      <c r="AA17">
        <f t="shared" si="7"/>
        <v>11.906567617674821</v>
      </c>
      <c r="AB17">
        <f t="shared" si="8"/>
        <v>1.0839247355440829</v>
      </c>
      <c r="AC17">
        <f t="shared" si="9"/>
        <v>0.30500542042617163</v>
      </c>
      <c r="AD17">
        <f t="shared" si="10"/>
        <v>100.00000000000001</v>
      </c>
      <c r="AE17">
        <v>4371</v>
      </c>
      <c r="AF17">
        <v>0</v>
      </c>
      <c r="AG17">
        <v>0</v>
      </c>
      <c r="AH17">
        <v>1.3123123240592691</v>
      </c>
      <c r="AI17">
        <v>23.319268868931225</v>
      </c>
      <c r="AJ17">
        <v>3.4960889373394894</v>
      </c>
      <c r="AK17">
        <v>0.135565201770976</v>
      </c>
      <c r="AL17">
        <v>0.1408322195869639</v>
      </c>
      <c r="AM17">
        <v>10.941246804820363</v>
      </c>
      <c r="AN17">
        <v>43.472573540106438</v>
      </c>
      <c r="AO17">
        <v>3.8535350523149559</v>
      </c>
      <c r="AP17">
        <v>9.9000105525504587</v>
      </c>
      <c r="AQ17">
        <v>6.7806141341056864E-2</v>
      </c>
      <c r="AR17">
        <v>0.61503840667786125</v>
      </c>
      <c r="AS17">
        <v>0.1290181201779918</v>
      </c>
      <c r="AT17">
        <v>0.72625782239544134</v>
      </c>
      <c r="AU17">
        <v>0.37516177050679922</v>
      </c>
      <c r="AV17">
        <v>0.19559781384129521</v>
      </c>
      <c r="AW17">
        <v>1.2207095538857691</v>
      </c>
      <c r="AX17">
        <v>9.8976869693637032E-2</v>
      </c>
      <c r="AY17">
        <v>99.999999999999972</v>
      </c>
      <c r="AZ17">
        <v>12.473301108496878</v>
      </c>
      <c r="BA17">
        <v>51.689287571743286</v>
      </c>
      <c r="BB17">
        <v>35.837411319759823</v>
      </c>
      <c r="BC17">
        <v>99.999999999999986</v>
      </c>
      <c r="BD17">
        <v>0.34805251409494026</v>
      </c>
      <c r="BE17">
        <v>1.4423276031447938</v>
      </c>
      <c r="BF17" t="s">
        <v>353</v>
      </c>
      <c r="BG17" t="s">
        <v>355</v>
      </c>
      <c r="BH17">
        <v>98.5</v>
      </c>
      <c r="BI17">
        <v>60.1</v>
      </c>
      <c r="BJ17" t="s">
        <v>274</v>
      </c>
    </row>
    <row r="18" spans="1:62" x14ac:dyDescent="0.25">
      <c r="A18" t="s">
        <v>5</v>
      </c>
      <c r="B18">
        <v>4371</v>
      </c>
      <c r="C18" t="s">
        <v>285</v>
      </c>
      <c r="D18">
        <v>4371</v>
      </c>
      <c r="E18" t="s">
        <v>353</v>
      </c>
      <c r="F18" t="s">
        <v>355</v>
      </c>
      <c r="G18">
        <v>60.1</v>
      </c>
      <c r="H18" t="s">
        <v>274</v>
      </c>
      <c r="I18" t="s">
        <v>34</v>
      </c>
      <c r="J18" s="44">
        <v>465.15062857930593</v>
      </c>
      <c r="K18" s="44">
        <v>451.79510025289329</v>
      </c>
      <c r="L18" s="44">
        <v>13.355528326412639</v>
      </c>
      <c r="M18">
        <v>3630.4916840023202</v>
      </c>
      <c r="N18">
        <v>51.917763813868106</v>
      </c>
      <c r="O18">
        <v>20.747175910064151</v>
      </c>
      <c r="P18">
        <v>22.583609050243325</v>
      </c>
      <c r="Q18">
        <v>572.74130034919028</v>
      </c>
      <c r="R18">
        <v>73.439568633493153</v>
      </c>
      <c r="S18">
        <v>10.675939743269357</v>
      </c>
      <c r="T18">
        <f t="shared" si="0"/>
        <v>4847.7476700817551</v>
      </c>
      <c r="U18">
        <f t="shared" si="1"/>
        <v>9.3196909369103782</v>
      </c>
      <c r="V18">
        <f t="shared" si="2"/>
        <v>0.27549965953956929</v>
      </c>
      <c r="W18">
        <f t="shared" si="3"/>
        <v>74.890277528431952</v>
      </c>
      <c r="X18">
        <f t="shared" si="4"/>
        <v>1.0709667117016537</v>
      </c>
      <c r="Y18">
        <f t="shared" si="5"/>
        <v>0.42797557385478069</v>
      </c>
      <c r="Z18">
        <f t="shared" si="6"/>
        <v>0.46585776709501187</v>
      </c>
      <c r="AA18">
        <f t="shared" si="7"/>
        <v>11.81458564528651</v>
      </c>
      <c r="AB18">
        <f t="shared" si="8"/>
        <v>1.5149214363348789</v>
      </c>
      <c r="AC18">
        <f t="shared" si="9"/>
        <v>0.22022474084525345</v>
      </c>
      <c r="AD18">
        <f t="shared" si="10"/>
        <v>100</v>
      </c>
      <c r="AE18">
        <v>4371</v>
      </c>
      <c r="AF18">
        <v>0</v>
      </c>
      <c r="AG18">
        <v>0</v>
      </c>
      <c r="AH18">
        <v>1.3123123240592691</v>
      </c>
      <c r="AI18">
        <v>23.319268868931225</v>
      </c>
      <c r="AJ18">
        <v>3.4960889373394894</v>
      </c>
      <c r="AK18">
        <v>0.135565201770976</v>
      </c>
      <c r="AL18">
        <v>0.1408322195869639</v>
      </c>
      <c r="AM18">
        <v>10.941246804820363</v>
      </c>
      <c r="AN18">
        <v>43.472573540106438</v>
      </c>
      <c r="AO18">
        <v>3.8535350523149559</v>
      </c>
      <c r="AP18">
        <v>9.9000105525504587</v>
      </c>
      <c r="AQ18">
        <v>6.7806141341056864E-2</v>
      </c>
      <c r="AR18">
        <v>0.61503840667786125</v>
      </c>
      <c r="AS18">
        <v>0.1290181201779918</v>
      </c>
      <c r="AT18">
        <v>0.72625782239544134</v>
      </c>
      <c r="AU18">
        <v>0.37516177050679922</v>
      </c>
      <c r="AV18">
        <v>0.19559781384129521</v>
      </c>
      <c r="AW18">
        <v>1.2207095538857691</v>
      </c>
      <c r="AX18">
        <v>9.8976869693637032E-2</v>
      </c>
      <c r="AY18">
        <v>99.999999999999972</v>
      </c>
      <c r="AZ18">
        <v>12.473301108496878</v>
      </c>
      <c r="BA18">
        <v>51.689287571743286</v>
      </c>
      <c r="BB18">
        <v>35.837411319759823</v>
      </c>
      <c r="BC18">
        <v>99.999999999999986</v>
      </c>
      <c r="BD18">
        <v>0.34805251409494026</v>
      </c>
      <c r="BE18">
        <v>1.4423276031447938</v>
      </c>
      <c r="BF18" t="s">
        <v>353</v>
      </c>
      <c r="BG18" t="s">
        <v>355</v>
      </c>
      <c r="BH18">
        <v>98.5</v>
      </c>
      <c r="BI18">
        <v>60.1</v>
      </c>
      <c r="BJ18" t="s">
        <v>274</v>
      </c>
    </row>
    <row r="19" spans="1:62" x14ac:dyDescent="0.25">
      <c r="A19" t="s">
        <v>1</v>
      </c>
      <c r="B19">
        <v>4372</v>
      </c>
      <c r="C19" t="s">
        <v>286</v>
      </c>
      <c r="D19">
        <v>4372</v>
      </c>
      <c r="E19" t="s">
        <v>354</v>
      </c>
      <c r="F19" t="s">
        <v>356</v>
      </c>
      <c r="G19">
        <v>63.8</v>
      </c>
      <c r="H19" t="s">
        <v>274</v>
      </c>
      <c r="I19" t="s">
        <v>34</v>
      </c>
      <c r="J19" s="44">
        <v>758.97646583123685</v>
      </c>
      <c r="K19" s="44">
        <v>746.60778055693709</v>
      </c>
      <c r="L19" s="44">
        <v>12.368685274299764</v>
      </c>
      <c r="M19">
        <v>3051.2204228988699</v>
      </c>
      <c r="N19">
        <v>39.357118515495941</v>
      </c>
      <c r="O19">
        <v>30.708389087840636</v>
      </c>
      <c r="P19">
        <v>19.386820383076547</v>
      </c>
      <c r="Q19">
        <v>328.3431487594317</v>
      </c>
      <c r="R19">
        <v>18.137702664110122</v>
      </c>
      <c r="S19">
        <v>25.657968316910836</v>
      </c>
      <c r="T19">
        <f t="shared" si="0"/>
        <v>4271.7880364569737</v>
      </c>
      <c r="U19">
        <f t="shared" si="1"/>
        <v>17.477641076409178</v>
      </c>
      <c r="V19">
        <f t="shared" si="2"/>
        <v>0.28954351594088845</v>
      </c>
      <c r="W19">
        <f t="shared" si="3"/>
        <v>71.427243038714906</v>
      </c>
      <c r="X19">
        <f t="shared" si="4"/>
        <v>0.92132657752697822</v>
      </c>
      <c r="Y19">
        <f t="shared" si="5"/>
        <v>0.71886500045798651</v>
      </c>
      <c r="Z19">
        <f t="shared" si="6"/>
        <v>0.45383385639976648</v>
      </c>
      <c r="AA19">
        <f t="shared" si="7"/>
        <v>7.6863165015968331</v>
      </c>
      <c r="AB19">
        <f t="shared" si="8"/>
        <v>0.4245927585665874</v>
      </c>
      <c r="AC19">
        <f t="shared" si="9"/>
        <v>0.60063767438684967</v>
      </c>
      <c r="AD19">
        <f t="shared" si="10"/>
        <v>99.999999999999972</v>
      </c>
      <c r="AE19">
        <v>4372</v>
      </c>
      <c r="AF19">
        <v>0</v>
      </c>
      <c r="AG19">
        <v>0</v>
      </c>
      <c r="AH19">
        <v>1.3720320552711029</v>
      </c>
      <c r="AI19">
        <v>21.849944812925884</v>
      </c>
      <c r="AJ19">
        <v>2.3304334487170291</v>
      </c>
      <c r="AK19">
        <v>0.38260852517065069</v>
      </c>
      <c r="AL19">
        <v>0.28574929504717561</v>
      </c>
      <c r="AM19">
        <v>13.060280196130048</v>
      </c>
      <c r="AN19">
        <v>37.916876548943435</v>
      </c>
      <c r="AO19">
        <v>2.931212222248984</v>
      </c>
      <c r="AP19">
        <v>15.535945850494823</v>
      </c>
      <c r="AQ19">
        <v>0.11026262160296241</v>
      </c>
      <c r="AR19">
        <v>1.2259435435788948</v>
      </c>
      <c r="AS19">
        <v>0.12109021943646213</v>
      </c>
      <c r="AT19">
        <v>0.57176402613316724</v>
      </c>
      <c r="AU19">
        <v>0.55783292314389876</v>
      </c>
      <c r="AV19">
        <v>0.24663219428861888</v>
      </c>
      <c r="AW19">
        <v>1.2775346530750462</v>
      </c>
      <c r="AX19">
        <v>0.15497967689447617</v>
      </c>
      <c r="AY19">
        <v>99.931122813102661</v>
      </c>
      <c r="AZ19">
        <v>19.109131463078722</v>
      </c>
      <c r="BA19">
        <v>44.036035541089795</v>
      </c>
      <c r="BB19">
        <v>36.785955808934141</v>
      </c>
      <c r="BC19">
        <v>99.931122813102661</v>
      </c>
      <c r="BD19">
        <v>0.51946812425729383</v>
      </c>
      <c r="BE19">
        <v>1.1970882520985044</v>
      </c>
      <c r="BF19" t="s">
        <v>354</v>
      </c>
      <c r="BG19" t="s">
        <v>356</v>
      </c>
      <c r="BH19">
        <v>95</v>
      </c>
      <c r="BI19">
        <v>63.8</v>
      </c>
      <c r="BJ19" t="s">
        <v>274</v>
      </c>
    </row>
    <row r="20" spans="1:62" x14ac:dyDescent="0.25">
      <c r="A20" t="s">
        <v>25</v>
      </c>
      <c r="B20">
        <v>4373</v>
      </c>
      <c r="C20" t="s">
        <v>287</v>
      </c>
      <c r="D20">
        <v>4373</v>
      </c>
      <c r="E20" t="s">
        <v>353</v>
      </c>
      <c r="F20" t="s">
        <v>355</v>
      </c>
      <c r="G20">
        <v>57.19</v>
      </c>
      <c r="H20" t="s">
        <v>357</v>
      </c>
      <c r="I20" t="s">
        <v>34</v>
      </c>
      <c r="J20" s="44">
        <v>543.10629339111915</v>
      </c>
      <c r="K20" s="44">
        <v>501.51374011884326</v>
      </c>
      <c r="L20" s="44">
        <v>41.592553272275893</v>
      </c>
      <c r="M20">
        <v>2752.8826144948443</v>
      </c>
      <c r="N20">
        <v>73.490537409291591</v>
      </c>
      <c r="O20">
        <v>19.322339573161681</v>
      </c>
      <c r="P20">
        <v>36.291258728641708</v>
      </c>
      <c r="Q20">
        <v>2439.9794482352931</v>
      </c>
      <c r="R20">
        <v>122.49214693906352</v>
      </c>
      <c r="S20">
        <v>6.7628052053939767</v>
      </c>
      <c r="T20">
        <f t="shared" si="0"/>
        <v>5994.3274439768093</v>
      </c>
      <c r="U20">
        <f t="shared" si="1"/>
        <v>8.3664722157073985</v>
      </c>
      <c r="V20">
        <f t="shared" si="2"/>
        <v>0.69386521942622126</v>
      </c>
      <c r="W20">
        <f t="shared" si="3"/>
        <v>45.924795404044573</v>
      </c>
      <c r="X20">
        <f t="shared" si="4"/>
        <v>1.2260013837438259</v>
      </c>
      <c r="Y20">
        <f t="shared" si="5"/>
        <v>0.32234374504477659</v>
      </c>
      <c r="Z20">
        <f t="shared" si="6"/>
        <v>0.60542669828802409</v>
      </c>
      <c r="AA20">
        <f t="shared" si="7"/>
        <v>40.704807520767346</v>
      </c>
      <c r="AB20">
        <f t="shared" si="8"/>
        <v>2.0434677298475825</v>
      </c>
      <c r="AC20">
        <f t="shared" si="9"/>
        <v>0.11282008313024917</v>
      </c>
      <c r="AD20">
        <f t="shared" si="10"/>
        <v>99.999999999999986</v>
      </c>
      <c r="AE20">
        <v>4373</v>
      </c>
      <c r="AF20">
        <v>0</v>
      </c>
      <c r="AG20">
        <v>0.10886000551951056</v>
      </c>
      <c r="AH20">
        <v>1.3902269331304877</v>
      </c>
      <c r="AI20">
        <v>21.138238652869632</v>
      </c>
      <c r="AJ20">
        <v>1.764525816857359</v>
      </c>
      <c r="AK20">
        <v>0.31005863047952598</v>
      </c>
      <c r="AL20">
        <v>0.23013511907924367</v>
      </c>
      <c r="AM20">
        <v>13.066814623443037</v>
      </c>
      <c r="AN20">
        <v>35.549994778289602</v>
      </c>
      <c r="AO20">
        <v>2.239382688520525</v>
      </c>
      <c r="AP20">
        <v>19.503217316180272</v>
      </c>
      <c r="AQ20">
        <v>0.10880463380782862</v>
      </c>
      <c r="AR20">
        <v>1.7100052708169411</v>
      </c>
      <c r="AS20">
        <v>0.15185751698782277</v>
      </c>
      <c r="AT20">
        <v>0.58298128498405632</v>
      </c>
      <c r="AU20">
        <v>0.65951731573906935</v>
      </c>
      <c r="AV20">
        <v>0.18020577372433816</v>
      </c>
      <c r="AW20">
        <v>1.0878541819369034</v>
      </c>
      <c r="AX20">
        <v>0.21731945763386368</v>
      </c>
      <c r="AY20">
        <v>100</v>
      </c>
      <c r="AZ20">
        <v>23.466923949839217</v>
      </c>
      <c r="BA20">
        <v>40.367019687730789</v>
      </c>
      <c r="BB20">
        <v>36.16605636243002</v>
      </c>
      <c r="BC20">
        <v>100.00000000000003</v>
      </c>
      <c r="BD20">
        <v>0.6488659895530412</v>
      </c>
      <c r="BE20">
        <v>1.1161576281141012</v>
      </c>
      <c r="BF20" t="s">
        <v>353</v>
      </c>
      <c r="BG20" t="s">
        <v>355</v>
      </c>
      <c r="BH20">
        <v>90</v>
      </c>
      <c r="BI20">
        <v>57.19</v>
      </c>
      <c r="BJ20" t="s">
        <v>357</v>
      </c>
    </row>
    <row r="21" spans="1:62" x14ac:dyDescent="0.25">
      <c r="A21" t="s">
        <v>20</v>
      </c>
      <c r="B21">
        <v>4387</v>
      </c>
      <c r="C21" t="s">
        <v>288</v>
      </c>
      <c r="D21">
        <v>4387</v>
      </c>
      <c r="E21" t="s">
        <v>353</v>
      </c>
      <c r="F21" t="s">
        <v>356</v>
      </c>
      <c r="G21">
        <v>58.18</v>
      </c>
      <c r="H21" t="s">
        <v>357</v>
      </c>
      <c r="I21" t="s">
        <v>34</v>
      </c>
      <c r="J21" s="44">
        <v>723.0107623927745</v>
      </c>
      <c r="K21" s="44">
        <v>703.00703966008655</v>
      </c>
      <c r="L21" s="44">
        <v>20.003722732687947</v>
      </c>
      <c r="M21">
        <v>244.89564267357989</v>
      </c>
      <c r="N21">
        <v>223.097398607408</v>
      </c>
      <c r="O21">
        <v>354.10253865983378</v>
      </c>
      <c r="P21">
        <v>21.669172889708559</v>
      </c>
      <c r="Q21">
        <v>3611.2469464130513</v>
      </c>
      <c r="R21">
        <v>103.36887539974919</v>
      </c>
      <c r="S21">
        <v>11.83935631536712</v>
      </c>
      <c r="T21">
        <f t="shared" si="0"/>
        <v>5293.2306933514719</v>
      </c>
      <c r="U21">
        <f t="shared" si="1"/>
        <v>13.281246943253278</v>
      </c>
      <c r="V21">
        <f t="shared" si="2"/>
        <v>0.37791140971455284</v>
      </c>
      <c r="W21">
        <f t="shared" si="3"/>
        <v>4.6265817014395285</v>
      </c>
      <c r="X21">
        <f t="shared" si="4"/>
        <v>4.2147680978202597</v>
      </c>
      <c r="Y21">
        <f t="shared" si="5"/>
        <v>6.6897242756602697</v>
      </c>
      <c r="Z21">
        <f t="shared" si="6"/>
        <v>0.40937518398595363</v>
      </c>
      <c r="AA21">
        <f t="shared" si="7"/>
        <v>68.223872255349363</v>
      </c>
      <c r="AB21">
        <f t="shared" si="8"/>
        <v>1.952850374150233</v>
      </c>
      <c r="AC21">
        <f t="shared" si="9"/>
        <v>0.2236697586265769</v>
      </c>
      <c r="AD21">
        <f t="shared" si="10"/>
        <v>100</v>
      </c>
      <c r="AE21">
        <v>4387</v>
      </c>
      <c r="AF21">
        <v>0</v>
      </c>
      <c r="AG21">
        <v>0.11379349155034908</v>
      </c>
      <c r="AH21">
        <v>1.5965354514459689</v>
      </c>
      <c r="AI21">
        <v>23.004377905274161</v>
      </c>
      <c r="AJ21">
        <v>2.3274556705200071</v>
      </c>
      <c r="AK21">
        <v>0.5012634351480596</v>
      </c>
      <c r="AL21">
        <v>0.32207103224284528</v>
      </c>
      <c r="AM21">
        <v>12.695950739195911</v>
      </c>
      <c r="AN21">
        <v>34.070510284772297</v>
      </c>
      <c r="AO21">
        <v>2.5032395334968709</v>
      </c>
      <c r="AP21">
        <v>18.503485132086396</v>
      </c>
      <c r="AQ21">
        <v>0.12295996212508867</v>
      </c>
      <c r="AR21">
        <v>1.5515860756755138</v>
      </c>
      <c r="AS21">
        <v>0.1158853300117258</v>
      </c>
      <c r="AT21">
        <v>0.50158481793196652</v>
      </c>
      <c r="AU21">
        <v>0.54416010645427604</v>
      </c>
      <c r="AV21">
        <v>0.1856207427117102</v>
      </c>
      <c r="AW21">
        <v>1.0691249903376292</v>
      </c>
      <c r="AX21">
        <v>0.19774207219500478</v>
      </c>
      <c r="AY21">
        <v>99.927346773175771</v>
      </c>
      <c r="AZ21">
        <v>22.174679081585616</v>
      </c>
      <c r="BA21">
        <v>39.724861338963983</v>
      </c>
      <c r="BB21">
        <v>38.027806352626179</v>
      </c>
      <c r="BC21">
        <v>99.927346773175771</v>
      </c>
      <c r="BD21">
        <v>0.58311749239393729</v>
      </c>
      <c r="BE21">
        <v>1.0446266863410754</v>
      </c>
      <c r="BF21" t="s">
        <v>353</v>
      </c>
      <c r="BG21" t="s">
        <v>356</v>
      </c>
      <c r="BH21">
        <v>85</v>
      </c>
      <c r="BI21">
        <v>58.18</v>
      </c>
      <c r="BJ21" t="s">
        <v>357</v>
      </c>
    </row>
    <row r="22" spans="1:62" x14ac:dyDescent="0.25">
      <c r="A22" t="s">
        <v>16</v>
      </c>
      <c r="B22">
        <v>4388</v>
      </c>
      <c r="C22" t="s">
        <v>289</v>
      </c>
      <c r="D22">
        <v>4388</v>
      </c>
      <c r="E22" t="s">
        <v>354</v>
      </c>
      <c r="F22" t="s">
        <v>356</v>
      </c>
      <c r="G22">
        <v>63.8</v>
      </c>
      <c r="H22" t="s">
        <v>274</v>
      </c>
      <c r="I22" t="s">
        <v>34</v>
      </c>
      <c r="J22" s="44">
        <v>1472.8308550488041</v>
      </c>
      <c r="K22" s="44">
        <v>1455.0129874843772</v>
      </c>
      <c r="L22" s="44">
        <v>17.817867564426933</v>
      </c>
      <c r="M22">
        <v>297.52908149965845</v>
      </c>
      <c r="N22">
        <v>165.27777027759902</v>
      </c>
      <c r="O22">
        <v>313.06520452465742</v>
      </c>
      <c r="P22">
        <v>35.000899784237305</v>
      </c>
      <c r="Q22">
        <v>4972.0856130037801</v>
      </c>
      <c r="R22">
        <v>303.22852162810523</v>
      </c>
      <c r="S22">
        <v>6.1711251533553089</v>
      </c>
      <c r="T22">
        <f t="shared" si="0"/>
        <v>7565.1890709201971</v>
      </c>
      <c r="U22">
        <f t="shared" si="1"/>
        <v>19.23300229305962</v>
      </c>
      <c r="V22">
        <f t="shared" si="2"/>
        <v>0.23552441845659838</v>
      </c>
      <c r="W22">
        <f t="shared" si="3"/>
        <v>3.9328703976921005</v>
      </c>
      <c r="X22">
        <f t="shared" si="4"/>
        <v>2.1847143373178821</v>
      </c>
      <c r="Y22">
        <f t="shared" si="5"/>
        <v>4.1382337122022186</v>
      </c>
      <c r="Z22">
        <f t="shared" si="6"/>
        <v>0.46265730381778741</v>
      </c>
      <c r="AA22">
        <f t="shared" si="7"/>
        <v>65.723216781401561</v>
      </c>
      <c r="AB22">
        <f t="shared" si="8"/>
        <v>4.0082081067039583</v>
      </c>
      <c r="AC22">
        <f t="shared" si="9"/>
        <v>8.1572649348269105E-2</v>
      </c>
      <c r="AD22">
        <f t="shared" si="10"/>
        <v>100</v>
      </c>
      <c r="AE22">
        <v>4388</v>
      </c>
      <c r="AF22">
        <v>0.25682410501731889</v>
      </c>
      <c r="AG22">
        <v>0.10437874750365175</v>
      </c>
      <c r="AH22">
        <v>1.3835141513083642</v>
      </c>
      <c r="AI22">
        <v>21.520314923090822</v>
      </c>
      <c r="AJ22">
        <v>2.4939271254639905</v>
      </c>
      <c r="AK22">
        <v>0.35747182563555213</v>
      </c>
      <c r="AL22">
        <v>0.29396695641331066</v>
      </c>
      <c r="AM22">
        <v>12.01037526841591</v>
      </c>
      <c r="AN22">
        <v>38.342749850971032</v>
      </c>
      <c r="AO22">
        <v>3.3587645329512306</v>
      </c>
      <c r="AP22">
        <v>15.09354474270058</v>
      </c>
      <c r="AQ22">
        <v>0.12484781363413688</v>
      </c>
      <c r="AR22">
        <v>1.0271928005895399</v>
      </c>
      <c r="AS22">
        <v>0.11557964675421245</v>
      </c>
      <c r="AT22">
        <v>0.56718274419881576</v>
      </c>
      <c r="AU22">
        <v>0.56560187100443438</v>
      </c>
      <c r="AV22">
        <v>0.27001146784465602</v>
      </c>
      <c r="AW22">
        <v>1.9044610992576756</v>
      </c>
      <c r="AX22">
        <v>0.13380549894922192</v>
      </c>
      <c r="AY22">
        <v>99.924515171704456</v>
      </c>
      <c r="AZ22">
        <v>19.119465293980248</v>
      </c>
      <c r="BA22">
        <v>45.056591209998381</v>
      </c>
      <c r="BB22">
        <v>35.748458667725835</v>
      </c>
      <c r="BC22">
        <v>99.924515171704456</v>
      </c>
      <c r="BD22">
        <v>0.53483327691667848</v>
      </c>
      <c r="BE22">
        <v>1.2603785698507903</v>
      </c>
      <c r="BF22" t="s">
        <v>354</v>
      </c>
      <c r="BG22" t="s">
        <v>356</v>
      </c>
      <c r="BH22">
        <v>95</v>
      </c>
      <c r="BI22">
        <v>63.8</v>
      </c>
      <c r="BJ22" t="s">
        <v>274</v>
      </c>
    </row>
    <row r="23" spans="1:62" x14ac:dyDescent="0.25">
      <c r="A23" t="s">
        <v>22</v>
      </c>
      <c r="B23">
        <v>4389</v>
      </c>
      <c r="C23" t="s">
        <v>290</v>
      </c>
      <c r="D23">
        <v>4389</v>
      </c>
      <c r="E23" t="s">
        <v>353</v>
      </c>
      <c r="F23" t="s">
        <v>355</v>
      </c>
      <c r="G23">
        <v>46.51</v>
      </c>
      <c r="H23" t="s">
        <v>357</v>
      </c>
      <c r="I23" t="s">
        <v>34</v>
      </c>
      <c r="J23" s="44">
        <v>1502.6138885823957</v>
      </c>
      <c r="K23" s="44">
        <v>1358.8997934514075</v>
      </c>
      <c r="L23" s="44">
        <v>143.7140951309882</v>
      </c>
      <c r="M23">
        <v>219.91744689190594</v>
      </c>
      <c r="N23">
        <v>176.4797154339434</v>
      </c>
      <c r="O23">
        <v>2999.52753857585</v>
      </c>
      <c r="P23">
        <v>117.87158295973815</v>
      </c>
      <c r="Q23">
        <v>3037.4197827324438</v>
      </c>
      <c r="R23">
        <v>137.56923737064733</v>
      </c>
      <c r="S23">
        <v>23.428468187706912</v>
      </c>
      <c r="T23">
        <f t="shared" si="0"/>
        <v>8214.8276607346306</v>
      </c>
      <c r="U23">
        <f t="shared" si="1"/>
        <v>16.542036541395738</v>
      </c>
      <c r="V23">
        <f t="shared" si="2"/>
        <v>1.7494474755437077</v>
      </c>
      <c r="W23">
        <f t="shared" si="3"/>
        <v>2.6770792519856621</v>
      </c>
      <c r="X23">
        <f t="shared" si="4"/>
        <v>2.1483069727376516</v>
      </c>
      <c r="Y23">
        <f t="shared" si="5"/>
        <v>36.513578403026536</v>
      </c>
      <c r="Z23">
        <f t="shared" si="6"/>
        <v>1.434863734550911</v>
      </c>
      <c r="AA23">
        <f t="shared" si="7"/>
        <v>36.974844855854414</v>
      </c>
      <c r="AB23">
        <f t="shared" si="8"/>
        <v>1.6746454466501233</v>
      </c>
      <c r="AC23">
        <f t="shared" si="9"/>
        <v>0.28519731825526534</v>
      </c>
      <c r="AD23">
        <f t="shared" si="10"/>
        <v>100.00000000000001</v>
      </c>
      <c r="AE23">
        <v>4389</v>
      </c>
      <c r="AF23">
        <v>0.22115857876015874</v>
      </c>
      <c r="AG23">
        <v>0.1334043375904389</v>
      </c>
      <c r="AH23">
        <v>1.8484256471614007</v>
      </c>
      <c r="AI23">
        <v>24.766618251219455</v>
      </c>
      <c r="AJ23">
        <v>3.5821002428115607</v>
      </c>
      <c r="AK23">
        <v>0.21345630485072181</v>
      </c>
      <c r="AL23">
        <v>0.21944512151734993</v>
      </c>
      <c r="AM23">
        <v>11.453406124015977</v>
      </c>
      <c r="AN23">
        <v>40.018433326008079</v>
      </c>
      <c r="AO23">
        <v>3.5081092859681386</v>
      </c>
      <c r="AP23">
        <v>10.885103679651881</v>
      </c>
      <c r="AQ23">
        <v>5.5361707039300899E-2</v>
      </c>
      <c r="AR23">
        <v>0.8822799052415371</v>
      </c>
      <c r="AS23">
        <v>0.11055691328803124</v>
      </c>
      <c r="AT23">
        <v>0.58456766730069698</v>
      </c>
      <c r="AU23">
        <v>0.39133460933416786</v>
      </c>
      <c r="AV23">
        <v>0.1256010577894659</v>
      </c>
      <c r="AW23">
        <v>0.80732311516484856</v>
      </c>
      <c r="AX23">
        <v>0.11243284113700391</v>
      </c>
      <c r="AY23">
        <v>99.919118715850203</v>
      </c>
      <c r="AZ23">
        <v>13.259436915358204</v>
      </c>
      <c r="BA23">
        <v>47.912655643605824</v>
      </c>
      <c r="BB23">
        <v>38.747026156886186</v>
      </c>
      <c r="BC23">
        <v>99.919118715850203</v>
      </c>
      <c r="BD23">
        <v>0.34220527948831281</v>
      </c>
      <c r="BE23">
        <v>1.2365505277645858</v>
      </c>
      <c r="BF23" t="s">
        <v>353</v>
      </c>
      <c r="BG23" t="s">
        <v>355</v>
      </c>
      <c r="BH23">
        <v>103</v>
      </c>
      <c r="BI23">
        <v>46.51</v>
      </c>
      <c r="BJ23" t="s">
        <v>357</v>
      </c>
    </row>
    <row r="24" spans="1:62" x14ac:dyDescent="0.25">
      <c r="A24" t="s">
        <v>19</v>
      </c>
      <c r="B24">
        <v>4392</v>
      </c>
      <c r="C24" t="s">
        <v>291</v>
      </c>
      <c r="D24">
        <v>4392</v>
      </c>
      <c r="E24" t="s">
        <v>353</v>
      </c>
      <c r="F24" t="s">
        <v>355</v>
      </c>
      <c r="G24">
        <v>60.99</v>
      </c>
      <c r="H24" t="s">
        <v>274</v>
      </c>
      <c r="I24" t="s">
        <v>34</v>
      </c>
      <c r="J24" s="44">
        <v>1375.7955309856347</v>
      </c>
      <c r="K24" s="44">
        <v>1307.5899116509245</v>
      </c>
      <c r="L24" s="44">
        <v>68.205619334710264</v>
      </c>
      <c r="M24">
        <v>308.20852413378651</v>
      </c>
      <c r="N24">
        <v>99.232209775836651</v>
      </c>
      <c r="O24">
        <v>362.81953982149616</v>
      </c>
      <c r="P24">
        <v>18.788279723245662</v>
      </c>
      <c r="Q24">
        <v>4788.1174334662728</v>
      </c>
      <c r="R24">
        <v>178.43982333042538</v>
      </c>
      <c r="S24">
        <v>7.9796667879882799</v>
      </c>
      <c r="T24">
        <f t="shared" si="0"/>
        <v>7139.3810080246867</v>
      </c>
      <c r="U24">
        <f t="shared" si="1"/>
        <v>18.315172004144188</v>
      </c>
      <c r="V24">
        <f t="shared" si="2"/>
        <v>0.95534359712763517</v>
      </c>
      <c r="W24">
        <f t="shared" si="3"/>
        <v>4.317020254099889</v>
      </c>
      <c r="X24">
        <f t="shared" si="4"/>
        <v>1.3899273573479176</v>
      </c>
      <c r="Y24">
        <f t="shared" si="5"/>
        <v>5.0819467319881912</v>
      </c>
      <c r="Z24">
        <f t="shared" si="6"/>
        <v>0.26316398721580453</v>
      </c>
      <c r="AA24">
        <f t="shared" si="7"/>
        <v>67.066282470208748</v>
      </c>
      <c r="AB24">
        <f t="shared" si="8"/>
        <v>2.499373869105157</v>
      </c>
      <c r="AC24">
        <f t="shared" si="9"/>
        <v>0.11176972876246707</v>
      </c>
      <c r="AD24">
        <f t="shared" si="10"/>
        <v>100</v>
      </c>
      <c r="AE24">
        <v>4392</v>
      </c>
      <c r="AF24">
        <v>0</v>
      </c>
      <c r="AG24">
        <v>8.9338415210945016E-2</v>
      </c>
      <c r="AH24">
        <v>1.3228749777730004</v>
      </c>
      <c r="AI24">
        <v>22.164931278841202</v>
      </c>
      <c r="AJ24">
        <v>2.603306919012172</v>
      </c>
      <c r="AK24">
        <v>0.3139082207608655</v>
      </c>
      <c r="AL24">
        <v>0.25385564667899829</v>
      </c>
      <c r="AM24">
        <v>11.869807465664199</v>
      </c>
      <c r="AN24">
        <v>40.956340595848637</v>
      </c>
      <c r="AO24">
        <v>2.8230839012434528</v>
      </c>
      <c r="AP24">
        <v>13.751403082833383</v>
      </c>
      <c r="AQ24">
        <v>0.1200456288730051</v>
      </c>
      <c r="AR24">
        <v>1.0795477065535977</v>
      </c>
      <c r="AS24">
        <v>0.12710167287327867</v>
      </c>
      <c r="AT24">
        <v>0.52191874520165438</v>
      </c>
      <c r="AU24">
        <v>0.36944981799613863</v>
      </c>
      <c r="AV24">
        <v>0.24135103772047603</v>
      </c>
      <c r="AW24">
        <v>1.3917348869150088</v>
      </c>
      <c r="AX24">
        <v>0</v>
      </c>
      <c r="AY24">
        <v>100</v>
      </c>
      <c r="AZ24">
        <v>16.953532160891609</v>
      </c>
      <c r="BA24">
        <v>47.158505807984909</v>
      </c>
      <c r="BB24">
        <v>35.887962031123493</v>
      </c>
      <c r="BC24">
        <v>100.00000000000001</v>
      </c>
      <c r="BD24">
        <v>0.47240164114609851</v>
      </c>
      <c r="BE24">
        <v>1.314048030007587</v>
      </c>
      <c r="BF24" t="s">
        <v>353</v>
      </c>
      <c r="BG24" t="s">
        <v>355</v>
      </c>
      <c r="BH24">
        <v>95.5</v>
      </c>
      <c r="BI24">
        <v>60.99</v>
      </c>
      <c r="BJ24" t="s">
        <v>274</v>
      </c>
    </row>
    <row r="25" spans="1:62" x14ac:dyDescent="0.25">
      <c r="A25" t="s">
        <v>14</v>
      </c>
      <c r="B25">
        <v>4394</v>
      </c>
      <c r="C25" t="s">
        <v>292</v>
      </c>
      <c r="D25">
        <v>4394</v>
      </c>
      <c r="E25" t="s">
        <v>353</v>
      </c>
      <c r="F25" t="s">
        <v>355</v>
      </c>
      <c r="G25">
        <v>54.9</v>
      </c>
      <c r="H25" t="s">
        <v>357</v>
      </c>
      <c r="I25" t="s">
        <v>34</v>
      </c>
      <c r="J25" s="44">
        <v>753.49271645625265</v>
      </c>
      <c r="K25" s="44">
        <v>707.36220025984517</v>
      </c>
      <c r="L25" s="44">
        <v>46.130516196407484</v>
      </c>
      <c r="M25">
        <v>336.35701289427897</v>
      </c>
      <c r="N25">
        <v>122.8518194690283</v>
      </c>
      <c r="O25">
        <v>1898.0599642785342</v>
      </c>
      <c r="P25">
        <v>105.09534503548979</v>
      </c>
      <c r="Q25">
        <v>5336.6330165298341</v>
      </c>
      <c r="R25">
        <v>177.31079551423352</v>
      </c>
      <c r="S25">
        <v>21.63799825510764</v>
      </c>
      <c r="T25">
        <f t="shared" si="0"/>
        <v>8751.4386684327583</v>
      </c>
      <c r="U25">
        <f t="shared" si="1"/>
        <v>8.0828104619114285</v>
      </c>
      <c r="V25">
        <f t="shared" si="2"/>
        <v>0.52711923083920453</v>
      </c>
      <c r="W25">
        <f t="shared" si="3"/>
        <v>3.8434482104930878</v>
      </c>
      <c r="X25">
        <f t="shared" si="4"/>
        <v>1.4037899838362129</v>
      </c>
      <c r="Y25">
        <f t="shared" si="5"/>
        <v>21.688547862707541</v>
      </c>
      <c r="Z25">
        <f t="shared" si="6"/>
        <v>1.200892207752976</v>
      </c>
      <c r="AA25">
        <f t="shared" si="7"/>
        <v>60.980065320911848</v>
      </c>
      <c r="AB25">
        <f t="shared" si="8"/>
        <v>2.0260759657016143</v>
      </c>
      <c r="AC25">
        <f t="shared" si="9"/>
        <v>0.24725075584609746</v>
      </c>
      <c r="AD25">
        <f t="shared" si="10"/>
        <v>100</v>
      </c>
      <c r="AE25">
        <v>4394</v>
      </c>
      <c r="AF25">
        <v>0.26758854710476287</v>
      </c>
      <c r="AG25">
        <v>0.1309216987266475</v>
      </c>
      <c r="AH25">
        <v>1.557207507966448</v>
      </c>
      <c r="AI25">
        <v>23.131400502004038</v>
      </c>
      <c r="AJ25">
        <v>3.2525822825284525</v>
      </c>
      <c r="AK25">
        <v>0.22242474938641066</v>
      </c>
      <c r="AL25">
        <v>0.1910299628815354</v>
      </c>
      <c r="AM25">
        <v>12.591736242868951</v>
      </c>
      <c r="AN25">
        <v>36.971574056505617</v>
      </c>
      <c r="AO25">
        <v>3.4843914038749446</v>
      </c>
      <c r="AP25">
        <v>13.484837570376417</v>
      </c>
      <c r="AQ25">
        <v>0</v>
      </c>
      <c r="AR25">
        <v>0.95608677537308739</v>
      </c>
      <c r="AS25">
        <v>0.11866590130670625</v>
      </c>
      <c r="AT25">
        <v>0.62990119670699407</v>
      </c>
      <c r="AU25">
        <v>0.53922875080728727</v>
      </c>
      <c r="AV25">
        <v>0.27145998245653358</v>
      </c>
      <c r="AW25">
        <v>2.0019731172990962</v>
      </c>
      <c r="AX25">
        <v>0.14509809234284327</v>
      </c>
      <c r="AY25">
        <v>99.948108340516782</v>
      </c>
      <c r="AZ25">
        <v>17.398684288655264</v>
      </c>
      <c r="BA25">
        <v>44.529478902497544</v>
      </c>
      <c r="BB25">
        <v>38.019945149363963</v>
      </c>
      <c r="BC25">
        <v>99.948108340516768</v>
      </c>
      <c r="BD25">
        <v>0.45761992081533365</v>
      </c>
      <c r="BE25">
        <v>1.171213654505824</v>
      </c>
      <c r="BF25" t="s">
        <v>353</v>
      </c>
      <c r="BG25" t="s">
        <v>355</v>
      </c>
      <c r="BH25">
        <v>100</v>
      </c>
      <c r="BI25">
        <v>54.9</v>
      </c>
      <c r="BJ25" t="s">
        <v>357</v>
      </c>
    </row>
    <row r="26" spans="1:62" x14ac:dyDescent="0.25">
      <c r="A26" t="s">
        <v>23</v>
      </c>
      <c r="B26" t="s">
        <v>26</v>
      </c>
      <c r="C26" t="s">
        <v>293</v>
      </c>
      <c r="E26" t="s">
        <v>353</v>
      </c>
      <c r="I26" t="s">
        <v>34</v>
      </c>
      <c r="J26" s="44">
        <v>1871.9762350144651</v>
      </c>
      <c r="K26" s="44">
        <v>1684.8732443265415</v>
      </c>
      <c r="L26" s="44">
        <v>187.10299068792369</v>
      </c>
      <c r="M26">
        <v>199.68806052694146</v>
      </c>
      <c r="N26">
        <v>153.12604045945312</v>
      </c>
      <c r="O26">
        <v>1317.6382665686774</v>
      </c>
      <c r="P26">
        <v>58.308073229221307</v>
      </c>
      <c r="Q26">
        <v>3386.9937016550725</v>
      </c>
      <c r="R26">
        <v>103.53300999561777</v>
      </c>
      <c r="S26">
        <v>40.487620412260377</v>
      </c>
      <c r="T26">
        <f t="shared" si="0"/>
        <v>7131.7510078617097</v>
      </c>
      <c r="U26">
        <f t="shared" si="1"/>
        <v>23.624958898161413</v>
      </c>
      <c r="V26">
        <f t="shared" si="2"/>
        <v>2.6235210747216229</v>
      </c>
      <c r="W26">
        <f t="shared" si="3"/>
        <v>2.7999864311978171</v>
      </c>
      <c r="X26">
        <f t="shared" si="4"/>
        <v>2.1471030086531924</v>
      </c>
      <c r="Y26">
        <f t="shared" si="5"/>
        <v>18.475662780657576</v>
      </c>
      <c r="Z26">
        <f t="shared" si="6"/>
        <v>0.81758425336141449</v>
      </c>
      <c r="AA26">
        <f t="shared" si="7"/>
        <v>47.491754800769243</v>
      </c>
      <c r="AB26">
        <f t="shared" si="8"/>
        <v>1.4517193587029023</v>
      </c>
      <c r="AC26">
        <f t="shared" si="9"/>
        <v>0.56770939377480667</v>
      </c>
      <c r="AD26">
        <f t="shared" si="10"/>
        <v>99.999999999999986</v>
      </c>
      <c r="AF26">
        <v>0</v>
      </c>
      <c r="AG26">
        <v>0.11789008090057007</v>
      </c>
      <c r="AH26">
        <v>1.5082701291046128</v>
      </c>
      <c r="AI26">
        <v>23.293246710592122</v>
      </c>
      <c r="AJ26">
        <v>3.2236896905768986</v>
      </c>
      <c r="AK26">
        <v>0.15777607178447967</v>
      </c>
      <c r="AL26">
        <v>0.16420279980648655</v>
      </c>
      <c r="AM26">
        <v>11.411735563668291</v>
      </c>
      <c r="AN26">
        <v>43.096289122501972</v>
      </c>
      <c r="AO26">
        <v>3.2186339368848662</v>
      </c>
      <c r="AP26">
        <v>10.4611462579049</v>
      </c>
      <c r="AQ26">
        <v>0</v>
      </c>
      <c r="AR26">
        <v>0.87886734544629275</v>
      </c>
      <c r="AS26">
        <v>0.12399930019568206</v>
      </c>
      <c r="AT26">
        <v>0.70351935194925064</v>
      </c>
      <c r="AU26">
        <v>0.33665289890774641</v>
      </c>
      <c r="AV26">
        <v>0.14873405218350283</v>
      </c>
      <c r="AW26">
        <v>1.006591228874063</v>
      </c>
      <c r="AX26">
        <v>0.1487554587182757</v>
      </c>
      <c r="AY26">
        <v>100</v>
      </c>
      <c r="AZ26">
        <v>12.980747242034781</v>
      </c>
      <c r="BA26">
        <v>50.406334901719475</v>
      </c>
      <c r="BB26">
        <v>36.612917856245758</v>
      </c>
      <c r="BC26">
        <v>100.00000000000001</v>
      </c>
      <c r="BD26">
        <v>0.35454009136888304</v>
      </c>
      <c r="BE26">
        <v>1.3767363502584298</v>
      </c>
      <c r="BF26" t="s">
        <v>353</v>
      </c>
    </row>
    <row r="27" spans="1:62" x14ac:dyDescent="0.25">
      <c r="J27" s="7"/>
      <c r="K27" s="45"/>
      <c r="L27" s="46"/>
    </row>
    <row r="28" spans="1:62" x14ac:dyDescent="0.25">
      <c r="K28" s="4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VC_end</vt:lpstr>
      <vt:lpstr>AU</vt:lpstr>
      <vt:lpstr> LRI</vt:lpstr>
      <vt:lpstr>jmp_orig</vt:lpstr>
      <vt:lpstr>jmp_orig_doubl</vt:lpstr>
      <vt:lpstr>jmp-family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imma</dc:creator>
  <cp:lastModifiedBy>Imma Argemí</cp:lastModifiedBy>
  <dcterms:created xsi:type="dcterms:W3CDTF">2018-05-23T20:18:51Z</dcterms:created>
  <dcterms:modified xsi:type="dcterms:W3CDTF">2019-06-13T05:34:02Z</dcterms:modified>
</cp:coreProperties>
</file>