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ocument\Article\Biofilm\Article\Article Community\Soumis\Corrections\Supplemental documents\"/>
    </mc:Choice>
  </mc:AlternateContent>
  <bookViews>
    <workbookView xWindow="0" yWindow="0" windowWidth="19200" windowHeight="8295"/>
  </bookViews>
  <sheets>
    <sheet name="Affiliation" sheetId="1" r:id="rId1"/>
    <sheet name="qPCR corrected" sheetId="7" r:id="rId2"/>
    <sheet name="Denitrification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7" l="1"/>
  <c r="E50" i="7" l="1"/>
  <c r="E49" i="7"/>
  <c r="E48" i="7"/>
  <c r="D51" i="7"/>
  <c r="H51" i="7"/>
  <c r="L46" i="7"/>
  <c r="L48" i="7"/>
  <c r="L51" i="7" s="1"/>
  <c r="M49" i="7"/>
  <c r="H46" i="7"/>
  <c r="E36" i="7"/>
  <c r="J62" i="7"/>
  <c r="J61" i="7" s="1"/>
  <c r="M61" i="7" s="1"/>
  <c r="F62" i="7"/>
  <c r="F61" i="7"/>
  <c r="B62" i="7"/>
  <c r="E62" i="7" s="1"/>
  <c r="B61" i="7"/>
  <c r="E61" i="7" s="1"/>
  <c r="M38" i="7"/>
  <c r="M28" i="7"/>
  <c r="M21" i="7"/>
  <c r="M19" i="7"/>
  <c r="E51" i="7"/>
  <c r="E47" i="7"/>
  <c r="D46" i="7"/>
  <c r="E46" i="7" s="1"/>
  <c r="E45" i="7"/>
  <c r="E44" i="7"/>
  <c r="E43" i="7"/>
  <c r="E42" i="7"/>
  <c r="E41" i="7"/>
  <c r="E40" i="7"/>
  <c r="E39" i="7"/>
  <c r="E38" i="7"/>
  <c r="E37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K46" i="7"/>
  <c r="J46" i="7"/>
  <c r="G46" i="7"/>
  <c r="F46" i="7"/>
  <c r="C46" i="7"/>
  <c r="B46" i="7"/>
  <c r="E63" i="7" l="1"/>
  <c r="E64" i="7" s="1"/>
  <c r="M46" i="7"/>
  <c r="M62" i="7"/>
  <c r="M63" i="7" s="1"/>
  <c r="M39" i="7"/>
  <c r="M48" i="7"/>
  <c r="M31" i="7"/>
  <c r="M32" i="7"/>
  <c r="M24" i="7"/>
  <c r="M29" i="7"/>
  <c r="M47" i="7"/>
  <c r="M36" i="7"/>
  <c r="M22" i="7"/>
  <c r="M40" i="7"/>
  <c r="M50" i="7"/>
  <c r="M20" i="7"/>
  <c r="M23" i="7"/>
  <c r="M41" i="7"/>
  <c r="M30" i="7"/>
  <c r="M33" i="7"/>
  <c r="M42" i="7"/>
  <c r="M25" i="7"/>
  <c r="M34" i="7"/>
  <c r="M43" i="7"/>
  <c r="M26" i="7"/>
  <c r="M35" i="7"/>
  <c r="M44" i="7"/>
  <c r="M51" i="7"/>
  <c r="M27" i="7"/>
  <c r="M37" i="7"/>
  <c r="M45" i="7"/>
  <c r="I36" i="7"/>
  <c r="I40" i="7"/>
  <c r="I31" i="7"/>
  <c r="I23" i="7"/>
  <c r="I46" i="7"/>
  <c r="I21" i="7"/>
  <c r="I37" i="7"/>
  <c r="I20" i="7"/>
  <c r="I47" i="7"/>
  <c r="I39" i="7"/>
  <c r="I30" i="7"/>
  <c r="I22" i="7"/>
  <c r="I38" i="7"/>
  <c r="I29" i="7"/>
  <c r="I50" i="7"/>
  <c r="I45" i="7"/>
  <c r="I28" i="7"/>
  <c r="I49" i="7"/>
  <c r="I44" i="7"/>
  <c r="I35" i="7"/>
  <c r="I27" i="7"/>
  <c r="I19" i="7"/>
  <c r="I48" i="7"/>
  <c r="I51" i="7"/>
  <c r="I43" i="7"/>
  <c r="I34" i="7"/>
  <c r="I26" i="7"/>
  <c r="I42" i="7"/>
  <c r="I33" i="7"/>
  <c r="I25" i="7"/>
  <c r="I41" i="7"/>
  <c r="I32" i="7"/>
  <c r="I24" i="7"/>
  <c r="I61" i="7"/>
  <c r="I62" i="7"/>
  <c r="I63" i="7" l="1"/>
  <c r="I64" i="7" s="1"/>
  <c r="M64" i="7"/>
</calcChain>
</file>

<file path=xl/sharedStrings.xml><?xml version="1.0" encoding="utf-8"?>
<sst xmlns="http://schemas.openxmlformats.org/spreadsheetml/2006/main" count="596" uniqueCount="218">
  <si>
    <t>Transcripts with no identified gene</t>
  </si>
  <si>
    <t>Domain</t>
  </si>
  <si>
    <t>phylum</t>
  </si>
  <si>
    <t>class</t>
  </si>
  <si>
    <t>order</t>
  </si>
  <si>
    <t>genus</t>
  </si>
  <si>
    <t>Nbr ORF</t>
  </si>
  <si>
    <t>Archaea</t>
  </si>
  <si>
    <t>Eukaryota</t>
  </si>
  <si>
    <t>Unclassified</t>
  </si>
  <si>
    <t>Bacteria</t>
  </si>
  <si>
    <t>Actinobacteria</t>
  </si>
  <si>
    <t>Streptomycetales</t>
  </si>
  <si>
    <t>Streptomyces</t>
  </si>
  <si>
    <t>Bacteroidetes</t>
  </si>
  <si>
    <t>Bacteroidia</t>
  </si>
  <si>
    <t>Bacteroidales</t>
  </si>
  <si>
    <t>Lentimicrobium</t>
  </si>
  <si>
    <t>Marinilabiliales</t>
  </si>
  <si>
    <t>Cytophagia</t>
  </si>
  <si>
    <t>Cytophagales</t>
  </si>
  <si>
    <t>Flavobacteriia</t>
  </si>
  <si>
    <t>Flavobacteriales</t>
  </si>
  <si>
    <t>Aequorivita</t>
  </si>
  <si>
    <t>Flavobacterium</t>
  </si>
  <si>
    <t>Winogradskyella</t>
  </si>
  <si>
    <t>Sphingobacteriia</t>
  </si>
  <si>
    <t>Sphingobacteriales</t>
  </si>
  <si>
    <t>Firmicutes</t>
  </si>
  <si>
    <t>Ignavibacteriae</t>
  </si>
  <si>
    <t>Ignavibacteria</t>
  </si>
  <si>
    <t>Ignavibacteriales</t>
  </si>
  <si>
    <t>Ignavibacterium</t>
  </si>
  <si>
    <t>Melioribacter</t>
  </si>
  <si>
    <t>Proteobacteria</t>
  </si>
  <si>
    <t>Alphaproteobacteria</t>
  </si>
  <si>
    <t>Rhizobiales</t>
  </si>
  <si>
    <t>Hoeflea</t>
  </si>
  <si>
    <t>Rhizobium</t>
  </si>
  <si>
    <t>Rhodobacterales</t>
  </si>
  <si>
    <t>Aliiroseovarius</t>
  </si>
  <si>
    <t>Celeribacter</t>
  </si>
  <si>
    <t>Labrenzia</t>
  </si>
  <si>
    <t>Lentibacter</t>
  </si>
  <si>
    <t>Loktanella</t>
  </si>
  <si>
    <t>Lutimaribacter</t>
  </si>
  <si>
    <t>Maritimibacter</t>
  </si>
  <si>
    <t>Oceanicola</t>
  </si>
  <si>
    <t>Paracoccus</t>
  </si>
  <si>
    <t>Phaeobacter</t>
  </si>
  <si>
    <t>Pseudooceanicola</t>
  </si>
  <si>
    <t>Roseobacter</t>
  </si>
  <si>
    <t>Roseovarius</t>
  </si>
  <si>
    <t>Ruegeria</t>
  </si>
  <si>
    <t>Stappia</t>
  </si>
  <si>
    <t>Sulfitobacter</t>
  </si>
  <si>
    <t>Thalassobius</t>
  </si>
  <si>
    <t>Thioclava</t>
  </si>
  <si>
    <t>Rhodospirillales</t>
  </si>
  <si>
    <t>Oceanibaculum</t>
  </si>
  <si>
    <t>Betaproteobacteria</t>
  </si>
  <si>
    <t>Burkholderiales</t>
  </si>
  <si>
    <t>Deltaproteobacteria</t>
  </si>
  <si>
    <t>Gammaproteobacteria</t>
  </si>
  <si>
    <t>Alteromonadales</t>
  </si>
  <si>
    <t>Idiomarina</t>
  </si>
  <si>
    <t>Marinobacter</t>
  </si>
  <si>
    <t>Cellvibrionales</t>
  </si>
  <si>
    <t>Chromatiales</t>
  </si>
  <si>
    <t>Oceanospirillales</t>
  </si>
  <si>
    <t>Marinicella</t>
  </si>
  <si>
    <t>Pseudomonadales</t>
  </si>
  <si>
    <t>Pseudomonas</t>
  </si>
  <si>
    <t>Thiotrichales</t>
  </si>
  <si>
    <t>Methylophaga</t>
  </si>
  <si>
    <t>Vibrionales</t>
  </si>
  <si>
    <t>Xanthomonadales</t>
  </si>
  <si>
    <t>Tenericutes</t>
  </si>
  <si>
    <t>Tenericutes bacterium MO-XQ/MZ-XQ</t>
  </si>
  <si>
    <t>Autres (47)</t>
  </si>
  <si>
    <t>Plasmid--related</t>
  </si>
  <si>
    <t xml:space="preserve">Phage-related </t>
  </si>
  <si>
    <t>Virus</t>
  </si>
  <si>
    <t>dsRNA viruses</t>
  </si>
  <si>
    <t>unclassified dsRNA viruses</t>
  </si>
  <si>
    <t>Cystoviridae/Pseudomonas Cystovirus phi6</t>
  </si>
  <si>
    <t>ssDNA viruses</t>
  </si>
  <si>
    <t>unclassified ssDNA viruses</t>
  </si>
  <si>
    <t>Microviridae/Enterobacteria phage phiX174</t>
  </si>
  <si>
    <t>Sunxiuqinia</t>
  </si>
  <si>
    <t>Salinivirga</t>
  </si>
  <si>
    <t>Chitinophagia</t>
  </si>
  <si>
    <t>Muricauda</t>
  </si>
  <si>
    <t>Xanthomarina</t>
  </si>
  <si>
    <t>Pedobacter</t>
  </si>
  <si>
    <t>Caldithrixae</t>
  </si>
  <si>
    <t>Cyanobacteria</t>
  </si>
  <si>
    <t>Synechococcales</t>
  </si>
  <si>
    <t>Bacilli</t>
  </si>
  <si>
    <t>Bacillales</t>
  </si>
  <si>
    <t>Clostridia</t>
  </si>
  <si>
    <t>Clostridiales</t>
  </si>
  <si>
    <t>Hyphomicrobium</t>
  </si>
  <si>
    <t>Aminobacter</t>
  </si>
  <si>
    <t>Aquamicrobium</t>
  </si>
  <si>
    <t>Mesorhizobium</t>
  </si>
  <si>
    <t>Sphingomonadales</t>
  </si>
  <si>
    <t>Bradymonadales</t>
  </si>
  <si>
    <t>Bradymonas</t>
  </si>
  <si>
    <t>Desulfobacterales</t>
  </si>
  <si>
    <t>Myxococcales</t>
  </si>
  <si>
    <t>Wenzhouxiangella</t>
  </si>
  <si>
    <t>Halomonas</t>
  </si>
  <si>
    <t>Autres (55)</t>
  </si>
  <si>
    <t>Alkaliflexus</t>
  </si>
  <si>
    <t>Geofilum</t>
  </si>
  <si>
    <t>Saprospiria</t>
  </si>
  <si>
    <t>Nitratireductor</t>
  </si>
  <si>
    <t>Rhodocyclales</t>
  </si>
  <si>
    <t>Azoarcus</t>
  </si>
  <si>
    <t>Thauera</t>
  </si>
  <si>
    <t>Spirochaetes</t>
  </si>
  <si>
    <t>Spirochaetia</t>
  </si>
  <si>
    <t>Spirochaetales</t>
  </si>
  <si>
    <t>Sphaerochaeta</t>
  </si>
  <si>
    <t>Autres (51)</t>
  </si>
  <si>
    <t>Genes</t>
  </si>
  <si>
    <t>Ass</t>
  </si>
  <si>
    <t>TPM</t>
  </si>
  <si>
    <t>Total</t>
  </si>
  <si>
    <t>-</t>
  </si>
  <si>
    <t>nrfA, nrfH</t>
  </si>
  <si>
    <t>narI</t>
  </si>
  <si>
    <t>nirK, nosZ</t>
  </si>
  <si>
    <t>nirK, norB, nosZ;D</t>
  </si>
  <si>
    <t>narG;H;I nosZ;D</t>
  </si>
  <si>
    <t>narG;H;J nirK, nirS, norB</t>
  </si>
  <si>
    <t>nirS, norDQBC</t>
  </si>
  <si>
    <t>narG;H;J;I, norB;C:Q, nirK, nirS, nosZ;F;D;R</t>
  </si>
  <si>
    <t>narG;H;J;I, norB;C;D;Q, nosR</t>
  </si>
  <si>
    <t>narG;H;J;I</t>
  </si>
  <si>
    <t>nirS, norB;C;D;Q, nosZ;R</t>
  </si>
  <si>
    <t>napABC, napADFE-nnrS, nirK, norCBQD, nosRZDF</t>
  </si>
  <si>
    <t>Denitrification genes</t>
  </si>
  <si>
    <t xml:space="preserve">nirK </t>
  </si>
  <si>
    <t>nirS</t>
  </si>
  <si>
    <t>napABC, napADFE-nnrS, nirK, norCBQD, norE</t>
  </si>
  <si>
    <t>nirK, norB;C;D;Q, nosZ;DFY</t>
  </si>
  <si>
    <t>norB;C;Q</t>
  </si>
  <si>
    <t>narG;H;J;I, norB;C;D;Q;E, nosD;R</t>
  </si>
  <si>
    <t>narG;H;JI</t>
  </si>
  <si>
    <t>nosZ</t>
  </si>
  <si>
    <t xml:space="preserve">napA </t>
  </si>
  <si>
    <t>nirS, norB;C;Q</t>
  </si>
  <si>
    <t xml:space="preserve">nirS </t>
  </si>
  <si>
    <t>nirK</t>
  </si>
  <si>
    <t>napA,</t>
  </si>
  <si>
    <t>napA, nosZ</t>
  </si>
  <si>
    <t>nrfA</t>
  </si>
  <si>
    <t>narG;H;J, nosZ;R</t>
  </si>
  <si>
    <t xml:space="preserve">napA;C;F, nirK, norB;C;D;Q, nosZ;D;F;R, </t>
  </si>
  <si>
    <t>napA;D;E, nirK, nosZ</t>
  </si>
  <si>
    <t>nrfA, norB</t>
  </si>
  <si>
    <t>napADFE, napABC, nirK, norB;C;D;Q, nosZ;D;F;R</t>
  </si>
  <si>
    <t xml:space="preserve">narG;H;J;I, nirK, nirS, norB;C;D;Q, nosZ;R, </t>
  </si>
  <si>
    <t>narGHJI</t>
  </si>
  <si>
    <t>narG;H;J;I, norB;C;D;Q, nosD;R</t>
  </si>
  <si>
    <t>narH;I, norB;C;Q;D;E, nosZ;D;R</t>
  </si>
  <si>
    <t>napC;H, nrfA;H</t>
  </si>
  <si>
    <t>nirS, norB;C;Q;D</t>
  </si>
  <si>
    <t>nirK, norC, nosZ;L;D</t>
  </si>
  <si>
    <t>nirK, norB;D;C;Q, nosZ;L;D</t>
  </si>
  <si>
    <t>Proportion</t>
  </si>
  <si>
    <t>TPM norm</t>
  </si>
  <si>
    <t>Hyphomicrobium NL23</t>
  </si>
  <si>
    <t>nirS, nirK, norB;C;D;Q;E, nosZ;D</t>
  </si>
  <si>
    <t>900N-30C</t>
  </si>
  <si>
    <t>0%NaCl</t>
  </si>
  <si>
    <t>No genes</t>
  </si>
  <si>
    <t>nirS, norC, nosR</t>
  </si>
  <si>
    <t>nirS, NR, norQ;C;D, Amt, nosR</t>
  </si>
  <si>
    <t>Others</t>
  </si>
  <si>
    <t>Methylophaga JAM1 / GP59</t>
  </si>
  <si>
    <t>Mobile Elements</t>
  </si>
  <si>
    <t>Ref300N-23C</t>
  </si>
  <si>
    <t>Estimation of the proportions of each bacterial taxa in the metatranscriptomes</t>
  </si>
  <si>
    <t>Number of reads aligned to the 3 reference genomes</t>
  </si>
  <si>
    <t>Reads</t>
  </si>
  <si>
    <t>Number of reads aligned to the de novo assembled transcripts</t>
  </si>
  <si>
    <t>Proportion was calculated from the Reads column</t>
  </si>
  <si>
    <t>Genes ID</t>
  </si>
  <si>
    <t>Genes #</t>
  </si>
  <si>
    <t>Genes #: Number of genes in the de novo assembled transcripts associated to the taxa (see the affiliation sheet)</t>
  </si>
  <si>
    <t>sTPM</t>
  </si>
  <si>
    <t>sTPM norm</t>
  </si>
  <si>
    <t>Example:  Aequorivita in the Ref300N-23C biofilm cultures</t>
  </si>
  <si>
    <t>(18218*48476)/1000000 = 883</t>
  </si>
  <si>
    <r>
      <t>Hyphomicrobium NL23 (</t>
    </r>
    <r>
      <rPr>
        <i/>
        <sz val="18"/>
        <color theme="1"/>
        <rFont val="Calibri"/>
        <family val="2"/>
        <scheme val="minor"/>
      </rPr>
      <t>napA</t>
    </r>
    <r>
      <rPr>
        <sz val="18"/>
        <color theme="1"/>
        <rFont val="Calibri"/>
        <family val="2"/>
        <scheme val="minor"/>
      </rPr>
      <t>)</t>
    </r>
  </si>
  <si>
    <r>
      <t>Methylophaga JAM1 / GP59 (</t>
    </r>
    <r>
      <rPr>
        <i/>
        <sz val="18"/>
        <color theme="1"/>
        <rFont val="Calibri"/>
        <family val="2"/>
        <scheme val="minor"/>
      </rPr>
      <t>narG1</t>
    </r>
    <r>
      <rPr>
        <sz val="18"/>
        <color theme="1"/>
        <rFont val="Calibri"/>
        <family val="2"/>
        <scheme val="minor"/>
      </rPr>
      <t>)</t>
    </r>
  </si>
  <si>
    <t>qPCR results from Table 2</t>
  </si>
  <si>
    <t>qPCR cp/ng</t>
  </si>
  <si>
    <t>Proportion was calculated from qPCR results</t>
  </si>
  <si>
    <t>TPM: The proportion transposed in transcripts per million</t>
  </si>
  <si>
    <t>sTPM  norm: sTPM normalized by the following calculation:</t>
  </si>
  <si>
    <t>TPM  norm: TPM normalized by the following calculation:</t>
  </si>
  <si>
    <t>Example:  Strain NL23 in the Ref300N-23C biofilm cultures</t>
  </si>
  <si>
    <t>(0.00076337*951524)/1000000 = 726</t>
  </si>
  <si>
    <t>Nbr ORF are the numbers of genes found per affiliation</t>
  </si>
  <si>
    <t>Methylophaga others</t>
  </si>
  <si>
    <t>Hyphomicrobium others</t>
  </si>
  <si>
    <t>Affliation of the associalted genes found in the de novo assembled sequences</t>
  </si>
  <si>
    <t>(Proportion * total TPM of the three strains [in line 10])/1000000</t>
  </si>
  <si>
    <t>(sTPM * de novo assembled transcripts TPM [line 11])/1000000</t>
  </si>
  <si>
    <t>Denitrification genes found in selected bacterial taxa from the de novo assembly</t>
  </si>
  <si>
    <t>Raw data for Table 6</t>
  </si>
  <si>
    <t>In grey: Chosen bacterial taxa for further analyses (see supplemental documents 5, 6, 7)</t>
  </si>
  <si>
    <t>Genes ID: Number of genes identified, after removing the doublons (from the supplemental documents 5, 6, 7)</t>
  </si>
  <si>
    <t>sTPM: Calculated by the sum of all TPM of genes associated to the corresponding taxa (from the supplemental documents 5, 6,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</si>
</sst>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1" xfId="0" applyFill="1" applyBorder="1"/>
    <xf numFmtId="0" fontId="0" fillId="0" borderId="0" xfId="0" applyBorder="1"/>
    <xf numFmtId="0" fontId="0" fillId="0" borderId="0" xfId="0" applyFill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Fill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Fill="1" applyBorder="1" applyAlignment="1">
      <alignment vertical="center"/>
    </xf>
    <xf numFmtId="0" fontId="0" fillId="0" borderId="1" xfId="0" applyBorder="1"/>
    <xf numFmtId="0" fontId="0" fillId="0" borderId="7" xfId="0" applyFill="1" applyBorder="1"/>
    <xf numFmtId="0" fontId="0" fillId="0" borderId="7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4" xfId="0" applyFill="1" applyBorder="1"/>
    <xf numFmtId="0" fontId="0" fillId="0" borderId="4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Fill="1" applyBorder="1"/>
    <xf numFmtId="0" fontId="0" fillId="0" borderId="5" xfId="0" applyBorder="1"/>
    <xf numFmtId="0" fontId="0" fillId="0" borderId="8" xfId="0" applyBorder="1"/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Fill="1" applyBorder="1"/>
    <xf numFmtId="0" fontId="0" fillId="0" borderId="10" xfId="0" applyFill="1" applyBorder="1"/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0" xfId="0" applyFill="1" applyBorder="1"/>
    <xf numFmtId="0" fontId="0" fillId="0" borderId="9" xfId="0" applyFill="1" applyBorder="1"/>
    <xf numFmtId="0" fontId="0" fillId="0" borderId="5" xfId="0" applyFill="1" applyBorder="1"/>
    <xf numFmtId="0" fontId="0" fillId="0" borderId="0" xfId="0" applyFill="1" applyAlignment="1">
      <alignment vertical="center"/>
    </xf>
    <xf numFmtId="0" fontId="0" fillId="0" borderId="8" xfId="0" applyFill="1" applyBorder="1"/>
    <xf numFmtId="0" fontId="0" fillId="0" borderId="11" xfId="0" applyFill="1" applyBorder="1"/>
    <xf numFmtId="0" fontId="0" fillId="2" borderId="10" xfId="0" applyFill="1" applyBorder="1"/>
    <xf numFmtId="0" fontId="0" fillId="2" borderId="6" xfId="0" applyFill="1" applyBorder="1"/>
    <xf numFmtId="0" fontId="0" fillId="0" borderId="2" xfId="0" applyBorder="1"/>
    <xf numFmtId="1" fontId="0" fillId="0" borderId="0" xfId="0" applyNumberFormat="1" applyBorder="1"/>
    <xf numFmtId="0" fontId="0" fillId="0" borderId="0" xfId="0" applyBorder="1" applyAlignment="1"/>
    <xf numFmtId="0" fontId="0" fillId="0" borderId="5" xfId="0" applyFill="1" applyBorder="1" applyAlignment="1">
      <alignment wrapText="1"/>
    </xf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1" fillId="0" borderId="0" xfId="0" applyFont="1"/>
    <xf numFmtId="0" fontId="2" fillId="0" borderId="0" xfId="0" applyFont="1"/>
    <xf numFmtId="0" fontId="1" fillId="0" borderId="0" xfId="0" applyFont="1" applyFill="1" applyBorder="1"/>
    <xf numFmtId="0" fontId="3" fillId="0" borderId="0" xfId="0" applyFont="1"/>
    <xf numFmtId="0" fontId="0" fillId="0" borderId="2" xfId="0" applyFill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1" xfId="0" applyFont="1" applyBorder="1"/>
    <xf numFmtId="1" fontId="2" fillId="0" borderId="0" xfId="0" applyNumberFormat="1" applyFont="1" applyBorder="1"/>
    <xf numFmtId="1" fontId="2" fillId="0" borderId="2" xfId="0" applyNumberFormat="1" applyFont="1" applyBorder="1"/>
    <xf numFmtId="3" fontId="2" fillId="0" borderId="2" xfId="0" applyNumberFormat="1" applyFont="1" applyBorder="1"/>
    <xf numFmtId="0" fontId="2" fillId="0" borderId="2" xfId="0" applyFont="1" applyBorder="1"/>
    <xf numFmtId="0" fontId="2" fillId="0" borderId="0" xfId="0" applyFont="1" applyFill="1" applyBorder="1" applyAlignment="1">
      <alignment horizontal="right"/>
    </xf>
    <xf numFmtId="10" fontId="2" fillId="0" borderId="7" xfId="0" applyNumberFormat="1" applyFont="1" applyBorder="1"/>
    <xf numFmtId="1" fontId="2" fillId="0" borderId="8" xfId="0" applyNumberFormat="1" applyFont="1" applyBorder="1"/>
    <xf numFmtId="3" fontId="2" fillId="0" borderId="8" xfId="0" applyNumberFormat="1" applyFont="1" applyBorder="1"/>
    <xf numFmtId="3" fontId="2" fillId="3" borderId="8" xfId="0" applyNumberFormat="1" applyFont="1" applyFill="1" applyBorder="1"/>
    <xf numFmtId="1" fontId="2" fillId="3" borderId="0" xfId="0" applyNumberFormat="1" applyFont="1" applyFill="1" applyBorder="1"/>
    <xf numFmtId="3" fontId="2" fillId="3" borderId="0" xfId="0" applyNumberFormat="1" applyFont="1" applyFill="1" applyBorder="1"/>
    <xf numFmtId="0" fontId="2" fillId="0" borderId="9" xfId="0" applyFont="1" applyFill="1" applyBorder="1"/>
    <xf numFmtId="0" fontId="2" fillId="0" borderId="9" xfId="0" applyFont="1" applyBorder="1"/>
    <xf numFmtId="0" fontId="2" fillId="0" borderId="10" xfId="0" applyFont="1" applyBorder="1"/>
    <xf numFmtId="1" fontId="2" fillId="0" borderId="10" xfId="0" applyNumberFormat="1" applyFont="1" applyBorder="1"/>
    <xf numFmtId="1" fontId="2" fillId="0" borderId="11" xfId="0" applyNumberFormat="1" applyFont="1" applyBorder="1"/>
    <xf numFmtId="3" fontId="2" fillId="0" borderId="11" xfId="0" applyNumberFormat="1" applyFont="1" applyBorder="1"/>
    <xf numFmtId="0" fontId="2" fillId="0" borderId="11" xfId="0" applyFont="1" applyBorder="1"/>
    <xf numFmtId="3" fontId="2" fillId="0" borderId="0" xfId="0" applyNumberFormat="1" applyFont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vertical="center"/>
    </xf>
    <xf numFmtId="0" fontId="2" fillId="0" borderId="7" xfId="0" applyFont="1" applyBorder="1"/>
    <xf numFmtId="1" fontId="2" fillId="0" borderId="7" xfId="0" applyNumberFormat="1" applyFont="1" applyBorder="1"/>
    <xf numFmtId="0" fontId="2" fillId="0" borderId="6" xfId="0" applyFont="1" applyBorder="1" applyAlignment="1">
      <alignment vertical="center"/>
    </xf>
    <xf numFmtId="3" fontId="2" fillId="0" borderId="7" xfId="0" applyNumberFormat="1" applyFont="1" applyBorder="1"/>
    <xf numFmtId="3" fontId="2" fillId="0" borderId="8" xfId="0" applyNumberFormat="1" applyFont="1" applyFill="1" applyBorder="1"/>
    <xf numFmtId="0" fontId="2" fillId="0" borderId="1" xfId="0" applyFont="1" applyFill="1" applyBorder="1"/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3" fontId="2" fillId="0" borderId="2" xfId="0" applyNumberFormat="1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2" fillId="0" borderId="0" xfId="0" applyFont="1" applyBorder="1" applyAlignment="1"/>
    <xf numFmtId="1" fontId="2" fillId="0" borderId="0" xfId="0" applyNumberFormat="1" applyFont="1" applyBorder="1" applyAlignment="1"/>
    <xf numFmtId="0" fontId="2" fillId="0" borderId="1" xfId="0" applyFont="1" applyBorder="1" applyAlignment="1"/>
    <xf numFmtId="3" fontId="2" fillId="0" borderId="0" xfId="0" applyNumberFormat="1" applyFont="1" applyBorder="1" applyAlignment="1"/>
    <xf numFmtId="0" fontId="2" fillId="0" borderId="16" xfId="0" applyFont="1" applyFill="1" applyBorder="1"/>
    <xf numFmtId="0" fontId="2" fillId="0" borderId="16" xfId="0" applyFont="1" applyBorder="1"/>
    <xf numFmtId="0" fontId="2" fillId="0" borderId="17" xfId="0" applyFont="1" applyBorder="1"/>
    <xf numFmtId="1" fontId="2" fillId="0" borderId="17" xfId="0" applyNumberFormat="1" applyFont="1" applyBorder="1"/>
    <xf numFmtId="1" fontId="2" fillId="0" borderId="18" xfId="0" applyNumberFormat="1" applyFont="1" applyBorder="1"/>
    <xf numFmtId="0" fontId="2" fillId="0" borderId="16" xfId="0" applyFont="1" applyFill="1" applyBorder="1" applyAlignment="1">
      <alignment vertical="center"/>
    </xf>
    <xf numFmtId="3" fontId="2" fillId="0" borderId="18" xfId="0" applyNumberFormat="1" applyFont="1" applyBorder="1"/>
    <xf numFmtId="0" fontId="2" fillId="0" borderId="16" xfId="0" applyFont="1" applyBorder="1" applyAlignment="1">
      <alignment vertical="center"/>
    </xf>
    <xf numFmtId="3" fontId="2" fillId="0" borderId="17" xfId="0" applyNumberFormat="1" applyFont="1" applyBorder="1"/>
    <xf numFmtId="3" fontId="2" fillId="0" borderId="18" xfId="0" applyNumberFormat="1" applyFont="1" applyFill="1" applyBorder="1"/>
    <xf numFmtId="0" fontId="2" fillId="0" borderId="16" xfId="0" applyFont="1" applyFill="1" applyBorder="1" applyAlignment="1"/>
    <xf numFmtId="0" fontId="2" fillId="0" borderId="17" xfId="0" applyFont="1" applyFill="1" applyBorder="1"/>
    <xf numFmtId="1" fontId="2" fillId="3" borderId="11" xfId="0" applyNumberFormat="1" applyFont="1" applyFill="1" applyBorder="1"/>
    <xf numFmtId="3" fontId="2" fillId="3" borderId="11" xfId="0" applyNumberFormat="1" applyFont="1" applyFill="1" applyBorder="1"/>
    <xf numFmtId="3" fontId="2" fillId="0" borderId="10" xfId="0" applyNumberFormat="1" applyFont="1" applyBorder="1"/>
    <xf numFmtId="0" fontId="2" fillId="0" borderId="6" xfId="0" applyFont="1" applyBorder="1"/>
    <xf numFmtId="1" fontId="2" fillId="3" borderId="8" xfId="0" applyNumberFormat="1" applyFont="1" applyFill="1" applyBorder="1"/>
    <xf numFmtId="0" fontId="2" fillId="0" borderId="8" xfId="0" applyFont="1" applyBorder="1"/>
    <xf numFmtId="0" fontId="2" fillId="0" borderId="3" xfId="0" applyFont="1" applyBorder="1"/>
    <xf numFmtId="0" fontId="2" fillId="0" borderId="4" xfId="0" applyFont="1" applyBorder="1"/>
    <xf numFmtId="3" fontId="2" fillId="0" borderId="4" xfId="0" applyNumberFormat="1" applyFont="1" applyBorder="1"/>
    <xf numFmtId="1" fontId="2" fillId="0" borderId="5" xfId="0" applyNumberFormat="1" applyFont="1" applyBorder="1"/>
    <xf numFmtId="0" fontId="2" fillId="0" borderId="6" xfId="0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4" xfId="0" applyFont="1" applyFill="1" applyBorder="1"/>
    <xf numFmtId="0" fontId="2" fillId="0" borderId="15" xfId="0" applyFont="1" applyFill="1" applyBorder="1"/>
    <xf numFmtId="1" fontId="2" fillId="0" borderId="4" xfId="0" applyNumberFormat="1" applyFont="1" applyBorder="1"/>
    <xf numFmtId="0" fontId="2" fillId="0" borderId="3" xfId="0" applyFont="1" applyFill="1" applyBorder="1" applyAlignment="1">
      <alignment horizontal="right"/>
    </xf>
    <xf numFmtId="0" fontId="2" fillId="0" borderId="9" xfId="0" applyFont="1" applyFill="1" applyBorder="1" applyAlignment="1">
      <alignment wrapText="1"/>
    </xf>
    <xf numFmtId="10" fontId="2" fillId="0" borderId="6" xfId="0" applyNumberFormat="1" applyFont="1" applyBorder="1"/>
    <xf numFmtId="10" fontId="2" fillId="0" borderId="9" xfId="0" applyNumberFormat="1" applyFont="1" applyBorder="1"/>
    <xf numFmtId="10" fontId="2" fillId="0" borderId="10" xfId="0" applyNumberFormat="1" applyFont="1" applyBorder="1"/>
    <xf numFmtId="0" fontId="2" fillId="0" borderId="1" xfId="0" applyFont="1" applyFill="1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13" xfId="0" applyFont="1" applyFill="1" applyBorder="1"/>
    <xf numFmtId="0" fontId="2" fillId="0" borderId="14" xfId="0" applyFont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4" xfId="0" applyFont="1" applyFill="1" applyBorder="1" applyAlignment="1"/>
    <xf numFmtId="0" fontId="2" fillId="0" borderId="0" xfId="0" applyFont="1" applyFill="1" applyAlignment="1">
      <alignment wrapText="1"/>
    </xf>
    <xf numFmtId="0" fontId="2" fillId="0" borderId="14" xfId="0" applyFont="1" applyBorder="1"/>
    <xf numFmtId="0" fontId="2" fillId="0" borderId="15" xfId="0" applyFont="1" applyBorder="1" applyAlignment="1">
      <alignment wrapText="1"/>
    </xf>
    <xf numFmtId="1" fontId="0" fillId="0" borderId="7" xfId="0" applyNumberFormat="1" applyBorder="1"/>
    <xf numFmtId="3" fontId="0" fillId="0" borderId="7" xfId="0" applyNumberFormat="1" applyBorder="1"/>
    <xf numFmtId="1" fontId="0" fillId="0" borderId="10" xfId="0" applyNumberFormat="1" applyBorder="1"/>
    <xf numFmtId="3" fontId="0" fillId="0" borderId="10" xfId="0" applyNumberFormat="1" applyBorder="1"/>
    <xf numFmtId="0" fontId="5" fillId="0" borderId="0" xfId="0" applyFont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50"/>
  <sheetViews>
    <sheetView tabSelected="1" zoomScale="60" zoomScaleNormal="60" workbookViewId="0">
      <selection activeCell="R4" sqref="R4"/>
    </sheetView>
  </sheetViews>
  <sheetFormatPr baseColWidth="10" defaultRowHeight="15" x14ac:dyDescent="0.25"/>
  <cols>
    <col min="2" max="2" width="14.28515625" customWidth="1"/>
    <col min="3" max="3" width="16.5703125" customWidth="1"/>
    <col min="4" max="5" width="19" customWidth="1"/>
    <col min="7" max="7" width="6.140625" customWidth="1"/>
    <col min="8" max="8" width="11.5703125" customWidth="1"/>
    <col min="9" max="9" width="13.5703125" customWidth="1"/>
    <col min="10" max="12" width="16.85546875" customWidth="1"/>
    <col min="14" max="14" width="4.7109375" customWidth="1"/>
    <col min="16" max="16" width="13.140625" customWidth="1"/>
    <col min="17" max="19" width="17.28515625" customWidth="1"/>
    <col min="20" max="20" width="10.85546875" customWidth="1"/>
  </cols>
  <sheetData>
    <row r="2" spans="1:20" ht="31.5" x14ac:dyDescent="0.5">
      <c r="B2" s="162" t="s">
        <v>214</v>
      </c>
    </row>
    <row r="4" spans="1:20" ht="31.5" x14ac:dyDescent="0.5">
      <c r="B4" s="71" t="s">
        <v>210</v>
      </c>
      <c r="L4" s="16"/>
    </row>
    <row r="5" spans="1:20" x14ac:dyDescent="0.25">
      <c r="L5" s="16"/>
    </row>
    <row r="6" spans="1:20" ht="28.5" x14ac:dyDescent="0.45">
      <c r="B6" s="74" t="s">
        <v>215</v>
      </c>
      <c r="L6" s="16"/>
    </row>
    <row r="7" spans="1:20" ht="23.25" x14ac:dyDescent="0.35">
      <c r="B7" s="72" t="s">
        <v>207</v>
      </c>
      <c r="E7" s="16"/>
      <c r="L7" s="16"/>
    </row>
    <row r="9" spans="1:20" ht="15.75" thickBot="1" x14ac:dyDescent="0.3"/>
    <row r="10" spans="1:20" ht="15.75" thickBot="1" x14ac:dyDescent="0.3">
      <c r="A10" s="163" t="s">
        <v>184</v>
      </c>
      <c r="B10" s="164"/>
      <c r="C10" s="164"/>
      <c r="D10" s="164"/>
      <c r="E10" s="164"/>
      <c r="F10" s="165"/>
      <c r="H10" s="163" t="s">
        <v>176</v>
      </c>
      <c r="I10" s="164"/>
      <c r="J10" s="164"/>
      <c r="K10" s="164"/>
      <c r="L10" s="164"/>
      <c r="M10" s="165"/>
      <c r="O10" s="163" t="s">
        <v>177</v>
      </c>
      <c r="P10" s="164"/>
      <c r="Q10" s="164"/>
      <c r="R10" s="164"/>
      <c r="S10" s="164"/>
      <c r="T10" s="165"/>
    </row>
    <row r="11" spans="1:20" ht="15.75" thickBot="1" x14ac:dyDescent="0.3"/>
    <row r="12" spans="1:20" ht="15.75" thickBot="1" x14ac:dyDescent="0.3">
      <c r="A12" s="27" t="s">
        <v>0</v>
      </c>
      <c r="B12" s="7"/>
      <c r="C12" s="7"/>
      <c r="D12" s="7"/>
      <c r="E12" s="7"/>
      <c r="F12" s="44">
        <v>964</v>
      </c>
      <c r="H12" s="27" t="s">
        <v>0</v>
      </c>
      <c r="I12" s="7"/>
      <c r="J12" s="7"/>
      <c r="K12" s="7"/>
      <c r="L12" s="7"/>
      <c r="M12" s="44">
        <v>1649</v>
      </c>
      <c r="O12" s="27" t="s">
        <v>0</v>
      </c>
      <c r="P12" s="7"/>
      <c r="Q12" s="7"/>
      <c r="R12" s="7"/>
      <c r="S12" s="7"/>
      <c r="T12" s="44">
        <v>894</v>
      </c>
    </row>
    <row r="13" spans="1:20" x14ac:dyDescent="0.25">
      <c r="E13" s="2"/>
      <c r="F13" s="3"/>
      <c r="L13" s="2"/>
      <c r="M13" s="3"/>
      <c r="S13" s="2"/>
      <c r="T13" s="3"/>
    </row>
    <row r="14" spans="1:20" x14ac:dyDescent="0.25">
      <c r="E14" s="2"/>
      <c r="L14" s="2"/>
      <c r="M14" s="3"/>
      <c r="S14" s="2"/>
      <c r="T14" s="3"/>
    </row>
    <row r="15" spans="1:20" ht="15.75" thickBot="1" x14ac:dyDescent="0.3">
      <c r="E15" s="2"/>
      <c r="F15" s="3"/>
      <c r="L15" s="2"/>
      <c r="M15" s="3"/>
      <c r="S15" s="2"/>
      <c r="T15" s="3"/>
    </row>
    <row r="16" spans="1:20" ht="15.75" thickBot="1" x14ac:dyDescent="0.3">
      <c r="A16" s="58" t="s">
        <v>1</v>
      </c>
      <c r="B16" s="59" t="s">
        <v>2</v>
      </c>
      <c r="C16" s="59" t="s">
        <v>3</v>
      </c>
      <c r="D16" s="59" t="s">
        <v>4</v>
      </c>
      <c r="E16" s="59" t="s">
        <v>5</v>
      </c>
      <c r="F16" s="53" t="s">
        <v>6</v>
      </c>
      <c r="H16" s="58" t="s">
        <v>1</v>
      </c>
      <c r="I16" s="59" t="s">
        <v>2</v>
      </c>
      <c r="J16" s="59" t="s">
        <v>3</v>
      </c>
      <c r="K16" s="59" t="s">
        <v>4</v>
      </c>
      <c r="L16" s="59" t="s">
        <v>5</v>
      </c>
      <c r="M16" s="53" t="s">
        <v>6</v>
      </c>
      <c r="O16" s="58" t="s">
        <v>1</v>
      </c>
      <c r="P16" s="59" t="s">
        <v>2</v>
      </c>
      <c r="Q16" s="59" t="s">
        <v>3</v>
      </c>
      <c r="R16" s="59" t="s">
        <v>4</v>
      </c>
      <c r="S16" s="59" t="s">
        <v>5</v>
      </c>
      <c r="T16" s="53" t="s">
        <v>6</v>
      </c>
    </row>
    <row r="17" spans="1:20" ht="15.75" thickBot="1" x14ac:dyDescent="0.3">
      <c r="A17" s="6" t="s">
        <v>7</v>
      </c>
      <c r="B17" s="7"/>
      <c r="C17" s="7"/>
      <c r="D17" s="7"/>
      <c r="E17" s="7"/>
      <c r="F17" s="8">
        <v>25</v>
      </c>
      <c r="H17" s="6" t="s">
        <v>7</v>
      </c>
      <c r="I17" s="7"/>
      <c r="J17" s="7"/>
      <c r="K17" s="7"/>
      <c r="L17" s="7"/>
      <c r="M17" s="31">
        <v>70</v>
      </c>
      <c r="O17" s="6" t="s">
        <v>7</v>
      </c>
      <c r="P17" s="7"/>
      <c r="Q17" s="7"/>
      <c r="R17" s="7"/>
      <c r="S17" s="7"/>
      <c r="T17" s="31">
        <v>57</v>
      </c>
    </row>
    <row r="18" spans="1:20" ht="15.75" thickBot="1" x14ac:dyDescent="0.3">
      <c r="A18" s="6" t="s">
        <v>8</v>
      </c>
      <c r="B18" s="7"/>
      <c r="C18" s="7"/>
      <c r="D18" s="7"/>
      <c r="E18" s="7"/>
      <c r="F18" s="8">
        <v>22</v>
      </c>
      <c r="H18" s="6" t="s">
        <v>8</v>
      </c>
      <c r="I18" s="7"/>
      <c r="J18" s="7"/>
      <c r="K18" s="7"/>
      <c r="L18" s="7"/>
      <c r="M18" s="31">
        <v>60</v>
      </c>
      <c r="O18" s="6" t="s">
        <v>8</v>
      </c>
      <c r="P18" s="7"/>
      <c r="Q18" s="7"/>
      <c r="R18" s="7"/>
      <c r="S18" s="7"/>
      <c r="T18" s="31">
        <v>60</v>
      </c>
    </row>
    <row r="19" spans="1:20" ht="15.75" thickBot="1" x14ac:dyDescent="0.3">
      <c r="A19" s="6" t="s">
        <v>9</v>
      </c>
      <c r="B19" s="7"/>
      <c r="C19" s="7"/>
      <c r="D19" s="7"/>
      <c r="E19" s="7"/>
      <c r="F19" s="8">
        <v>4509</v>
      </c>
      <c r="H19" s="6" t="s">
        <v>9</v>
      </c>
      <c r="I19" s="7"/>
      <c r="J19" s="7"/>
      <c r="K19" s="7"/>
      <c r="L19" s="7"/>
      <c r="M19" s="28">
        <v>6956</v>
      </c>
      <c r="O19" s="6" t="s">
        <v>9</v>
      </c>
      <c r="P19" s="7"/>
      <c r="Q19" s="7"/>
      <c r="R19" s="7"/>
      <c r="S19" s="7"/>
      <c r="T19" s="28">
        <v>6059</v>
      </c>
    </row>
    <row r="20" spans="1:20" ht="15.75" thickBot="1" x14ac:dyDescent="0.3">
      <c r="A20" s="9" t="s">
        <v>10</v>
      </c>
      <c r="B20" s="10"/>
      <c r="C20" s="10"/>
      <c r="D20" s="10"/>
      <c r="E20" s="10"/>
      <c r="F20" s="11">
        <v>50037</v>
      </c>
      <c r="H20" s="9" t="s">
        <v>10</v>
      </c>
      <c r="I20" s="10"/>
      <c r="J20" s="10"/>
      <c r="K20" s="10"/>
      <c r="L20" s="10"/>
      <c r="M20" s="32">
        <v>58588</v>
      </c>
      <c r="O20" s="9" t="s">
        <v>10</v>
      </c>
      <c r="P20" s="10"/>
      <c r="Q20" s="10"/>
      <c r="R20" s="10"/>
      <c r="S20" s="10"/>
      <c r="T20" s="32">
        <v>51372</v>
      </c>
    </row>
    <row r="21" spans="1:20" x14ac:dyDescent="0.25">
      <c r="A21" s="12"/>
      <c r="B21" s="9" t="s">
        <v>11</v>
      </c>
      <c r="C21" s="13"/>
      <c r="D21" s="13"/>
      <c r="E21" s="14"/>
      <c r="F21" s="11">
        <v>775</v>
      </c>
      <c r="H21" s="12"/>
      <c r="I21" s="33" t="s">
        <v>11</v>
      </c>
      <c r="J21" s="13"/>
      <c r="K21" s="14"/>
      <c r="L21" s="14"/>
      <c r="M21" s="11">
        <v>320</v>
      </c>
      <c r="O21" s="12"/>
      <c r="P21" s="9" t="s">
        <v>11</v>
      </c>
      <c r="Q21" s="10"/>
      <c r="R21" s="10"/>
      <c r="S21" s="38"/>
      <c r="T21" s="32">
        <v>562</v>
      </c>
    </row>
    <row r="22" spans="1:20" x14ac:dyDescent="0.25">
      <c r="A22" s="12"/>
      <c r="B22" s="15"/>
      <c r="C22" s="2" t="s">
        <v>11</v>
      </c>
      <c r="D22" s="16"/>
      <c r="E22" s="17"/>
      <c r="F22" s="18">
        <v>763</v>
      </c>
      <c r="H22" s="12"/>
      <c r="I22" s="12"/>
      <c r="J22" s="16" t="s">
        <v>11</v>
      </c>
      <c r="K22" s="16"/>
      <c r="L22" s="17"/>
      <c r="M22" s="18">
        <v>297</v>
      </c>
      <c r="O22" s="12"/>
      <c r="P22" s="26"/>
      <c r="Q22" s="2" t="s">
        <v>11</v>
      </c>
      <c r="R22" s="2"/>
      <c r="S22" s="39"/>
      <c r="T22" s="37">
        <v>542</v>
      </c>
    </row>
    <row r="23" spans="1:20" x14ac:dyDescent="0.25">
      <c r="A23" s="12"/>
      <c r="B23" s="15"/>
      <c r="C23" s="17"/>
      <c r="D23" s="16" t="s">
        <v>12</v>
      </c>
      <c r="E23" s="17"/>
      <c r="F23" s="18">
        <v>696</v>
      </c>
      <c r="G23" s="3"/>
      <c r="H23" s="1"/>
      <c r="I23" s="15"/>
      <c r="J23" s="17"/>
      <c r="K23" s="16" t="s">
        <v>12</v>
      </c>
      <c r="L23" s="17"/>
      <c r="M23" s="18">
        <v>115</v>
      </c>
      <c r="O23" s="12"/>
      <c r="P23" s="26"/>
      <c r="Q23" s="39"/>
      <c r="R23" s="2" t="s">
        <v>12</v>
      </c>
      <c r="S23" s="39"/>
      <c r="T23" s="37">
        <v>275</v>
      </c>
    </row>
    <row r="24" spans="1:20" ht="15.75" thickBot="1" x14ac:dyDescent="0.3">
      <c r="A24" s="12"/>
      <c r="B24" s="12"/>
      <c r="C24" s="2"/>
      <c r="D24" s="16"/>
      <c r="E24" s="42" t="s">
        <v>13</v>
      </c>
      <c r="F24" s="18">
        <v>692</v>
      </c>
      <c r="G24" s="3"/>
      <c r="H24" s="1"/>
      <c r="I24" s="22"/>
      <c r="J24" s="23"/>
      <c r="K24" s="23"/>
      <c r="L24" s="48" t="s">
        <v>13</v>
      </c>
      <c r="M24" s="21">
        <v>114</v>
      </c>
      <c r="O24" s="12"/>
      <c r="P24" s="19"/>
      <c r="Q24" s="20"/>
      <c r="R24" s="20"/>
      <c r="S24" s="48" t="s">
        <v>13</v>
      </c>
      <c r="T24" s="35">
        <v>272</v>
      </c>
    </row>
    <row r="25" spans="1:20" x14ac:dyDescent="0.25">
      <c r="A25" s="12"/>
      <c r="B25" s="9" t="s">
        <v>14</v>
      </c>
      <c r="C25" s="13"/>
      <c r="D25" s="13"/>
      <c r="E25" s="14"/>
      <c r="F25" s="11">
        <v>8614</v>
      </c>
      <c r="G25" s="3"/>
      <c r="H25" s="15"/>
      <c r="I25" s="33" t="s">
        <v>14</v>
      </c>
      <c r="J25" s="13"/>
      <c r="K25" s="14"/>
      <c r="L25" s="14"/>
      <c r="M25" s="11">
        <v>15309</v>
      </c>
      <c r="O25" s="12"/>
      <c r="P25" s="9" t="s">
        <v>14</v>
      </c>
      <c r="Q25" s="10"/>
      <c r="R25" s="10"/>
      <c r="S25" s="38"/>
      <c r="T25" s="32">
        <v>9823</v>
      </c>
    </row>
    <row r="26" spans="1:20" x14ac:dyDescent="0.25">
      <c r="A26" s="12"/>
      <c r="B26" s="15"/>
      <c r="C26" s="2" t="s">
        <v>15</v>
      </c>
      <c r="D26" s="16"/>
      <c r="E26" s="17"/>
      <c r="F26" s="18">
        <v>1447</v>
      </c>
      <c r="G26" s="3"/>
      <c r="H26" s="15"/>
      <c r="I26" s="1"/>
      <c r="J26" s="16" t="s">
        <v>15</v>
      </c>
      <c r="K26" s="16"/>
      <c r="L26" s="17"/>
      <c r="M26" s="18">
        <v>2281</v>
      </c>
      <c r="O26" s="12"/>
      <c r="P26" s="26"/>
      <c r="Q26" s="2" t="s">
        <v>15</v>
      </c>
      <c r="R26" s="2"/>
      <c r="S26" s="39"/>
      <c r="T26" s="37">
        <v>4338</v>
      </c>
    </row>
    <row r="27" spans="1:20" x14ac:dyDescent="0.25">
      <c r="A27" s="12"/>
      <c r="B27" s="15"/>
      <c r="C27" s="17"/>
      <c r="D27" s="16" t="s">
        <v>16</v>
      </c>
      <c r="E27" s="17"/>
      <c r="F27" s="18">
        <v>915</v>
      </c>
      <c r="G27" s="3"/>
      <c r="H27" s="15"/>
      <c r="I27" s="15"/>
      <c r="J27" s="17"/>
      <c r="K27" s="16" t="s">
        <v>16</v>
      </c>
      <c r="L27" s="17"/>
      <c r="M27" s="18">
        <v>1299</v>
      </c>
      <c r="O27" s="12"/>
      <c r="P27" s="26"/>
      <c r="Q27" s="39"/>
      <c r="R27" s="2" t="s">
        <v>16</v>
      </c>
      <c r="S27" s="39"/>
      <c r="T27" s="37">
        <v>645</v>
      </c>
    </row>
    <row r="28" spans="1:20" x14ac:dyDescent="0.25">
      <c r="A28" s="12"/>
      <c r="B28" s="12"/>
      <c r="C28" s="2"/>
      <c r="D28" s="16"/>
      <c r="E28" s="42" t="s">
        <v>17</v>
      </c>
      <c r="F28" s="18">
        <v>706</v>
      </c>
      <c r="G28" s="3"/>
      <c r="H28" s="15"/>
      <c r="I28" s="15"/>
      <c r="J28" s="17"/>
      <c r="K28" s="17"/>
      <c r="L28" s="42" t="s">
        <v>17</v>
      </c>
      <c r="M28" s="18">
        <v>916</v>
      </c>
      <c r="O28" s="12"/>
      <c r="P28" s="12"/>
      <c r="Q28" s="2"/>
      <c r="R28" s="2"/>
      <c r="S28" s="42" t="s">
        <v>17</v>
      </c>
      <c r="T28" s="37">
        <v>350</v>
      </c>
    </row>
    <row r="29" spans="1:20" x14ac:dyDescent="0.25">
      <c r="A29" s="12"/>
      <c r="B29" s="15"/>
      <c r="C29" s="17"/>
      <c r="D29" s="16" t="s">
        <v>18</v>
      </c>
      <c r="E29" s="17"/>
      <c r="F29" s="18">
        <v>504</v>
      </c>
      <c r="G29" s="3"/>
      <c r="H29" s="15"/>
      <c r="I29" s="15"/>
      <c r="J29" s="17"/>
      <c r="K29" s="16" t="s">
        <v>18</v>
      </c>
      <c r="L29" s="17"/>
      <c r="M29" s="18">
        <v>865</v>
      </c>
      <c r="O29" s="12"/>
      <c r="P29" s="26"/>
      <c r="Q29" s="39"/>
      <c r="R29" s="2" t="s">
        <v>18</v>
      </c>
      <c r="S29" s="39"/>
      <c r="T29" s="37">
        <v>3675</v>
      </c>
    </row>
    <row r="30" spans="1:20" x14ac:dyDescent="0.25">
      <c r="A30" s="12"/>
      <c r="B30" s="15"/>
      <c r="C30" s="17"/>
      <c r="D30" s="2"/>
      <c r="E30" s="42" t="s">
        <v>89</v>
      </c>
      <c r="F30" s="50">
        <v>53</v>
      </c>
      <c r="H30" s="15"/>
      <c r="I30" s="15"/>
      <c r="J30" s="17"/>
      <c r="K30" s="17"/>
      <c r="L30" s="42" t="s">
        <v>89</v>
      </c>
      <c r="M30" s="18">
        <v>136</v>
      </c>
      <c r="O30" s="12"/>
      <c r="P30" s="12"/>
      <c r="Q30" s="2"/>
      <c r="R30" s="2"/>
      <c r="S30" s="42" t="s">
        <v>89</v>
      </c>
      <c r="T30" s="37">
        <v>536</v>
      </c>
    </row>
    <row r="31" spans="1:20" x14ac:dyDescent="0.25">
      <c r="A31" s="12"/>
      <c r="B31" s="15"/>
      <c r="C31" s="17"/>
      <c r="D31" s="2"/>
      <c r="E31" s="16" t="s">
        <v>90</v>
      </c>
      <c r="F31" s="50">
        <v>53</v>
      </c>
      <c r="H31" s="15"/>
      <c r="I31" s="15"/>
      <c r="J31" s="17"/>
      <c r="K31" s="17"/>
      <c r="L31" s="16" t="s">
        <v>90</v>
      </c>
      <c r="M31" s="18">
        <v>110</v>
      </c>
      <c r="O31" s="12"/>
      <c r="P31" s="12"/>
      <c r="Q31" s="2"/>
      <c r="R31" s="2"/>
      <c r="S31" s="16" t="s">
        <v>90</v>
      </c>
      <c r="T31" s="50">
        <v>64</v>
      </c>
    </row>
    <row r="32" spans="1:20" x14ac:dyDescent="0.25">
      <c r="A32" s="12"/>
      <c r="B32" s="15"/>
      <c r="C32" s="17"/>
      <c r="D32" s="2"/>
      <c r="E32" s="16" t="s">
        <v>114</v>
      </c>
      <c r="F32" s="50">
        <v>10</v>
      </c>
      <c r="H32" s="15"/>
      <c r="I32" s="15"/>
      <c r="J32" s="17"/>
      <c r="K32" s="17"/>
      <c r="L32" s="16" t="s">
        <v>114</v>
      </c>
      <c r="M32" s="50">
        <v>16</v>
      </c>
      <c r="O32" s="12"/>
      <c r="P32" s="12"/>
      <c r="Q32" s="2"/>
      <c r="R32" s="2"/>
      <c r="S32" s="16" t="s">
        <v>114</v>
      </c>
      <c r="T32" s="37">
        <v>138</v>
      </c>
    </row>
    <row r="33" spans="1:20" x14ac:dyDescent="0.25">
      <c r="A33" s="12"/>
      <c r="B33" s="15"/>
      <c r="C33" s="17"/>
      <c r="D33" s="2"/>
      <c r="E33" s="42" t="s">
        <v>115</v>
      </c>
      <c r="F33" s="50">
        <v>18</v>
      </c>
      <c r="H33" s="15"/>
      <c r="I33" s="15"/>
      <c r="J33" s="17"/>
      <c r="K33" s="17"/>
      <c r="L33" s="42" t="s">
        <v>115</v>
      </c>
      <c r="M33" s="50">
        <v>37</v>
      </c>
      <c r="O33" s="12"/>
      <c r="P33" s="12"/>
      <c r="Q33" s="2"/>
      <c r="R33" s="2"/>
      <c r="S33" s="42" t="s">
        <v>115</v>
      </c>
      <c r="T33" s="37">
        <v>2423</v>
      </c>
    </row>
    <row r="34" spans="1:20" x14ac:dyDescent="0.25">
      <c r="A34" s="12"/>
      <c r="B34" s="15"/>
      <c r="C34" s="16" t="s">
        <v>91</v>
      </c>
      <c r="D34" s="2"/>
      <c r="E34" s="16"/>
      <c r="F34" s="50">
        <v>47</v>
      </c>
      <c r="H34" s="15"/>
      <c r="I34" s="12"/>
      <c r="J34" s="16" t="s">
        <v>91</v>
      </c>
      <c r="K34" s="16"/>
      <c r="L34" s="17"/>
      <c r="M34" s="18">
        <v>100</v>
      </c>
      <c r="O34" s="12"/>
      <c r="P34" s="26"/>
      <c r="Q34" s="2" t="s">
        <v>91</v>
      </c>
      <c r="R34" s="2"/>
      <c r="S34" s="39"/>
      <c r="T34" s="37">
        <v>116</v>
      </c>
    </row>
    <row r="35" spans="1:20" x14ac:dyDescent="0.25">
      <c r="A35" s="12"/>
      <c r="B35" s="15"/>
      <c r="C35" s="2" t="s">
        <v>19</v>
      </c>
      <c r="D35" s="16"/>
      <c r="E35" s="17"/>
      <c r="F35" s="18">
        <v>388</v>
      </c>
      <c r="H35" s="15"/>
      <c r="I35" s="12"/>
      <c r="J35" s="16" t="s">
        <v>19</v>
      </c>
      <c r="K35" s="16"/>
      <c r="L35" s="17"/>
      <c r="M35" s="18">
        <v>775</v>
      </c>
      <c r="O35" s="12"/>
      <c r="P35" s="26"/>
      <c r="Q35" s="2" t="s">
        <v>19</v>
      </c>
      <c r="R35" s="2"/>
      <c r="S35" s="39"/>
      <c r="T35" s="37">
        <v>766</v>
      </c>
    </row>
    <row r="36" spans="1:20" x14ac:dyDescent="0.25">
      <c r="A36" s="12"/>
      <c r="B36" s="15"/>
      <c r="C36" s="17"/>
      <c r="D36" s="2" t="s">
        <v>20</v>
      </c>
      <c r="E36" s="17"/>
      <c r="F36" s="18">
        <v>384</v>
      </c>
      <c r="H36" s="15"/>
      <c r="I36" s="15"/>
      <c r="J36" s="17"/>
      <c r="K36" s="16" t="s">
        <v>20</v>
      </c>
      <c r="L36" s="17"/>
      <c r="M36" s="18">
        <v>754</v>
      </c>
      <c r="O36" s="12"/>
      <c r="P36" s="26"/>
      <c r="Q36" s="39"/>
      <c r="R36" s="2" t="s">
        <v>20</v>
      </c>
      <c r="S36" s="39"/>
      <c r="T36" s="37">
        <v>762</v>
      </c>
    </row>
    <row r="37" spans="1:20" x14ac:dyDescent="0.25">
      <c r="A37" s="12"/>
      <c r="B37" s="15"/>
      <c r="C37" s="2" t="s">
        <v>21</v>
      </c>
      <c r="D37" s="16"/>
      <c r="E37" s="17"/>
      <c r="F37" s="18">
        <v>6329</v>
      </c>
      <c r="H37" s="15"/>
      <c r="I37" s="12"/>
      <c r="J37" s="16" t="s">
        <v>21</v>
      </c>
      <c r="K37" s="16"/>
      <c r="L37" s="17"/>
      <c r="M37" s="18">
        <v>11089</v>
      </c>
      <c r="O37" s="12"/>
      <c r="P37" s="26"/>
      <c r="Q37" s="2" t="s">
        <v>21</v>
      </c>
      <c r="R37" s="2"/>
      <c r="S37" s="39"/>
      <c r="T37" s="37">
        <v>3688</v>
      </c>
    </row>
    <row r="38" spans="1:20" x14ac:dyDescent="0.25">
      <c r="A38" s="12"/>
      <c r="B38" s="15"/>
      <c r="C38" s="17"/>
      <c r="D38" s="2" t="s">
        <v>22</v>
      </c>
      <c r="E38" s="17"/>
      <c r="F38" s="18">
        <v>6327</v>
      </c>
      <c r="H38" s="15"/>
      <c r="I38" s="15"/>
      <c r="J38" s="17"/>
      <c r="K38" s="16" t="s">
        <v>22</v>
      </c>
      <c r="L38" s="17"/>
      <c r="M38" s="18">
        <v>11086</v>
      </c>
      <c r="O38" s="12"/>
      <c r="P38" s="26"/>
      <c r="Q38" s="39"/>
      <c r="R38" s="2" t="s">
        <v>22</v>
      </c>
      <c r="S38" s="39"/>
      <c r="T38" s="37">
        <v>3688</v>
      </c>
    </row>
    <row r="39" spans="1:20" x14ac:dyDescent="0.25">
      <c r="A39" s="12"/>
      <c r="B39" s="12"/>
      <c r="C39" s="2"/>
      <c r="D39" s="16"/>
      <c r="E39" s="42" t="s">
        <v>23</v>
      </c>
      <c r="F39" s="18">
        <v>3181</v>
      </c>
      <c r="H39" s="15"/>
      <c r="I39" s="15"/>
      <c r="J39" s="17"/>
      <c r="K39" s="17"/>
      <c r="L39" s="42" t="s">
        <v>23</v>
      </c>
      <c r="M39" s="18">
        <v>5411</v>
      </c>
      <c r="O39" s="12"/>
      <c r="P39" s="12"/>
      <c r="Q39" s="2"/>
      <c r="R39" s="2"/>
      <c r="S39" s="42" t="s">
        <v>23</v>
      </c>
      <c r="T39" s="37">
        <v>254</v>
      </c>
    </row>
    <row r="40" spans="1:20" x14ac:dyDescent="0.25">
      <c r="A40" s="12"/>
      <c r="B40" s="12"/>
      <c r="C40" s="2"/>
      <c r="D40" s="16"/>
      <c r="E40" s="16" t="s">
        <v>24</v>
      </c>
      <c r="F40" s="18">
        <v>128</v>
      </c>
      <c r="H40" s="15"/>
      <c r="I40" s="15"/>
      <c r="J40" s="17"/>
      <c r="K40" s="17"/>
      <c r="L40" s="16" t="s">
        <v>24</v>
      </c>
      <c r="M40" s="18">
        <v>138</v>
      </c>
      <c r="O40" s="12"/>
      <c r="P40" s="12"/>
      <c r="Q40" s="2"/>
      <c r="R40" s="2"/>
      <c r="S40" s="2" t="s">
        <v>24</v>
      </c>
      <c r="T40" s="37">
        <v>190</v>
      </c>
    </row>
    <row r="41" spans="1:20" x14ac:dyDescent="0.25">
      <c r="A41" s="12"/>
      <c r="B41" s="12"/>
      <c r="C41" s="2"/>
      <c r="D41" s="16"/>
      <c r="E41" s="16" t="s">
        <v>92</v>
      </c>
      <c r="F41" s="50">
        <v>54</v>
      </c>
      <c r="H41" s="15"/>
      <c r="I41" s="15"/>
      <c r="J41" s="17"/>
      <c r="K41" s="17"/>
      <c r="L41" s="16" t="s">
        <v>92</v>
      </c>
      <c r="M41" s="18">
        <v>230</v>
      </c>
      <c r="O41" s="12"/>
      <c r="P41" s="12"/>
      <c r="Q41" s="2"/>
      <c r="R41" s="2"/>
      <c r="S41" s="16" t="s">
        <v>92</v>
      </c>
      <c r="T41" s="50">
        <v>18</v>
      </c>
    </row>
    <row r="42" spans="1:20" x14ac:dyDescent="0.25">
      <c r="A42" s="12"/>
      <c r="B42" s="12"/>
      <c r="C42" s="2"/>
      <c r="D42" s="16"/>
      <c r="E42" s="42" t="s">
        <v>25</v>
      </c>
      <c r="F42" s="18">
        <v>1543</v>
      </c>
      <c r="H42" s="15"/>
      <c r="I42" s="15"/>
      <c r="J42" s="17"/>
      <c r="K42" s="17"/>
      <c r="L42" s="42" t="s">
        <v>25</v>
      </c>
      <c r="M42" s="18">
        <v>1881</v>
      </c>
      <c r="O42" s="12"/>
      <c r="P42" s="12"/>
      <c r="Q42" s="2"/>
      <c r="R42" s="2"/>
      <c r="S42" s="42" t="s">
        <v>25</v>
      </c>
      <c r="T42" s="50">
        <v>36</v>
      </c>
    </row>
    <row r="43" spans="1:20" x14ac:dyDescent="0.25">
      <c r="A43" s="12"/>
      <c r="B43" s="12"/>
      <c r="C43" s="2"/>
      <c r="D43" s="16"/>
      <c r="E43" s="42" t="s">
        <v>93</v>
      </c>
      <c r="F43" s="50">
        <v>32</v>
      </c>
      <c r="H43" s="15"/>
      <c r="I43" s="15"/>
      <c r="J43" s="17"/>
      <c r="K43" s="17"/>
      <c r="L43" s="42" t="s">
        <v>93</v>
      </c>
      <c r="M43" s="18">
        <v>1106</v>
      </c>
      <c r="O43" s="12"/>
      <c r="P43" s="12"/>
      <c r="Q43" s="2"/>
      <c r="R43" s="2"/>
      <c r="S43" s="42" t="s">
        <v>93</v>
      </c>
      <c r="T43" s="37">
        <v>1804</v>
      </c>
    </row>
    <row r="44" spans="1:20" x14ac:dyDescent="0.25">
      <c r="A44" s="12"/>
      <c r="B44" s="12"/>
      <c r="C44" s="16" t="s">
        <v>116</v>
      </c>
      <c r="D44" s="16"/>
      <c r="E44" s="16"/>
      <c r="F44" s="50">
        <v>32</v>
      </c>
      <c r="H44" s="15"/>
      <c r="I44" s="15"/>
      <c r="J44" s="16" t="s">
        <v>116</v>
      </c>
      <c r="K44" s="17"/>
      <c r="L44" s="16"/>
      <c r="M44" s="18">
        <v>82</v>
      </c>
      <c r="O44" s="12"/>
      <c r="P44" s="26"/>
      <c r="Q44" s="2" t="s">
        <v>116</v>
      </c>
      <c r="R44" s="2"/>
      <c r="S44" s="39"/>
      <c r="T44" s="37">
        <v>114</v>
      </c>
    </row>
    <row r="45" spans="1:20" x14ac:dyDescent="0.25">
      <c r="A45" s="12"/>
      <c r="B45" s="15"/>
      <c r="C45" s="2" t="s">
        <v>26</v>
      </c>
      <c r="D45" s="16" t="s">
        <v>27</v>
      </c>
      <c r="E45" s="17"/>
      <c r="F45" s="18">
        <v>139</v>
      </c>
      <c r="H45" s="15"/>
      <c r="I45" s="12"/>
      <c r="J45" s="16" t="s">
        <v>26</v>
      </c>
      <c r="K45" s="16" t="s">
        <v>27</v>
      </c>
      <c r="L45" s="17"/>
      <c r="M45" s="18">
        <v>308</v>
      </c>
      <c r="O45" s="12"/>
      <c r="P45" s="26"/>
      <c r="Q45" s="2" t="s">
        <v>26</v>
      </c>
      <c r="R45" s="2" t="s">
        <v>27</v>
      </c>
      <c r="S45" s="39"/>
      <c r="T45" s="37">
        <v>317</v>
      </c>
    </row>
    <row r="46" spans="1:20" ht="15.75" thickBot="1" x14ac:dyDescent="0.3">
      <c r="A46" s="12"/>
      <c r="B46" s="22"/>
      <c r="C46" s="23"/>
      <c r="D46" s="20"/>
      <c r="E46" s="34" t="s">
        <v>94</v>
      </c>
      <c r="F46" s="50">
        <v>45</v>
      </c>
      <c r="H46" s="15"/>
      <c r="I46" s="15"/>
      <c r="J46" s="17"/>
      <c r="K46" s="2"/>
      <c r="L46" s="34" t="s">
        <v>94</v>
      </c>
      <c r="M46" s="21">
        <v>103</v>
      </c>
      <c r="O46" s="12"/>
      <c r="P46" s="12"/>
      <c r="Q46" s="2"/>
      <c r="R46" s="2"/>
      <c r="S46" s="2" t="s">
        <v>94</v>
      </c>
      <c r="T46" s="37">
        <v>120</v>
      </c>
    </row>
    <row r="47" spans="1:20" ht="15.75" thickBot="1" x14ac:dyDescent="0.3">
      <c r="A47" s="16"/>
      <c r="B47" s="27" t="s">
        <v>95</v>
      </c>
      <c r="C47" s="24"/>
      <c r="D47" s="25"/>
      <c r="E47" s="25"/>
      <c r="F47" s="8">
        <v>39</v>
      </c>
      <c r="G47" s="16"/>
      <c r="H47" s="15"/>
      <c r="I47" s="27" t="s">
        <v>95</v>
      </c>
      <c r="J47" s="24"/>
      <c r="K47" s="25"/>
      <c r="L47" s="25"/>
      <c r="M47" s="8">
        <v>116</v>
      </c>
      <c r="N47" s="3"/>
      <c r="O47" s="1"/>
      <c r="P47" s="27" t="s">
        <v>95</v>
      </c>
      <c r="Q47" s="24"/>
      <c r="R47" s="25"/>
      <c r="S47" s="25"/>
      <c r="T47" s="8">
        <v>12</v>
      </c>
    </row>
    <row r="48" spans="1:20" x14ac:dyDescent="0.25">
      <c r="A48" s="16"/>
      <c r="B48" s="33" t="s">
        <v>96</v>
      </c>
      <c r="C48" s="14"/>
      <c r="D48" s="13"/>
      <c r="E48" s="13"/>
      <c r="F48" s="11">
        <v>71</v>
      </c>
      <c r="G48" s="16"/>
      <c r="H48" s="15"/>
      <c r="I48" s="33" t="s">
        <v>96</v>
      </c>
      <c r="J48" s="13"/>
      <c r="K48" s="14"/>
      <c r="L48" s="14"/>
      <c r="M48" s="11">
        <v>277</v>
      </c>
      <c r="N48" s="3"/>
      <c r="O48" s="1"/>
      <c r="P48" s="33" t="s">
        <v>96</v>
      </c>
      <c r="Q48" s="13"/>
      <c r="R48" s="13"/>
      <c r="S48" s="14"/>
      <c r="T48" s="11">
        <v>138</v>
      </c>
    </row>
    <row r="49" spans="1:22" ht="15.75" thickBot="1" x14ac:dyDescent="0.3">
      <c r="A49" s="16"/>
      <c r="B49" s="22"/>
      <c r="C49" s="23"/>
      <c r="D49" s="34" t="s">
        <v>97</v>
      </c>
      <c r="E49" s="34"/>
      <c r="F49" s="75">
        <v>24</v>
      </c>
      <c r="G49" s="3"/>
      <c r="H49" s="15"/>
      <c r="I49" s="22"/>
      <c r="J49" s="23"/>
      <c r="K49" s="34" t="s">
        <v>97</v>
      </c>
      <c r="L49" s="23"/>
      <c r="M49" s="21">
        <v>126</v>
      </c>
      <c r="N49" s="3"/>
      <c r="O49" s="1"/>
      <c r="P49" s="43"/>
      <c r="Q49" s="34"/>
      <c r="R49" s="34" t="s">
        <v>97</v>
      </c>
      <c r="S49" s="23"/>
      <c r="T49" s="47">
        <v>32</v>
      </c>
    </row>
    <row r="50" spans="1:22" x14ac:dyDescent="0.25">
      <c r="A50" s="12"/>
      <c r="B50" s="9" t="s">
        <v>28</v>
      </c>
      <c r="C50" s="13"/>
      <c r="D50" s="13"/>
      <c r="E50" s="14"/>
      <c r="F50" s="11">
        <v>156</v>
      </c>
      <c r="H50" s="15"/>
      <c r="I50" s="33" t="s">
        <v>28</v>
      </c>
      <c r="J50" s="13"/>
      <c r="K50" s="14"/>
      <c r="L50" s="14"/>
      <c r="M50" s="11">
        <v>418</v>
      </c>
      <c r="O50" s="12"/>
      <c r="P50" s="12" t="s">
        <v>28</v>
      </c>
      <c r="Q50" s="2"/>
      <c r="R50" s="2"/>
      <c r="S50" s="39"/>
      <c r="T50" s="37">
        <v>556</v>
      </c>
    </row>
    <row r="51" spans="1:22" x14ac:dyDescent="0.25">
      <c r="A51" s="12"/>
      <c r="B51" s="12"/>
      <c r="C51" s="16" t="s">
        <v>98</v>
      </c>
      <c r="D51" s="16"/>
      <c r="E51" s="17"/>
      <c r="F51" s="50">
        <v>79</v>
      </c>
      <c r="H51" s="15"/>
      <c r="I51" s="12"/>
      <c r="J51" s="16" t="s">
        <v>98</v>
      </c>
      <c r="K51" s="16"/>
      <c r="L51" s="17"/>
      <c r="M51" s="18">
        <v>210</v>
      </c>
      <c r="O51" s="12"/>
      <c r="P51" s="26"/>
      <c r="Q51" s="2" t="s">
        <v>98</v>
      </c>
      <c r="R51" s="2"/>
      <c r="S51" s="39"/>
      <c r="T51" s="37">
        <v>181</v>
      </c>
    </row>
    <row r="52" spans="1:22" x14ac:dyDescent="0.25">
      <c r="A52" s="12"/>
      <c r="B52" s="12"/>
      <c r="C52" s="17"/>
      <c r="D52" s="16" t="s">
        <v>99</v>
      </c>
      <c r="E52" s="17"/>
      <c r="F52" s="50">
        <v>62</v>
      </c>
      <c r="H52" s="15"/>
      <c r="I52" s="15"/>
      <c r="J52" s="17"/>
      <c r="K52" s="16" t="s">
        <v>99</v>
      </c>
      <c r="L52" s="17"/>
      <c r="M52" s="18">
        <v>172</v>
      </c>
      <c r="O52" s="12"/>
      <c r="P52" s="26"/>
      <c r="Q52" s="39"/>
      <c r="R52" s="2" t="s">
        <v>99</v>
      </c>
      <c r="S52" s="39"/>
      <c r="T52" s="37">
        <v>160</v>
      </c>
    </row>
    <row r="53" spans="1:22" x14ac:dyDescent="0.25">
      <c r="A53" s="12"/>
      <c r="B53" s="12"/>
      <c r="C53" s="16" t="s">
        <v>100</v>
      </c>
      <c r="D53" s="16"/>
      <c r="E53" s="17"/>
      <c r="F53" s="50">
        <v>70</v>
      </c>
      <c r="H53" s="15"/>
      <c r="I53" s="12"/>
      <c r="J53" s="16" t="s">
        <v>100</v>
      </c>
      <c r="K53" s="16"/>
      <c r="L53" s="17"/>
      <c r="M53" s="18">
        <v>171</v>
      </c>
      <c r="O53" s="12"/>
      <c r="P53" s="26"/>
      <c r="Q53" s="2" t="s">
        <v>100</v>
      </c>
      <c r="R53" s="2"/>
      <c r="S53" s="39"/>
      <c r="T53" s="37">
        <v>317</v>
      </c>
    </row>
    <row r="54" spans="1:22" ht="15.75" thickBot="1" x14ac:dyDescent="0.3">
      <c r="A54" s="12"/>
      <c r="B54" s="19"/>
      <c r="C54" s="23"/>
      <c r="D54" s="34" t="s">
        <v>101</v>
      </c>
      <c r="E54" s="23"/>
      <c r="F54" s="30">
        <v>64</v>
      </c>
      <c r="H54" s="15"/>
      <c r="I54" s="22"/>
      <c r="J54" s="23"/>
      <c r="K54" s="34" t="s">
        <v>101</v>
      </c>
      <c r="L54" s="23"/>
      <c r="M54" s="21">
        <v>137</v>
      </c>
      <c r="O54" s="12"/>
      <c r="P54" s="40"/>
      <c r="Q54" s="41"/>
      <c r="R54" s="20" t="s">
        <v>101</v>
      </c>
      <c r="S54" s="41"/>
      <c r="T54" s="35">
        <v>301</v>
      </c>
    </row>
    <row r="55" spans="1:22" x14ac:dyDescent="0.25">
      <c r="A55" s="26"/>
      <c r="B55" s="12" t="s">
        <v>29</v>
      </c>
      <c r="C55" s="16"/>
      <c r="D55" s="16"/>
      <c r="E55" s="17"/>
      <c r="F55" s="18">
        <v>1123</v>
      </c>
      <c r="H55" s="15"/>
      <c r="I55" s="9" t="s">
        <v>29</v>
      </c>
      <c r="J55" s="13"/>
      <c r="K55" s="14"/>
      <c r="L55" s="14"/>
      <c r="M55" s="11">
        <v>2370</v>
      </c>
      <c r="O55" s="12"/>
      <c r="P55" s="33" t="s">
        <v>29</v>
      </c>
      <c r="Q55" s="13"/>
      <c r="R55" s="14"/>
      <c r="S55" s="14"/>
      <c r="T55" s="18">
        <v>31</v>
      </c>
      <c r="V55" s="16"/>
    </row>
    <row r="56" spans="1:22" x14ac:dyDescent="0.25">
      <c r="A56" s="26"/>
      <c r="B56" s="15"/>
      <c r="C56" s="2" t="s">
        <v>30</v>
      </c>
      <c r="D56" s="16"/>
      <c r="E56" s="17"/>
      <c r="F56" s="18">
        <v>1123</v>
      </c>
      <c r="H56" s="15"/>
      <c r="I56" s="12"/>
      <c r="J56" s="2" t="s">
        <v>30</v>
      </c>
      <c r="K56" s="16"/>
      <c r="L56" s="17"/>
      <c r="M56" s="18">
        <v>2370</v>
      </c>
      <c r="O56" s="12"/>
      <c r="P56" s="1"/>
      <c r="Q56" s="16" t="s">
        <v>30</v>
      </c>
      <c r="R56" s="16"/>
      <c r="S56" s="17"/>
      <c r="T56" s="18">
        <v>31</v>
      </c>
      <c r="V56" s="16"/>
    </row>
    <row r="57" spans="1:22" x14ac:dyDescent="0.25">
      <c r="A57" s="26"/>
      <c r="B57" s="15"/>
      <c r="C57" s="17"/>
      <c r="D57" s="42" t="s">
        <v>31</v>
      </c>
      <c r="E57" s="17"/>
      <c r="F57" s="18">
        <v>1123</v>
      </c>
      <c r="H57" s="15"/>
      <c r="I57" s="15"/>
      <c r="J57" s="17"/>
      <c r="K57" s="42" t="s">
        <v>31</v>
      </c>
      <c r="L57" s="17"/>
      <c r="M57" s="18">
        <v>2366</v>
      </c>
      <c r="O57" s="12"/>
      <c r="P57" s="15"/>
      <c r="Q57" s="17"/>
      <c r="R57" s="42" t="s">
        <v>31</v>
      </c>
      <c r="S57" s="17"/>
      <c r="T57" s="75">
        <v>31</v>
      </c>
      <c r="V57" s="16"/>
    </row>
    <row r="58" spans="1:22" x14ac:dyDescent="0.25">
      <c r="A58" s="26"/>
      <c r="B58" s="12"/>
      <c r="C58" s="2"/>
      <c r="D58" s="16"/>
      <c r="E58" s="16" t="s">
        <v>32</v>
      </c>
      <c r="F58" s="18">
        <v>434</v>
      </c>
      <c r="H58" s="15"/>
      <c r="I58" s="15"/>
      <c r="J58" s="17"/>
      <c r="K58" s="17"/>
      <c r="L58" s="16" t="s">
        <v>32</v>
      </c>
      <c r="M58" s="18">
        <v>772</v>
      </c>
      <c r="O58" s="12"/>
      <c r="P58" s="15"/>
      <c r="Q58" s="17"/>
      <c r="R58" s="17"/>
      <c r="S58" s="16" t="s">
        <v>32</v>
      </c>
      <c r="T58" s="75">
        <v>12</v>
      </c>
      <c r="V58" s="16"/>
    </row>
    <row r="59" spans="1:22" ht="15.75" thickBot="1" x14ac:dyDescent="0.3">
      <c r="A59" s="26"/>
      <c r="B59" s="19"/>
      <c r="C59" s="20"/>
      <c r="D59" s="34"/>
      <c r="E59" s="34" t="s">
        <v>33</v>
      </c>
      <c r="F59" s="21">
        <v>645</v>
      </c>
      <c r="H59" s="15"/>
      <c r="I59" s="22"/>
      <c r="J59" s="23"/>
      <c r="K59" s="23"/>
      <c r="L59" s="34" t="s">
        <v>33</v>
      </c>
      <c r="M59" s="21">
        <v>1116</v>
      </c>
      <c r="O59" s="12"/>
      <c r="P59" s="22"/>
      <c r="Q59" s="23"/>
      <c r="R59" s="23"/>
      <c r="S59" s="34" t="s">
        <v>33</v>
      </c>
      <c r="T59" s="75">
        <v>19</v>
      </c>
      <c r="V59" s="16"/>
    </row>
    <row r="60" spans="1:22" ht="15.75" thickBot="1" x14ac:dyDescent="0.3">
      <c r="A60" s="26"/>
      <c r="B60" s="9" t="s">
        <v>34</v>
      </c>
      <c r="C60" s="13"/>
      <c r="D60" s="13"/>
      <c r="E60" s="14"/>
      <c r="F60" s="11">
        <v>37304</v>
      </c>
      <c r="H60" s="15"/>
      <c r="I60" s="33" t="s">
        <v>34</v>
      </c>
      <c r="J60" s="13"/>
      <c r="K60" s="14"/>
      <c r="L60" s="14"/>
      <c r="M60" s="11">
        <v>35835</v>
      </c>
      <c r="O60" s="12"/>
      <c r="P60" s="9" t="s">
        <v>34</v>
      </c>
      <c r="Q60" s="10"/>
      <c r="R60" s="10"/>
      <c r="S60" s="38"/>
      <c r="T60" s="32">
        <v>36657</v>
      </c>
      <c r="V60" s="16"/>
    </row>
    <row r="61" spans="1:22" x14ac:dyDescent="0.25">
      <c r="A61" s="26"/>
      <c r="B61" s="15"/>
      <c r="C61" s="9" t="s">
        <v>35</v>
      </c>
      <c r="D61" s="13"/>
      <c r="E61" s="14"/>
      <c r="F61" s="11">
        <v>20450</v>
      </c>
      <c r="H61" s="15"/>
      <c r="I61" s="12"/>
      <c r="J61" s="9" t="s">
        <v>35</v>
      </c>
      <c r="K61" s="13"/>
      <c r="L61" s="14"/>
      <c r="M61" s="11">
        <v>19048</v>
      </c>
      <c r="O61" s="12"/>
      <c r="P61" s="26"/>
      <c r="Q61" s="9" t="s">
        <v>35</v>
      </c>
      <c r="R61" s="10"/>
      <c r="S61" s="38"/>
      <c r="T61" s="32">
        <v>21785</v>
      </c>
      <c r="V61" s="16"/>
    </row>
    <row r="62" spans="1:22" x14ac:dyDescent="0.25">
      <c r="A62" s="26"/>
      <c r="B62" s="15"/>
      <c r="C62" s="15"/>
      <c r="D62" s="16" t="s">
        <v>36</v>
      </c>
      <c r="E62" s="17"/>
      <c r="F62" s="18">
        <v>1457</v>
      </c>
      <c r="H62" s="15"/>
      <c r="I62" s="15"/>
      <c r="J62" s="15"/>
      <c r="K62" s="16" t="s">
        <v>36</v>
      </c>
      <c r="L62" s="17"/>
      <c r="M62" s="18">
        <v>1709</v>
      </c>
      <c r="O62" s="12"/>
      <c r="P62" s="26"/>
      <c r="Q62" s="26"/>
      <c r="R62" s="2" t="s">
        <v>36</v>
      </c>
      <c r="S62" s="39"/>
      <c r="T62" s="37">
        <v>7002</v>
      </c>
      <c r="V62" s="16"/>
    </row>
    <row r="63" spans="1:22" x14ac:dyDescent="0.25">
      <c r="A63" s="26"/>
      <c r="B63" s="12"/>
      <c r="C63" s="12"/>
      <c r="D63" s="16"/>
      <c r="E63" s="42" t="s">
        <v>103</v>
      </c>
      <c r="F63" s="50">
        <v>5</v>
      </c>
      <c r="H63" s="15"/>
      <c r="I63" s="15"/>
      <c r="J63" s="15"/>
      <c r="K63" s="17"/>
      <c r="L63" s="42" t="s">
        <v>103</v>
      </c>
      <c r="M63" s="18">
        <v>102</v>
      </c>
      <c r="O63" s="12"/>
      <c r="P63" s="12"/>
      <c r="Q63" s="12"/>
      <c r="R63" s="2"/>
      <c r="S63" s="42" t="s">
        <v>103</v>
      </c>
      <c r="T63" s="37">
        <v>748</v>
      </c>
      <c r="V63" s="16"/>
    </row>
    <row r="64" spans="1:22" x14ac:dyDescent="0.25">
      <c r="A64" s="26"/>
      <c r="B64" s="12"/>
      <c r="C64" s="12"/>
      <c r="D64" s="16"/>
      <c r="E64" s="42" t="s">
        <v>104</v>
      </c>
      <c r="F64" s="50">
        <v>5</v>
      </c>
      <c r="H64" s="15"/>
      <c r="I64" s="15"/>
      <c r="J64" s="15"/>
      <c r="K64" s="17"/>
      <c r="L64" s="42" t="s">
        <v>104</v>
      </c>
      <c r="M64" s="18">
        <v>112</v>
      </c>
      <c r="O64" s="12"/>
      <c r="P64" s="12"/>
      <c r="Q64" s="12"/>
      <c r="R64" s="2"/>
      <c r="S64" s="42" t="s">
        <v>104</v>
      </c>
      <c r="T64" s="37">
        <v>654</v>
      </c>
      <c r="V64" s="16"/>
    </row>
    <row r="65" spans="1:22" x14ac:dyDescent="0.25">
      <c r="A65" s="26"/>
      <c r="B65" s="12"/>
      <c r="C65" s="12"/>
      <c r="D65" s="16"/>
      <c r="E65" s="42" t="s">
        <v>37</v>
      </c>
      <c r="F65" s="18">
        <v>732</v>
      </c>
      <c r="H65" s="15"/>
      <c r="I65" s="15"/>
      <c r="J65" s="15"/>
      <c r="K65" s="17"/>
      <c r="L65" s="42" t="s">
        <v>37</v>
      </c>
      <c r="M65" s="50">
        <v>15</v>
      </c>
      <c r="O65" s="12"/>
      <c r="P65" s="12"/>
      <c r="Q65" s="12"/>
      <c r="R65" s="2"/>
      <c r="S65" s="42" t="s">
        <v>37</v>
      </c>
      <c r="T65" s="37">
        <v>204</v>
      </c>
      <c r="V65" s="16"/>
    </row>
    <row r="66" spans="1:22" x14ac:dyDescent="0.25">
      <c r="A66" s="26"/>
      <c r="B66" s="12"/>
      <c r="C66" s="12"/>
      <c r="D66" s="16"/>
      <c r="E66" s="42" t="s">
        <v>102</v>
      </c>
      <c r="F66" s="50">
        <v>0</v>
      </c>
      <c r="H66" s="15"/>
      <c r="I66" s="15"/>
      <c r="J66" s="15"/>
      <c r="K66" s="17"/>
      <c r="L66" s="42" t="s">
        <v>102</v>
      </c>
      <c r="M66" s="18">
        <v>418</v>
      </c>
      <c r="O66" s="12"/>
      <c r="P66" s="12"/>
      <c r="Q66" s="12"/>
      <c r="R66" s="2"/>
      <c r="S66" s="42" t="s">
        <v>102</v>
      </c>
      <c r="T66" s="37">
        <v>1273</v>
      </c>
      <c r="V66" s="16"/>
    </row>
    <row r="67" spans="1:22" x14ac:dyDescent="0.25">
      <c r="A67" s="26"/>
      <c r="B67" s="12"/>
      <c r="C67" s="12"/>
      <c r="D67" s="16"/>
      <c r="E67" s="42" t="s">
        <v>105</v>
      </c>
      <c r="F67" s="50">
        <v>86</v>
      </c>
      <c r="H67" s="15"/>
      <c r="I67" s="15"/>
      <c r="J67" s="15"/>
      <c r="K67" s="17"/>
      <c r="L67" s="42" t="s">
        <v>105</v>
      </c>
      <c r="M67" s="18">
        <v>266</v>
      </c>
      <c r="O67" s="12"/>
      <c r="P67" s="12"/>
      <c r="Q67" s="12"/>
      <c r="R67" s="2"/>
      <c r="S67" s="42" t="s">
        <v>105</v>
      </c>
      <c r="T67" s="37">
        <v>1468</v>
      </c>
      <c r="V67" s="16"/>
    </row>
    <row r="68" spans="1:22" x14ac:dyDescent="0.25">
      <c r="A68" s="26"/>
      <c r="B68" s="12"/>
      <c r="C68" s="12"/>
      <c r="D68" s="16"/>
      <c r="E68" s="16" t="s">
        <v>117</v>
      </c>
      <c r="F68" s="50">
        <v>35</v>
      </c>
      <c r="H68" s="15"/>
      <c r="I68" s="15"/>
      <c r="J68" s="15"/>
      <c r="K68" s="17"/>
      <c r="L68" s="16" t="s">
        <v>117</v>
      </c>
      <c r="M68" s="50">
        <v>52</v>
      </c>
      <c r="O68" s="12"/>
      <c r="P68" s="12"/>
      <c r="Q68" s="12"/>
      <c r="R68" s="2"/>
      <c r="S68" s="2" t="s">
        <v>117</v>
      </c>
      <c r="T68" s="37">
        <v>195</v>
      </c>
      <c r="V68" s="16"/>
    </row>
    <row r="69" spans="1:22" x14ac:dyDescent="0.25">
      <c r="A69" s="26"/>
      <c r="B69" s="12"/>
      <c r="C69" s="12"/>
      <c r="D69" s="16"/>
      <c r="E69" s="16" t="s">
        <v>38</v>
      </c>
      <c r="F69" s="18">
        <v>107</v>
      </c>
      <c r="H69" s="15"/>
      <c r="I69" s="15"/>
      <c r="J69" s="15"/>
      <c r="K69" s="17"/>
      <c r="L69" s="16" t="s">
        <v>38</v>
      </c>
      <c r="M69" s="50">
        <v>91</v>
      </c>
      <c r="O69" s="12"/>
      <c r="P69" s="12"/>
      <c r="Q69" s="12"/>
      <c r="R69" s="2"/>
      <c r="S69" s="2" t="s">
        <v>38</v>
      </c>
      <c r="T69" s="37">
        <v>272</v>
      </c>
      <c r="V69" s="16"/>
    </row>
    <row r="70" spans="1:22" x14ac:dyDescent="0.25">
      <c r="A70" s="26"/>
      <c r="B70" s="15"/>
      <c r="C70" s="15"/>
      <c r="D70" s="16" t="s">
        <v>39</v>
      </c>
      <c r="E70" s="16"/>
      <c r="F70" s="18">
        <v>15395</v>
      </c>
      <c r="H70" s="1"/>
      <c r="I70" s="15"/>
      <c r="J70" s="15"/>
      <c r="K70" s="2" t="s">
        <v>39</v>
      </c>
      <c r="L70" s="17"/>
      <c r="M70" s="18">
        <v>14830</v>
      </c>
      <c r="O70" s="12"/>
      <c r="P70" s="26"/>
      <c r="Q70" s="26"/>
      <c r="R70" s="2" t="s">
        <v>39</v>
      </c>
      <c r="S70" s="39"/>
      <c r="T70" s="37">
        <v>9710</v>
      </c>
      <c r="V70" s="16"/>
    </row>
    <row r="71" spans="1:22" x14ac:dyDescent="0.25">
      <c r="A71" s="26"/>
      <c r="B71" s="12"/>
      <c r="C71" s="12"/>
      <c r="D71" s="16"/>
      <c r="E71" s="16" t="s">
        <v>40</v>
      </c>
      <c r="F71" s="18">
        <v>167</v>
      </c>
      <c r="H71" s="15"/>
      <c r="I71" s="15"/>
      <c r="J71" s="15"/>
      <c r="K71" s="17"/>
      <c r="L71" s="16" t="s">
        <v>40</v>
      </c>
      <c r="M71" s="18">
        <v>152</v>
      </c>
      <c r="N71" s="3"/>
      <c r="O71" s="1"/>
      <c r="P71" s="1"/>
      <c r="Q71" s="1"/>
      <c r="R71" s="16"/>
      <c r="S71" s="16" t="s">
        <v>40</v>
      </c>
      <c r="T71" s="18">
        <v>152</v>
      </c>
      <c r="V71" s="16"/>
    </row>
    <row r="72" spans="1:22" x14ac:dyDescent="0.25">
      <c r="A72" s="26"/>
      <c r="B72" s="12"/>
      <c r="C72" s="12"/>
      <c r="D72" s="16"/>
      <c r="E72" s="16" t="s">
        <v>41</v>
      </c>
      <c r="F72" s="18">
        <v>127</v>
      </c>
      <c r="H72" s="1"/>
      <c r="I72" s="15"/>
      <c r="J72" s="15"/>
      <c r="K72" s="17"/>
      <c r="L72" s="16" t="s">
        <v>41</v>
      </c>
      <c r="M72" s="18">
        <v>134</v>
      </c>
      <c r="N72" s="3"/>
      <c r="O72" s="1"/>
      <c r="P72" s="1"/>
      <c r="Q72" s="1"/>
      <c r="R72" s="16"/>
      <c r="S72" s="16" t="s">
        <v>41</v>
      </c>
      <c r="T72" s="75">
        <v>65</v>
      </c>
      <c r="V72" s="16"/>
    </row>
    <row r="73" spans="1:22" x14ac:dyDescent="0.25">
      <c r="A73" s="26"/>
      <c r="B73" s="12"/>
      <c r="C73" s="12"/>
      <c r="D73" s="16"/>
      <c r="E73" s="16" t="s">
        <v>42</v>
      </c>
      <c r="F73" s="18">
        <v>230</v>
      </c>
      <c r="H73" s="1"/>
      <c r="I73" s="15"/>
      <c r="J73" s="15"/>
      <c r="K73" s="2"/>
      <c r="L73" s="16" t="s">
        <v>42</v>
      </c>
      <c r="M73" s="18">
        <v>435</v>
      </c>
      <c r="N73" s="3"/>
      <c r="O73" s="1"/>
      <c r="P73" s="1"/>
      <c r="Q73" s="1"/>
      <c r="R73" s="16"/>
      <c r="S73" s="16" t="s">
        <v>42</v>
      </c>
      <c r="T73" s="75">
        <v>92</v>
      </c>
      <c r="V73" s="16"/>
    </row>
    <row r="74" spans="1:22" x14ac:dyDescent="0.25">
      <c r="A74" s="26"/>
      <c r="B74" s="12"/>
      <c r="C74" s="12"/>
      <c r="D74" s="16"/>
      <c r="E74" s="16" t="s">
        <v>43</v>
      </c>
      <c r="F74" s="18">
        <v>159</v>
      </c>
      <c r="H74" s="15"/>
      <c r="I74" s="15"/>
      <c r="J74" s="15"/>
      <c r="K74" s="2"/>
      <c r="L74" s="16" t="s">
        <v>43</v>
      </c>
      <c r="M74" s="75">
        <v>78</v>
      </c>
      <c r="N74" s="3"/>
      <c r="O74" s="1"/>
      <c r="P74" s="1"/>
      <c r="Q74" s="1"/>
      <c r="R74" s="16"/>
      <c r="S74" s="16" t="s">
        <v>43</v>
      </c>
      <c r="T74" s="75">
        <v>4</v>
      </c>
      <c r="V74" s="16"/>
    </row>
    <row r="75" spans="1:22" x14ac:dyDescent="0.25">
      <c r="A75" s="26"/>
      <c r="B75" s="12"/>
      <c r="C75" s="12"/>
      <c r="D75" s="16"/>
      <c r="E75" s="16" t="s">
        <v>44</v>
      </c>
      <c r="F75" s="18">
        <v>133</v>
      </c>
      <c r="H75" s="15"/>
      <c r="I75" s="15"/>
      <c r="J75" s="15"/>
      <c r="K75" s="2"/>
      <c r="L75" s="16" t="s">
        <v>44</v>
      </c>
      <c r="M75" s="75">
        <v>99</v>
      </c>
      <c r="N75" s="3"/>
      <c r="O75" s="1"/>
      <c r="P75" s="1"/>
      <c r="Q75" s="1"/>
      <c r="R75" s="16"/>
      <c r="S75" s="16" t="s">
        <v>44</v>
      </c>
      <c r="T75" s="75">
        <v>76</v>
      </c>
      <c r="V75" s="16"/>
    </row>
    <row r="76" spans="1:22" x14ac:dyDescent="0.25">
      <c r="A76" s="26"/>
      <c r="B76" s="12"/>
      <c r="C76" s="12"/>
      <c r="D76" s="16"/>
      <c r="E76" s="16" t="s">
        <v>45</v>
      </c>
      <c r="F76" s="18">
        <v>273</v>
      </c>
      <c r="H76" s="15"/>
      <c r="I76" s="15"/>
      <c r="J76" s="15"/>
      <c r="K76" s="2"/>
      <c r="L76" s="16" t="s">
        <v>45</v>
      </c>
      <c r="M76" s="18">
        <v>198</v>
      </c>
      <c r="N76" s="3"/>
      <c r="O76" s="1"/>
      <c r="P76" s="1"/>
      <c r="Q76" s="1"/>
      <c r="R76" s="16"/>
      <c r="S76" s="16" t="s">
        <v>45</v>
      </c>
      <c r="T76" s="18">
        <v>42</v>
      </c>
    </row>
    <row r="77" spans="1:22" x14ac:dyDescent="0.25">
      <c r="A77" s="26"/>
      <c r="B77" s="12"/>
      <c r="C77" s="12"/>
      <c r="D77" s="16"/>
      <c r="E77" s="42" t="s">
        <v>46</v>
      </c>
      <c r="F77" s="18">
        <v>993</v>
      </c>
      <c r="H77" s="15"/>
      <c r="I77" s="15"/>
      <c r="J77" s="15"/>
      <c r="K77" s="2"/>
      <c r="L77" s="42" t="s">
        <v>46</v>
      </c>
      <c r="M77" s="18">
        <v>1060</v>
      </c>
      <c r="N77" s="3"/>
      <c r="O77" s="1"/>
      <c r="P77" s="1"/>
      <c r="Q77" s="1"/>
      <c r="R77" s="16"/>
      <c r="S77" s="42" t="s">
        <v>46</v>
      </c>
      <c r="T77" s="18">
        <v>1686</v>
      </c>
    </row>
    <row r="78" spans="1:22" x14ac:dyDescent="0.25">
      <c r="A78" s="26"/>
      <c r="B78" s="12"/>
      <c r="C78" s="12"/>
      <c r="D78" s="16"/>
      <c r="E78" s="16" t="s">
        <v>47</v>
      </c>
      <c r="F78" s="18">
        <v>136</v>
      </c>
      <c r="H78" s="15"/>
      <c r="I78" s="15"/>
      <c r="J78" s="15"/>
      <c r="K78" s="2"/>
      <c r="L78" s="16" t="s">
        <v>47</v>
      </c>
      <c r="M78" s="75">
        <v>95</v>
      </c>
      <c r="N78" s="3"/>
      <c r="O78" s="1"/>
      <c r="P78" s="1"/>
      <c r="Q78" s="1"/>
      <c r="R78" s="16"/>
      <c r="S78" s="16" t="s">
        <v>47</v>
      </c>
      <c r="T78" s="75">
        <v>48</v>
      </c>
    </row>
    <row r="79" spans="1:22" x14ac:dyDescent="0.25">
      <c r="A79" s="26"/>
      <c r="B79" s="12"/>
      <c r="C79" s="12"/>
      <c r="D79" s="16"/>
      <c r="E79" s="42" t="s">
        <v>48</v>
      </c>
      <c r="F79" s="18">
        <v>222</v>
      </c>
      <c r="H79" s="15"/>
      <c r="I79" s="15"/>
      <c r="J79" s="15"/>
      <c r="K79" s="2"/>
      <c r="L79" s="42" t="s">
        <v>48</v>
      </c>
      <c r="M79" s="18">
        <v>290</v>
      </c>
      <c r="N79" s="3"/>
      <c r="O79" s="1"/>
      <c r="P79" s="1"/>
      <c r="Q79" s="1"/>
      <c r="R79" s="16"/>
      <c r="S79" s="42" t="s">
        <v>48</v>
      </c>
      <c r="T79" s="18">
        <v>171</v>
      </c>
    </row>
    <row r="80" spans="1:22" x14ac:dyDescent="0.25">
      <c r="A80" s="26"/>
      <c r="B80" s="12"/>
      <c r="C80" s="12"/>
      <c r="D80" s="16"/>
      <c r="E80" s="16" t="s">
        <v>49</v>
      </c>
      <c r="F80" s="18">
        <v>103</v>
      </c>
      <c r="H80" s="15"/>
      <c r="I80" s="15"/>
      <c r="J80" s="15"/>
      <c r="K80" s="2"/>
      <c r="L80" s="16" t="s">
        <v>49</v>
      </c>
      <c r="M80" s="75">
        <v>71</v>
      </c>
      <c r="N80" s="3"/>
      <c r="O80" s="1"/>
      <c r="P80" s="1"/>
      <c r="Q80" s="1"/>
      <c r="R80" s="16"/>
      <c r="S80" s="16" t="s">
        <v>49</v>
      </c>
      <c r="T80" s="75">
        <v>14</v>
      </c>
    </row>
    <row r="81" spans="1:20" x14ac:dyDescent="0.25">
      <c r="A81" s="26"/>
      <c r="B81" s="12"/>
      <c r="C81" s="12"/>
      <c r="D81" s="16"/>
      <c r="E81" s="16" t="s">
        <v>50</v>
      </c>
      <c r="F81" s="18">
        <v>196</v>
      </c>
      <c r="H81" s="15"/>
      <c r="I81" s="15"/>
      <c r="J81" s="15"/>
      <c r="K81" s="17"/>
      <c r="L81" s="16" t="s">
        <v>50</v>
      </c>
      <c r="M81" s="18">
        <v>139</v>
      </c>
      <c r="N81" s="3"/>
      <c r="O81" s="1"/>
      <c r="P81" s="1"/>
      <c r="Q81" s="1"/>
      <c r="R81" s="16"/>
      <c r="S81" s="16" t="s">
        <v>50</v>
      </c>
      <c r="T81" s="75">
        <v>59</v>
      </c>
    </row>
    <row r="82" spans="1:20" x14ac:dyDescent="0.25">
      <c r="A82" s="15"/>
      <c r="B82" s="1"/>
      <c r="C82" s="1"/>
      <c r="D82" s="16"/>
      <c r="E82" s="16" t="s">
        <v>51</v>
      </c>
      <c r="F82" s="18">
        <v>140</v>
      </c>
      <c r="G82" s="3"/>
      <c r="H82" s="15"/>
      <c r="I82" s="15"/>
      <c r="J82" s="15"/>
      <c r="K82" s="2"/>
      <c r="L82" s="16" t="s">
        <v>51</v>
      </c>
      <c r="M82" s="18">
        <v>111</v>
      </c>
      <c r="N82" s="3"/>
      <c r="O82" s="1"/>
      <c r="P82" s="1"/>
      <c r="Q82" s="1"/>
      <c r="R82" s="16"/>
      <c r="S82" s="16" t="s">
        <v>51</v>
      </c>
      <c r="T82" s="75">
        <v>24</v>
      </c>
    </row>
    <row r="83" spans="1:20" x14ac:dyDescent="0.25">
      <c r="A83" s="15"/>
      <c r="B83" s="1"/>
      <c r="C83" s="1"/>
      <c r="D83" s="16"/>
      <c r="E83" s="42" t="s">
        <v>52</v>
      </c>
      <c r="F83" s="18">
        <v>2170</v>
      </c>
      <c r="G83" s="3"/>
      <c r="H83" s="15"/>
      <c r="I83" s="15"/>
      <c r="J83" s="15"/>
      <c r="K83" s="2"/>
      <c r="L83" s="42" t="s">
        <v>52</v>
      </c>
      <c r="M83" s="18">
        <v>2935</v>
      </c>
      <c r="N83" s="3"/>
      <c r="O83" s="1"/>
      <c r="P83" s="1"/>
      <c r="Q83" s="1"/>
      <c r="R83" s="16"/>
      <c r="S83" s="42" t="s">
        <v>52</v>
      </c>
      <c r="T83" s="18">
        <v>108</v>
      </c>
    </row>
    <row r="84" spans="1:20" x14ac:dyDescent="0.25">
      <c r="A84" s="15"/>
      <c r="B84" s="1"/>
      <c r="C84" s="1"/>
      <c r="D84" s="16"/>
      <c r="E84" s="16" t="s">
        <v>53</v>
      </c>
      <c r="F84" s="18">
        <v>349</v>
      </c>
      <c r="G84" s="3"/>
      <c r="H84" s="15"/>
      <c r="I84" s="15"/>
      <c r="J84" s="15"/>
      <c r="K84" s="2"/>
      <c r="L84" s="16" t="s">
        <v>53</v>
      </c>
      <c r="M84" s="18">
        <v>274</v>
      </c>
      <c r="N84" s="3"/>
      <c r="O84" s="1"/>
      <c r="P84" s="1"/>
      <c r="Q84" s="1"/>
      <c r="R84" s="16"/>
      <c r="S84" s="16" t="s">
        <v>53</v>
      </c>
      <c r="T84" s="75">
        <v>67</v>
      </c>
    </row>
    <row r="85" spans="1:20" x14ac:dyDescent="0.25">
      <c r="A85" s="15"/>
      <c r="B85" s="1"/>
      <c r="C85" s="1"/>
      <c r="D85" s="16"/>
      <c r="E85" s="42" t="s">
        <v>54</v>
      </c>
      <c r="F85" s="18">
        <v>5277</v>
      </c>
      <c r="G85" s="3"/>
      <c r="H85" s="15"/>
      <c r="I85" s="15"/>
      <c r="J85" s="15"/>
      <c r="K85" s="2"/>
      <c r="L85" s="42" t="s">
        <v>54</v>
      </c>
      <c r="M85" s="18">
        <v>5356</v>
      </c>
      <c r="N85" s="3"/>
      <c r="O85" s="1"/>
      <c r="P85" s="1"/>
      <c r="Q85" s="1"/>
      <c r="R85" s="16"/>
      <c r="S85" s="42" t="s">
        <v>54</v>
      </c>
      <c r="T85" s="18">
        <v>5106</v>
      </c>
    </row>
    <row r="86" spans="1:20" x14ac:dyDescent="0.25">
      <c r="A86" s="15"/>
      <c r="B86" s="1"/>
      <c r="C86" s="1"/>
      <c r="D86" s="16"/>
      <c r="E86" s="16" t="s">
        <v>55</v>
      </c>
      <c r="F86" s="18">
        <v>339</v>
      </c>
      <c r="G86" s="3"/>
      <c r="H86" s="15"/>
      <c r="I86" s="15"/>
      <c r="J86" s="15"/>
      <c r="K86" s="17"/>
      <c r="L86" s="16" t="s">
        <v>55</v>
      </c>
      <c r="M86" s="18">
        <v>165</v>
      </c>
      <c r="N86" s="3"/>
      <c r="O86" s="1"/>
      <c r="P86" s="1"/>
      <c r="Q86" s="1"/>
      <c r="R86" s="16"/>
      <c r="S86" s="16" t="s">
        <v>55</v>
      </c>
      <c r="T86" s="75">
        <v>72</v>
      </c>
    </row>
    <row r="87" spans="1:20" x14ac:dyDescent="0.25">
      <c r="A87" s="15"/>
      <c r="B87" s="1"/>
      <c r="C87" s="1"/>
      <c r="D87" s="16"/>
      <c r="E87" s="16" t="s">
        <v>56</v>
      </c>
      <c r="F87" s="18">
        <v>238</v>
      </c>
      <c r="G87" s="3"/>
      <c r="H87" s="15"/>
      <c r="I87" s="15"/>
      <c r="J87" s="15"/>
      <c r="K87" s="17"/>
      <c r="L87" s="16" t="s">
        <v>56</v>
      </c>
      <c r="M87" s="18">
        <v>132</v>
      </c>
      <c r="N87" s="3"/>
      <c r="O87" s="1"/>
      <c r="P87" s="1"/>
      <c r="Q87" s="1"/>
      <c r="R87" s="16"/>
      <c r="S87" s="16" t="s">
        <v>56</v>
      </c>
      <c r="T87" s="75">
        <v>40</v>
      </c>
    </row>
    <row r="88" spans="1:20" x14ac:dyDescent="0.25">
      <c r="A88" s="15"/>
      <c r="B88" s="1"/>
      <c r="C88" s="1"/>
      <c r="D88" s="16"/>
      <c r="E88" s="16" t="s">
        <v>57</v>
      </c>
      <c r="F88" s="18">
        <v>103</v>
      </c>
      <c r="G88" s="3"/>
      <c r="H88" s="15"/>
      <c r="I88" s="15"/>
      <c r="J88" s="15"/>
      <c r="K88" s="17"/>
      <c r="L88" s="16" t="s">
        <v>57</v>
      </c>
      <c r="M88" s="75">
        <v>87</v>
      </c>
      <c r="N88" s="3"/>
      <c r="O88" s="1"/>
      <c r="P88" s="1"/>
      <c r="Q88" s="1"/>
      <c r="R88" s="16"/>
      <c r="S88" s="16" t="s">
        <v>57</v>
      </c>
      <c r="T88" s="75">
        <v>18</v>
      </c>
    </row>
    <row r="89" spans="1:20" x14ac:dyDescent="0.25">
      <c r="A89" s="15"/>
      <c r="B89" s="15"/>
      <c r="C89" s="15"/>
      <c r="D89" s="16" t="s">
        <v>58</v>
      </c>
      <c r="E89" s="17"/>
      <c r="F89" s="18">
        <v>3253</v>
      </c>
      <c r="G89" s="3"/>
      <c r="H89" s="15"/>
      <c r="I89" s="15"/>
      <c r="J89" s="15"/>
      <c r="K89" s="16" t="s">
        <v>58</v>
      </c>
      <c r="L89" s="17"/>
      <c r="M89" s="18">
        <v>2168</v>
      </c>
      <c r="N89" s="3"/>
      <c r="O89" s="1"/>
      <c r="P89" s="15"/>
      <c r="Q89" s="15"/>
      <c r="R89" s="16" t="s">
        <v>58</v>
      </c>
      <c r="S89" s="17"/>
      <c r="T89" s="18">
        <v>4452</v>
      </c>
    </row>
    <row r="90" spans="1:20" x14ac:dyDescent="0.25">
      <c r="A90" s="15"/>
      <c r="B90" s="1"/>
      <c r="C90" s="1"/>
      <c r="D90" s="16"/>
      <c r="E90" s="42" t="s">
        <v>59</v>
      </c>
      <c r="F90" s="18">
        <v>3056</v>
      </c>
      <c r="H90" s="15"/>
      <c r="I90" s="15"/>
      <c r="J90" s="15"/>
      <c r="K90" s="17"/>
      <c r="L90" s="42" t="s">
        <v>59</v>
      </c>
      <c r="M90" s="18">
        <v>1983</v>
      </c>
      <c r="N90" s="3"/>
      <c r="O90" s="1"/>
      <c r="P90" s="1"/>
      <c r="Q90" s="1"/>
      <c r="R90" s="16"/>
      <c r="S90" s="42" t="s">
        <v>59</v>
      </c>
      <c r="T90" s="18">
        <v>4207</v>
      </c>
    </row>
    <row r="91" spans="1:20" ht="15.75" thickBot="1" x14ac:dyDescent="0.3">
      <c r="A91" s="15"/>
      <c r="B91" s="1"/>
      <c r="C91" s="43"/>
      <c r="D91" s="34" t="s">
        <v>106</v>
      </c>
      <c r="E91" s="34"/>
      <c r="F91" s="50">
        <v>67</v>
      </c>
      <c r="H91" s="15"/>
      <c r="I91" s="15"/>
      <c r="J91" s="22"/>
      <c r="K91" s="34" t="s">
        <v>106</v>
      </c>
      <c r="L91" s="23"/>
      <c r="M91" s="21">
        <v>102</v>
      </c>
      <c r="N91" s="3"/>
      <c r="O91" s="1"/>
      <c r="P91" s="15"/>
      <c r="Q91" s="22"/>
      <c r="R91" s="34" t="s">
        <v>106</v>
      </c>
      <c r="S91" s="23"/>
      <c r="T91" s="21">
        <v>117</v>
      </c>
    </row>
    <row r="92" spans="1:20" x14ac:dyDescent="0.25">
      <c r="A92" s="15"/>
      <c r="B92" s="15"/>
      <c r="C92" s="33" t="s">
        <v>60</v>
      </c>
      <c r="D92" s="13"/>
      <c r="E92" s="14"/>
      <c r="F92" s="11">
        <v>339</v>
      </c>
      <c r="H92" s="15"/>
      <c r="I92" s="1"/>
      <c r="J92" s="33" t="s">
        <v>60</v>
      </c>
      <c r="K92" s="13"/>
      <c r="L92" s="14"/>
      <c r="M92" s="11">
        <v>462</v>
      </c>
      <c r="N92" s="3"/>
      <c r="O92" s="1"/>
      <c r="P92" s="15"/>
      <c r="Q92" s="33" t="s">
        <v>60</v>
      </c>
      <c r="R92" s="13"/>
      <c r="S92" s="14"/>
      <c r="T92" s="11">
        <v>1474</v>
      </c>
    </row>
    <row r="93" spans="1:20" x14ac:dyDescent="0.25">
      <c r="A93" s="15"/>
      <c r="B93" s="15"/>
      <c r="C93" s="15"/>
      <c r="D93" s="16" t="s">
        <v>61</v>
      </c>
      <c r="E93" s="17"/>
      <c r="F93" s="18">
        <v>218</v>
      </c>
      <c r="H93" s="15"/>
      <c r="I93" s="15"/>
      <c r="J93" s="15"/>
      <c r="K93" s="16" t="s">
        <v>61</v>
      </c>
      <c r="L93" s="17"/>
      <c r="M93" s="18">
        <v>261</v>
      </c>
      <c r="N93" s="3"/>
      <c r="O93" s="1"/>
      <c r="P93" s="15"/>
      <c r="Q93" s="15"/>
      <c r="R93" s="16" t="s">
        <v>61</v>
      </c>
      <c r="S93" s="17"/>
      <c r="T93" s="18">
        <v>291</v>
      </c>
    </row>
    <row r="94" spans="1:20" x14ac:dyDescent="0.25">
      <c r="A94" s="15"/>
      <c r="B94" s="15"/>
      <c r="C94" s="15"/>
      <c r="D94" s="16" t="s">
        <v>118</v>
      </c>
      <c r="E94" s="17"/>
      <c r="F94" s="75">
        <v>33</v>
      </c>
      <c r="G94" s="3"/>
      <c r="H94" s="15"/>
      <c r="I94" s="15"/>
      <c r="J94" s="15"/>
      <c r="K94" s="16" t="s">
        <v>118</v>
      </c>
      <c r="L94" s="17"/>
      <c r="M94" s="18">
        <v>80</v>
      </c>
      <c r="N94" s="3"/>
      <c r="O94" s="1"/>
      <c r="P94" s="15"/>
      <c r="Q94" s="15"/>
      <c r="R94" s="16" t="s">
        <v>118</v>
      </c>
      <c r="S94" s="17"/>
      <c r="T94" s="18">
        <v>1046</v>
      </c>
    </row>
    <row r="95" spans="1:20" x14ac:dyDescent="0.25">
      <c r="A95" s="15"/>
      <c r="B95" s="15"/>
      <c r="C95" s="15"/>
      <c r="D95" s="16"/>
      <c r="E95" s="42" t="s">
        <v>119</v>
      </c>
      <c r="F95" s="75">
        <v>13</v>
      </c>
      <c r="G95" s="3"/>
      <c r="H95" s="15"/>
      <c r="I95" s="15"/>
      <c r="J95" s="15"/>
      <c r="K95" s="16"/>
      <c r="L95" s="42" t="s">
        <v>119</v>
      </c>
      <c r="M95" s="75">
        <v>36</v>
      </c>
      <c r="N95" s="3"/>
      <c r="O95" s="1"/>
      <c r="P95" s="1"/>
      <c r="Q95" s="1"/>
      <c r="R95" s="16"/>
      <c r="S95" s="42" t="s">
        <v>119</v>
      </c>
      <c r="T95" s="18">
        <v>588</v>
      </c>
    </row>
    <row r="96" spans="1:20" ht="15.75" thickBot="1" x14ac:dyDescent="0.3">
      <c r="A96" s="15"/>
      <c r="B96" s="15"/>
      <c r="C96" s="15"/>
      <c r="D96" s="16"/>
      <c r="E96" s="16" t="s">
        <v>120</v>
      </c>
      <c r="F96" s="75">
        <v>13</v>
      </c>
      <c r="G96" s="3"/>
      <c r="H96" s="15"/>
      <c r="I96" s="15"/>
      <c r="J96" s="22"/>
      <c r="K96" s="34"/>
      <c r="L96" s="34" t="s">
        <v>120</v>
      </c>
      <c r="M96" s="75">
        <v>29</v>
      </c>
      <c r="N96" s="3"/>
      <c r="O96" s="1"/>
      <c r="P96" s="1"/>
      <c r="Q96" s="1"/>
      <c r="R96" s="16"/>
      <c r="S96" s="16" t="s">
        <v>120</v>
      </c>
      <c r="T96" s="18">
        <v>218</v>
      </c>
    </row>
    <row r="97" spans="1:20" x14ac:dyDescent="0.25">
      <c r="A97" s="15"/>
      <c r="B97" s="15"/>
      <c r="C97" s="33" t="s">
        <v>62</v>
      </c>
      <c r="D97" s="13"/>
      <c r="E97" s="14"/>
      <c r="F97" s="11">
        <v>134</v>
      </c>
      <c r="G97" s="3"/>
      <c r="H97" s="15"/>
      <c r="I97" s="1"/>
      <c r="J97" s="1" t="s">
        <v>62</v>
      </c>
      <c r="K97" s="16"/>
      <c r="L97" s="17"/>
      <c r="M97" s="18">
        <v>3827</v>
      </c>
      <c r="N97" s="3"/>
      <c r="O97" s="1"/>
      <c r="P97" s="15"/>
      <c r="Q97" s="33" t="s">
        <v>62</v>
      </c>
      <c r="R97" s="13"/>
      <c r="S97" s="14"/>
      <c r="T97" s="11">
        <v>3516</v>
      </c>
    </row>
    <row r="98" spans="1:20" x14ac:dyDescent="0.25">
      <c r="A98" s="15"/>
      <c r="B98" s="15"/>
      <c r="C98" s="1"/>
      <c r="D98" s="16" t="s">
        <v>107</v>
      </c>
      <c r="E98" s="17"/>
      <c r="F98" s="75">
        <v>11</v>
      </c>
      <c r="G98" s="3"/>
      <c r="H98" s="15"/>
      <c r="I98" s="15"/>
      <c r="J98" s="15"/>
      <c r="K98" s="16" t="s">
        <v>107</v>
      </c>
      <c r="L98" s="17"/>
      <c r="M98" s="18">
        <v>2450</v>
      </c>
      <c r="N98" s="3"/>
      <c r="O98" s="1"/>
      <c r="P98" s="15"/>
      <c r="Q98" s="15"/>
      <c r="R98" s="16" t="s">
        <v>107</v>
      </c>
      <c r="S98" s="17"/>
      <c r="T98" s="18">
        <v>2477</v>
      </c>
    </row>
    <row r="99" spans="1:20" x14ac:dyDescent="0.25">
      <c r="A99" s="15"/>
      <c r="B99" s="15"/>
      <c r="C99" s="1"/>
      <c r="D99" s="17"/>
      <c r="E99" s="42" t="s">
        <v>108</v>
      </c>
      <c r="F99" s="75">
        <v>11</v>
      </c>
      <c r="G99" s="3"/>
      <c r="H99" s="15"/>
      <c r="I99" s="15"/>
      <c r="J99" s="15"/>
      <c r="K99" s="17"/>
      <c r="L99" s="42" t="s">
        <v>108</v>
      </c>
      <c r="M99" s="18">
        <v>2449</v>
      </c>
      <c r="N99" s="3"/>
      <c r="O99" s="1"/>
      <c r="P99" s="1"/>
      <c r="Q99" s="1"/>
      <c r="R99" s="16"/>
      <c r="S99" s="42" t="s">
        <v>108</v>
      </c>
      <c r="T99" s="18">
        <v>2477</v>
      </c>
    </row>
    <row r="100" spans="1:20" x14ac:dyDescent="0.25">
      <c r="A100" s="15"/>
      <c r="B100" s="15"/>
      <c r="C100" s="1"/>
      <c r="D100" s="16" t="s">
        <v>109</v>
      </c>
      <c r="E100" s="17"/>
      <c r="F100" s="75">
        <v>45</v>
      </c>
      <c r="G100" s="3"/>
      <c r="H100" s="15"/>
      <c r="I100" s="15"/>
      <c r="J100" s="15"/>
      <c r="K100" s="16" t="s">
        <v>109</v>
      </c>
      <c r="L100" s="17"/>
      <c r="M100" s="18">
        <v>106</v>
      </c>
      <c r="N100" s="3"/>
      <c r="O100" s="1"/>
      <c r="P100" s="15"/>
      <c r="Q100" s="15"/>
      <c r="R100" s="16" t="s">
        <v>109</v>
      </c>
      <c r="S100" s="2"/>
      <c r="T100" s="50">
        <v>46</v>
      </c>
    </row>
    <row r="101" spans="1:20" ht="15.75" thickBot="1" x14ac:dyDescent="0.3">
      <c r="A101" s="15"/>
      <c r="B101" s="15"/>
      <c r="C101" s="1"/>
      <c r="D101" s="17" t="s">
        <v>110</v>
      </c>
      <c r="E101" s="17"/>
      <c r="F101" s="75">
        <v>20</v>
      </c>
      <c r="G101" s="3"/>
      <c r="H101" s="15"/>
      <c r="I101" s="15"/>
      <c r="J101" s="22"/>
      <c r="K101" s="23" t="s">
        <v>110</v>
      </c>
      <c r="L101" s="23"/>
      <c r="M101" s="21">
        <v>734</v>
      </c>
      <c r="N101" s="3"/>
      <c r="O101" s="1"/>
      <c r="P101" s="15"/>
      <c r="Q101" s="22"/>
      <c r="R101" s="34" t="s">
        <v>110</v>
      </c>
      <c r="S101" s="23"/>
      <c r="T101" s="21">
        <v>730</v>
      </c>
    </row>
    <row r="102" spans="1:20" x14ac:dyDescent="0.25">
      <c r="A102" s="15"/>
      <c r="B102" s="15"/>
      <c r="C102" s="33" t="s">
        <v>63</v>
      </c>
      <c r="D102" s="13"/>
      <c r="E102" s="14"/>
      <c r="F102" s="11">
        <v>15999</v>
      </c>
      <c r="H102" s="15"/>
      <c r="I102" s="1"/>
      <c r="J102" s="33" t="s">
        <v>63</v>
      </c>
      <c r="K102" s="13"/>
      <c r="L102" s="14"/>
      <c r="M102" s="11">
        <v>11583</v>
      </c>
      <c r="N102" s="3"/>
      <c r="O102" s="1"/>
      <c r="P102" s="15"/>
      <c r="Q102" s="1" t="s">
        <v>63</v>
      </c>
      <c r="R102" s="16"/>
      <c r="S102" s="17"/>
      <c r="T102" s="18">
        <v>9365</v>
      </c>
    </row>
    <row r="103" spans="1:20" x14ac:dyDescent="0.25">
      <c r="A103" s="15"/>
      <c r="B103" s="15"/>
      <c r="C103" s="15"/>
      <c r="D103" s="16" t="s">
        <v>64</v>
      </c>
      <c r="E103" s="17"/>
      <c r="F103" s="18">
        <v>4256</v>
      </c>
      <c r="G103" s="3"/>
      <c r="H103" s="15"/>
      <c r="I103" s="15"/>
      <c r="J103" s="15"/>
      <c r="K103" s="16" t="s">
        <v>64</v>
      </c>
      <c r="L103" s="17"/>
      <c r="M103" s="18">
        <v>639</v>
      </c>
      <c r="N103" s="3"/>
      <c r="O103" s="1"/>
      <c r="P103" s="15"/>
      <c r="Q103" s="15"/>
      <c r="R103" s="16" t="s">
        <v>64</v>
      </c>
      <c r="S103" s="17"/>
      <c r="T103" s="18">
        <v>234</v>
      </c>
    </row>
    <row r="104" spans="1:20" x14ac:dyDescent="0.25">
      <c r="A104" s="15"/>
      <c r="B104" s="1"/>
      <c r="C104" s="1"/>
      <c r="D104" s="16"/>
      <c r="E104" s="42" t="s">
        <v>65</v>
      </c>
      <c r="F104" s="18">
        <v>1171</v>
      </c>
      <c r="G104" s="3"/>
      <c r="H104" s="15"/>
      <c r="I104" s="15"/>
      <c r="J104" s="15"/>
      <c r="K104" s="16"/>
      <c r="L104" s="42" t="s">
        <v>65</v>
      </c>
      <c r="M104" s="50">
        <v>48</v>
      </c>
      <c r="N104" s="3"/>
      <c r="O104" s="1"/>
      <c r="P104" s="15"/>
      <c r="Q104" s="15"/>
      <c r="R104" s="16"/>
      <c r="S104" s="42" t="s">
        <v>65</v>
      </c>
      <c r="T104" s="50">
        <v>57</v>
      </c>
    </row>
    <row r="105" spans="1:20" x14ac:dyDescent="0.25">
      <c r="A105" s="15"/>
      <c r="B105" s="1"/>
      <c r="C105" s="1"/>
      <c r="D105" s="16"/>
      <c r="E105" s="42" t="s">
        <v>66</v>
      </c>
      <c r="F105" s="18">
        <v>2736</v>
      </c>
      <c r="G105" s="3"/>
      <c r="H105" s="15"/>
      <c r="I105" s="15"/>
      <c r="J105" s="15"/>
      <c r="K105" s="17"/>
      <c r="L105" s="42" t="s">
        <v>66</v>
      </c>
      <c r="M105" s="18">
        <v>324</v>
      </c>
      <c r="N105" s="3"/>
      <c r="O105" s="1"/>
      <c r="P105" s="15"/>
      <c r="Q105" s="15"/>
      <c r="R105" s="16"/>
      <c r="S105" s="42" t="s">
        <v>66</v>
      </c>
      <c r="T105" s="50">
        <v>46</v>
      </c>
    </row>
    <row r="106" spans="1:20" x14ac:dyDescent="0.25">
      <c r="A106" s="15"/>
      <c r="B106" s="15"/>
      <c r="C106" s="15"/>
      <c r="D106" s="16" t="s">
        <v>67</v>
      </c>
      <c r="E106" s="17"/>
      <c r="F106" s="18">
        <v>180</v>
      </c>
      <c r="G106" s="3"/>
      <c r="H106" s="15"/>
      <c r="I106" s="15"/>
      <c r="J106" s="15"/>
      <c r="K106" s="16" t="s">
        <v>67</v>
      </c>
      <c r="L106" s="17"/>
      <c r="M106" s="18">
        <v>323</v>
      </c>
      <c r="N106" s="3"/>
      <c r="O106" s="1"/>
      <c r="P106" s="15"/>
      <c r="Q106" s="15"/>
      <c r="R106" s="16" t="s">
        <v>67</v>
      </c>
      <c r="S106" s="16"/>
      <c r="T106" s="50">
        <v>80</v>
      </c>
    </row>
    <row r="107" spans="1:20" x14ac:dyDescent="0.25">
      <c r="A107" s="15"/>
      <c r="B107" s="15"/>
      <c r="C107" s="15"/>
      <c r="D107" s="16" t="s">
        <v>68</v>
      </c>
      <c r="E107" s="17"/>
      <c r="F107" s="18">
        <v>203</v>
      </c>
      <c r="G107" s="3"/>
      <c r="H107" s="15"/>
      <c r="I107" s="15"/>
      <c r="J107" s="15"/>
      <c r="K107" s="16" t="s">
        <v>68</v>
      </c>
      <c r="L107" s="17"/>
      <c r="M107" s="18">
        <v>981</v>
      </c>
      <c r="N107" s="3"/>
      <c r="O107" s="1"/>
      <c r="P107" s="15"/>
      <c r="Q107" s="15"/>
      <c r="R107" s="16" t="s">
        <v>68</v>
      </c>
      <c r="S107" s="17"/>
      <c r="T107" s="18">
        <v>164</v>
      </c>
    </row>
    <row r="108" spans="1:20" x14ac:dyDescent="0.25">
      <c r="A108" s="15"/>
      <c r="B108" s="15"/>
      <c r="C108" s="15"/>
      <c r="D108" s="16"/>
      <c r="E108" s="42" t="s">
        <v>111</v>
      </c>
      <c r="F108" s="50">
        <v>33</v>
      </c>
      <c r="H108" s="15"/>
      <c r="I108" s="15"/>
      <c r="J108" s="15"/>
      <c r="K108" s="17"/>
      <c r="L108" s="42" t="s">
        <v>111</v>
      </c>
      <c r="M108" s="18">
        <v>764</v>
      </c>
      <c r="N108" s="3"/>
      <c r="O108" s="1"/>
      <c r="P108" s="15"/>
      <c r="Q108" s="15"/>
      <c r="R108" s="16"/>
      <c r="S108" s="42" t="s">
        <v>111</v>
      </c>
      <c r="T108" s="50">
        <v>23</v>
      </c>
    </row>
    <row r="109" spans="1:20" x14ac:dyDescent="0.25">
      <c r="A109" s="15"/>
      <c r="B109" s="15"/>
      <c r="C109" s="15"/>
      <c r="D109" s="16" t="s">
        <v>69</v>
      </c>
      <c r="E109" s="17"/>
      <c r="F109" s="18">
        <v>6182</v>
      </c>
      <c r="G109" s="3"/>
      <c r="H109" s="15"/>
      <c r="I109" s="15"/>
      <c r="J109" s="15"/>
      <c r="K109" s="16" t="s">
        <v>69</v>
      </c>
      <c r="L109" s="17"/>
      <c r="M109" s="18">
        <v>4074</v>
      </c>
      <c r="N109" s="3"/>
      <c r="O109" s="1"/>
      <c r="P109" s="15"/>
      <c r="Q109" s="15"/>
      <c r="R109" s="16" t="s">
        <v>69</v>
      </c>
      <c r="S109" s="17"/>
      <c r="T109" s="18">
        <v>3284</v>
      </c>
    </row>
    <row r="110" spans="1:20" x14ac:dyDescent="0.25">
      <c r="A110" s="15"/>
      <c r="B110" s="1"/>
      <c r="C110" s="1"/>
      <c r="D110" s="16"/>
      <c r="E110" s="42" t="s">
        <v>70</v>
      </c>
      <c r="F110" s="18">
        <v>5693</v>
      </c>
      <c r="G110" s="3"/>
      <c r="H110" s="15"/>
      <c r="I110" s="15"/>
      <c r="J110" s="15"/>
      <c r="K110" s="17"/>
      <c r="L110" s="42" t="s">
        <v>70</v>
      </c>
      <c r="M110" s="18">
        <v>3414</v>
      </c>
      <c r="N110" s="3"/>
      <c r="O110" s="1"/>
      <c r="P110" s="1"/>
      <c r="Q110" s="1"/>
      <c r="R110" s="16"/>
      <c r="S110" s="42" t="s">
        <v>70</v>
      </c>
      <c r="T110" s="18">
        <v>3046</v>
      </c>
    </row>
    <row r="111" spans="1:20" x14ac:dyDescent="0.25">
      <c r="A111" s="15"/>
      <c r="B111" s="1"/>
      <c r="C111" s="1"/>
      <c r="D111" s="16"/>
      <c r="E111" s="16" t="s">
        <v>112</v>
      </c>
      <c r="F111" s="50">
        <v>69</v>
      </c>
      <c r="G111" s="3"/>
      <c r="H111" s="15"/>
      <c r="I111" s="15"/>
      <c r="J111" s="15"/>
      <c r="K111" s="17"/>
      <c r="L111" s="16" t="s">
        <v>112</v>
      </c>
      <c r="M111" s="18">
        <v>143</v>
      </c>
      <c r="N111" s="3"/>
      <c r="O111" s="1"/>
      <c r="P111" s="1"/>
      <c r="Q111" s="1"/>
      <c r="R111" s="16"/>
      <c r="S111" s="16" t="s">
        <v>112</v>
      </c>
      <c r="T111" s="50">
        <v>36</v>
      </c>
    </row>
    <row r="112" spans="1:20" x14ac:dyDescent="0.25">
      <c r="A112" s="15"/>
      <c r="B112" s="15"/>
      <c r="C112" s="15"/>
      <c r="D112" s="16" t="s">
        <v>71</v>
      </c>
      <c r="E112" s="17"/>
      <c r="F112" s="18">
        <v>223</v>
      </c>
      <c r="G112" s="3"/>
      <c r="H112" s="15"/>
      <c r="I112" s="15"/>
      <c r="J112" s="15"/>
      <c r="K112" s="16" t="s">
        <v>71</v>
      </c>
      <c r="L112" s="17"/>
      <c r="M112" s="18">
        <v>339</v>
      </c>
      <c r="N112" s="3"/>
      <c r="O112" s="1"/>
      <c r="P112" s="15"/>
      <c r="Q112" s="15"/>
      <c r="R112" s="16" t="s">
        <v>71</v>
      </c>
      <c r="S112" s="17"/>
      <c r="T112" s="18">
        <v>2865</v>
      </c>
    </row>
    <row r="113" spans="1:20" x14ac:dyDescent="0.25">
      <c r="A113" s="15"/>
      <c r="B113" s="1"/>
      <c r="C113" s="1"/>
      <c r="D113" s="16"/>
      <c r="E113" s="42" t="s">
        <v>72</v>
      </c>
      <c r="F113" s="18">
        <v>170</v>
      </c>
      <c r="G113" s="3"/>
      <c r="H113" s="15"/>
      <c r="I113" s="15"/>
      <c r="J113" s="15"/>
      <c r="K113" s="17"/>
      <c r="L113" s="42" t="s">
        <v>72</v>
      </c>
      <c r="M113" s="18">
        <v>288</v>
      </c>
      <c r="N113" s="3"/>
      <c r="O113" s="1"/>
      <c r="P113" s="1"/>
      <c r="Q113" s="1"/>
      <c r="R113" s="16"/>
      <c r="S113" s="42" t="s">
        <v>72</v>
      </c>
      <c r="T113" s="18">
        <v>2841</v>
      </c>
    </row>
    <row r="114" spans="1:20" x14ac:dyDescent="0.25">
      <c r="A114" s="15"/>
      <c r="B114" s="15"/>
      <c r="C114" s="15"/>
      <c r="D114" s="16" t="s">
        <v>73</v>
      </c>
      <c r="E114" s="17"/>
      <c r="F114" s="18">
        <v>3817</v>
      </c>
      <c r="G114" s="3"/>
      <c r="H114" s="15"/>
      <c r="I114" s="15"/>
      <c r="J114" s="15"/>
      <c r="K114" s="16" t="s">
        <v>73</v>
      </c>
      <c r="L114" s="17"/>
      <c r="M114" s="18">
        <v>3855</v>
      </c>
      <c r="N114" s="3"/>
      <c r="O114" s="1"/>
      <c r="P114" s="15"/>
      <c r="Q114" s="15"/>
      <c r="R114" s="16" t="s">
        <v>73</v>
      </c>
      <c r="S114" s="17"/>
      <c r="T114" s="18">
        <v>1978</v>
      </c>
    </row>
    <row r="115" spans="1:20" x14ac:dyDescent="0.25">
      <c r="A115" s="15"/>
      <c r="B115" s="1"/>
      <c r="C115" s="1"/>
      <c r="D115" s="16"/>
      <c r="E115" s="42" t="s">
        <v>74</v>
      </c>
      <c r="F115" s="18">
        <v>3733</v>
      </c>
      <c r="G115" s="3"/>
      <c r="H115" s="15"/>
      <c r="I115" s="15"/>
      <c r="J115" s="15"/>
      <c r="K115" s="17"/>
      <c r="L115" s="42" t="s">
        <v>74</v>
      </c>
      <c r="M115" s="18">
        <v>3781</v>
      </c>
      <c r="N115" s="3"/>
      <c r="O115" s="1"/>
      <c r="P115" s="1"/>
      <c r="Q115" s="1"/>
      <c r="R115" s="16"/>
      <c r="S115" s="42" t="s">
        <v>74</v>
      </c>
      <c r="T115" s="18">
        <v>1923</v>
      </c>
    </row>
    <row r="116" spans="1:20" x14ac:dyDescent="0.25">
      <c r="A116" s="15"/>
      <c r="B116" s="15"/>
      <c r="C116" s="15"/>
      <c r="D116" s="16" t="s">
        <v>75</v>
      </c>
      <c r="E116" s="17"/>
      <c r="F116" s="18">
        <v>101</v>
      </c>
      <c r="G116" s="3"/>
      <c r="H116" s="15"/>
      <c r="I116" s="15"/>
      <c r="J116" s="15"/>
      <c r="K116" s="16" t="s">
        <v>75</v>
      </c>
      <c r="L116" s="16"/>
      <c r="M116" s="18">
        <v>83</v>
      </c>
      <c r="N116" s="3"/>
      <c r="O116" s="1"/>
      <c r="P116" s="1"/>
      <c r="Q116" s="1"/>
      <c r="R116" s="16" t="s">
        <v>75</v>
      </c>
      <c r="S116" s="16"/>
      <c r="T116" s="50">
        <v>43</v>
      </c>
    </row>
    <row r="117" spans="1:20" ht="15.75" thickBot="1" x14ac:dyDescent="0.3">
      <c r="A117" s="15"/>
      <c r="B117" s="15"/>
      <c r="C117" s="22"/>
      <c r="D117" s="34" t="s">
        <v>76</v>
      </c>
      <c r="E117" s="23"/>
      <c r="F117" s="21">
        <v>170</v>
      </c>
      <c r="G117" s="3"/>
      <c r="H117" s="15"/>
      <c r="I117" s="22"/>
      <c r="J117" s="22"/>
      <c r="K117" s="34" t="s">
        <v>76</v>
      </c>
      <c r="L117" s="23"/>
      <c r="M117" s="21">
        <v>134</v>
      </c>
      <c r="N117" s="3"/>
      <c r="O117" s="1"/>
      <c r="P117" s="22"/>
      <c r="Q117" s="22"/>
      <c r="R117" s="34" t="s">
        <v>76</v>
      </c>
      <c r="S117" s="23"/>
      <c r="T117" s="21">
        <v>105</v>
      </c>
    </row>
    <row r="118" spans="1:20" x14ac:dyDescent="0.25">
      <c r="A118" s="15"/>
      <c r="B118" s="33" t="s">
        <v>121</v>
      </c>
      <c r="C118" s="16" t="s">
        <v>122</v>
      </c>
      <c r="D118" s="16"/>
      <c r="E118" s="17"/>
      <c r="F118" s="18">
        <v>18</v>
      </c>
      <c r="G118" s="3"/>
      <c r="H118" s="15"/>
      <c r="I118" s="33" t="s">
        <v>121</v>
      </c>
      <c r="J118" s="16" t="s">
        <v>122</v>
      </c>
      <c r="K118" s="13"/>
      <c r="L118" s="14"/>
      <c r="M118" s="18">
        <v>33</v>
      </c>
      <c r="N118" s="3"/>
      <c r="O118" s="1"/>
      <c r="P118" s="33" t="s">
        <v>121</v>
      </c>
      <c r="Q118" s="13"/>
      <c r="R118" s="13"/>
      <c r="S118" s="14"/>
      <c r="T118" s="11">
        <v>419</v>
      </c>
    </row>
    <row r="119" spans="1:20" x14ac:dyDescent="0.25">
      <c r="A119" s="15"/>
      <c r="B119" s="15"/>
      <c r="C119" s="16"/>
      <c r="D119" s="16" t="s">
        <v>123</v>
      </c>
      <c r="E119" s="17"/>
      <c r="F119" s="75">
        <v>12</v>
      </c>
      <c r="G119" s="3"/>
      <c r="H119" s="15"/>
      <c r="I119" s="15"/>
      <c r="J119" s="16"/>
      <c r="K119" s="16" t="s">
        <v>123</v>
      </c>
      <c r="L119" s="17"/>
      <c r="M119" s="18">
        <v>18</v>
      </c>
      <c r="N119" s="3"/>
      <c r="O119" s="1"/>
      <c r="P119" s="15"/>
      <c r="Q119" s="16" t="s">
        <v>122</v>
      </c>
      <c r="R119" s="16" t="s">
        <v>123</v>
      </c>
      <c r="S119" s="17"/>
      <c r="T119" s="18">
        <v>407</v>
      </c>
    </row>
    <row r="120" spans="1:20" ht="15.75" thickBot="1" x14ac:dyDescent="0.3">
      <c r="A120" s="15"/>
      <c r="B120" s="22"/>
      <c r="C120" s="23"/>
      <c r="D120" s="34"/>
      <c r="E120" s="34" t="s">
        <v>124</v>
      </c>
      <c r="F120" s="47">
        <v>0</v>
      </c>
      <c r="G120" s="3"/>
      <c r="H120" s="15"/>
      <c r="I120" s="15"/>
      <c r="J120" s="17"/>
      <c r="K120" s="34"/>
      <c r="L120" s="34" t="s">
        <v>124</v>
      </c>
      <c r="M120" s="18">
        <v>0</v>
      </c>
      <c r="N120" s="3"/>
      <c r="O120" s="1"/>
      <c r="P120" s="15"/>
      <c r="Q120" s="17"/>
      <c r="R120" s="34"/>
      <c r="S120" s="34" t="s">
        <v>124</v>
      </c>
      <c r="T120" s="21">
        <v>323</v>
      </c>
    </row>
    <row r="121" spans="1:20" x14ac:dyDescent="0.25">
      <c r="A121" s="15"/>
      <c r="B121" s="49" t="s">
        <v>77</v>
      </c>
      <c r="C121" s="13"/>
      <c r="D121" s="10"/>
      <c r="E121" s="10"/>
      <c r="F121" s="11">
        <v>1352</v>
      </c>
      <c r="G121" s="3"/>
      <c r="H121" s="15"/>
      <c r="I121" s="49" t="s">
        <v>77</v>
      </c>
      <c r="J121" s="13"/>
      <c r="K121" s="14"/>
      <c r="L121" s="14"/>
      <c r="M121" s="11">
        <v>1387</v>
      </c>
      <c r="N121" s="3"/>
      <c r="O121" s="1"/>
      <c r="P121" s="49" t="s">
        <v>77</v>
      </c>
      <c r="Q121" s="13"/>
      <c r="R121" s="13"/>
      <c r="S121" s="14"/>
      <c r="T121" s="11">
        <v>2207</v>
      </c>
    </row>
    <row r="122" spans="1:20" ht="15.75" thickBot="1" x14ac:dyDescent="0.3">
      <c r="A122" s="1"/>
      <c r="B122" s="19"/>
      <c r="C122" s="20"/>
      <c r="D122" s="34" t="s">
        <v>78</v>
      </c>
      <c r="E122" s="34"/>
      <c r="F122" s="47">
        <v>1345</v>
      </c>
      <c r="G122" s="3"/>
      <c r="H122" s="22"/>
      <c r="I122" s="22"/>
      <c r="J122" s="23"/>
      <c r="K122" s="34" t="s">
        <v>78</v>
      </c>
      <c r="L122" s="34"/>
      <c r="M122" s="21">
        <v>1382</v>
      </c>
      <c r="N122" s="3"/>
      <c r="O122" s="1"/>
      <c r="P122" s="22"/>
      <c r="Q122" s="23"/>
      <c r="R122" s="34" t="s">
        <v>78</v>
      </c>
      <c r="S122" s="34"/>
      <c r="T122" s="21">
        <v>2158</v>
      </c>
    </row>
    <row r="123" spans="1:20" ht="15.75" thickBot="1" x14ac:dyDescent="0.3">
      <c r="A123" s="43"/>
      <c r="B123" s="27" t="s">
        <v>79</v>
      </c>
      <c r="C123" s="24"/>
      <c r="D123" s="24"/>
      <c r="E123" s="24"/>
      <c r="F123" s="8">
        <v>410</v>
      </c>
      <c r="G123" s="3"/>
      <c r="H123" s="19"/>
      <c r="I123" s="34" t="s">
        <v>113</v>
      </c>
      <c r="J123" s="20"/>
      <c r="K123" s="20"/>
      <c r="L123" s="20"/>
      <c r="M123" s="35">
        <v>809</v>
      </c>
      <c r="N123" s="3"/>
      <c r="O123" s="1"/>
      <c r="P123" s="34" t="s">
        <v>125</v>
      </c>
      <c r="Q123" s="34"/>
      <c r="R123" s="34"/>
      <c r="S123" s="34"/>
      <c r="T123" s="21">
        <v>567</v>
      </c>
    </row>
    <row r="124" spans="1:20" ht="15.75" thickBot="1" x14ac:dyDescent="0.3">
      <c r="A124" s="27" t="s">
        <v>80</v>
      </c>
      <c r="B124" s="24"/>
      <c r="C124" s="24"/>
      <c r="D124" s="24"/>
      <c r="E124" s="24"/>
      <c r="F124" s="44">
        <v>177</v>
      </c>
      <c r="G124" s="3"/>
      <c r="H124" s="12" t="s">
        <v>80</v>
      </c>
      <c r="I124" s="2"/>
      <c r="J124" s="2"/>
      <c r="K124" s="2"/>
      <c r="L124" s="2"/>
      <c r="M124" s="36">
        <v>257</v>
      </c>
      <c r="N124" s="3"/>
      <c r="O124" s="1" t="s">
        <v>80</v>
      </c>
      <c r="P124" s="16"/>
      <c r="Q124" s="16"/>
      <c r="R124" s="16"/>
      <c r="S124" s="16"/>
      <c r="T124" s="45">
        <v>218</v>
      </c>
    </row>
    <row r="125" spans="1:20" ht="15.75" thickBot="1" x14ac:dyDescent="0.3">
      <c r="A125" s="27" t="s">
        <v>81</v>
      </c>
      <c r="B125" s="24"/>
      <c r="C125" s="24"/>
      <c r="D125" s="24"/>
      <c r="E125" s="24"/>
      <c r="F125" s="44">
        <v>134</v>
      </c>
      <c r="G125" s="3"/>
      <c r="H125" s="6" t="s">
        <v>81</v>
      </c>
      <c r="I125" s="7"/>
      <c r="J125" s="7"/>
      <c r="K125" s="7"/>
      <c r="L125" s="7"/>
      <c r="M125" s="31">
        <v>193</v>
      </c>
      <c r="N125" s="3"/>
      <c r="O125" s="27" t="s">
        <v>81</v>
      </c>
      <c r="P125" s="24"/>
      <c r="Q125" s="24"/>
      <c r="R125" s="24"/>
      <c r="S125" s="24"/>
      <c r="T125" s="8">
        <v>150</v>
      </c>
    </row>
    <row r="126" spans="1:20" x14ac:dyDescent="0.25">
      <c r="A126" s="33" t="s">
        <v>82</v>
      </c>
      <c r="B126" s="13"/>
      <c r="C126" s="13"/>
      <c r="D126" s="13"/>
      <c r="E126" s="13"/>
      <c r="F126" s="46">
        <v>78</v>
      </c>
      <c r="G126" s="3"/>
      <c r="H126" s="9" t="s">
        <v>82</v>
      </c>
      <c r="I126" s="10"/>
      <c r="J126" s="10"/>
      <c r="K126" s="10"/>
      <c r="L126" s="10"/>
      <c r="M126" s="32">
        <v>89</v>
      </c>
      <c r="N126" s="3"/>
      <c r="O126" s="33" t="s">
        <v>82</v>
      </c>
      <c r="P126" s="13"/>
      <c r="Q126" s="13"/>
      <c r="R126" s="13"/>
      <c r="S126" s="13"/>
      <c r="T126" s="11">
        <v>69</v>
      </c>
    </row>
    <row r="127" spans="1:20" s="55" customFormat="1" ht="45" x14ac:dyDescent="0.25">
      <c r="A127" s="60"/>
      <c r="B127" s="5" t="s">
        <v>83</v>
      </c>
      <c r="C127" s="5" t="s">
        <v>84</v>
      </c>
      <c r="D127" s="5" t="s">
        <v>84</v>
      </c>
      <c r="E127" s="5" t="s">
        <v>85</v>
      </c>
      <c r="F127" s="61">
        <v>31</v>
      </c>
      <c r="G127" s="62"/>
      <c r="H127" s="56"/>
      <c r="I127" s="4" t="s">
        <v>83</v>
      </c>
      <c r="J127" s="4" t="s">
        <v>84</v>
      </c>
      <c r="K127" s="4" t="s">
        <v>84</v>
      </c>
      <c r="L127" s="5" t="s">
        <v>85</v>
      </c>
      <c r="M127" s="63">
        <v>32</v>
      </c>
      <c r="N127" s="62"/>
      <c r="O127" s="60"/>
      <c r="P127" s="5" t="s">
        <v>83</v>
      </c>
      <c r="Q127" s="5" t="s">
        <v>84</v>
      </c>
      <c r="R127" s="5" t="s">
        <v>84</v>
      </c>
      <c r="S127" s="5" t="s">
        <v>85</v>
      </c>
      <c r="T127" s="64">
        <v>25</v>
      </c>
    </row>
    <row r="128" spans="1:20" s="55" customFormat="1" ht="45.75" thickBot="1" x14ac:dyDescent="0.3">
      <c r="A128" s="65"/>
      <c r="B128" s="66" t="s">
        <v>86</v>
      </c>
      <c r="C128" s="66" t="s">
        <v>87</v>
      </c>
      <c r="D128" s="66" t="s">
        <v>87</v>
      </c>
      <c r="E128" s="66" t="s">
        <v>88</v>
      </c>
      <c r="F128" s="67">
        <v>15</v>
      </c>
      <c r="G128" s="62"/>
      <c r="H128" s="57"/>
      <c r="I128" s="68" t="s">
        <v>86</v>
      </c>
      <c r="J128" s="68" t="s">
        <v>87</v>
      </c>
      <c r="K128" s="68" t="s">
        <v>87</v>
      </c>
      <c r="L128" s="68" t="s">
        <v>88</v>
      </c>
      <c r="M128" s="69">
        <v>15</v>
      </c>
      <c r="N128" s="62"/>
      <c r="O128" s="65"/>
      <c r="P128" s="66" t="s">
        <v>86</v>
      </c>
      <c r="Q128" s="66" t="s">
        <v>87</v>
      </c>
      <c r="R128" s="66" t="s">
        <v>87</v>
      </c>
      <c r="S128" s="66" t="s">
        <v>88</v>
      </c>
      <c r="T128" s="70">
        <v>15</v>
      </c>
    </row>
    <row r="129" spans="1:20" x14ac:dyDescent="0.25">
      <c r="A129" s="3"/>
      <c r="B129" s="3"/>
      <c r="C129" s="3"/>
      <c r="D129" s="3"/>
      <c r="E129" s="3"/>
      <c r="F129" s="3"/>
      <c r="G129" s="3"/>
      <c r="N129" s="3"/>
      <c r="O129" s="3"/>
      <c r="P129" s="3"/>
      <c r="Q129" s="3"/>
      <c r="R129" s="3"/>
      <c r="S129" s="3"/>
      <c r="T129" s="3"/>
    </row>
    <row r="130" spans="1:20" x14ac:dyDescent="0.25">
      <c r="A130" s="3"/>
      <c r="B130" s="3"/>
      <c r="C130" s="3"/>
      <c r="D130" s="3"/>
      <c r="E130" s="3"/>
      <c r="F130" s="3"/>
      <c r="G130" s="3"/>
      <c r="N130" s="3"/>
      <c r="O130" s="3"/>
      <c r="P130" s="3"/>
      <c r="Q130" s="3"/>
      <c r="R130" s="3"/>
      <c r="S130" s="3"/>
      <c r="T130" s="3"/>
    </row>
    <row r="131" spans="1:20" x14ac:dyDescent="0.25">
      <c r="A131" s="3"/>
      <c r="B131" s="3"/>
      <c r="C131" s="3"/>
      <c r="D131" s="16"/>
      <c r="F131" s="3"/>
      <c r="G131" s="3"/>
      <c r="N131" s="3"/>
      <c r="O131" s="3"/>
      <c r="P131" s="3"/>
      <c r="Q131" s="3"/>
      <c r="R131" s="3"/>
      <c r="S131" s="3"/>
      <c r="T131" s="3"/>
    </row>
    <row r="132" spans="1:20" x14ac:dyDescent="0.25">
      <c r="D132" s="16"/>
      <c r="G132" s="3"/>
      <c r="N132" s="3"/>
    </row>
    <row r="133" spans="1:20" x14ac:dyDescent="0.25">
      <c r="D133" s="16"/>
      <c r="G133" s="3"/>
      <c r="H133" s="16"/>
      <c r="N133" s="3"/>
    </row>
    <row r="134" spans="1:20" x14ac:dyDescent="0.25">
      <c r="D134" s="16"/>
      <c r="G134" s="3"/>
      <c r="H134" s="16"/>
      <c r="N134" s="3"/>
    </row>
    <row r="135" spans="1:20" x14ac:dyDescent="0.25">
      <c r="D135" s="16"/>
      <c r="G135" s="3"/>
      <c r="H135" s="16"/>
      <c r="N135" s="3"/>
    </row>
    <row r="136" spans="1:20" x14ac:dyDescent="0.25">
      <c r="G136" s="3"/>
      <c r="H136" s="16"/>
      <c r="N136" s="3"/>
    </row>
    <row r="137" spans="1:20" x14ac:dyDescent="0.25">
      <c r="H137" s="16"/>
      <c r="N137" s="3"/>
    </row>
    <row r="138" spans="1:20" x14ac:dyDescent="0.25">
      <c r="N138" s="3"/>
    </row>
    <row r="139" spans="1:20" x14ac:dyDescent="0.25">
      <c r="N139" s="3"/>
    </row>
    <row r="140" spans="1:20" x14ac:dyDescent="0.25">
      <c r="N140" s="3"/>
    </row>
    <row r="145" spans="8:8" x14ac:dyDescent="0.25">
      <c r="H145" s="16"/>
    </row>
    <row r="146" spans="8:8" x14ac:dyDescent="0.25">
      <c r="H146" s="16"/>
    </row>
    <row r="147" spans="8:8" x14ac:dyDescent="0.25">
      <c r="H147" s="16"/>
    </row>
    <row r="148" spans="8:8" x14ac:dyDescent="0.25">
      <c r="H148" s="16"/>
    </row>
    <row r="149" spans="8:8" x14ac:dyDescent="0.25">
      <c r="H149" s="16"/>
    </row>
    <row r="150" spans="8:8" x14ac:dyDescent="0.25">
      <c r="H150" s="16"/>
    </row>
  </sheetData>
  <mergeCells count="3">
    <mergeCell ref="A10:F10"/>
    <mergeCell ref="H10:M10"/>
    <mergeCell ref="O10:T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4"/>
  <sheetViews>
    <sheetView zoomScale="50" zoomScaleNormal="50" workbookViewId="0">
      <selection activeCell="T39" sqref="T39"/>
    </sheetView>
  </sheetViews>
  <sheetFormatPr baseColWidth="10" defaultRowHeight="15" x14ac:dyDescent="0.25"/>
  <cols>
    <col min="1" max="1" width="54.7109375" style="16" customWidth="1"/>
    <col min="2" max="2" width="18.85546875" style="2" customWidth="1"/>
    <col min="3" max="3" width="19.28515625" style="2" customWidth="1"/>
    <col min="4" max="4" width="14.7109375" style="51" bestFit="1" customWidth="1"/>
    <col min="5" max="5" width="19.85546875" style="51" customWidth="1"/>
    <col min="6" max="6" width="18.42578125" style="2" customWidth="1"/>
    <col min="7" max="7" width="18" style="2" customWidth="1"/>
    <col min="8" max="8" width="14.5703125" style="2" bestFit="1" customWidth="1"/>
    <col min="9" max="9" width="18.42578125" style="54" customWidth="1"/>
    <col min="10" max="10" width="18.140625" style="2" customWidth="1"/>
    <col min="11" max="11" width="18" style="2" customWidth="1"/>
    <col min="12" max="12" width="16.28515625" style="54" bestFit="1" customWidth="1"/>
    <col min="13" max="13" width="17.28515625" customWidth="1"/>
    <col min="24" max="24" width="17.42578125" customWidth="1"/>
  </cols>
  <sheetData>
    <row r="2" spans="1:23" ht="31.5" x14ac:dyDescent="0.5">
      <c r="A2" s="73" t="s">
        <v>185</v>
      </c>
    </row>
    <row r="6" spans="1:23" ht="15.75" thickBot="1" x14ac:dyDescent="0.3"/>
    <row r="7" spans="1:23" ht="15.75" thickBot="1" x14ac:dyDescent="0.3">
      <c r="A7" s="33"/>
      <c r="B7" s="10"/>
      <c r="C7" s="10"/>
      <c r="D7" s="158"/>
      <c r="E7" s="158"/>
      <c r="F7" s="10"/>
      <c r="G7" s="10"/>
      <c r="H7" s="10"/>
      <c r="I7" s="159"/>
      <c r="J7" s="10"/>
      <c r="K7" s="10"/>
      <c r="L7" s="159"/>
      <c r="M7" s="10"/>
      <c r="N7" s="10"/>
      <c r="O7" s="10"/>
      <c r="P7" s="10"/>
      <c r="Q7" s="10"/>
      <c r="R7" s="10"/>
      <c r="S7" s="10"/>
      <c r="T7" s="10"/>
      <c r="U7" s="10"/>
      <c r="V7" s="10"/>
      <c r="W7" s="29"/>
    </row>
    <row r="8" spans="1:23" ht="24" thickBot="1" x14ac:dyDescent="0.4">
      <c r="A8" s="105"/>
      <c r="B8" s="166" t="s">
        <v>184</v>
      </c>
      <c r="C8" s="167"/>
      <c r="D8" s="167"/>
      <c r="E8" s="168"/>
      <c r="F8" s="169" t="s">
        <v>176</v>
      </c>
      <c r="G8" s="167"/>
      <c r="H8" s="167"/>
      <c r="I8" s="168"/>
      <c r="J8" s="169" t="s">
        <v>177</v>
      </c>
      <c r="K8" s="167"/>
      <c r="L8" s="167"/>
      <c r="M8" s="168"/>
      <c r="N8" s="2"/>
      <c r="O8" s="2"/>
      <c r="P8" s="2"/>
      <c r="Q8" s="2"/>
      <c r="R8" s="2"/>
      <c r="S8" s="2"/>
      <c r="T8" s="2"/>
      <c r="U8" s="2"/>
      <c r="V8" s="2"/>
      <c r="W8" s="50"/>
    </row>
    <row r="9" spans="1:23" ht="24" thickBot="1" x14ac:dyDescent="0.4">
      <c r="A9" s="98"/>
      <c r="B9" s="132" t="s">
        <v>187</v>
      </c>
      <c r="C9" s="92" t="s">
        <v>172</v>
      </c>
      <c r="D9" s="94" t="s">
        <v>128</v>
      </c>
      <c r="E9" s="79"/>
      <c r="F9" s="77" t="s">
        <v>187</v>
      </c>
      <c r="G9" s="91" t="s">
        <v>172</v>
      </c>
      <c r="H9" s="94" t="s">
        <v>128</v>
      </c>
      <c r="I9" s="97"/>
      <c r="J9" s="77" t="s">
        <v>187</v>
      </c>
      <c r="K9" s="91" t="s">
        <v>172</v>
      </c>
      <c r="L9" s="94" t="s">
        <v>128</v>
      </c>
      <c r="M9" s="77"/>
      <c r="N9" s="2"/>
      <c r="O9" s="2"/>
      <c r="P9" s="2"/>
      <c r="Q9" s="2"/>
      <c r="R9" s="2"/>
      <c r="S9" s="2"/>
      <c r="T9" s="2"/>
      <c r="U9" s="2"/>
      <c r="V9" s="2"/>
      <c r="W9" s="50"/>
    </row>
    <row r="10" spans="1:23" ht="46.5" x14ac:dyDescent="0.35">
      <c r="A10" s="149" t="s">
        <v>186</v>
      </c>
      <c r="B10" s="81">
        <v>66896651</v>
      </c>
      <c r="C10" s="84">
        <v>0.95150000000000001</v>
      </c>
      <c r="D10" s="131">
        <v>951524</v>
      </c>
      <c r="E10" s="79"/>
      <c r="F10" s="97">
        <v>63647952</v>
      </c>
      <c r="G10" s="146">
        <v>0.90470286789518706</v>
      </c>
      <c r="H10" s="87">
        <v>904702.86789518711</v>
      </c>
      <c r="I10" s="97"/>
      <c r="J10" s="97">
        <v>56629480</v>
      </c>
      <c r="K10" s="146">
        <v>0.92775166289503674</v>
      </c>
      <c r="L10" s="87">
        <v>927751.66289503674</v>
      </c>
      <c r="M10" s="77"/>
      <c r="N10" s="83"/>
      <c r="O10" s="76" t="s">
        <v>189</v>
      </c>
      <c r="P10" s="2"/>
      <c r="Q10" s="2"/>
      <c r="R10" s="2"/>
      <c r="S10" s="2"/>
      <c r="T10" s="2"/>
      <c r="U10" s="2"/>
      <c r="V10" s="2"/>
      <c r="W10" s="50"/>
    </row>
    <row r="11" spans="1:23" ht="47.25" thickBot="1" x14ac:dyDescent="0.4">
      <c r="A11" s="145" t="s">
        <v>188</v>
      </c>
      <c r="B11" s="95">
        <v>3408084</v>
      </c>
      <c r="C11" s="148">
        <v>4.8500000000000001E-2</v>
      </c>
      <c r="D11" s="127">
        <v>48476</v>
      </c>
      <c r="E11" s="79"/>
      <c r="F11" s="97">
        <v>6704375</v>
      </c>
      <c r="G11" s="147">
        <v>9.529713210481297E-2</v>
      </c>
      <c r="H11" s="128">
        <v>95297.132104812976</v>
      </c>
      <c r="I11" s="97"/>
      <c r="J11" s="97">
        <v>4410001</v>
      </c>
      <c r="K11" s="147">
        <v>7.2248337104963256E-2</v>
      </c>
      <c r="L11" s="128">
        <v>72248.337104963255</v>
      </c>
      <c r="M11" s="77"/>
      <c r="N11" s="83"/>
      <c r="O11" s="76" t="s">
        <v>202</v>
      </c>
      <c r="P11" s="2"/>
      <c r="Q11" s="2"/>
      <c r="R11" s="2"/>
      <c r="S11" s="2"/>
      <c r="T11" s="2"/>
      <c r="U11" s="2"/>
      <c r="V11" s="2"/>
      <c r="W11" s="50"/>
    </row>
    <row r="12" spans="1:23" ht="24" thickBot="1" x14ac:dyDescent="0.4">
      <c r="A12" s="105"/>
      <c r="B12" s="77"/>
      <c r="C12" s="133"/>
      <c r="D12" s="136">
        <v>1000000</v>
      </c>
      <c r="E12" s="79"/>
      <c r="F12" s="77"/>
      <c r="G12" s="133"/>
      <c r="H12" s="136">
        <v>1000000</v>
      </c>
      <c r="I12" s="79"/>
      <c r="J12" s="77"/>
      <c r="K12" s="133"/>
      <c r="L12" s="136">
        <v>1000000</v>
      </c>
      <c r="M12" s="79"/>
      <c r="N12" s="16"/>
      <c r="O12" s="2"/>
      <c r="P12" s="2"/>
      <c r="Q12" s="2"/>
      <c r="R12" s="2"/>
      <c r="S12" s="2"/>
      <c r="T12" s="2"/>
      <c r="U12" s="2"/>
      <c r="V12" s="2"/>
      <c r="W12" s="50"/>
    </row>
    <row r="13" spans="1:23" ht="15.75" thickBot="1" x14ac:dyDescent="0.3">
      <c r="A13" s="43"/>
      <c r="B13" s="20"/>
      <c r="C13" s="20"/>
      <c r="D13" s="160"/>
      <c r="E13" s="160"/>
      <c r="F13" s="20"/>
      <c r="G13" s="20"/>
      <c r="H13" s="20"/>
      <c r="I13" s="161"/>
      <c r="J13" s="20"/>
      <c r="K13" s="20"/>
      <c r="L13" s="161"/>
      <c r="M13" s="20"/>
      <c r="N13" s="34"/>
      <c r="O13" s="20"/>
      <c r="P13" s="20"/>
      <c r="Q13" s="20"/>
      <c r="R13" s="20"/>
      <c r="S13" s="20"/>
      <c r="T13" s="20"/>
      <c r="U13" s="20"/>
      <c r="V13" s="20"/>
      <c r="W13" s="30"/>
    </row>
    <row r="14" spans="1:23" x14ac:dyDescent="0.25">
      <c r="M14" s="2"/>
    </row>
    <row r="15" spans="1:23" x14ac:dyDescent="0.25">
      <c r="M15" s="2"/>
    </row>
    <row r="16" spans="1:23" ht="15.75" thickBot="1" x14ac:dyDescent="0.3"/>
    <row r="17" spans="1:26" s="2" customFormat="1" ht="24" thickBot="1" x14ac:dyDescent="0.4">
      <c r="A17" s="76"/>
      <c r="B17" s="169" t="s">
        <v>184</v>
      </c>
      <c r="C17" s="167"/>
      <c r="D17" s="167"/>
      <c r="E17" s="168"/>
      <c r="F17" s="169" t="s">
        <v>176</v>
      </c>
      <c r="G17" s="167"/>
      <c r="H17" s="167"/>
      <c r="I17" s="168"/>
      <c r="J17" s="167" t="s">
        <v>177</v>
      </c>
      <c r="K17" s="167"/>
      <c r="L17" s="167"/>
      <c r="M17" s="168"/>
    </row>
    <row r="18" spans="1:26" s="2" customFormat="1" ht="24" thickBot="1" x14ac:dyDescent="0.4">
      <c r="A18" s="76"/>
      <c r="B18" s="78" t="s">
        <v>191</v>
      </c>
      <c r="C18" s="77" t="s">
        <v>190</v>
      </c>
      <c r="D18" s="79" t="s">
        <v>193</v>
      </c>
      <c r="E18" s="80" t="s">
        <v>194</v>
      </c>
      <c r="F18" s="78" t="s">
        <v>126</v>
      </c>
      <c r="G18" s="77" t="s">
        <v>127</v>
      </c>
      <c r="H18" s="77" t="s">
        <v>128</v>
      </c>
      <c r="I18" s="81" t="s">
        <v>173</v>
      </c>
      <c r="J18" s="133" t="s">
        <v>126</v>
      </c>
      <c r="K18" s="134" t="s">
        <v>127</v>
      </c>
      <c r="L18" s="135" t="s">
        <v>128</v>
      </c>
      <c r="M18" s="136" t="s">
        <v>173</v>
      </c>
    </row>
    <row r="19" spans="1:26" s="2" customFormat="1" ht="23.25" x14ac:dyDescent="0.35">
      <c r="A19" s="98" t="s">
        <v>23</v>
      </c>
      <c r="B19" s="99">
        <v>3181</v>
      </c>
      <c r="C19" s="100">
        <v>2692</v>
      </c>
      <c r="D19" s="101">
        <v>18218</v>
      </c>
      <c r="E19" s="85">
        <f t="shared" ref="E19:E51" si="0">(D19*$D$11)/1000000</f>
        <v>883.13576799999998</v>
      </c>
      <c r="F19" s="99">
        <v>5411</v>
      </c>
      <c r="G19" s="101">
        <v>4680</v>
      </c>
      <c r="H19" s="101">
        <v>25569</v>
      </c>
      <c r="I19" s="86">
        <f t="shared" ref="I19:I50" si="1">(H19*$H$11)/1000000</f>
        <v>2436.6523707879628</v>
      </c>
      <c r="J19" s="102">
        <v>254</v>
      </c>
      <c r="K19" s="100">
        <v>234</v>
      </c>
      <c r="L19" s="103">
        <v>1398</v>
      </c>
      <c r="M19" s="104">
        <f t="shared" ref="M19:M50" si="2">(L19*$L$11)/1000000</f>
        <v>101.00317527273863</v>
      </c>
    </row>
    <row r="20" spans="1:26" s="2" customFormat="1" ht="23.25" x14ac:dyDescent="0.35">
      <c r="A20" s="105" t="s">
        <v>103</v>
      </c>
      <c r="B20" s="78">
        <v>5</v>
      </c>
      <c r="C20" s="77">
        <v>5</v>
      </c>
      <c r="D20" s="79">
        <v>17.5</v>
      </c>
      <c r="E20" s="80">
        <f t="shared" si="0"/>
        <v>0.84833000000000003</v>
      </c>
      <c r="F20" s="78">
        <v>101</v>
      </c>
      <c r="G20" s="77">
        <v>92</v>
      </c>
      <c r="H20" s="106">
        <v>438</v>
      </c>
      <c r="I20" s="81">
        <f t="shared" si="1"/>
        <v>41.740143861908088</v>
      </c>
      <c r="J20" s="107">
        <v>748</v>
      </c>
      <c r="K20" s="77">
        <v>633</v>
      </c>
      <c r="L20" s="97">
        <v>5385</v>
      </c>
      <c r="M20" s="108">
        <f>(L20*$L$11)/1000000</f>
        <v>389.05729531022718</v>
      </c>
      <c r="O20" s="77" t="s">
        <v>192</v>
      </c>
    </row>
    <row r="21" spans="1:26" s="2" customFormat="1" ht="23.25" x14ac:dyDescent="0.35">
      <c r="A21" s="105" t="s">
        <v>104</v>
      </c>
      <c r="B21" s="78">
        <v>5</v>
      </c>
      <c r="C21" s="77">
        <v>4</v>
      </c>
      <c r="D21" s="79">
        <v>23</v>
      </c>
      <c r="E21" s="80">
        <f t="shared" si="0"/>
        <v>1.1149480000000001</v>
      </c>
      <c r="F21" s="109">
        <v>112</v>
      </c>
      <c r="G21" s="77">
        <v>105</v>
      </c>
      <c r="H21" s="77">
        <v>456</v>
      </c>
      <c r="I21" s="81">
        <f t="shared" si="1"/>
        <v>43.455492239794715</v>
      </c>
      <c r="J21" s="107">
        <v>654</v>
      </c>
      <c r="K21" s="77">
        <v>570</v>
      </c>
      <c r="L21" s="97">
        <v>22835</v>
      </c>
      <c r="M21" s="108">
        <f t="shared" si="2"/>
        <v>1649.790777791836</v>
      </c>
      <c r="O21" s="77" t="s">
        <v>216</v>
      </c>
    </row>
    <row r="22" spans="1:26" s="2" customFormat="1" ht="24" thickBot="1" x14ac:dyDescent="0.4">
      <c r="A22" s="105" t="s">
        <v>119</v>
      </c>
      <c r="B22" s="78">
        <v>13</v>
      </c>
      <c r="C22" s="77">
        <v>9</v>
      </c>
      <c r="D22" s="79">
        <v>48</v>
      </c>
      <c r="E22" s="80">
        <f t="shared" si="0"/>
        <v>2.326848</v>
      </c>
      <c r="F22" s="109">
        <v>32</v>
      </c>
      <c r="G22" s="77">
        <v>28</v>
      </c>
      <c r="H22" s="77">
        <v>120</v>
      </c>
      <c r="I22" s="81">
        <f t="shared" si="1"/>
        <v>11.435655852577558</v>
      </c>
      <c r="J22" s="107">
        <v>588</v>
      </c>
      <c r="K22" s="77">
        <v>495</v>
      </c>
      <c r="L22" s="97">
        <v>2854</v>
      </c>
      <c r="M22" s="108">
        <f t="shared" si="2"/>
        <v>206.19675409756513</v>
      </c>
      <c r="O22" s="77" t="s">
        <v>217</v>
      </c>
    </row>
    <row r="23" spans="1:26" s="2" customFormat="1" ht="23.25" x14ac:dyDescent="0.35">
      <c r="A23" s="105" t="s">
        <v>108</v>
      </c>
      <c r="B23" s="78">
        <v>11</v>
      </c>
      <c r="C23" s="77">
        <v>10</v>
      </c>
      <c r="D23" s="79">
        <v>73</v>
      </c>
      <c r="E23" s="80">
        <f t="shared" si="0"/>
        <v>3.538748</v>
      </c>
      <c r="F23" s="109">
        <v>2449</v>
      </c>
      <c r="G23" s="77">
        <v>1131</v>
      </c>
      <c r="H23" s="77">
        <v>9652</v>
      </c>
      <c r="I23" s="81">
        <f t="shared" si="1"/>
        <v>919.80791907565481</v>
      </c>
      <c r="J23" s="107">
        <v>2477</v>
      </c>
      <c r="K23" s="77">
        <v>1610</v>
      </c>
      <c r="L23" s="97">
        <v>11178</v>
      </c>
      <c r="M23" s="108">
        <f t="shared" si="2"/>
        <v>807.59191215927922</v>
      </c>
      <c r="O23" s="98" t="s">
        <v>203</v>
      </c>
      <c r="P23" s="10"/>
      <c r="Q23" s="10"/>
      <c r="R23" s="10"/>
      <c r="S23" s="10"/>
      <c r="T23" s="10"/>
      <c r="U23" s="10"/>
      <c r="V23" s="10"/>
      <c r="W23" s="10"/>
      <c r="X23" s="29"/>
    </row>
    <row r="24" spans="1:26" s="2" customFormat="1" ht="23.25" x14ac:dyDescent="0.35">
      <c r="A24" s="105" t="s">
        <v>115</v>
      </c>
      <c r="B24" s="78">
        <v>17</v>
      </c>
      <c r="C24" s="77">
        <v>16</v>
      </c>
      <c r="D24" s="79">
        <v>77</v>
      </c>
      <c r="E24" s="80">
        <f t="shared" si="0"/>
        <v>3.7326519999999999</v>
      </c>
      <c r="F24" s="109">
        <v>37</v>
      </c>
      <c r="G24" s="77">
        <v>31</v>
      </c>
      <c r="H24" s="77">
        <v>109</v>
      </c>
      <c r="I24" s="81">
        <f t="shared" si="1"/>
        <v>10.387387399424615</v>
      </c>
      <c r="J24" s="107">
        <v>2423</v>
      </c>
      <c r="K24" s="77">
        <v>2138</v>
      </c>
      <c r="L24" s="97">
        <v>11870</v>
      </c>
      <c r="M24" s="108">
        <f t="shared" si="2"/>
        <v>857.58776143591376</v>
      </c>
      <c r="O24" s="12"/>
      <c r="Q24" s="77" t="s">
        <v>212</v>
      </c>
      <c r="X24" s="50"/>
    </row>
    <row r="25" spans="1:26" s="2" customFormat="1" ht="23.25" x14ac:dyDescent="0.35">
      <c r="A25" s="105" t="s">
        <v>37</v>
      </c>
      <c r="B25" s="109">
        <v>732</v>
      </c>
      <c r="C25" s="77">
        <v>648</v>
      </c>
      <c r="D25" s="79">
        <v>3882</v>
      </c>
      <c r="E25" s="80">
        <f t="shared" si="0"/>
        <v>188.183832</v>
      </c>
      <c r="F25" s="78">
        <v>15</v>
      </c>
      <c r="G25" s="77">
        <v>15</v>
      </c>
      <c r="H25" s="77">
        <v>87</v>
      </c>
      <c r="I25" s="81">
        <f t="shared" si="1"/>
        <v>8.2908504931187288</v>
      </c>
      <c r="J25" s="107">
        <v>204</v>
      </c>
      <c r="K25" s="77">
        <v>190</v>
      </c>
      <c r="L25" s="97">
        <v>1365</v>
      </c>
      <c r="M25" s="108">
        <f t="shared" si="2"/>
        <v>98.618980148274844</v>
      </c>
      <c r="O25" s="78"/>
      <c r="P25" s="77"/>
      <c r="Q25" s="77" t="s">
        <v>195</v>
      </c>
      <c r="R25" s="77"/>
      <c r="S25" s="77"/>
      <c r="T25" s="77"/>
      <c r="U25" s="77"/>
      <c r="V25" s="77"/>
      <c r="W25" s="77"/>
      <c r="X25" s="82"/>
      <c r="Y25" s="77"/>
      <c r="Z25" s="77"/>
    </row>
    <row r="26" spans="1:26" s="2" customFormat="1" ht="24" thickBot="1" x14ac:dyDescent="0.4">
      <c r="A26" s="105" t="s">
        <v>209</v>
      </c>
      <c r="B26" s="78">
        <v>0</v>
      </c>
      <c r="C26" s="77">
        <v>0</v>
      </c>
      <c r="D26" s="79">
        <v>0</v>
      </c>
      <c r="E26" s="80">
        <f t="shared" si="0"/>
        <v>0</v>
      </c>
      <c r="F26" s="109">
        <v>418</v>
      </c>
      <c r="G26" s="77">
        <v>375</v>
      </c>
      <c r="H26" s="77">
        <v>1679</v>
      </c>
      <c r="I26" s="81">
        <f>(H26*$H$11)/1000000</f>
        <v>160.00388480398098</v>
      </c>
      <c r="J26" s="107">
        <v>1273</v>
      </c>
      <c r="K26" s="77">
        <v>1174</v>
      </c>
      <c r="L26" s="97">
        <v>30057</v>
      </c>
      <c r="M26" s="108">
        <f>(L26*$L$11)/1000000</f>
        <v>2171.5682683638806</v>
      </c>
      <c r="O26" s="91"/>
      <c r="P26" s="92"/>
      <c r="Q26" s="92"/>
      <c r="R26" s="92" t="s">
        <v>196</v>
      </c>
      <c r="S26" s="92"/>
      <c r="T26" s="92"/>
      <c r="U26" s="92"/>
      <c r="V26" s="92"/>
      <c r="W26" s="92"/>
      <c r="X26" s="96"/>
      <c r="Y26" s="77"/>
      <c r="Z26" s="77"/>
    </row>
    <row r="27" spans="1:26" s="2" customFormat="1" ht="23.25" x14ac:dyDescent="0.35">
      <c r="A27" s="105" t="s">
        <v>65</v>
      </c>
      <c r="B27" s="109">
        <v>1171</v>
      </c>
      <c r="C27" s="77">
        <v>957</v>
      </c>
      <c r="D27" s="79">
        <v>5147</v>
      </c>
      <c r="E27" s="80">
        <f t="shared" si="0"/>
        <v>249.50597200000001</v>
      </c>
      <c r="F27" s="109">
        <v>48</v>
      </c>
      <c r="G27" s="77">
        <v>41</v>
      </c>
      <c r="H27" s="77">
        <v>1027</v>
      </c>
      <c r="I27" s="81">
        <f t="shared" si="1"/>
        <v>97.870154671642936</v>
      </c>
      <c r="J27" s="78">
        <v>57</v>
      </c>
      <c r="K27" s="77">
        <v>50</v>
      </c>
      <c r="L27" s="97">
        <v>513</v>
      </c>
      <c r="M27" s="108">
        <f t="shared" si="2"/>
        <v>37.063396934846146</v>
      </c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spans="1:26" s="2" customFormat="1" ht="23.25" x14ac:dyDescent="0.35">
      <c r="A28" s="105" t="s">
        <v>31</v>
      </c>
      <c r="B28" s="109">
        <v>1123</v>
      </c>
      <c r="C28" s="77">
        <v>995</v>
      </c>
      <c r="D28" s="79">
        <v>5513</v>
      </c>
      <c r="E28" s="80">
        <f t="shared" si="0"/>
        <v>267.24818800000003</v>
      </c>
      <c r="F28" s="109">
        <v>2366</v>
      </c>
      <c r="G28" s="77">
        <v>1217</v>
      </c>
      <c r="H28" s="77">
        <v>14206</v>
      </c>
      <c r="I28" s="81">
        <f t="shared" si="1"/>
        <v>1353.791058680973</v>
      </c>
      <c r="J28" s="78">
        <v>31</v>
      </c>
      <c r="K28" s="77">
        <v>30</v>
      </c>
      <c r="L28" s="97">
        <v>171</v>
      </c>
      <c r="M28" s="108">
        <f t="shared" si="2"/>
        <v>12.354465644948718</v>
      </c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spans="1:26" s="2" customFormat="1" ht="23.25" x14ac:dyDescent="0.35">
      <c r="A29" s="105" t="s">
        <v>17</v>
      </c>
      <c r="B29" s="109">
        <v>706</v>
      </c>
      <c r="C29" s="77">
        <v>571</v>
      </c>
      <c r="D29" s="79">
        <v>3032</v>
      </c>
      <c r="E29" s="80">
        <f t="shared" si="0"/>
        <v>146.979232</v>
      </c>
      <c r="F29" s="109">
        <v>916</v>
      </c>
      <c r="G29" s="77">
        <v>737</v>
      </c>
      <c r="H29" s="77">
        <v>3370</v>
      </c>
      <c r="I29" s="81">
        <f t="shared" si="1"/>
        <v>321.15133519321972</v>
      </c>
      <c r="J29" s="107">
        <v>350</v>
      </c>
      <c r="K29" s="77">
        <v>322</v>
      </c>
      <c r="L29" s="97">
        <v>1671</v>
      </c>
      <c r="M29" s="108">
        <f t="shared" si="2"/>
        <v>120.72697130239359</v>
      </c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spans="1:26" s="2" customFormat="1" ht="23.25" x14ac:dyDescent="0.35">
      <c r="A30" s="105" t="s">
        <v>70</v>
      </c>
      <c r="B30" s="109">
        <v>5693</v>
      </c>
      <c r="C30" s="77">
        <v>4595</v>
      </c>
      <c r="D30" s="79">
        <v>36554</v>
      </c>
      <c r="E30" s="80">
        <f t="shared" si="0"/>
        <v>1771.991704</v>
      </c>
      <c r="F30" s="109">
        <v>3414</v>
      </c>
      <c r="G30" s="77">
        <v>2194</v>
      </c>
      <c r="H30" s="77">
        <v>125466</v>
      </c>
      <c r="I30" s="81">
        <f t="shared" si="1"/>
        <v>11956.549976662463</v>
      </c>
      <c r="J30" s="107">
        <v>3046</v>
      </c>
      <c r="K30" s="77">
        <v>2517</v>
      </c>
      <c r="L30" s="97">
        <v>14924</v>
      </c>
      <c r="M30" s="108">
        <f>(L30*$L$11)/1000000</f>
        <v>1078.2341829544716</v>
      </c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spans="1:26" s="2" customFormat="1" ht="23.25" x14ac:dyDescent="0.35">
      <c r="A31" s="110" t="s">
        <v>66</v>
      </c>
      <c r="B31" s="110">
        <v>2736</v>
      </c>
      <c r="C31" s="111">
        <v>2245</v>
      </c>
      <c r="D31" s="112">
        <v>14545</v>
      </c>
      <c r="E31" s="80">
        <f t="shared" si="0"/>
        <v>705.08342000000005</v>
      </c>
      <c r="F31" s="110">
        <v>324</v>
      </c>
      <c r="G31" s="111">
        <v>273</v>
      </c>
      <c r="H31" s="111">
        <v>1122</v>
      </c>
      <c r="I31" s="81">
        <f t="shared" si="1"/>
        <v>106.92338222160016</v>
      </c>
      <c r="J31" s="113">
        <v>46</v>
      </c>
      <c r="K31" s="111">
        <v>43</v>
      </c>
      <c r="L31" s="114">
        <v>264</v>
      </c>
      <c r="M31" s="108">
        <f t="shared" si="2"/>
        <v>19.073560995710299</v>
      </c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6" s="2" customFormat="1" ht="23.25" x14ac:dyDescent="0.35">
      <c r="A32" s="105" t="s">
        <v>46</v>
      </c>
      <c r="B32" s="109">
        <v>993</v>
      </c>
      <c r="C32" s="77">
        <v>868</v>
      </c>
      <c r="D32" s="79">
        <v>6363</v>
      </c>
      <c r="E32" s="80">
        <f t="shared" si="0"/>
        <v>308.452788</v>
      </c>
      <c r="F32" s="109">
        <v>1060</v>
      </c>
      <c r="G32" s="77">
        <v>933</v>
      </c>
      <c r="H32" s="77">
        <v>8360</v>
      </c>
      <c r="I32" s="81">
        <f t="shared" si="1"/>
        <v>796.6840243962364</v>
      </c>
      <c r="J32" s="107">
        <v>1686</v>
      </c>
      <c r="K32" s="77">
        <v>1302</v>
      </c>
      <c r="L32" s="97">
        <v>10000</v>
      </c>
      <c r="M32" s="108">
        <f t="shared" si="2"/>
        <v>722.48337104963252</v>
      </c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spans="1:26" s="2" customFormat="1" ht="23.25" x14ac:dyDescent="0.35">
      <c r="A33" s="105" t="s">
        <v>105</v>
      </c>
      <c r="B33" s="78">
        <v>85</v>
      </c>
      <c r="C33" s="77">
        <v>70</v>
      </c>
      <c r="D33" s="79">
        <v>411</v>
      </c>
      <c r="E33" s="80">
        <f t="shared" si="0"/>
        <v>19.923635999999998</v>
      </c>
      <c r="F33" s="109">
        <v>258</v>
      </c>
      <c r="G33" s="77">
        <v>227</v>
      </c>
      <c r="H33" s="77">
        <v>1050</v>
      </c>
      <c r="I33" s="81">
        <f t="shared" si="1"/>
        <v>100.06198871005363</v>
      </c>
      <c r="J33" s="107">
        <v>1468</v>
      </c>
      <c r="K33" s="77">
        <v>1192</v>
      </c>
      <c r="L33" s="97">
        <v>12505</v>
      </c>
      <c r="M33" s="108">
        <f t="shared" si="2"/>
        <v>903.46545549756547</v>
      </c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spans="1:26" s="2" customFormat="1" ht="23.25" x14ac:dyDescent="0.35">
      <c r="A34" s="105" t="s">
        <v>208</v>
      </c>
      <c r="B34" s="109">
        <v>3733</v>
      </c>
      <c r="C34" s="77">
        <v>3229</v>
      </c>
      <c r="D34" s="79">
        <v>64802</v>
      </c>
      <c r="E34" s="80">
        <f t="shared" si="0"/>
        <v>3141.3417519999998</v>
      </c>
      <c r="F34" s="109">
        <v>3781</v>
      </c>
      <c r="G34" s="77">
        <v>3383</v>
      </c>
      <c r="H34" s="77">
        <v>78566</v>
      </c>
      <c r="I34" s="81">
        <f>(H34*$H$11)/1000000</f>
        <v>7487.114480946736</v>
      </c>
      <c r="J34" s="107">
        <v>1923</v>
      </c>
      <c r="K34" s="77">
        <v>1705</v>
      </c>
      <c r="L34" s="97">
        <v>80482</v>
      </c>
      <c r="M34" s="108">
        <f>(L34*$L$11)/1000000</f>
        <v>5814.6906668816528</v>
      </c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spans="1:26" s="2" customFormat="1" ht="23.25" x14ac:dyDescent="0.35">
      <c r="A35" s="105" t="s">
        <v>59</v>
      </c>
      <c r="B35" s="109">
        <v>3056</v>
      </c>
      <c r="C35" s="77">
        <v>2406</v>
      </c>
      <c r="D35" s="79">
        <v>18115</v>
      </c>
      <c r="E35" s="80">
        <f t="shared" si="0"/>
        <v>878.14274</v>
      </c>
      <c r="F35" s="109">
        <v>1983</v>
      </c>
      <c r="G35" s="77">
        <v>1627</v>
      </c>
      <c r="H35" s="77">
        <v>9071</v>
      </c>
      <c r="I35" s="81">
        <f t="shared" si="1"/>
        <v>864.44028532275854</v>
      </c>
      <c r="J35" s="107">
        <v>4207</v>
      </c>
      <c r="K35" s="77">
        <v>3006</v>
      </c>
      <c r="L35" s="97">
        <v>25544</v>
      </c>
      <c r="M35" s="108">
        <f t="shared" si="2"/>
        <v>1845.5115230091815</v>
      </c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spans="1:26" s="2" customFormat="1" ht="23.25" x14ac:dyDescent="0.35">
      <c r="A36" s="105" t="s">
        <v>48</v>
      </c>
      <c r="B36" s="109">
        <v>222</v>
      </c>
      <c r="C36" s="76">
        <v>194</v>
      </c>
      <c r="D36" s="79">
        <v>1427</v>
      </c>
      <c r="E36" s="80">
        <f t="shared" si="0"/>
        <v>69.175252</v>
      </c>
      <c r="F36" s="109">
        <v>290</v>
      </c>
      <c r="G36" s="77">
        <v>261</v>
      </c>
      <c r="H36" s="77">
        <v>1219</v>
      </c>
      <c r="I36" s="81">
        <f>(H36*$H$11)/1000000</f>
        <v>116.16720403576701</v>
      </c>
      <c r="J36" s="107">
        <v>171</v>
      </c>
      <c r="K36" s="76">
        <v>152</v>
      </c>
      <c r="L36" s="97">
        <v>1204</v>
      </c>
      <c r="M36" s="108">
        <f t="shared" si="2"/>
        <v>86.98699787437576</v>
      </c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spans="1:26" s="2" customFormat="1" ht="23.25" x14ac:dyDescent="0.35">
      <c r="A37" s="110" t="s">
        <v>72</v>
      </c>
      <c r="B37" s="113">
        <v>169</v>
      </c>
      <c r="C37" s="111">
        <v>153</v>
      </c>
      <c r="D37" s="112">
        <v>6175</v>
      </c>
      <c r="E37" s="80">
        <f t="shared" si="0"/>
        <v>299.33929999999998</v>
      </c>
      <c r="F37" s="110">
        <v>286</v>
      </c>
      <c r="G37" s="111">
        <v>246</v>
      </c>
      <c r="H37" s="111">
        <v>1333</v>
      </c>
      <c r="I37" s="81">
        <f t="shared" si="1"/>
        <v>127.0310770957157</v>
      </c>
      <c r="J37" s="113">
        <v>2841</v>
      </c>
      <c r="K37" s="111">
        <v>2395</v>
      </c>
      <c r="L37" s="114">
        <v>18198</v>
      </c>
      <c r="M37" s="108">
        <f t="shared" si="2"/>
        <v>1314.7752386361212</v>
      </c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6" s="2" customFormat="1" ht="23.25" x14ac:dyDescent="0.35">
      <c r="A38" s="105" t="s">
        <v>52</v>
      </c>
      <c r="B38" s="109">
        <v>2170</v>
      </c>
      <c r="C38" s="77">
        <v>1915</v>
      </c>
      <c r="D38" s="79">
        <v>12367</v>
      </c>
      <c r="E38" s="80">
        <f t="shared" si="0"/>
        <v>599.50269200000002</v>
      </c>
      <c r="F38" s="109">
        <v>2935</v>
      </c>
      <c r="G38" s="77">
        <v>2532</v>
      </c>
      <c r="H38" s="77">
        <v>16479</v>
      </c>
      <c r="I38" s="81">
        <f t="shared" si="1"/>
        <v>1570.4014399552132</v>
      </c>
      <c r="J38" s="107">
        <v>108</v>
      </c>
      <c r="K38" s="77">
        <v>95</v>
      </c>
      <c r="L38" s="97">
        <v>686</v>
      </c>
      <c r="M38" s="108">
        <f t="shared" si="2"/>
        <v>49.562359254004789</v>
      </c>
    </row>
    <row r="39" spans="1:26" s="2" customFormat="1" ht="23.25" x14ac:dyDescent="0.35">
      <c r="A39" s="105" t="s">
        <v>54</v>
      </c>
      <c r="B39" s="110">
        <v>5277</v>
      </c>
      <c r="C39" s="111">
        <v>3929</v>
      </c>
      <c r="D39" s="112">
        <v>39926</v>
      </c>
      <c r="E39" s="80">
        <f t="shared" si="0"/>
        <v>1935.4527760000001</v>
      </c>
      <c r="F39" s="110">
        <v>5356</v>
      </c>
      <c r="G39" s="111">
        <v>4045</v>
      </c>
      <c r="H39" s="111">
        <v>30885</v>
      </c>
      <c r="I39" s="81">
        <f t="shared" si="1"/>
        <v>2943.251925057149</v>
      </c>
      <c r="J39" s="113">
        <v>5106</v>
      </c>
      <c r="K39" s="111">
        <v>3980</v>
      </c>
      <c r="L39" s="114">
        <v>39745</v>
      </c>
      <c r="M39" s="108">
        <f t="shared" si="2"/>
        <v>2871.5101582367643</v>
      </c>
    </row>
    <row r="40" spans="1:26" s="2" customFormat="1" ht="23.25" x14ac:dyDescent="0.35">
      <c r="A40" s="105" t="s">
        <v>13</v>
      </c>
      <c r="B40" s="109">
        <v>692</v>
      </c>
      <c r="C40" s="77">
        <v>604</v>
      </c>
      <c r="D40" s="79">
        <v>6103</v>
      </c>
      <c r="E40" s="80">
        <f t="shared" si="0"/>
        <v>295.84902799999998</v>
      </c>
      <c r="F40" s="109">
        <v>114</v>
      </c>
      <c r="G40" s="77">
        <v>105</v>
      </c>
      <c r="H40" s="77">
        <v>729</v>
      </c>
      <c r="I40" s="81">
        <f t="shared" si="1"/>
        <v>69.471609304408659</v>
      </c>
      <c r="J40" s="107">
        <v>272</v>
      </c>
      <c r="K40" s="77">
        <v>252</v>
      </c>
      <c r="L40" s="97">
        <v>2499</v>
      </c>
      <c r="M40" s="108">
        <f t="shared" si="2"/>
        <v>180.54859442530315</v>
      </c>
    </row>
    <row r="41" spans="1:26" s="2" customFormat="1" ht="23.25" x14ac:dyDescent="0.35">
      <c r="A41" s="105" t="s">
        <v>89</v>
      </c>
      <c r="B41" s="109">
        <v>52</v>
      </c>
      <c r="C41" s="77">
        <v>47</v>
      </c>
      <c r="D41" s="79">
        <v>212</v>
      </c>
      <c r="E41" s="80">
        <f t="shared" si="0"/>
        <v>10.276911999999999</v>
      </c>
      <c r="F41" s="109">
        <v>136</v>
      </c>
      <c r="G41" s="77">
        <v>110</v>
      </c>
      <c r="H41" s="77">
        <v>504</v>
      </c>
      <c r="I41" s="81">
        <f t="shared" si="1"/>
        <v>48.029754580825738</v>
      </c>
      <c r="J41" s="107">
        <v>536</v>
      </c>
      <c r="K41" s="77">
        <v>486</v>
      </c>
      <c r="L41" s="97">
        <v>2639</v>
      </c>
      <c r="M41" s="108">
        <f t="shared" si="2"/>
        <v>190.66336161999803</v>
      </c>
    </row>
    <row r="42" spans="1:26" s="2" customFormat="1" ht="23.25" x14ac:dyDescent="0.35">
      <c r="A42" s="78" t="s">
        <v>77</v>
      </c>
      <c r="B42" s="105">
        <v>1345</v>
      </c>
      <c r="C42" s="77">
        <v>1111</v>
      </c>
      <c r="D42" s="79">
        <v>6367</v>
      </c>
      <c r="E42" s="80">
        <f t="shared" si="0"/>
        <v>308.64669199999997</v>
      </c>
      <c r="F42" s="109">
        <v>1365</v>
      </c>
      <c r="G42" s="77">
        <v>1124</v>
      </c>
      <c r="H42" s="77">
        <v>5003</v>
      </c>
      <c r="I42" s="81">
        <f t="shared" si="1"/>
        <v>476.77155192037935</v>
      </c>
      <c r="J42" s="109">
        <v>2160</v>
      </c>
      <c r="K42" s="77">
        <v>1333</v>
      </c>
      <c r="L42" s="97">
        <v>13409</v>
      </c>
      <c r="M42" s="108">
        <f t="shared" si="2"/>
        <v>968.77795224045224</v>
      </c>
    </row>
    <row r="43" spans="1:26" s="2" customFormat="1" ht="23.25" x14ac:dyDescent="0.35">
      <c r="A43" s="105" t="s">
        <v>111</v>
      </c>
      <c r="B43" s="78">
        <v>33</v>
      </c>
      <c r="C43" s="77">
        <v>28</v>
      </c>
      <c r="D43" s="79">
        <v>132</v>
      </c>
      <c r="E43" s="80">
        <f t="shared" si="0"/>
        <v>6.3988319999999996</v>
      </c>
      <c r="F43" s="109">
        <v>764</v>
      </c>
      <c r="G43" s="77">
        <v>666</v>
      </c>
      <c r="H43" s="77">
        <v>2857</v>
      </c>
      <c r="I43" s="81">
        <f t="shared" si="1"/>
        <v>272.26390642345063</v>
      </c>
      <c r="J43" s="109">
        <v>23</v>
      </c>
      <c r="K43" s="77">
        <v>20</v>
      </c>
      <c r="L43" s="97">
        <v>83</v>
      </c>
      <c r="M43" s="108">
        <f t="shared" si="2"/>
        <v>5.9966119797119495</v>
      </c>
    </row>
    <row r="44" spans="1:26" s="2" customFormat="1" ht="23.25" x14ac:dyDescent="0.35">
      <c r="A44" s="105" t="s">
        <v>25</v>
      </c>
      <c r="B44" s="109">
        <v>1543</v>
      </c>
      <c r="C44" s="77">
        <v>1373</v>
      </c>
      <c r="D44" s="79">
        <v>8182</v>
      </c>
      <c r="E44" s="80">
        <f t="shared" si="0"/>
        <v>396.63063199999999</v>
      </c>
      <c r="F44" s="109">
        <v>1881</v>
      </c>
      <c r="G44" s="77">
        <v>1687</v>
      </c>
      <c r="H44" s="77">
        <v>7917</v>
      </c>
      <c r="I44" s="81">
        <f t="shared" si="1"/>
        <v>754.46739487380432</v>
      </c>
      <c r="J44" s="109">
        <v>36</v>
      </c>
      <c r="K44" s="77">
        <v>33</v>
      </c>
      <c r="L44" s="97">
        <v>169</v>
      </c>
      <c r="M44" s="108">
        <f t="shared" si="2"/>
        <v>12.209968970738791</v>
      </c>
    </row>
    <row r="45" spans="1:26" s="2" customFormat="1" ht="23.25" x14ac:dyDescent="0.35">
      <c r="A45" s="115" t="s">
        <v>93</v>
      </c>
      <c r="B45" s="116">
        <v>32</v>
      </c>
      <c r="C45" s="117">
        <v>31</v>
      </c>
      <c r="D45" s="118">
        <v>190</v>
      </c>
      <c r="E45" s="119">
        <f t="shared" si="0"/>
        <v>9.2104400000000002</v>
      </c>
      <c r="F45" s="120">
        <v>1106</v>
      </c>
      <c r="G45" s="117">
        <v>1009</v>
      </c>
      <c r="H45" s="117">
        <v>4555</v>
      </c>
      <c r="I45" s="121">
        <f t="shared" si="1"/>
        <v>434.07843673742315</v>
      </c>
      <c r="J45" s="122">
        <v>1804</v>
      </c>
      <c r="K45" s="117">
        <v>1602</v>
      </c>
      <c r="L45" s="123">
        <v>9598</v>
      </c>
      <c r="M45" s="124">
        <f t="shared" si="2"/>
        <v>693.43953953343737</v>
      </c>
    </row>
    <row r="46" spans="1:26" s="2" customFormat="1" ht="23.25" x14ac:dyDescent="0.35">
      <c r="A46" s="105" t="s">
        <v>129</v>
      </c>
      <c r="B46" s="78">
        <f>SUM(B19:B45)</f>
        <v>34795</v>
      </c>
      <c r="C46" s="77">
        <f>SUM(C19:C45)</f>
        <v>28705</v>
      </c>
      <c r="D46" s="79">
        <f>SUM(D19:D45)</f>
        <v>257901.5</v>
      </c>
      <c r="E46" s="80">
        <f t="shared" si="0"/>
        <v>12502.033114</v>
      </c>
      <c r="F46" s="78">
        <f>SUM(F19:F45)</f>
        <v>36958</v>
      </c>
      <c r="G46" s="77">
        <f>SUM(G19:G45)</f>
        <v>28874</v>
      </c>
      <c r="H46" s="79">
        <f>SUM(H19:H45)</f>
        <v>351829</v>
      </c>
      <c r="I46" s="81">
        <f t="shared" si="1"/>
        <v>33528.294691304247</v>
      </c>
      <c r="J46" s="78">
        <f>SUM(J19:J45)</f>
        <v>34492</v>
      </c>
      <c r="K46" s="77">
        <f>SUM(K19:K45)</f>
        <v>27559</v>
      </c>
      <c r="L46" s="97">
        <f>SUM(L19:L45)</f>
        <v>321246</v>
      </c>
      <c r="M46" s="108">
        <f t="shared" si="2"/>
        <v>23209.489301621026</v>
      </c>
    </row>
    <row r="47" spans="1:26" s="2" customFormat="1" ht="23.25" x14ac:dyDescent="0.35">
      <c r="A47" s="115" t="s">
        <v>181</v>
      </c>
      <c r="B47" s="125">
        <v>19798</v>
      </c>
      <c r="C47" s="117">
        <v>16160</v>
      </c>
      <c r="D47" s="118">
        <v>394432</v>
      </c>
      <c r="E47" s="119">
        <f t="shared" si="0"/>
        <v>19120.485632</v>
      </c>
      <c r="F47" s="120">
        <v>28717</v>
      </c>
      <c r="G47" s="117">
        <v>22175</v>
      </c>
      <c r="H47" s="117">
        <v>451434</v>
      </c>
      <c r="I47" s="121">
        <f t="shared" si="1"/>
        <v>43020.365534604141</v>
      </c>
      <c r="J47" s="120">
        <v>23056</v>
      </c>
      <c r="K47" s="117">
        <v>18243</v>
      </c>
      <c r="L47" s="123">
        <v>312867</v>
      </c>
      <c r="M47" s="124">
        <f t="shared" si="2"/>
        <v>22604.120485018539</v>
      </c>
      <c r="P47" s="54"/>
    </row>
    <row r="48" spans="1:26" s="2" customFormat="1" ht="23.25" x14ac:dyDescent="0.35">
      <c r="A48" s="105" t="s">
        <v>129</v>
      </c>
      <c r="B48" s="78"/>
      <c r="C48" s="77"/>
      <c r="D48" s="79">
        <v>651594.5</v>
      </c>
      <c r="E48" s="80">
        <f t="shared" si="0"/>
        <v>31586.694982000001</v>
      </c>
      <c r="F48" s="78"/>
      <c r="G48" s="77"/>
      <c r="H48" s="77">
        <v>798198</v>
      </c>
      <c r="I48" s="81">
        <f t="shared" si="1"/>
        <v>76065.980251797504</v>
      </c>
      <c r="J48" s="78"/>
      <c r="K48" s="77"/>
      <c r="L48" s="97">
        <f>L46+L47</f>
        <v>634113</v>
      </c>
      <c r="M48" s="108">
        <f>(L48*$L$11)/1000000</f>
        <v>45813.609786639565</v>
      </c>
    </row>
    <row r="49" spans="1:26" s="2" customFormat="1" ht="23.25" x14ac:dyDescent="0.35">
      <c r="A49" s="76" t="s">
        <v>183</v>
      </c>
      <c r="B49" s="78"/>
      <c r="C49" s="77"/>
      <c r="D49" s="79">
        <v>99623</v>
      </c>
      <c r="E49" s="80">
        <f t="shared" si="0"/>
        <v>4829.3245479999996</v>
      </c>
      <c r="F49" s="78"/>
      <c r="G49" s="77"/>
      <c r="H49" s="77">
        <v>5740</v>
      </c>
      <c r="I49" s="81">
        <f t="shared" si="1"/>
        <v>547.00553828162651</v>
      </c>
      <c r="J49" s="78"/>
      <c r="K49" s="77"/>
      <c r="L49" s="97">
        <v>217095</v>
      </c>
      <c r="M49" s="108">
        <f>(L49*$L$11)/1000000</f>
        <v>15684.752743801999</v>
      </c>
    </row>
    <row r="50" spans="1:26" s="2" customFormat="1" ht="23.25" x14ac:dyDescent="0.35">
      <c r="A50" s="126" t="s">
        <v>178</v>
      </c>
      <c r="B50" s="116"/>
      <c r="C50" s="117"/>
      <c r="D50" s="118">
        <v>248782</v>
      </c>
      <c r="E50" s="119">
        <f t="shared" si="0"/>
        <v>12059.956232</v>
      </c>
      <c r="F50" s="116"/>
      <c r="G50" s="117"/>
      <c r="H50" s="117">
        <v>196062</v>
      </c>
      <c r="I50" s="121">
        <f t="shared" si="1"/>
        <v>18684.14631473384</v>
      </c>
      <c r="J50" s="116"/>
      <c r="K50" s="117"/>
      <c r="L50" s="123">
        <v>148792</v>
      </c>
      <c r="M50" s="124">
        <f t="shared" si="2"/>
        <v>10749.974574521691</v>
      </c>
    </row>
    <row r="51" spans="1:26" s="2" customFormat="1" ht="24" thickBot="1" x14ac:dyDescent="0.4">
      <c r="A51" s="90" t="s">
        <v>129</v>
      </c>
      <c r="B51" s="91"/>
      <c r="C51" s="92"/>
      <c r="D51" s="93">
        <f>SUM(D48:D50)</f>
        <v>999999.5</v>
      </c>
      <c r="E51" s="127">
        <f t="shared" si="0"/>
        <v>48475.975762000002</v>
      </c>
      <c r="F51" s="91"/>
      <c r="G51" s="92"/>
      <c r="H51" s="92">
        <f>SUM(H48:H50)</f>
        <v>1000000</v>
      </c>
      <c r="I51" s="128">
        <f>(H51*$H$11)/1000000</f>
        <v>95297.132104812976</v>
      </c>
      <c r="J51" s="91"/>
      <c r="K51" s="92"/>
      <c r="L51" s="129">
        <f>SUM(L48:L50)</f>
        <v>1000000</v>
      </c>
      <c r="M51" s="128">
        <f>(L51*$L$11)/1000000</f>
        <v>72248.337104963255</v>
      </c>
    </row>
    <row r="52" spans="1:26" s="2" customFormat="1" x14ac:dyDescent="0.25">
      <c r="A52" s="16"/>
      <c r="D52" s="51"/>
      <c r="E52" s="51"/>
      <c r="I52" s="54"/>
      <c r="L52" s="54"/>
    </row>
    <row r="53" spans="1:26" s="2" customFormat="1" x14ac:dyDescent="0.25">
      <c r="D53" s="51"/>
      <c r="E53" s="51"/>
      <c r="I53" s="54"/>
      <c r="L53" s="54"/>
    </row>
    <row r="54" spans="1:26" s="2" customFormat="1" ht="15.75" thickBot="1" x14ac:dyDescent="0.3">
      <c r="A54" s="16"/>
      <c r="D54" s="51"/>
      <c r="E54" s="51"/>
      <c r="I54" s="54"/>
      <c r="L54" s="54"/>
    </row>
    <row r="55" spans="1:26" s="2" customFormat="1" ht="24" thickBot="1" x14ac:dyDescent="0.4">
      <c r="A55" s="77"/>
      <c r="B55" s="169" t="s">
        <v>184</v>
      </c>
      <c r="C55" s="167"/>
      <c r="D55" s="167"/>
      <c r="E55" s="168"/>
      <c r="F55" s="169" t="s">
        <v>176</v>
      </c>
      <c r="G55" s="167"/>
      <c r="H55" s="167"/>
      <c r="I55" s="168"/>
      <c r="J55" s="169" t="s">
        <v>177</v>
      </c>
      <c r="K55" s="167"/>
      <c r="L55" s="167"/>
      <c r="M55" s="168"/>
    </row>
    <row r="56" spans="1:26" s="2" customFormat="1" ht="24" thickBot="1" x14ac:dyDescent="0.4">
      <c r="A56" s="137"/>
      <c r="B56" s="138" t="s">
        <v>200</v>
      </c>
      <c r="C56" s="139"/>
      <c r="D56" s="139"/>
      <c r="E56" s="140"/>
      <c r="F56" s="138" t="s">
        <v>200</v>
      </c>
      <c r="G56" s="139"/>
      <c r="H56" s="139"/>
      <c r="I56" s="140"/>
      <c r="J56" s="138" t="s">
        <v>200</v>
      </c>
      <c r="K56" s="139"/>
      <c r="L56" s="139"/>
      <c r="M56" s="140"/>
    </row>
    <row r="57" spans="1:26" s="2" customFormat="1" ht="23.25" x14ac:dyDescent="0.35">
      <c r="A57" s="105" t="s">
        <v>197</v>
      </c>
      <c r="B57" s="130">
        <v>178</v>
      </c>
      <c r="C57" s="100"/>
      <c r="D57" s="101"/>
      <c r="E57" s="85"/>
      <c r="F57" s="130">
        <v>132</v>
      </c>
      <c r="G57" s="100"/>
      <c r="H57" s="100"/>
      <c r="I57" s="86"/>
      <c r="J57" s="130">
        <v>28400</v>
      </c>
      <c r="K57" s="100"/>
      <c r="L57" s="103"/>
      <c r="M57" s="132"/>
      <c r="O57" s="77" t="s">
        <v>199</v>
      </c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spans="1:26" s="2" customFormat="1" ht="24" thickBot="1" x14ac:dyDescent="0.4">
      <c r="A58" s="105" t="s">
        <v>198</v>
      </c>
      <c r="B58" s="90">
        <v>233000</v>
      </c>
      <c r="C58" s="92"/>
      <c r="D58" s="93"/>
      <c r="E58" s="94"/>
      <c r="F58" s="91">
        <v>215000</v>
      </c>
      <c r="G58" s="92"/>
      <c r="H58" s="92"/>
      <c r="I58" s="95"/>
      <c r="J58" s="91">
        <v>47200</v>
      </c>
      <c r="K58" s="92"/>
      <c r="L58" s="129"/>
      <c r="M58" s="96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spans="1:26" ht="24" thickBot="1" x14ac:dyDescent="0.4">
      <c r="A59" s="76"/>
      <c r="B59" s="77"/>
      <c r="C59" s="77"/>
      <c r="D59" s="79"/>
      <c r="E59" s="79"/>
      <c r="F59" s="77"/>
      <c r="G59" s="77"/>
      <c r="H59" s="77"/>
      <c r="I59" s="97"/>
      <c r="J59" s="79"/>
      <c r="K59" s="77"/>
      <c r="L59" s="97"/>
      <c r="M59" s="77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</row>
    <row r="60" spans="1:26" ht="24" thickBot="1" x14ac:dyDescent="0.4">
      <c r="A60" s="33"/>
      <c r="B60" s="144" t="s">
        <v>172</v>
      </c>
      <c r="C60" s="134"/>
      <c r="D60" s="143"/>
      <c r="E60" s="140" t="s">
        <v>173</v>
      </c>
      <c r="F60" s="144" t="s">
        <v>172</v>
      </c>
      <c r="G60" s="134"/>
      <c r="H60" s="143"/>
      <c r="I60" s="140" t="s">
        <v>173</v>
      </c>
      <c r="J60" s="144" t="s">
        <v>172</v>
      </c>
      <c r="K60" s="134"/>
      <c r="L60" s="143"/>
      <c r="M60" s="140" t="s">
        <v>173</v>
      </c>
      <c r="O60" s="72" t="s">
        <v>201</v>
      </c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</row>
    <row r="61" spans="1:26" ht="23.25" x14ac:dyDescent="0.35">
      <c r="A61" s="141" t="s">
        <v>174</v>
      </c>
      <c r="B61" s="78">
        <f>1-B62</f>
        <v>7.6336532605991714E-4</v>
      </c>
      <c r="C61" s="77"/>
      <c r="D61" s="79"/>
      <c r="E61" s="80">
        <f>B61*D10</f>
        <v>726.36042851383661</v>
      </c>
      <c r="F61" s="78">
        <f>1-F62</f>
        <v>6.1357678076712219E-4</v>
      </c>
      <c r="G61" s="77"/>
      <c r="H61" s="77"/>
      <c r="I61" s="81">
        <f>F61*H10</f>
        <v>555.10467323391197</v>
      </c>
      <c r="J61" s="78">
        <f>1-J62</f>
        <v>0.3756613756613757</v>
      </c>
      <c r="K61" s="77"/>
      <c r="L61" s="97"/>
      <c r="M61" s="81">
        <f>J61*L10</f>
        <v>348520.46595527837</v>
      </c>
      <c r="O61" s="76" t="s">
        <v>204</v>
      </c>
      <c r="P61" s="2"/>
      <c r="Q61" s="2"/>
      <c r="R61" s="2"/>
      <c r="S61" s="2"/>
      <c r="T61" s="2"/>
      <c r="U61" s="2"/>
      <c r="V61" s="2"/>
      <c r="W61" s="2"/>
      <c r="X61" s="2"/>
      <c r="Y61" s="72"/>
      <c r="Z61" s="72"/>
    </row>
    <row r="62" spans="1:26" ht="24" thickBot="1" x14ac:dyDescent="0.4">
      <c r="A62" s="142" t="s">
        <v>182</v>
      </c>
      <c r="B62" s="91">
        <f>B58/(B58+B57)</f>
        <v>0.99923663467394008</v>
      </c>
      <c r="C62" s="92"/>
      <c r="D62" s="93"/>
      <c r="E62" s="94">
        <f>B62*D10</f>
        <v>950797.63957148616</v>
      </c>
      <c r="F62" s="91">
        <f>F58/(F58+F57)</f>
        <v>0.99938642321923288</v>
      </c>
      <c r="G62" s="92"/>
      <c r="H62" s="92"/>
      <c r="I62" s="95">
        <f>F62*H10</f>
        <v>904147.76322195318</v>
      </c>
      <c r="J62" s="91">
        <f>J58/(J58+J57)</f>
        <v>0.6243386243386243</v>
      </c>
      <c r="K62" s="92"/>
      <c r="L62" s="129"/>
      <c r="M62" s="95">
        <f>J62*L10</f>
        <v>579231.19693975837</v>
      </c>
      <c r="O62" s="2"/>
      <c r="P62" s="2"/>
      <c r="Q62" s="77" t="s">
        <v>211</v>
      </c>
      <c r="R62" s="2"/>
      <c r="S62" s="2"/>
      <c r="T62" s="2"/>
      <c r="U62" s="2"/>
      <c r="V62" s="2"/>
      <c r="W62" s="2"/>
      <c r="X62" s="2"/>
      <c r="Y62" s="72"/>
      <c r="Z62" s="72"/>
    </row>
    <row r="63" spans="1:26" ht="23.25" x14ac:dyDescent="0.35">
      <c r="A63" s="76"/>
      <c r="B63" s="77"/>
      <c r="C63" s="77"/>
      <c r="D63" s="79"/>
      <c r="E63" s="88">
        <f>E62+E61</f>
        <v>951524</v>
      </c>
      <c r="F63" s="77"/>
      <c r="G63" s="77"/>
      <c r="H63" s="77"/>
      <c r="I63" s="89">
        <f>I62+I61</f>
        <v>904702.86789518711</v>
      </c>
      <c r="J63" s="77"/>
      <c r="K63" s="77"/>
      <c r="L63" s="97"/>
      <c r="M63" s="89">
        <f>M62+M61</f>
        <v>927751.66289503674</v>
      </c>
      <c r="O63" s="77"/>
      <c r="P63" s="77"/>
      <c r="Q63" s="77" t="s">
        <v>205</v>
      </c>
      <c r="R63" s="77"/>
      <c r="S63" s="77"/>
      <c r="T63" s="77"/>
      <c r="U63" s="77"/>
      <c r="V63" s="77"/>
      <c r="W63" s="77"/>
      <c r="X63" s="77"/>
      <c r="Y63" s="72"/>
      <c r="Z63" s="72"/>
    </row>
    <row r="64" spans="1:26" ht="23.25" x14ac:dyDescent="0.35">
      <c r="A64" s="76" t="s">
        <v>129</v>
      </c>
      <c r="B64" s="77"/>
      <c r="C64" s="77"/>
      <c r="D64" s="79"/>
      <c r="E64" s="79">
        <f>E63+E51</f>
        <v>999999.97576199996</v>
      </c>
      <c r="F64" s="77"/>
      <c r="G64" s="77"/>
      <c r="H64" s="77"/>
      <c r="I64" s="97">
        <f>I63+I51</f>
        <v>1000000.0000000001</v>
      </c>
      <c r="J64" s="77"/>
      <c r="K64" s="77"/>
      <c r="L64" s="97"/>
      <c r="M64" s="97">
        <f>M63+M51</f>
        <v>1000000</v>
      </c>
      <c r="O64" s="77"/>
      <c r="P64" s="77"/>
      <c r="Q64" s="77"/>
      <c r="R64" s="77" t="s">
        <v>206</v>
      </c>
      <c r="S64" s="77"/>
      <c r="T64" s="77"/>
      <c r="U64" s="77"/>
      <c r="V64" s="77"/>
      <c r="W64" s="77"/>
      <c r="X64" s="77"/>
      <c r="Y64" s="72"/>
      <c r="Z64" s="72"/>
    </row>
  </sheetData>
  <mergeCells count="9">
    <mergeCell ref="B8:E8"/>
    <mergeCell ref="F8:I8"/>
    <mergeCell ref="J8:M8"/>
    <mergeCell ref="B17:E17"/>
    <mergeCell ref="B55:E55"/>
    <mergeCell ref="F17:I17"/>
    <mergeCell ref="J17:M17"/>
    <mergeCell ref="F55:I55"/>
    <mergeCell ref="J55:M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6"/>
  <sheetViews>
    <sheetView zoomScale="60" zoomScaleNormal="60" workbookViewId="0">
      <selection activeCell="J17" sqref="J17"/>
    </sheetView>
  </sheetViews>
  <sheetFormatPr baseColWidth="10" defaultColWidth="10.85546875" defaultRowHeight="15" x14ac:dyDescent="0.25"/>
  <cols>
    <col min="1" max="1" width="30.140625" style="16" customWidth="1"/>
    <col min="2" max="2" width="77.7109375" style="2" customWidth="1"/>
    <col min="3" max="3" width="67" style="2" customWidth="1"/>
    <col min="4" max="4" width="72.140625" style="2" customWidth="1"/>
    <col min="5" max="16384" width="10.85546875" style="2"/>
  </cols>
  <sheetData>
    <row r="3" spans="1:4" ht="31.5" x14ac:dyDescent="0.5">
      <c r="A3" s="73" t="s">
        <v>213</v>
      </c>
    </row>
    <row r="7" spans="1:4" ht="15.75" thickBot="1" x14ac:dyDescent="0.3"/>
    <row r="8" spans="1:4" ht="24" thickBot="1" x14ac:dyDescent="0.4">
      <c r="A8" s="76"/>
      <c r="B8" s="169" t="s">
        <v>143</v>
      </c>
      <c r="C8" s="167"/>
      <c r="D8" s="168"/>
    </row>
    <row r="9" spans="1:4" ht="24" thickBot="1" x14ac:dyDescent="0.4">
      <c r="A9" s="76"/>
      <c r="B9" s="150" t="s">
        <v>184</v>
      </c>
      <c r="C9" s="150" t="s">
        <v>176</v>
      </c>
      <c r="D9" s="150" t="s">
        <v>177</v>
      </c>
    </row>
    <row r="10" spans="1:4" ht="46.5" x14ac:dyDescent="0.35">
      <c r="A10" s="151" t="s">
        <v>23</v>
      </c>
      <c r="B10" s="152" t="s">
        <v>134</v>
      </c>
      <c r="C10" s="152" t="s">
        <v>147</v>
      </c>
      <c r="D10" s="152" t="s">
        <v>151</v>
      </c>
    </row>
    <row r="11" spans="1:4" ht="23.25" x14ac:dyDescent="0.35">
      <c r="A11" s="141" t="s">
        <v>103</v>
      </c>
      <c r="B11" s="152" t="s">
        <v>130</v>
      </c>
      <c r="C11" s="152" t="s">
        <v>130</v>
      </c>
      <c r="D11" s="152" t="s">
        <v>156</v>
      </c>
    </row>
    <row r="12" spans="1:4" ht="23.25" x14ac:dyDescent="0.35">
      <c r="A12" s="141" t="s">
        <v>104</v>
      </c>
      <c r="B12" s="152" t="s">
        <v>130</v>
      </c>
      <c r="C12" s="152" t="s">
        <v>130</v>
      </c>
      <c r="D12" s="152" t="s">
        <v>152</v>
      </c>
    </row>
    <row r="13" spans="1:4" ht="23.25" x14ac:dyDescent="0.35">
      <c r="A13" s="141" t="s">
        <v>119</v>
      </c>
      <c r="B13" s="152" t="s">
        <v>130</v>
      </c>
      <c r="C13" s="152" t="s">
        <v>130</v>
      </c>
      <c r="D13" s="152" t="s">
        <v>157</v>
      </c>
    </row>
    <row r="14" spans="1:4" ht="23.25" x14ac:dyDescent="0.35">
      <c r="A14" s="141" t="s">
        <v>108</v>
      </c>
      <c r="B14" s="153" t="s">
        <v>130</v>
      </c>
      <c r="C14" s="153" t="s">
        <v>130</v>
      </c>
      <c r="D14" s="153" t="s">
        <v>130</v>
      </c>
    </row>
    <row r="15" spans="1:4" ht="23.25" x14ac:dyDescent="0.35">
      <c r="A15" s="141" t="s">
        <v>115</v>
      </c>
      <c r="B15" s="153" t="s">
        <v>130</v>
      </c>
      <c r="C15" s="153" t="s">
        <v>130</v>
      </c>
      <c r="D15" s="153" t="s">
        <v>158</v>
      </c>
    </row>
    <row r="16" spans="1:4" ht="23.25" x14ac:dyDescent="0.35">
      <c r="A16" s="141" t="s">
        <v>37</v>
      </c>
      <c r="B16" s="153" t="s">
        <v>135</v>
      </c>
      <c r="C16" s="153" t="s">
        <v>144</v>
      </c>
      <c r="D16" s="153" t="s">
        <v>159</v>
      </c>
    </row>
    <row r="17" spans="1:4" ht="46.5" x14ac:dyDescent="0.35">
      <c r="A17" s="141" t="s">
        <v>102</v>
      </c>
      <c r="B17" s="153" t="s">
        <v>130</v>
      </c>
      <c r="C17" s="153" t="s">
        <v>167</v>
      </c>
      <c r="D17" s="153" t="s">
        <v>160</v>
      </c>
    </row>
    <row r="18" spans="1:4" ht="23.25" x14ac:dyDescent="0.35">
      <c r="A18" s="141" t="s">
        <v>65</v>
      </c>
      <c r="B18" s="153" t="s">
        <v>136</v>
      </c>
      <c r="C18" s="153" t="s">
        <v>145</v>
      </c>
      <c r="D18" s="153" t="s">
        <v>130</v>
      </c>
    </row>
    <row r="19" spans="1:4" ht="23.25" x14ac:dyDescent="0.35">
      <c r="A19" s="141" t="s">
        <v>31</v>
      </c>
      <c r="B19" s="153" t="s">
        <v>131</v>
      </c>
      <c r="C19" s="153" t="s">
        <v>168</v>
      </c>
      <c r="D19" s="153" t="s">
        <v>130</v>
      </c>
    </row>
    <row r="20" spans="1:4" ht="23.25" x14ac:dyDescent="0.35">
      <c r="A20" s="141" t="s">
        <v>17</v>
      </c>
      <c r="B20" s="153" t="s">
        <v>130</v>
      </c>
      <c r="C20" s="153" t="s">
        <v>130</v>
      </c>
      <c r="D20" s="153" t="s">
        <v>130</v>
      </c>
    </row>
    <row r="21" spans="1:4" ht="23.25" x14ac:dyDescent="0.35">
      <c r="A21" s="141" t="s">
        <v>70</v>
      </c>
      <c r="B21" s="153" t="s">
        <v>137</v>
      </c>
      <c r="C21" s="153" t="s">
        <v>169</v>
      </c>
      <c r="D21" s="153" t="s">
        <v>153</v>
      </c>
    </row>
    <row r="22" spans="1:4" s="52" customFormat="1" ht="33" customHeight="1" x14ac:dyDescent="0.35">
      <c r="A22" s="154" t="s">
        <v>66</v>
      </c>
      <c r="B22" s="153" t="s">
        <v>138</v>
      </c>
      <c r="C22" s="153" t="s">
        <v>148</v>
      </c>
      <c r="D22" s="153" t="s">
        <v>154</v>
      </c>
    </row>
    <row r="23" spans="1:4" ht="23.25" x14ac:dyDescent="0.35">
      <c r="A23" s="141" t="s">
        <v>46</v>
      </c>
      <c r="B23" s="153" t="s">
        <v>132</v>
      </c>
      <c r="C23" s="153" t="s">
        <v>130</v>
      </c>
      <c r="D23" s="153" t="s">
        <v>130</v>
      </c>
    </row>
    <row r="24" spans="1:4" ht="23.25" x14ac:dyDescent="0.35">
      <c r="A24" s="141" t="s">
        <v>105</v>
      </c>
      <c r="B24" s="153" t="s">
        <v>130</v>
      </c>
      <c r="C24" s="153" t="s">
        <v>130</v>
      </c>
      <c r="D24" s="153" t="s">
        <v>161</v>
      </c>
    </row>
    <row r="25" spans="1:4" ht="46.5" x14ac:dyDescent="0.35">
      <c r="A25" s="141" t="s">
        <v>74</v>
      </c>
      <c r="B25" s="153" t="s">
        <v>139</v>
      </c>
      <c r="C25" s="153" t="s">
        <v>149</v>
      </c>
      <c r="D25" s="153" t="s">
        <v>166</v>
      </c>
    </row>
    <row r="26" spans="1:4" ht="23.25" x14ac:dyDescent="0.35">
      <c r="A26" s="141" t="s">
        <v>59</v>
      </c>
      <c r="B26" s="153" t="s">
        <v>140</v>
      </c>
      <c r="C26" s="153" t="s">
        <v>150</v>
      </c>
      <c r="D26" s="153" t="s">
        <v>165</v>
      </c>
    </row>
    <row r="27" spans="1:4" ht="23.25" x14ac:dyDescent="0.35">
      <c r="A27" s="141" t="s">
        <v>48</v>
      </c>
      <c r="B27" s="155" t="s">
        <v>179</v>
      </c>
      <c r="C27" s="155" t="s">
        <v>180</v>
      </c>
      <c r="D27" s="153" t="s">
        <v>145</v>
      </c>
    </row>
    <row r="28" spans="1:4" s="52" customFormat="1" ht="32.25" customHeight="1" x14ac:dyDescent="0.35">
      <c r="A28" s="154" t="s">
        <v>72</v>
      </c>
      <c r="B28" s="153" t="s">
        <v>130</v>
      </c>
      <c r="C28" s="153" t="s">
        <v>130</v>
      </c>
      <c r="D28" s="153" t="s">
        <v>164</v>
      </c>
    </row>
    <row r="29" spans="1:4" ht="23.25" x14ac:dyDescent="0.35">
      <c r="A29" s="141" t="s">
        <v>52</v>
      </c>
      <c r="B29" s="153" t="s">
        <v>141</v>
      </c>
      <c r="C29" s="153" t="s">
        <v>175</v>
      </c>
      <c r="D29" s="153" t="s">
        <v>130</v>
      </c>
    </row>
    <row r="30" spans="1:4" ht="23.25" x14ac:dyDescent="0.35">
      <c r="A30" s="141" t="s">
        <v>54</v>
      </c>
      <c r="B30" s="153" t="s">
        <v>142</v>
      </c>
      <c r="C30" s="153" t="s">
        <v>146</v>
      </c>
      <c r="D30" s="153" t="s">
        <v>163</v>
      </c>
    </row>
    <row r="31" spans="1:4" ht="23.25" x14ac:dyDescent="0.35">
      <c r="A31" s="141" t="s">
        <v>13</v>
      </c>
      <c r="B31" s="152" t="s">
        <v>130</v>
      </c>
      <c r="C31" s="152" t="s">
        <v>130</v>
      </c>
      <c r="D31" s="152" t="s">
        <v>130</v>
      </c>
    </row>
    <row r="32" spans="1:4" ht="23.25" x14ac:dyDescent="0.35">
      <c r="A32" s="141" t="s">
        <v>89</v>
      </c>
      <c r="B32" s="152" t="s">
        <v>130</v>
      </c>
      <c r="C32" s="152" t="s">
        <v>130</v>
      </c>
      <c r="D32" s="152" t="s">
        <v>162</v>
      </c>
    </row>
    <row r="33" spans="1:4" ht="23.25" x14ac:dyDescent="0.35">
      <c r="A33" s="156" t="s">
        <v>77</v>
      </c>
      <c r="B33" s="152" t="s">
        <v>130</v>
      </c>
      <c r="C33" s="152" t="s">
        <v>130</v>
      </c>
      <c r="D33" s="152" t="s">
        <v>130</v>
      </c>
    </row>
    <row r="34" spans="1:4" ht="23.25" x14ac:dyDescent="0.35">
      <c r="A34" s="141" t="s">
        <v>111</v>
      </c>
      <c r="B34" s="152" t="s">
        <v>130</v>
      </c>
      <c r="C34" s="152" t="s">
        <v>130</v>
      </c>
      <c r="D34" s="152" t="s">
        <v>130</v>
      </c>
    </row>
    <row r="35" spans="1:4" ht="23.25" x14ac:dyDescent="0.35">
      <c r="A35" s="141" t="s">
        <v>25</v>
      </c>
      <c r="B35" s="152" t="s">
        <v>133</v>
      </c>
      <c r="C35" s="152" t="s">
        <v>170</v>
      </c>
      <c r="D35" s="152" t="s">
        <v>130</v>
      </c>
    </row>
    <row r="36" spans="1:4" ht="47.25" thickBot="1" x14ac:dyDescent="0.4">
      <c r="A36" s="141" t="s">
        <v>93</v>
      </c>
      <c r="B36" s="157" t="s">
        <v>130</v>
      </c>
      <c r="C36" s="157" t="s">
        <v>171</v>
      </c>
      <c r="D36" s="157" t="s">
        <v>155</v>
      </c>
    </row>
  </sheetData>
  <mergeCells count="1">
    <mergeCell ref="B8:D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Affiliation</vt:lpstr>
      <vt:lpstr>qPCR corrected</vt:lpstr>
      <vt:lpstr>Denitrification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Villemur, Richard</dc:creator>
  <cp:lastModifiedBy>Reviewer</cp:lastModifiedBy>
  <dcterms:created xsi:type="dcterms:W3CDTF">2018-12-31T13:58:32Z</dcterms:created>
  <dcterms:modified xsi:type="dcterms:W3CDTF">2019-06-06T12:19:29Z</dcterms:modified>
</cp:coreProperties>
</file>