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撰写文章\Article3\Submit materials\Frontier in plant science\"/>
    </mc:Choice>
  </mc:AlternateContent>
  <bookViews>
    <workbookView xWindow="0" yWindow="0" windowWidth="28800" windowHeight="12888"/>
  </bookViews>
  <sheets>
    <sheet name="SD609 and HS68" sheetId="1" r:id="rId1"/>
  </sheets>
  <calcPr calcId="162913"/>
</workbook>
</file>

<file path=xl/calcChain.xml><?xml version="1.0" encoding="utf-8"?>
<calcChain xmlns="http://schemas.openxmlformats.org/spreadsheetml/2006/main">
  <c r="F533" i="1" l="1"/>
  <c r="H530" i="1" s="1"/>
  <c r="F532" i="1"/>
  <c r="G531" i="1"/>
  <c r="F531" i="1"/>
  <c r="H528" i="1" s="1"/>
  <c r="F530" i="1"/>
  <c r="H529" i="1"/>
  <c r="F529" i="1"/>
  <c r="G528" i="1"/>
  <c r="F528" i="1"/>
  <c r="F527" i="1"/>
  <c r="H524" i="1" s="1"/>
  <c r="F526" i="1"/>
  <c r="H523" i="1" s="1"/>
  <c r="G525" i="1"/>
  <c r="F525" i="1"/>
  <c r="H522" i="1" s="1"/>
  <c r="F524" i="1"/>
  <c r="F523" i="1"/>
  <c r="G522" i="1"/>
  <c r="F522" i="1"/>
  <c r="F521" i="1"/>
  <c r="H518" i="1" s="1"/>
  <c r="F520" i="1"/>
  <c r="H517" i="1" s="1"/>
  <c r="G519" i="1"/>
  <c r="F519" i="1"/>
  <c r="H516" i="1" s="1"/>
  <c r="F518" i="1"/>
  <c r="I518" i="1" s="1"/>
  <c r="F517" i="1"/>
  <c r="G516" i="1"/>
  <c r="F516" i="1"/>
  <c r="F515" i="1"/>
  <c r="H512" i="1" s="1"/>
  <c r="F514" i="1"/>
  <c r="H511" i="1" s="1"/>
  <c r="G513" i="1"/>
  <c r="F513" i="1"/>
  <c r="H510" i="1" s="1"/>
  <c r="F512" i="1"/>
  <c r="F511" i="1"/>
  <c r="G510" i="1"/>
  <c r="F510" i="1"/>
  <c r="F509" i="1"/>
  <c r="H506" i="1" s="1"/>
  <c r="F508" i="1"/>
  <c r="H505" i="1" s="1"/>
  <c r="G507" i="1"/>
  <c r="F507" i="1"/>
  <c r="H504" i="1" s="1"/>
  <c r="F506" i="1"/>
  <c r="I506" i="1" s="1"/>
  <c r="F505" i="1"/>
  <c r="G504" i="1"/>
  <c r="F504" i="1"/>
  <c r="F503" i="1"/>
  <c r="H500" i="1" s="1"/>
  <c r="F502" i="1"/>
  <c r="G501" i="1"/>
  <c r="F501" i="1"/>
  <c r="F500" i="1"/>
  <c r="F499" i="1"/>
  <c r="G498" i="1"/>
  <c r="F498" i="1"/>
  <c r="F497" i="1"/>
  <c r="H494" i="1" s="1"/>
  <c r="F496" i="1"/>
  <c r="H493" i="1" s="1"/>
  <c r="G495" i="1"/>
  <c r="F495" i="1"/>
  <c r="H492" i="1" s="1"/>
  <c r="F494" i="1"/>
  <c r="F493" i="1"/>
  <c r="G492" i="1"/>
  <c r="F492" i="1"/>
  <c r="F491" i="1"/>
  <c r="F490" i="1"/>
  <c r="H487" i="1" s="1"/>
  <c r="G489" i="1"/>
  <c r="F489" i="1"/>
  <c r="H486" i="1" s="1"/>
  <c r="H488" i="1"/>
  <c r="F488" i="1"/>
  <c r="F487" i="1"/>
  <c r="I487" i="1" s="1"/>
  <c r="G486" i="1"/>
  <c r="F486" i="1"/>
  <c r="F485" i="1"/>
  <c r="H482" i="1" s="1"/>
  <c r="F484" i="1"/>
  <c r="H481" i="1" s="1"/>
  <c r="G483" i="1"/>
  <c r="F483" i="1"/>
  <c r="H480" i="1" s="1"/>
  <c r="F482" i="1"/>
  <c r="F481" i="1"/>
  <c r="G480" i="1"/>
  <c r="F480" i="1"/>
  <c r="F479" i="1"/>
  <c r="H476" i="1" s="1"/>
  <c r="F478" i="1"/>
  <c r="H475" i="1" s="1"/>
  <c r="G477" i="1"/>
  <c r="F477" i="1"/>
  <c r="H474" i="1" s="1"/>
  <c r="F476" i="1"/>
  <c r="F475" i="1"/>
  <c r="G474" i="1"/>
  <c r="F474" i="1"/>
  <c r="F473" i="1"/>
  <c r="H470" i="1" s="1"/>
  <c r="F472" i="1"/>
  <c r="H469" i="1" s="1"/>
  <c r="G471" i="1"/>
  <c r="F471" i="1"/>
  <c r="H468" i="1" s="1"/>
  <c r="F470" i="1"/>
  <c r="F469" i="1"/>
  <c r="G468" i="1"/>
  <c r="F468" i="1"/>
  <c r="F467" i="1"/>
  <c r="H464" i="1" s="1"/>
  <c r="F466" i="1"/>
  <c r="H463" i="1" s="1"/>
  <c r="G465" i="1"/>
  <c r="F465" i="1"/>
  <c r="H462" i="1" s="1"/>
  <c r="F464" i="1"/>
  <c r="F463" i="1"/>
  <c r="G462" i="1"/>
  <c r="F462" i="1"/>
  <c r="F461" i="1"/>
  <c r="H458" i="1" s="1"/>
  <c r="F460" i="1"/>
  <c r="H457" i="1" s="1"/>
  <c r="G459" i="1"/>
  <c r="F459" i="1"/>
  <c r="H456" i="1" s="1"/>
  <c r="F458" i="1"/>
  <c r="F457" i="1"/>
  <c r="G456" i="1"/>
  <c r="F456" i="1"/>
  <c r="F455" i="1"/>
  <c r="H452" i="1" s="1"/>
  <c r="F454" i="1"/>
  <c r="H451" i="1" s="1"/>
  <c r="G453" i="1"/>
  <c r="F453" i="1"/>
  <c r="H450" i="1" s="1"/>
  <c r="F452" i="1"/>
  <c r="F451" i="1"/>
  <c r="G450" i="1"/>
  <c r="F450" i="1"/>
  <c r="F449" i="1"/>
  <c r="H446" i="1" s="1"/>
  <c r="F448" i="1"/>
  <c r="G447" i="1"/>
  <c r="F447" i="1"/>
  <c r="F446" i="1"/>
  <c r="F445" i="1"/>
  <c r="G444" i="1"/>
  <c r="F444" i="1"/>
  <c r="F443" i="1"/>
  <c r="H440" i="1" s="1"/>
  <c r="F442" i="1"/>
  <c r="G441" i="1"/>
  <c r="F441" i="1"/>
  <c r="H438" i="1" s="1"/>
  <c r="F440" i="1"/>
  <c r="F439" i="1"/>
  <c r="G438" i="1"/>
  <c r="F438" i="1"/>
  <c r="F437" i="1"/>
  <c r="H434" i="1" s="1"/>
  <c r="F436" i="1"/>
  <c r="H433" i="1" s="1"/>
  <c r="G435" i="1"/>
  <c r="F435" i="1"/>
  <c r="H432" i="1" s="1"/>
  <c r="F434" i="1"/>
  <c r="F433" i="1"/>
  <c r="I433" i="1" s="1"/>
  <c r="G432" i="1"/>
  <c r="F432" i="1"/>
  <c r="F431" i="1"/>
  <c r="H428" i="1" s="1"/>
  <c r="F430" i="1"/>
  <c r="H427" i="1" s="1"/>
  <c r="G429" i="1"/>
  <c r="F429" i="1"/>
  <c r="F428" i="1"/>
  <c r="F427" i="1"/>
  <c r="I427" i="1" s="1"/>
  <c r="G426" i="1"/>
  <c r="F426" i="1"/>
  <c r="F425" i="1"/>
  <c r="H422" i="1" s="1"/>
  <c r="F424" i="1"/>
  <c r="H421" i="1" s="1"/>
  <c r="G423" i="1"/>
  <c r="F423" i="1"/>
  <c r="H420" i="1" s="1"/>
  <c r="F422" i="1"/>
  <c r="I422" i="1" s="1"/>
  <c r="F421" i="1"/>
  <c r="I421" i="1" s="1"/>
  <c r="G420" i="1"/>
  <c r="F420" i="1"/>
  <c r="F419" i="1"/>
  <c r="H416" i="1" s="1"/>
  <c r="F418" i="1"/>
  <c r="H415" i="1" s="1"/>
  <c r="G417" i="1"/>
  <c r="F417" i="1"/>
  <c r="H414" i="1" s="1"/>
  <c r="F416" i="1"/>
  <c r="F415" i="1"/>
  <c r="I415" i="1" s="1"/>
  <c r="G414" i="1"/>
  <c r="F414" i="1"/>
  <c r="F413" i="1"/>
  <c r="H410" i="1" s="1"/>
  <c r="F412" i="1"/>
  <c r="H409" i="1" s="1"/>
  <c r="G411" i="1"/>
  <c r="F411" i="1"/>
  <c r="H408" i="1" s="1"/>
  <c r="F410" i="1"/>
  <c r="I410" i="1" s="1"/>
  <c r="F409" i="1"/>
  <c r="G408" i="1"/>
  <c r="F408" i="1"/>
  <c r="F407" i="1"/>
  <c r="H404" i="1" s="1"/>
  <c r="F406" i="1"/>
  <c r="H403" i="1" s="1"/>
  <c r="G405" i="1"/>
  <c r="F405" i="1"/>
  <c r="H402" i="1" s="1"/>
  <c r="F404" i="1"/>
  <c r="F403" i="1"/>
  <c r="G402" i="1"/>
  <c r="F402" i="1"/>
  <c r="F401" i="1"/>
  <c r="H398" i="1" s="1"/>
  <c r="F400" i="1"/>
  <c r="H397" i="1" s="1"/>
  <c r="G399" i="1"/>
  <c r="F399" i="1"/>
  <c r="H396" i="1" s="1"/>
  <c r="F398" i="1"/>
  <c r="F397" i="1"/>
  <c r="G396" i="1"/>
  <c r="F396" i="1"/>
  <c r="F395" i="1"/>
  <c r="H392" i="1" s="1"/>
  <c r="F394" i="1"/>
  <c r="H391" i="1" s="1"/>
  <c r="G393" i="1"/>
  <c r="F393" i="1"/>
  <c r="H390" i="1" s="1"/>
  <c r="F392" i="1"/>
  <c r="F391" i="1"/>
  <c r="G390" i="1"/>
  <c r="F390" i="1"/>
  <c r="F389" i="1"/>
  <c r="H386" i="1" s="1"/>
  <c r="F388" i="1"/>
  <c r="H385" i="1" s="1"/>
  <c r="G387" i="1"/>
  <c r="F387" i="1"/>
  <c r="H384" i="1" s="1"/>
  <c r="F386" i="1"/>
  <c r="F385" i="1"/>
  <c r="I385" i="1" s="1"/>
  <c r="G384" i="1"/>
  <c r="F384" i="1"/>
  <c r="F383" i="1"/>
  <c r="H380" i="1" s="1"/>
  <c r="F382" i="1"/>
  <c r="H379" i="1" s="1"/>
  <c r="G381" i="1"/>
  <c r="F381" i="1"/>
  <c r="H378" i="1" s="1"/>
  <c r="F380" i="1"/>
  <c r="F379" i="1"/>
  <c r="I379" i="1" s="1"/>
  <c r="G378" i="1"/>
  <c r="F378" i="1"/>
  <c r="F377" i="1"/>
  <c r="H374" i="1" s="1"/>
  <c r="F376" i="1"/>
  <c r="G375" i="1"/>
  <c r="F375" i="1"/>
  <c r="F374" i="1"/>
  <c r="I374" i="1" s="1"/>
  <c r="H373" i="1"/>
  <c r="F373" i="1"/>
  <c r="I373" i="1" s="1"/>
  <c r="G372" i="1"/>
  <c r="F372" i="1"/>
  <c r="F371" i="1"/>
  <c r="H368" i="1" s="1"/>
  <c r="F370" i="1"/>
  <c r="H367" i="1" s="1"/>
  <c r="G369" i="1"/>
  <c r="F369" i="1"/>
  <c r="H366" i="1" s="1"/>
  <c r="F368" i="1"/>
  <c r="F367" i="1"/>
  <c r="G366" i="1"/>
  <c r="F366" i="1"/>
  <c r="F365" i="1"/>
  <c r="H362" i="1" s="1"/>
  <c r="F364" i="1"/>
  <c r="G363" i="1"/>
  <c r="F363" i="1"/>
  <c r="H360" i="1" s="1"/>
  <c r="F362" i="1"/>
  <c r="F361" i="1"/>
  <c r="G360" i="1"/>
  <c r="F360" i="1"/>
  <c r="F359" i="1"/>
  <c r="F358" i="1"/>
  <c r="H355" i="1" s="1"/>
  <c r="G357" i="1"/>
  <c r="F357" i="1"/>
  <c r="H354" i="1" s="1"/>
  <c r="F356" i="1"/>
  <c r="F355" i="1"/>
  <c r="G354" i="1"/>
  <c r="F354" i="1"/>
  <c r="F353" i="1"/>
  <c r="H350" i="1" s="1"/>
  <c r="F352" i="1"/>
  <c r="H349" i="1" s="1"/>
  <c r="G351" i="1"/>
  <c r="F351" i="1"/>
  <c r="H348" i="1" s="1"/>
  <c r="F350" i="1"/>
  <c r="F349" i="1"/>
  <c r="G348" i="1"/>
  <c r="F348" i="1"/>
  <c r="F347" i="1"/>
  <c r="H344" i="1" s="1"/>
  <c r="F346" i="1"/>
  <c r="H343" i="1" s="1"/>
  <c r="G345" i="1"/>
  <c r="F345" i="1"/>
  <c r="H342" i="1" s="1"/>
  <c r="F344" i="1"/>
  <c r="I344" i="1" s="1"/>
  <c r="F343" i="1"/>
  <c r="G342" i="1"/>
  <c r="F342" i="1"/>
  <c r="F341" i="1"/>
  <c r="H338" i="1" s="1"/>
  <c r="F340" i="1"/>
  <c r="G339" i="1"/>
  <c r="F339" i="1"/>
  <c r="H336" i="1" s="1"/>
  <c r="F338" i="1"/>
  <c r="F337" i="1"/>
  <c r="G336" i="1"/>
  <c r="F336" i="1"/>
  <c r="F335" i="1"/>
  <c r="H332" i="1" s="1"/>
  <c r="F334" i="1"/>
  <c r="H331" i="1" s="1"/>
  <c r="G333" i="1"/>
  <c r="F333" i="1"/>
  <c r="H330" i="1" s="1"/>
  <c r="F332" i="1"/>
  <c r="F331" i="1"/>
  <c r="G330" i="1"/>
  <c r="F330" i="1"/>
  <c r="F329" i="1"/>
  <c r="H326" i="1" s="1"/>
  <c r="F328" i="1"/>
  <c r="H325" i="1" s="1"/>
  <c r="G327" i="1"/>
  <c r="F327" i="1"/>
  <c r="H324" i="1" s="1"/>
  <c r="F326" i="1"/>
  <c r="F325" i="1"/>
  <c r="G324" i="1"/>
  <c r="F324" i="1"/>
  <c r="F323" i="1"/>
  <c r="H320" i="1" s="1"/>
  <c r="F322" i="1"/>
  <c r="H319" i="1" s="1"/>
  <c r="G321" i="1"/>
  <c r="F321" i="1"/>
  <c r="H318" i="1" s="1"/>
  <c r="F320" i="1"/>
  <c r="F319" i="1"/>
  <c r="G318" i="1"/>
  <c r="F318" i="1"/>
  <c r="F317" i="1"/>
  <c r="H314" i="1" s="1"/>
  <c r="F316" i="1"/>
  <c r="G315" i="1"/>
  <c r="F315" i="1"/>
  <c r="H312" i="1" s="1"/>
  <c r="F314" i="1"/>
  <c r="F313" i="1"/>
  <c r="G312" i="1"/>
  <c r="F312" i="1"/>
  <c r="F311" i="1"/>
  <c r="F310" i="1"/>
  <c r="H307" i="1" s="1"/>
  <c r="G309" i="1"/>
  <c r="F309" i="1"/>
  <c r="H306" i="1" s="1"/>
  <c r="F308" i="1"/>
  <c r="F307" i="1"/>
  <c r="G306" i="1"/>
  <c r="F306" i="1"/>
  <c r="F305" i="1"/>
  <c r="H302" i="1" s="1"/>
  <c r="F304" i="1"/>
  <c r="H301" i="1" s="1"/>
  <c r="G303" i="1"/>
  <c r="F303" i="1"/>
  <c r="H300" i="1" s="1"/>
  <c r="F302" i="1"/>
  <c r="F301" i="1"/>
  <c r="G300" i="1"/>
  <c r="F300" i="1"/>
  <c r="F299" i="1"/>
  <c r="H296" i="1" s="1"/>
  <c r="F298" i="1"/>
  <c r="G297" i="1"/>
  <c r="F297" i="1"/>
  <c r="H294" i="1" s="1"/>
  <c r="F296" i="1"/>
  <c r="F295" i="1"/>
  <c r="G294" i="1"/>
  <c r="F294" i="1"/>
  <c r="F293" i="1"/>
  <c r="H290" i="1" s="1"/>
  <c r="F292" i="1"/>
  <c r="H289" i="1" s="1"/>
  <c r="G291" i="1"/>
  <c r="F291" i="1"/>
  <c r="H288" i="1" s="1"/>
  <c r="F290" i="1"/>
  <c r="F289" i="1"/>
  <c r="G288" i="1"/>
  <c r="F288" i="1"/>
  <c r="F287" i="1"/>
  <c r="H284" i="1" s="1"/>
  <c r="F286" i="1"/>
  <c r="H283" i="1" s="1"/>
  <c r="G285" i="1"/>
  <c r="F285" i="1"/>
  <c r="H282" i="1" s="1"/>
  <c r="F284" i="1"/>
  <c r="F283" i="1"/>
  <c r="G282" i="1"/>
  <c r="F282" i="1"/>
  <c r="F281" i="1"/>
  <c r="H278" i="1" s="1"/>
  <c r="F280" i="1"/>
  <c r="G279" i="1"/>
  <c r="F279" i="1"/>
  <c r="H276" i="1" s="1"/>
  <c r="F278" i="1"/>
  <c r="F277" i="1"/>
  <c r="G276" i="1"/>
  <c r="F276" i="1"/>
  <c r="F275" i="1"/>
  <c r="H272" i="1" s="1"/>
  <c r="F274" i="1"/>
  <c r="H271" i="1" s="1"/>
  <c r="G273" i="1"/>
  <c r="F273" i="1"/>
  <c r="H270" i="1" s="1"/>
  <c r="F272" i="1"/>
  <c r="F271" i="1"/>
  <c r="G270" i="1"/>
  <c r="F270" i="1"/>
  <c r="I294" i="1" l="1"/>
  <c r="J392" i="1"/>
  <c r="J415" i="1"/>
  <c r="J432" i="1"/>
  <c r="J450" i="1"/>
  <c r="I488" i="1"/>
  <c r="I517" i="1"/>
  <c r="I529" i="1"/>
  <c r="J290" i="1"/>
  <c r="I314" i="1"/>
  <c r="I320" i="1"/>
  <c r="I349" i="1"/>
  <c r="J384" i="1"/>
  <c r="I396" i="1"/>
  <c r="I408" i="1"/>
  <c r="I462" i="1"/>
  <c r="J300" i="1"/>
  <c r="J324" i="1"/>
  <c r="I348" i="1"/>
  <c r="J348" i="1"/>
  <c r="J361" i="1"/>
  <c r="I481" i="1"/>
  <c r="J494" i="1"/>
  <c r="I289" i="1"/>
  <c r="J289" i="1"/>
  <c r="I290" i="1"/>
  <c r="I428" i="1"/>
  <c r="J464" i="1"/>
  <c r="I468" i="1"/>
  <c r="I300" i="1"/>
  <c r="I324" i="1"/>
  <c r="I336" i="1"/>
  <c r="I446" i="1"/>
  <c r="I451" i="1"/>
  <c r="I457" i="1"/>
  <c r="I474" i="1"/>
  <c r="K468" i="1" s="1"/>
  <c r="I480" i="1"/>
  <c r="J320" i="1"/>
  <c r="I452" i="1"/>
  <c r="K446" i="1" s="1"/>
  <c r="N446" i="1" s="1"/>
  <c r="I463" i="1"/>
  <c r="J487" i="1"/>
  <c r="J366" i="1"/>
  <c r="I426" i="1"/>
  <c r="K420" i="1" s="1"/>
  <c r="N420" i="1" s="1"/>
  <c r="J510" i="1"/>
  <c r="J282" i="1"/>
  <c r="J332" i="1"/>
  <c r="I391" i="1"/>
  <c r="J428" i="1"/>
  <c r="J475" i="1"/>
  <c r="J481" i="1"/>
  <c r="I325" i="1"/>
  <c r="I343" i="1"/>
  <c r="I356" i="1"/>
  <c r="K362" i="1" s="1"/>
  <c r="I414" i="1"/>
  <c r="I272" i="1"/>
  <c r="I284" i="1"/>
  <c r="K278" i="1" s="1"/>
  <c r="N278" i="1" s="1"/>
  <c r="I332" i="1"/>
  <c r="K320" i="1" s="1"/>
  <c r="N320" i="1" s="1"/>
  <c r="I338" i="1"/>
  <c r="I354" i="1"/>
  <c r="K342" i="1" s="1"/>
  <c r="N342" i="1" s="1"/>
  <c r="I366" i="1"/>
  <c r="I492" i="1"/>
  <c r="I398" i="1"/>
  <c r="J390" i="1"/>
  <c r="H426" i="1"/>
  <c r="K474" i="1"/>
  <c r="N474" i="1" s="1"/>
  <c r="J396" i="1"/>
  <c r="I420" i="1"/>
  <c r="K421" i="1"/>
  <c r="N421" i="1" s="1"/>
  <c r="I306" i="1"/>
  <c r="K294" i="1" s="1"/>
  <c r="I331" i="1"/>
  <c r="K331" i="1" s="1"/>
  <c r="N331" i="1" s="1"/>
  <c r="I350" i="1"/>
  <c r="I288" i="1"/>
  <c r="I296" i="1"/>
  <c r="I302" i="1"/>
  <c r="J308" i="1"/>
  <c r="I312" i="1"/>
  <c r="I318" i="1"/>
  <c r="I362" i="1"/>
  <c r="I392" i="1"/>
  <c r="K427" i="1"/>
  <c r="N427" i="1" s="1"/>
  <c r="I464" i="1"/>
  <c r="I475" i="1"/>
  <c r="K463" i="1" s="1"/>
  <c r="N463" i="1" s="1"/>
  <c r="J493" i="1"/>
  <c r="I505" i="1"/>
  <c r="J529" i="1"/>
  <c r="J492" i="1"/>
  <c r="I283" i="1"/>
  <c r="K271" i="1" s="1"/>
  <c r="J288" i="1"/>
  <c r="J318" i="1"/>
  <c r="I397" i="1"/>
  <c r="J404" i="1"/>
  <c r="J410" i="1"/>
  <c r="I476" i="1"/>
  <c r="K470" i="1" s="1"/>
  <c r="N470" i="1" s="1"/>
  <c r="I494" i="1"/>
  <c r="I511" i="1"/>
  <c r="I522" i="1"/>
  <c r="K510" i="1" s="1"/>
  <c r="J368" i="1"/>
  <c r="J296" i="1"/>
  <c r="J302" i="1"/>
  <c r="J343" i="1"/>
  <c r="J355" i="1"/>
  <c r="I378" i="1"/>
  <c r="K366" i="1" s="1"/>
  <c r="I384" i="1"/>
  <c r="J397" i="1"/>
  <c r="I403" i="1"/>
  <c r="K409" i="1" s="1"/>
  <c r="N409" i="1" s="1"/>
  <c r="I432" i="1"/>
  <c r="I440" i="1"/>
  <c r="I486" i="1"/>
  <c r="J522" i="1"/>
  <c r="I528" i="1"/>
  <c r="K367" i="1"/>
  <c r="K416" i="1"/>
  <c r="N416" i="1" s="1"/>
  <c r="K379" i="1"/>
  <c r="N379" i="1" s="1"/>
  <c r="K452" i="1"/>
  <c r="N452" i="1" s="1"/>
  <c r="I271" i="1"/>
  <c r="I319" i="1"/>
  <c r="I355" i="1"/>
  <c r="K349" i="1" s="1"/>
  <c r="N349" i="1" s="1"/>
  <c r="I361" i="1"/>
  <c r="J385" i="1"/>
  <c r="J402" i="1"/>
  <c r="J421" i="1"/>
  <c r="J474" i="1"/>
  <c r="I524" i="1"/>
  <c r="K530" i="1" s="1"/>
  <c r="J528" i="1"/>
  <c r="I530" i="1"/>
  <c r="I330" i="1"/>
  <c r="K330" i="1" s="1"/>
  <c r="I469" i="1"/>
  <c r="I523" i="1"/>
  <c r="K511" i="1" s="1"/>
  <c r="I276" i="1"/>
  <c r="I278" i="1"/>
  <c r="I380" i="1"/>
  <c r="K368" i="1" s="1"/>
  <c r="N368" i="1" s="1"/>
  <c r="J391" i="1"/>
  <c r="J462" i="1"/>
  <c r="I470" i="1"/>
  <c r="I482" i="1"/>
  <c r="I510" i="1"/>
  <c r="I516" i="1"/>
  <c r="I404" i="1"/>
  <c r="K410" i="1" s="1"/>
  <c r="K414" i="1"/>
  <c r="N414" i="1" s="1"/>
  <c r="K433" i="1"/>
  <c r="N433" i="1" s="1"/>
  <c r="I450" i="1"/>
  <c r="K456" i="1" s="1"/>
  <c r="N456" i="1" s="1"/>
  <c r="I456" i="1"/>
  <c r="J476" i="1"/>
  <c r="J511" i="1"/>
  <c r="I512" i="1"/>
  <c r="J524" i="1"/>
  <c r="J530" i="1"/>
  <c r="J354" i="1"/>
  <c r="I416" i="1"/>
  <c r="J276" i="1"/>
  <c r="J284" i="1"/>
  <c r="I295" i="1"/>
  <c r="J306" i="1"/>
  <c r="I308" i="1"/>
  <c r="K302" i="1" s="1"/>
  <c r="N302" i="1" s="1"/>
  <c r="K373" i="1"/>
  <c r="I390" i="1"/>
  <c r="J403" i="1"/>
  <c r="I434" i="1"/>
  <c r="J480" i="1"/>
  <c r="J482" i="1"/>
  <c r="J512" i="1"/>
  <c r="K522" i="1"/>
  <c r="N522" i="1" s="1"/>
  <c r="I342" i="1"/>
  <c r="K415" i="1"/>
  <c r="N415" i="1" s="1"/>
  <c r="K480" i="1"/>
  <c r="J523" i="1"/>
  <c r="I270" i="1"/>
  <c r="J307" i="1"/>
  <c r="J319" i="1"/>
  <c r="J344" i="1"/>
  <c r="J356" i="1"/>
  <c r="I367" i="1"/>
  <c r="I402" i="1"/>
  <c r="K390" i="1" s="1"/>
  <c r="K422" i="1"/>
  <c r="N422" i="1" s="1"/>
  <c r="I439" i="1"/>
  <c r="J504" i="1"/>
  <c r="K348" i="1"/>
  <c r="M320" i="1"/>
  <c r="P320" i="1" s="1"/>
  <c r="J438" i="1"/>
  <c r="J440" i="1"/>
  <c r="J439" i="1"/>
  <c r="I368" i="1"/>
  <c r="J379" i="1"/>
  <c r="J380" i="1"/>
  <c r="J378" i="1"/>
  <c r="I444" i="1"/>
  <c r="H444" i="1"/>
  <c r="J295" i="1"/>
  <c r="J270" i="1"/>
  <c r="J272" i="1"/>
  <c r="J350" i="1"/>
  <c r="J414" i="1"/>
  <c r="J416" i="1"/>
  <c r="K380" i="1"/>
  <c r="J398" i="1"/>
  <c r="K451" i="1"/>
  <c r="J516" i="1"/>
  <c r="J518" i="1"/>
  <c r="J517" i="1"/>
  <c r="J277" i="1"/>
  <c r="J278" i="1"/>
  <c r="J337" i="1"/>
  <c r="J336" i="1"/>
  <c r="J338" i="1"/>
  <c r="J349" i="1"/>
  <c r="H356" i="1"/>
  <c r="J426" i="1"/>
  <c r="J271" i="1"/>
  <c r="I277" i="1"/>
  <c r="H277" i="1"/>
  <c r="H308" i="1"/>
  <c r="I360" i="1"/>
  <c r="H337" i="1"/>
  <c r="I337" i="1"/>
  <c r="N367" i="1"/>
  <c r="K408" i="1"/>
  <c r="J445" i="1"/>
  <c r="J446" i="1"/>
  <c r="J457" i="1"/>
  <c r="J458" i="1"/>
  <c r="J456" i="1"/>
  <c r="J331" i="1"/>
  <c r="J330" i="1"/>
  <c r="J374" i="1"/>
  <c r="J373" i="1"/>
  <c r="K314" i="1"/>
  <c r="J372" i="1"/>
  <c r="I445" i="1"/>
  <c r="H445" i="1"/>
  <c r="K445" i="1" s="1"/>
  <c r="H295" i="1"/>
  <c r="I282" i="1"/>
  <c r="K270" i="1" s="1"/>
  <c r="K290" i="1"/>
  <c r="I307" i="1"/>
  <c r="K301" i="1" s="1"/>
  <c r="H313" i="1"/>
  <c r="I313" i="1"/>
  <c r="J326" i="1"/>
  <c r="J325" i="1"/>
  <c r="I326" i="1"/>
  <c r="J444" i="1"/>
  <c r="J283" i="1"/>
  <c r="I301" i="1"/>
  <c r="J360" i="1"/>
  <c r="J362" i="1"/>
  <c r="H361" i="1"/>
  <c r="K361" i="1" s="1"/>
  <c r="I386" i="1"/>
  <c r="K385" i="1"/>
  <c r="K428" i="1"/>
  <c r="K434" i="1"/>
  <c r="H439" i="1"/>
  <c r="K439" i="1" s="1"/>
  <c r="I458" i="1"/>
  <c r="J294" i="1"/>
  <c r="J342" i="1"/>
  <c r="I372" i="1"/>
  <c r="H372" i="1"/>
  <c r="J386" i="1"/>
  <c r="I409" i="1"/>
  <c r="J427" i="1"/>
  <c r="J452" i="1"/>
  <c r="J451" i="1"/>
  <c r="J312" i="1"/>
  <c r="J314" i="1"/>
  <c r="J313" i="1"/>
  <c r="J301" i="1"/>
  <c r="J367" i="1"/>
  <c r="L367" i="1" s="1"/>
  <c r="O367" i="1" s="1"/>
  <c r="J408" i="1"/>
  <c r="J409" i="1"/>
  <c r="J422" i="1"/>
  <c r="J434" i="1"/>
  <c r="J433" i="1"/>
  <c r="I438" i="1"/>
  <c r="I493" i="1"/>
  <c r="K457" i="1"/>
  <c r="H498" i="1"/>
  <c r="I498" i="1"/>
  <c r="K486" i="1" s="1"/>
  <c r="J420" i="1"/>
  <c r="M511" i="1"/>
  <c r="P511" i="1" s="1"/>
  <c r="N468" i="1"/>
  <c r="I500" i="1"/>
  <c r="K488" i="1" s="1"/>
  <c r="J469" i="1"/>
  <c r="J468" i="1"/>
  <c r="L468" i="1" s="1"/>
  <c r="O468" i="1" s="1"/>
  <c r="J470" i="1"/>
  <c r="I499" i="1"/>
  <c r="H499" i="1"/>
  <c r="J463" i="1"/>
  <c r="J500" i="1"/>
  <c r="J499" i="1"/>
  <c r="J498" i="1"/>
  <c r="K462" i="1"/>
  <c r="I504" i="1"/>
  <c r="J505" i="1"/>
  <c r="J486" i="1"/>
  <c r="J488" i="1"/>
  <c r="J506" i="1"/>
  <c r="K308" i="1" l="1"/>
  <c r="M427" i="1"/>
  <c r="P427" i="1" s="1"/>
  <c r="K325" i="1"/>
  <c r="N325" i="1" s="1"/>
  <c r="M302" i="1"/>
  <c r="P302" i="1" s="1"/>
  <c r="K372" i="1"/>
  <c r="K272" i="1"/>
  <c r="N272" i="1" s="1"/>
  <c r="K384" i="1"/>
  <c r="N384" i="1" s="1"/>
  <c r="K337" i="1"/>
  <c r="L337" i="1" s="1"/>
  <c r="O337" i="1" s="1"/>
  <c r="K319" i="1"/>
  <c r="K386" i="1"/>
  <c r="K475" i="1"/>
  <c r="K440" i="1"/>
  <c r="N440" i="1" s="1"/>
  <c r="K458" i="1"/>
  <c r="N458" i="1" s="1"/>
  <c r="L511" i="1"/>
  <c r="O511" i="1" s="1"/>
  <c r="K289" i="1"/>
  <c r="L463" i="1"/>
  <c r="O463" i="1" s="1"/>
  <c r="K499" i="1"/>
  <c r="L499" i="1" s="1"/>
  <c r="O499" i="1" s="1"/>
  <c r="K374" i="1"/>
  <c r="M374" i="1" s="1"/>
  <c r="P374" i="1" s="1"/>
  <c r="K283" i="1"/>
  <c r="L446" i="1"/>
  <c r="O446" i="1" s="1"/>
  <c r="K277" i="1"/>
  <c r="K332" i="1"/>
  <c r="M332" i="1" s="1"/>
  <c r="P332" i="1" s="1"/>
  <c r="L414" i="1"/>
  <c r="O414" i="1" s="1"/>
  <c r="K392" i="1"/>
  <c r="N392" i="1" s="1"/>
  <c r="M319" i="1"/>
  <c r="P319" i="1" s="1"/>
  <c r="L368" i="1"/>
  <c r="O368" i="1" s="1"/>
  <c r="K528" i="1"/>
  <c r="M528" i="1" s="1"/>
  <c r="P528" i="1" s="1"/>
  <c r="K426" i="1"/>
  <c r="N426" i="1" s="1"/>
  <c r="L452" i="1"/>
  <c r="O452" i="1" s="1"/>
  <c r="K284" i="1"/>
  <c r="N284" i="1" s="1"/>
  <c r="K326" i="1"/>
  <c r="L326" i="1" s="1"/>
  <c r="O326" i="1" s="1"/>
  <c r="K432" i="1"/>
  <c r="L432" i="1" s="1"/>
  <c r="O432" i="1" s="1"/>
  <c r="K306" i="1"/>
  <c r="N306" i="1" s="1"/>
  <c r="K404" i="1"/>
  <c r="K517" i="1"/>
  <c r="N517" i="1" s="1"/>
  <c r="M474" i="1"/>
  <c r="P474" i="1" s="1"/>
  <c r="K481" i="1"/>
  <c r="N481" i="1" s="1"/>
  <c r="K469" i="1"/>
  <c r="M469" i="1" s="1"/>
  <c r="P469" i="1" s="1"/>
  <c r="L474" i="1"/>
  <c r="O474" i="1" s="1"/>
  <c r="M331" i="1"/>
  <c r="P331" i="1" s="1"/>
  <c r="L320" i="1"/>
  <c r="O320" i="1" s="1"/>
  <c r="K516" i="1"/>
  <c r="N516" i="1" s="1"/>
  <c r="K338" i="1"/>
  <c r="N511" i="1"/>
  <c r="M433" i="1"/>
  <c r="P433" i="1" s="1"/>
  <c r="L272" i="1"/>
  <c r="O272" i="1" s="1"/>
  <c r="K344" i="1"/>
  <c r="L344" i="1" s="1"/>
  <c r="O344" i="1" s="1"/>
  <c r="M325" i="1"/>
  <c r="P325" i="1" s="1"/>
  <c r="M278" i="1"/>
  <c r="P278" i="1" s="1"/>
  <c r="L379" i="1"/>
  <c r="O379" i="1" s="1"/>
  <c r="L302" i="1"/>
  <c r="O302" i="1" s="1"/>
  <c r="K476" i="1"/>
  <c r="N476" i="1" s="1"/>
  <c r="K512" i="1"/>
  <c r="L420" i="1"/>
  <c r="O420" i="1" s="1"/>
  <c r="M368" i="1"/>
  <c r="P368" i="1" s="1"/>
  <c r="M480" i="1"/>
  <c r="P480" i="1" s="1"/>
  <c r="L373" i="1"/>
  <c r="O373" i="1" s="1"/>
  <c r="K518" i="1"/>
  <c r="N518" i="1" s="1"/>
  <c r="L522" i="1"/>
  <c r="O522" i="1" s="1"/>
  <c r="K524" i="1"/>
  <c r="K360" i="1"/>
  <c r="L458" i="1"/>
  <c r="O458" i="1" s="1"/>
  <c r="K355" i="1"/>
  <c r="M355" i="1" s="1"/>
  <c r="P355" i="1" s="1"/>
  <c r="K350" i="1"/>
  <c r="N350" i="1" s="1"/>
  <c r="K343" i="1"/>
  <c r="L343" i="1" s="1"/>
  <c r="O343" i="1" s="1"/>
  <c r="L422" i="1"/>
  <c r="O422" i="1" s="1"/>
  <c r="K403" i="1"/>
  <c r="M403" i="1" s="1"/>
  <c r="P403" i="1" s="1"/>
  <c r="K529" i="1"/>
  <c r="K356" i="1"/>
  <c r="N356" i="1" s="1"/>
  <c r="K464" i="1"/>
  <c r="L464" i="1" s="1"/>
  <c r="O464" i="1" s="1"/>
  <c r="K523" i="1"/>
  <c r="L523" i="1" s="1"/>
  <c r="O523" i="1" s="1"/>
  <c r="K354" i="1"/>
  <c r="L354" i="1" s="1"/>
  <c r="O354" i="1" s="1"/>
  <c r="L349" i="1"/>
  <c r="O349" i="1" s="1"/>
  <c r="N330" i="1"/>
  <c r="L330" i="1"/>
  <c r="O330" i="1" s="1"/>
  <c r="N271" i="1"/>
  <c r="L271" i="1"/>
  <c r="O271" i="1" s="1"/>
  <c r="R420" i="1"/>
  <c r="Q420" i="1"/>
  <c r="L366" i="1"/>
  <c r="O366" i="1" s="1"/>
  <c r="N366" i="1"/>
  <c r="R366" i="1" s="1"/>
  <c r="M366" i="1"/>
  <c r="P366" i="1" s="1"/>
  <c r="N510" i="1"/>
  <c r="L510" i="1"/>
  <c r="O510" i="1" s="1"/>
  <c r="M510" i="1"/>
  <c r="P510" i="1" s="1"/>
  <c r="K450" i="1"/>
  <c r="N450" i="1" s="1"/>
  <c r="M522" i="1"/>
  <c r="P522" i="1" s="1"/>
  <c r="M470" i="1"/>
  <c r="P470" i="1" s="1"/>
  <c r="M342" i="1"/>
  <c r="P342" i="1" s="1"/>
  <c r="K378" i="1"/>
  <c r="L378" i="1" s="1"/>
  <c r="O378" i="1" s="1"/>
  <c r="M422" i="1"/>
  <c r="P422" i="1" s="1"/>
  <c r="K312" i="1"/>
  <c r="L312" i="1" s="1"/>
  <c r="O312" i="1" s="1"/>
  <c r="M421" i="1"/>
  <c r="P421" i="1" s="1"/>
  <c r="M373" i="1"/>
  <c r="P373" i="1" s="1"/>
  <c r="N373" i="1"/>
  <c r="M271" i="1"/>
  <c r="P271" i="1" s="1"/>
  <c r="K482" i="1"/>
  <c r="M482" i="1" s="1"/>
  <c r="P482" i="1" s="1"/>
  <c r="K300" i="1"/>
  <c r="N300" i="1" s="1"/>
  <c r="M446" i="1"/>
  <c r="P446" i="1" s="1"/>
  <c r="M517" i="1"/>
  <c r="P517" i="1" s="1"/>
  <c r="M379" i="1"/>
  <c r="P379" i="1" s="1"/>
  <c r="K396" i="1"/>
  <c r="N396" i="1" s="1"/>
  <c r="L319" i="1"/>
  <c r="O319" i="1" s="1"/>
  <c r="K492" i="1"/>
  <c r="L492" i="1" s="1"/>
  <c r="O492" i="1" s="1"/>
  <c r="K313" i="1"/>
  <c r="M313" i="1" s="1"/>
  <c r="P313" i="1" s="1"/>
  <c r="M330" i="1"/>
  <c r="P330" i="1" s="1"/>
  <c r="K444" i="1"/>
  <c r="N444" i="1" s="1"/>
  <c r="L421" i="1"/>
  <c r="O421" i="1" s="1"/>
  <c r="K397" i="1"/>
  <c r="K391" i="1"/>
  <c r="L390" i="1"/>
  <c r="O390" i="1" s="1"/>
  <c r="N390" i="1"/>
  <c r="M390" i="1"/>
  <c r="P390" i="1" s="1"/>
  <c r="L410" i="1"/>
  <c r="O410" i="1" s="1"/>
  <c r="N410" i="1"/>
  <c r="M410" i="1"/>
  <c r="P410" i="1" s="1"/>
  <c r="L530" i="1"/>
  <c r="O530" i="1" s="1"/>
  <c r="M530" i="1"/>
  <c r="P530" i="1" s="1"/>
  <c r="N530" i="1"/>
  <c r="L470" i="1"/>
  <c r="O470" i="1" s="1"/>
  <c r="L433" i="1"/>
  <c r="O433" i="1" s="1"/>
  <c r="K288" i="1"/>
  <c r="N288" i="1" s="1"/>
  <c r="N319" i="1"/>
  <c r="K282" i="1"/>
  <c r="N282" i="1" s="1"/>
  <c r="M456" i="1"/>
  <c r="P456" i="1" s="1"/>
  <c r="L325" i="1"/>
  <c r="O325" i="1" s="1"/>
  <c r="K438" i="1"/>
  <c r="K336" i="1"/>
  <c r="N336" i="1" s="1"/>
  <c r="K324" i="1"/>
  <c r="K402" i="1"/>
  <c r="M416" i="1"/>
  <c r="P416" i="1" s="1"/>
  <c r="K398" i="1"/>
  <c r="M463" i="1"/>
  <c r="P463" i="1" s="1"/>
  <c r="L416" i="1"/>
  <c r="O416" i="1" s="1"/>
  <c r="M367" i="1"/>
  <c r="P367" i="1" s="1"/>
  <c r="L480" i="1"/>
  <c r="O480" i="1" s="1"/>
  <c r="L278" i="1"/>
  <c r="O278" i="1" s="1"/>
  <c r="L415" i="1"/>
  <c r="O415" i="1" s="1"/>
  <c r="M468" i="1"/>
  <c r="P468" i="1" s="1"/>
  <c r="K498" i="1"/>
  <c r="N498" i="1" s="1"/>
  <c r="N480" i="1"/>
  <c r="K318" i="1"/>
  <c r="M415" i="1"/>
  <c r="P415" i="1" s="1"/>
  <c r="K276" i="1"/>
  <c r="N276" i="1" s="1"/>
  <c r="M414" i="1"/>
  <c r="P414" i="1" s="1"/>
  <c r="K296" i="1"/>
  <c r="M486" i="1"/>
  <c r="P486" i="1" s="1"/>
  <c r="N486" i="1"/>
  <c r="L486" i="1"/>
  <c r="O486" i="1" s="1"/>
  <c r="M434" i="1"/>
  <c r="P434" i="1" s="1"/>
  <c r="L434" i="1"/>
  <c r="O434" i="1" s="1"/>
  <c r="N434" i="1"/>
  <c r="L342" i="1"/>
  <c r="O342" i="1" s="1"/>
  <c r="K505" i="1"/>
  <c r="K487" i="1"/>
  <c r="M428" i="1"/>
  <c r="P428" i="1" s="1"/>
  <c r="L428" i="1"/>
  <c r="O428" i="1" s="1"/>
  <c r="N428" i="1"/>
  <c r="R426" i="1" s="1"/>
  <c r="M326" i="1"/>
  <c r="P326" i="1" s="1"/>
  <c r="M314" i="1"/>
  <c r="P314" i="1" s="1"/>
  <c r="L314" i="1"/>
  <c r="O314" i="1" s="1"/>
  <c r="N314" i="1"/>
  <c r="M458" i="1"/>
  <c r="P458" i="1" s="1"/>
  <c r="L331" i="1"/>
  <c r="O331" i="1" s="1"/>
  <c r="N529" i="1"/>
  <c r="M529" i="1"/>
  <c r="P529" i="1" s="1"/>
  <c r="L529" i="1"/>
  <c r="O529" i="1" s="1"/>
  <c r="K504" i="1"/>
  <c r="K493" i="1"/>
  <c r="M284" i="1"/>
  <c r="P284" i="1" s="1"/>
  <c r="N270" i="1"/>
  <c r="L270" i="1"/>
  <c r="O270" i="1" s="1"/>
  <c r="M270" i="1"/>
  <c r="P270" i="1" s="1"/>
  <c r="M452" i="1"/>
  <c r="P452" i="1" s="1"/>
  <c r="L488" i="1"/>
  <c r="O488" i="1" s="1"/>
  <c r="N488" i="1"/>
  <c r="M488" i="1"/>
  <c r="P488" i="1" s="1"/>
  <c r="N337" i="1"/>
  <c r="K506" i="1"/>
  <c r="N462" i="1"/>
  <c r="L462" i="1"/>
  <c r="O462" i="1" s="1"/>
  <c r="M462" i="1"/>
  <c r="P462" i="1" s="1"/>
  <c r="N301" i="1"/>
  <c r="L301" i="1"/>
  <c r="O301" i="1" s="1"/>
  <c r="M301" i="1"/>
  <c r="P301" i="1" s="1"/>
  <c r="L306" i="1"/>
  <c r="O306" i="1" s="1"/>
  <c r="M348" i="1"/>
  <c r="P348" i="1" s="1"/>
  <c r="L348" i="1"/>
  <c r="O348" i="1" s="1"/>
  <c r="N348" i="1"/>
  <c r="N524" i="1"/>
  <c r="L524" i="1"/>
  <c r="O524" i="1" s="1"/>
  <c r="M524" i="1"/>
  <c r="P524" i="1" s="1"/>
  <c r="N308" i="1"/>
  <c r="M308" i="1"/>
  <c r="P308" i="1" s="1"/>
  <c r="L308" i="1"/>
  <c r="O308" i="1" s="1"/>
  <c r="L517" i="1"/>
  <c r="O517" i="1" s="1"/>
  <c r="L277" i="1"/>
  <c r="O277" i="1" s="1"/>
  <c r="M277" i="1"/>
  <c r="P277" i="1" s="1"/>
  <c r="N277" i="1"/>
  <c r="N475" i="1"/>
  <c r="M475" i="1"/>
  <c r="P475" i="1" s="1"/>
  <c r="L475" i="1"/>
  <c r="O475" i="1" s="1"/>
  <c r="M516" i="1"/>
  <c r="P516" i="1" s="1"/>
  <c r="N372" i="1"/>
  <c r="M372" i="1"/>
  <c r="P372" i="1" s="1"/>
  <c r="L372" i="1"/>
  <c r="O372" i="1" s="1"/>
  <c r="N361" i="1"/>
  <c r="L361" i="1"/>
  <c r="O361" i="1" s="1"/>
  <c r="M361" i="1"/>
  <c r="P361" i="1" s="1"/>
  <c r="K295" i="1"/>
  <c r="K307" i="1"/>
  <c r="M312" i="1"/>
  <c r="P312" i="1" s="1"/>
  <c r="N312" i="1"/>
  <c r="M451" i="1"/>
  <c r="P451" i="1" s="1"/>
  <c r="L451" i="1"/>
  <c r="O451" i="1" s="1"/>
  <c r="N451" i="1"/>
  <c r="N499" i="1"/>
  <c r="M344" i="1"/>
  <c r="P344" i="1" s="1"/>
  <c r="M362" i="1"/>
  <c r="P362" i="1" s="1"/>
  <c r="L362" i="1"/>
  <c r="O362" i="1" s="1"/>
  <c r="N362" i="1"/>
  <c r="M420" i="1"/>
  <c r="P420" i="1" s="1"/>
  <c r="L408" i="1"/>
  <c r="O408" i="1" s="1"/>
  <c r="N408" i="1"/>
  <c r="M408" i="1"/>
  <c r="P408" i="1" s="1"/>
  <c r="N294" i="1"/>
  <c r="L294" i="1"/>
  <c r="O294" i="1" s="1"/>
  <c r="M294" i="1"/>
  <c r="P294" i="1" s="1"/>
  <c r="M349" i="1"/>
  <c r="P349" i="1" s="1"/>
  <c r="L444" i="1"/>
  <c r="O444" i="1" s="1"/>
  <c r="L403" i="1"/>
  <c r="O403" i="1" s="1"/>
  <c r="N338" i="1"/>
  <c r="M338" i="1"/>
  <c r="P338" i="1" s="1"/>
  <c r="L338" i="1"/>
  <c r="O338" i="1" s="1"/>
  <c r="N380" i="1"/>
  <c r="M380" i="1"/>
  <c r="P380" i="1" s="1"/>
  <c r="L380" i="1"/>
  <c r="O380" i="1" s="1"/>
  <c r="M523" i="1"/>
  <c r="P523" i="1" s="1"/>
  <c r="M409" i="1"/>
  <c r="P409" i="1" s="1"/>
  <c r="L409" i="1"/>
  <c r="O409" i="1" s="1"/>
  <c r="L385" i="1"/>
  <c r="O385" i="1" s="1"/>
  <c r="N385" i="1"/>
  <c r="M385" i="1"/>
  <c r="P385" i="1" s="1"/>
  <c r="L283" i="1"/>
  <c r="O283" i="1" s="1"/>
  <c r="M283" i="1"/>
  <c r="P283" i="1" s="1"/>
  <c r="N283" i="1"/>
  <c r="R516" i="1"/>
  <c r="L360" i="1"/>
  <c r="O360" i="1" s="1"/>
  <c r="N360" i="1"/>
  <c r="M360" i="1"/>
  <c r="P360" i="1" s="1"/>
  <c r="L427" i="1"/>
  <c r="O427" i="1" s="1"/>
  <c r="L456" i="1"/>
  <c r="O456" i="1" s="1"/>
  <c r="N386" i="1"/>
  <c r="L386" i="1"/>
  <c r="O386" i="1" s="1"/>
  <c r="M386" i="1"/>
  <c r="P386" i="1" s="1"/>
  <c r="N439" i="1"/>
  <c r="L439" i="1"/>
  <c r="O439" i="1" s="1"/>
  <c r="M439" i="1"/>
  <c r="P439" i="1" s="1"/>
  <c r="M457" i="1"/>
  <c r="P457" i="1" s="1"/>
  <c r="L457" i="1"/>
  <c r="O457" i="1" s="1"/>
  <c r="N457" i="1"/>
  <c r="R456" i="1" s="1"/>
  <c r="N290" i="1"/>
  <c r="M290" i="1"/>
  <c r="P290" i="1" s="1"/>
  <c r="L290" i="1"/>
  <c r="O290" i="1" s="1"/>
  <c r="K500" i="1"/>
  <c r="L374" i="1"/>
  <c r="O374" i="1" s="1"/>
  <c r="K494" i="1"/>
  <c r="N343" i="1"/>
  <c r="M343" i="1"/>
  <c r="P343" i="1" s="1"/>
  <c r="N445" i="1"/>
  <c r="M445" i="1"/>
  <c r="P445" i="1" s="1"/>
  <c r="L445" i="1"/>
  <c r="O445" i="1" s="1"/>
  <c r="M396" i="1"/>
  <c r="P396" i="1" s="1"/>
  <c r="L396" i="1"/>
  <c r="O396" i="1" s="1"/>
  <c r="R414" i="1"/>
  <c r="Q414" i="1"/>
  <c r="F85" i="1"/>
  <c r="M337" i="1" l="1"/>
  <c r="P337" i="1" s="1"/>
  <c r="N432" i="1"/>
  <c r="N354" i="1"/>
  <c r="N523" i="1"/>
  <c r="Q522" i="1" s="1"/>
  <c r="L284" i="1"/>
  <c r="O284" i="1" s="1"/>
  <c r="L288" i="1"/>
  <c r="O288" i="1" s="1"/>
  <c r="N326" i="1"/>
  <c r="N332" i="1"/>
  <c r="R330" i="1" s="1"/>
  <c r="M272" i="1"/>
  <c r="P272" i="1" s="1"/>
  <c r="M432" i="1"/>
  <c r="P432" i="1" s="1"/>
  <c r="M354" i="1"/>
  <c r="P354" i="1" s="1"/>
  <c r="L392" i="1"/>
  <c r="O392" i="1" s="1"/>
  <c r="M392" i="1"/>
  <c r="P392" i="1" s="1"/>
  <c r="N355" i="1"/>
  <c r="R354" i="1" s="1"/>
  <c r="L481" i="1"/>
  <c r="O481" i="1" s="1"/>
  <c r="N344" i="1"/>
  <c r="Q342" i="1" s="1"/>
  <c r="L384" i="1"/>
  <c r="O384" i="1" s="1"/>
  <c r="M384" i="1"/>
  <c r="P384" i="1" s="1"/>
  <c r="N374" i="1"/>
  <c r="M300" i="1"/>
  <c r="P300" i="1" s="1"/>
  <c r="M306" i="1"/>
  <c r="P306" i="1" s="1"/>
  <c r="N528" i="1"/>
  <c r="R528" i="1" s="1"/>
  <c r="M499" i="1"/>
  <c r="P499" i="1" s="1"/>
  <c r="L440" i="1"/>
  <c r="O440" i="1" s="1"/>
  <c r="M289" i="1"/>
  <c r="P289" i="1" s="1"/>
  <c r="N289" i="1"/>
  <c r="N469" i="1"/>
  <c r="Q468" i="1" s="1"/>
  <c r="Q516" i="1"/>
  <c r="L355" i="1"/>
  <c r="O355" i="1" s="1"/>
  <c r="L356" i="1"/>
  <c r="O356" i="1" s="1"/>
  <c r="M492" i="1"/>
  <c r="P492" i="1" s="1"/>
  <c r="M288" i="1"/>
  <c r="P288" i="1" s="1"/>
  <c r="L469" i="1"/>
  <c r="O469" i="1" s="1"/>
  <c r="M440" i="1"/>
  <c r="P440" i="1" s="1"/>
  <c r="L289" i="1"/>
  <c r="O289" i="1" s="1"/>
  <c r="Q384" i="1"/>
  <c r="M481" i="1"/>
  <c r="P481" i="1" s="1"/>
  <c r="M518" i="1"/>
  <c r="P518" i="1" s="1"/>
  <c r="N404" i="1"/>
  <c r="L404" i="1"/>
  <c r="O404" i="1" s="1"/>
  <c r="M404" i="1"/>
  <c r="P404" i="1" s="1"/>
  <c r="M426" i="1"/>
  <c r="P426" i="1" s="1"/>
  <c r="L313" i="1"/>
  <c r="O313" i="1" s="1"/>
  <c r="M356" i="1"/>
  <c r="P356" i="1" s="1"/>
  <c r="R468" i="1"/>
  <c r="L476" i="1"/>
  <c r="O476" i="1" s="1"/>
  <c r="L528" i="1"/>
  <c r="O528" i="1" s="1"/>
  <c r="Q330" i="1"/>
  <c r="N492" i="1"/>
  <c r="N403" i="1"/>
  <c r="L518" i="1"/>
  <c r="O518" i="1" s="1"/>
  <c r="L332" i="1"/>
  <c r="O332" i="1" s="1"/>
  <c r="L426" i="1"/>
  <c r="O426" i="1" s="1"/>
  <c r="L516" i="1"/>
  <c r="O516" i="1" s="1"/>
  <c r="M476" i="1"/>
  <c r="P476" i="1" s="1"/>
  <c r="M512" i="1"/>
  <c r="P512" i="1" s="1"/>
  <c r="N512" i="1"/>
  <c r="Q510" i="1" s="1"/>
  <c r="M378" i="1"/>
  <c r="P378" i="1" s="1"/>
  <c r="M350" i="1"/>
  <c r="P350" i="1" s="1"/>
  <c r="N378" i="1"/>
  <c r="Q378" i="1" s="1"/>
  <c r="N464" i="1"/>
  <c r="N313" i="1"/>
  <c r="R312" i="1" s="1"/>
  <c r="L512" i="1"/>
  <c r="O512" i="1" s="1"/>
  <c r="M464" i="1"/>
  <c r="P464" i="1" s="1"/>
  <c r="Q366" i="1"/>
  <c r="M336" i="1"/>
  <c r="P336" i="1" s="1"/>
  <c r="L300" i="1"/>
  <c r="O300" i="1" s="1"/>
  <c r="L350" i="1"/>
  <c r="O350" i="1" s="1"/>
  <c r="L336" i="1"/>
  <c r="O336" i="1" s="1"/>
  <c r="M450" i="1"/>
  <c r="P450" i="1" s="1"/>
  <c r="L450" i="1"/>
  <c r="O450" i="1" s="1"/>
  <c r="M444" i="1"/>
  <c r="P444" i="1" s="1"/>
  <c r="L482" i="1"/>
  <c r="O482" i="1" s="1"/>
  <c r="N482" i="1"/>
  <c r="Q480" i="1" s="1"/>
  <c r="R450" i="1"/>
  <c r="Q426" i="1"/>
  <c r="Q456" i="1"/>
  <c r="M391" i="1"/>
  <c r="P391" i="1" s="1"/>
  <c r="L391" i="1"/>
  <c r="O391" i="1" s="1"/>
  <c r="N391" i="1"/>
  <c r="N397" i="1"/>
  <c r="L397" i="1"/>
  <c r="O397" i="1" s="1"/>
  <c r="M397" i="1"/>
  <c r="P397" i="1" s="1"/>
  <c r="N438" i="1"/>
  <c r="M438" i="1"/>
  <c r="P438" i="1" s="1"/>
  <c r="N318" i="1"/>
  <c r="L318" i="1"/>
  <c r="O318" i="1" s="1"/>
  <c r="M318" i="1"/>
  <c r="P318" i="1" s="1"/>
  <c r="L276" i="1"/>
  <c r="O276" i="1" s="1"/>
  <c r="M498" i="1"/>
  <c r="P498" i="1" s="1"/>
  <c r="M276" i="1"/>
  <c r="P276" i="1" s="1"/>
  <c r="L498" i="1"/>
  <c r="O498" i="1" s="1"/>
  <c r="L282" i="1"/>
  <c r="O282" i="1" s="1"/>
  <c r="R336" i="1"/>
  <c r="M402" i="1"/>
  <c r="P402" i="1" s="1"/>
  <c r="L402" i="1"/>
  <c r="O402" i="1" s="1"/>
  <c r="N402" i="1"/>
  <c r="M282" i="1"/>
  <c r="P282" i="1" s="1"/>
  <c r="L296" i="1"/>
  <c r="O296" i="1" s="1"/>
  <c r="M296" i="1"/>
  <c r="P296" i="1" s="1"/>
  <c r="N296" i="1"/>
  <c r="N324" i="1"/>
  <c r="L324" i="1"/>
  <c r="O324" i="1" s="1"/>
  <c r="M324" i="1"/>
  <c r="P324" i="1" s="1"/>
  <c r="L438" i="1"/>
  <c r="O438" i="1" s="1"/>
  <c r="N398" i="1"/>
  <c r="L398" i="1"/>
  <c r="O398" i="1" s="1"/>
  <c r="M398" i="1"/>
  <c r="P398" i="1" s="1"/>
  <c r="Q408" i="1"/>
  <c r="R408" i="1"/>
  <c r="Q336" i="1"/>
  <c r="Q354" i="1"/>
  <c r="R474" i="1"/>
  <c r="Q474" i="1"/>
  <c r="R384" i="1"/>
  <c r="M500" i="1"/>
  <c r="P500" i="1" s="1"/>
  <c r="N500" i="1"/>
  <c r="Q498" i="1" s="1"/>
  <c r="L500" i="1"/>
  <c r="O500" i="1" s="1"/>
  <c r="Q432" i="1"/>
  <c r="R432" i="1"/>
  <c r="Q282" i="1"/>
  <c r="R282" i="1"/>
  <c r="N295" i="1"/>
  <c r="M295" i="1"/>
  <c r="P295" i="1" s="1"/>
  <c r="L295" i="1"/>
  <c r="O295" i="1" s="1"/>
  <c r="Q450" i="1"/>
  <c r="Q462" i="1"/>
  <c r="R462" i="1"/>
  <c r="L307" i="1"/>
  <c r="O307" i="1" s="1"/>
  <c r="M307" i="1"/>
  <c r="P307" i="1" s="1"/>
  <c r="N307" i="1"/>
  <c r="Q306" i="1" s="1"/>
  <c r="R270" i="1"/>
  <c r="Q270" i="1"/>
  <c r="R288" i="1"/>
  <c r="Q288" i="1"/>
  <c r="Q372" i="1"/>
  <c r="R372" i="1"/>
  <c r="R348" i="1"/>
  <c r="Q348" i="1"/>
  <c r="N487" i="1"/>
  <c r="Q486" i="1" s="1"/>
  <c r="L487" i="1"/>
  <c r="O487" i="1" s="1"/>
  <c r="M487" i="1"/>
  <c r="P487" i="1" s="1"/>
  <c r="M505" i="1"/>
  <c r="P505" i="1" s="1"/>
  <c r="L505" i="1"/>
  <c r="O505" i="1" s="1"/>
  <c r="N505" i="1"/>
  <c r="R276" i="1"/>
  <c r="Q276" i="1"/>
  <c r="R300" i="1"/>
  <c r="Q300" i="1"/>
  <c r="R522" i="1"/>
  <c r="Q444" i="1"/>
  <c r="R444" i="1"/>
  <c r="L493" i="1"/>
  <c r="O493" i="1" s="1"/>
  <c r="N493" i="1"/>
  <c r="M493" i="1"/>
  <c r="P493" i="1" s="1"/>
  <c r="M494" i="1"/>
  <c r="P494" i="1" s="1"/>
  <c r="N494" i="1"/>
  <c r="L494" i="1"/>
  <c r="O494" i="1" s="1"/>
  <c r="R360" i="1"/>
  <c r="Q360" i="1"/>
  <c r="N504" i="1"/>
  <c r="M504" i="1"/>
  <c r="P504" i="1" s="1"/>
  <c r="L504" i="1"/>
  <c r="O504" i="1" s="1"/>
  <c r="M506" i="1"/>
  <c r="P506" i="1" s="1"/>
  <c r="N506" i="1"/>
  <c r="L506" i="1"/>
  <c r="O506" i="1" s="1"/>
  <c r="Q312" i="1"/>
  <c r="R342" i="1" l="1"/>
  <c r="Q528" i="1"/>
  <c r="R510" i="1"/>
  <c r="R498" i="1"/>
  <c r="R378" i="1"/>
  <c r="R396" i="1"/>
  <c r="R492" i="1"/>
  <c r="Q294" i="1"/>
  <c r="R390" i="1"/>
  <c r="Q390" i="1"/>
  <c r="R480" i="1"/>
  <c r="Q396" i="1"/>
  <c r="R294" i="1"/>
  <c r="Q324" i="1"/>
  <c r="R324" i="1"/>
  <c r="R486" i="1"/>
  <c r="Q402" i="1"/>
  <c r="R402" i="1"/>
  <c r="R318" i="1"/>
  <c r="Q318" i="1"/>
  <c r="Q492" i="1"/>
  <c r="Q438" i="1"/>
  <c r="R438" i="1"/>
  <c r="R306" i="1"/>
  <c r="Q504" i="1"/>
  <c r="R504" i="1"/>
  <c r="F99" i="1" l="1"/>
  <c r="H96" i="1" s="1"/>
  <c r="F98" i="1"/>
  <c r="H95" i="1" s="1"/>
  <c r="G97" i="1"/>
  <c r="F97" i="1"/>
  <c r="H94" i="1" s="1"/>
  <c r="F96" i="1"/>
  <c r="F95" i="1"/>
  <c r="G94" i="1"/>
  <c r="F94" i="1"/>
  <c r="F93" i="1"/>
  <c r="H90" i="1" s="1"/>
  <c r="F92" i="1"/>
  <c r="H89" i="1" s="1"/>
  <c r="G91" i="1"/>
  <c r="F91" i="1"/>
  <c r="H88" i="1" s="1"/>
  <c r="F90" i="1"/>
  <c r="F89" i="1"/>
  <c r="G88" i="1"/>
  <c r="F88" i="1"/>
  <c r="F87" i="1"/>
  <c r="H84" i="1" s="1"/>
  <c r="F86" i="1"/>
  <c r="H83" i="1" s="1"/>
  <c r="G85" i="1"/>
  <c r="H82" i="1"/>
  <c r="F84" i="1"/>
  <c r="F83" i="1"/>
  <c r="G82" i="1"/>
  <c r="F82" i="1"/>
  <c r="F81" i="1"/>
  <c r="H78" i="1" s="1"/>
  <c r="F80" i="1"/>
  <c r="H77" i="1" s="1"/>
  <c r="G79" i="1"/>
  <c r="F79" i="1"/>
  <c r="H76" i="1" s="1"/>
  <c r="F78" i="1"/>
  <c r="F77" i="1"/>
  <c r="G76" i="1"/>
  <c r="F76" i="1"/>
  <c r="F27" i="1"/>
  <c r="H24" i="1" s="1"/>
  <c r="F26" i="1"/>
  <c r="H23" i="1" s="1"/>
  <c r="G25" i="1"/>
  <c r="F25" i="1"/>
  <c r="F24" i="1"/>
  <c r="F23" i="1"/>
  <c r="I23" i="1" s="1"/>
  <c r="G22" i="1"/>
  <c r="F22" i="1"/>
  <c r="F21" i="1"/>
  <c r="H18" i="1" s="1"/>
  <c r="F20" i="1"/>
  <c r="G19" i="1"/>
  <c r="F19" i="1"/>
  <c r="H16" i="1" s="1"/>
  <c r="F18" i="1"/>
  <c r="F17" i="1"/>
  <c r="G16" i="1"/>
  <c r="F16" i="1"/>
  <c r="F15" i="1"/>
  <c r="H12" i="1" s="1"/>
  <c r="F14" i="1"/>
  <c r="H11" i="1" s="1"/>
  <c r="G13" i="1"/>
  <c r="F13" i="1"/>
  <c r="H10" i="1" s="1"/>
  <c r="F12" i="1"/>
  <c r="F11" i="1"/>
  <c r="G10" i="1"/>
  <c r="F10" i="1"/>
  <c r="F9" i="1"/>
  <c r="H6" i="1" s="1"/>
  <c r="F8" i="1"/>
  <c r="H5" i="1" s="1"/>
  <c r="G7" i="1"/>
  <c r="F7" i="1"/>
  <c r="H4" i="1" s="1"/>
  <c r="F6" i="1"/>
  <c r="F5" i="1"/>
  <c r="G4" i="1"/>
  <c r="J5" i="1" s="1"/>
  <c r="F4" i="1"/>
  <c r="I96" i="1" l="1"/>
  <c r="I4" i="1"/>
  <c r="I16" i="1"/>
  <c r="K10" i="1" s="1"/>
  <c r="N10" i="1" s="1"/>
  <c r="I94" i="1"/>
  <c r="J94" i="1"/>
  <c r="I95" i="1"/>
  <c r="J95" i="1"/>
  <c r="I22" i="1"/>
  <c r="I17" i="1"/>
  <c r="K23" i="1" s="1"/>
  <c r="J83" i="1"/>
  <c r="J4" i="1"/>
  <c r="I5" i="1"/>
  <c r="J18" i="1"/>
  <c r="J16" i="1"/>
  <c r="I76" i="1"/>
  <c r="I88" i="1"/>
  <c r="K94" i="1" s="1"/>
  <c r="J78" i="1"/>
  <c r="J90" i="1"/>
  <c r="I83" i="1"/>
  <c r="J82" i="1"/>
  <c r="I84" i="1"/>
  <c r="I77" i="1"/>
  <c r="I82" i="1"/>
  <c r="I90" i="1"/>
  <c r="K90" i="1" s="1"/>
  <c r="J76" i="1"/>
  <c r="I89" i="1"/>
  <c r="K89" i="1" s="1"/>
  <c r="J77" i="1"/>
  <c r="I78" i="1"/>
  <c r="J89" i="1"/>
  <c r="J88" i="1"/>
  <c r="J84" i="1"/>
  <c r="J96" i="1"/>
  <c r="I24" i="1"/>
  <c r="I10" i="1"/>
  <c r="J12" i="1"/>
  <c r="I11" i="1"/>
  <c r="J10" i="1"/>
  <c r="I6" i="1"/>
  <c r="I12" i="1"/>
  <c r="I18" i="1"/>
  <c r="K12" i="1" s="1"/>
  <c r="N12" i="1" s="1"/>
  <c r="J11" i="1"/>
  <c r="H17" i="1"/>
  <c r="J23" i="1"/>
  <c r="J17" i="1"/>
  <c r="H22" i="1"/>
  <c r="J24" i="1"/>
  <c r="J6" i="1"/>
  <c r="J22" i="1"/>
  <c r="K22" i="1" l="1"/>
  <c r="N22" i="1" s="1"/>
  <c r="K4" i="1"/>
  <c r="M4" i="1" s="1"/>
  <c r="P4" i="1" s="1"/>
  <c r="K5" i="1"/>
  <c r="M5" i="1" s="1"/>
  <c r="P5" i="1" s="1"/>
  <c r="K16" i="1"/>
  <c r="N16" i="1" s="1"/>
  <c r="K24" i="1"/>
  <c r="N24" i="1" s="1"/>
  <c r="K11" i="1"/>
  <c r="N11" i="1" s="1"/>
  <c r="Q10" i="1" s="1"/>
  <c r="K18" i="1"/>
  <c r="N18" i="1" s="1"/>
  <c r="K82" i="1"/>
  <c r="M82" i="1" s="1"/>
  <c r="P82" i="1" s="1"/>
  <c r="K17" i="1"/>
  <c r="N17" i="1" s="1"/>
  <c r="L94" i="1"/>
  <c r="O94" i="1" s="1"/>
  <c r="N94" i="1"/>
  <c r="M94" i="1"/>
  <c r="P94" i="1" s="1"/>
  <c r="N4" i="1"/>
  <c r="K76" i="1"/>
  <c r="N76" i="1" s="1"/>
  <c r="K88" i="1"/>
  <c r="N88" i="1" s="1"/>
  <c r="L4" i="1"/>
  <c r="O4" i="1" s="1"/>
  <c r="L90" i="1"/>
  <c r="O90" i="1" s="1"/>
  <c r="N90" i="1"/>
  <c r="M90" i="1"/>
  <c r="P90" i="1" s="1"/>
  <c r="K83" i="1"/>
  <c r="K84" i="1"/>
  <c r="N84" i="1" s="1"/>
  <c r="K78" i="1"/>
  <c r="K95" i="1"/>
  <c r="K96" i="1"/>
  <c r="L96" i="1" s="1"/>
  <c r="O96" i="1" s="1"/>
  <c r="K77" i="1"/>
  <c r="N89" i="1"/>
  <c r="M89" i="1"/>
  <c r="P89" i="1" s="1"/>
  <c r="L89" i="1"/>
  <c r="O89" i="1" s="1"/>
  <c r="M10" i="1"/>
  <c r="P10" i="1" s="1"/>
  <c r="L10" i="1"/>
  <c r="O10" i="1" s="1"/>
  <c r="L12" i="1"/>
  <c r="O12" i="1" s="1"/>
  <c r="M12" i="1"/>
  <c r="P12" i="1" s="1"/>
  <c r="K6" i="1"/>
  <c r="N23" i="1"/>
  <c r="M23" i="1"/>
  <c r="P23" i="1" s="1"/>
  <c r="L23" i="1"/>
  <c r="O23" i="1" s="1"/>
  <c r="L22" i="1" l="1"/>
  <c r="O22" i="1" s="1"/>
  <c r="M22" i="1"/>
  <c r="P22" i="1" s="1"/>
  <c r="M16" i="1"/>
  <c r="P16" i="1" s="1"/>
  <c r="M24" i="1"/>
  <c r="P24" i="1" s="1"/>
  <c r="L16" i="1"/>
  <c r="O16" i="1" s="1"/>
  <c r="R10" i="1"/>
  <c r="L11" i="1"/>
  <c r="O11" i="1" s="1"/>
  <c r="L5" i="1"/>
  <c r="O5" i="1" s="1"/>
  <c r="N5" i="1"/>
  <c r="M11" i="1"/>
  <c r="P11" i="1" s="1"/>
  <c r="L24" i="1"/>
  <c r="O24" i="1" s="1"/>
  <c r="Q16" i="1"/>
  <c r="N82" i="1"/>
  <c r="M18" i="1"/>
  <c r="P18" i="1" s="1"/>
  <c r="L82" i="1"/>
  <c r="O82" i="1" s="1"/>
  <c r="L18" i="1"/>
  <c r="O18" i="1" s="1"/>
  <c r="R16" i="1"/>
  <c r="L76" i="1"/>
  <c r="O76" i="1" s="1"/>
  <c r="L17" i="1"/>
  <c r="O17" i="1" s="1"/>
  <c r="M17" i="1"/>
  <c r="P17" i="1" s="1"/>
  <c r="M88" i="1"/>
  <c r="P88" i="1" s="1"/>
  <c r="M96" i="1"/>
  <c r="P96" i="1" s="1"/>
  <c r="M76" i="1"/>
  <c r="P76" i="1" s="1"/>
  <c r="Q88" i="1"/>
  <c r="L88" i="1"/>
  <c r="O88" i="1" s="1"/>
  <c r="N96" i="1"/>
  <c r="M84" i="1"/>
  <c r="P84" i="1" s="1"/>
  <c r="L84" i="1"/>
  <c r="O84" i="1" s="1"/>
  <c r="N78" i="1"/>
  <c r="L78" i="1"/>
  <c r="O78" i="1" s="1"/>
  <c r="M78" i="1"/>
  <c r="P78" i="1" s="1"/>
  <c r="L83" i="1"/>
  <c r="O83" i="1" s="1"/>
  <c r="M83" i="1"/>
  <c r="P83" i="1" s="1"/>
  <c r="N83" i="1"/>
  <c r="N77" i="1"/>
  <c r="M77" i="1"/>
  <c r="P77" i="1" s="1"/>
  <c r="L77" i="1"/>
  <c r="O77" i="1" s="1"/>
  <c r="N95" i="1"/>
  <c r="M95" i="1"/>
  <c r="P95" i="1" s="1"/>
  <c r="L95" i="1"/>
  <c r="O95" i="1" s="1"/>
  <c r="R88" i="1"/>
  <c r="M6" i="1"/>
  <c r="P6" i="1" s="1"/>
  <c r="L6" i="1"/>
  <c r="O6" i="1" s="1"/>
  <c r="N6" i="1"/>
  <c r="R22" i="1"/>
  <c r="Q22" i="1"/>
  <c r="R82" i="1" l="1"/>
  <c r="Q4" i="1"/>
  <c r="Q82" i="1"/>
  <c r="Q76" i="1"/>
  <c r="R76" i="1"/>
  <c r="R94" i="1"/>
  <c r="Q94" i="1"/>
  <c r="R4" i="1"/>
  <c r="F171" i="1" l="1"/>
  <c r="H168" i="1" s="1"/>
  <c r="F170" i="1"/>
  <c r="H167" i="1" s="1"/>
  <c r="G169" i="1"/>
  <c r="F169" i="1"/>
  <c r="H166" i="1" s="1"/>
  <c r="F168" i="1"/>
  <c r="F167" i="1"/>
  <c r="G166" i="1"/>
  <c r="F166" i="1"/>
  <c r="F165" i="1"/>
  <c r="H162" i="1" s="1"/>
  <c r="F164" i="1"/>
  <c r="H161" i="1" s="1"/>
  <c r="G163" i="1"/>
  <c r="F163" i="1"/>
  <c r="H160" i="1" s="1"/>
  <c r="F162" i="1"/>
  <c r="F161" i="1"/>
  <c r="G160" i="1"/>
  <c r="F160" i="1"/>
  <c r="F159" i="1"/>
  <c r="H156" i="1" s="1"/>
  <c r="F158" i="1"/>
  <c r="G157" i="1"/>
  <c r="F157" i="1"/>
  <c r="H154" i="1" s="1"/>
  <c r="F156" i="1"/>
  <c r="F155" i="1"/>
  <c r="G154" i="1"/>
  <c r="F154" i="1"/>
  <c r="F153" i="1"/>
  <c r="H150" i="1" s="1"/>
  <c r="F152" i="1"/>
  <c r="H149" i="1" s="1"/>
  <c r="G151" i="1"/>
  <c r="F151" i="1"/>
  <c r="H148" i="1" s="1"/>
  <c r="F150" i="1"/>
  <c r="F149" i="1"/>
  <c r="G148" i="1"/>
  <c r="F148" i="1"/>
  <c r="I160" i="1" l="1"/>
  <c r="K148" i="1" s="1"/>
  <c r="N148" i="1" s="1"/>
  <c r="I166" i="1"/>
  <c r="J156" i="1"/>
  <c r="J160" i="1"/>
  <c r="I150" i="1"/>
  <c r="I156" i="1"/>
  <c r="J149" i="1"/>
  <c r="J168" i="1"/>
  <c r="I161" i="1"/>
  <c r="K167" i="1" s="1"/>
  <c r="I162" i="1"/>
  <c r="K156" i="1" s="1"/>
  <c r="I167" i="1"/>
  <c r="I148" i="1"/>
  <c r="I155" i="1"/>
  <c r="I168" i="1"/>
  <c r="J167" i="1"/>
  <c r="J155" i="1"/>
  <c r="J161" i="1"/>
  <c r="J150" i="1"/>
  <c r="I149" i="1"/>
  <c r="I154" i="1"/>
  <c r="H155" i="1"/>
  <c r="J166" i="1"/>
  <c r="J148" i="1"/>
  <c r="J162" i="1"/>
  <c r="J154" i="1"/>
  <c r="K149" i="1" l="1"/>
  <c r="L149" i="1" s="1"/>
  <c r="O149" i="1" s="1"/>
  <c r="K161" i="1"/>
  <c r="N161" i="1" s="1"/>
  <c r="K154" i="1"/>
  <c r="N154" i="1" s="1"/>
  <c r="K160" i="1"/>
  <c r="N160" i="1" s="1"/>
  <c r="K166" i="1"/>
  <c r="L166" i="1" s="1"/>
  <c r="O166" i="1" s="1"/>
  <c r="M161" i="1"/>
  <c r="P161" i="1" s="1"/>
  <c r="L148" i="1"/>
  <c r="O148" i="1" s="1"/>
  <c r="K155" i="1"/>
  <c r="L155" i="1" s="1"/>
  <c r="O155" i="1" s="1"/>
  <c r="M156" i="1"/>
  <c r="P156" i="1" s="1"/>
  <c r="N156" i="1"/>
  <c r="L156" i="1"/>
  <c r="O156" i="1" s="1"/>
  <c r="K150" i="1"/>
  <c r="M154" i="1"/>
  <c r="P154" i="1" s="1"/>
  <c r="M148" i="1"/>
  <c r="P148" i="1" s="1"/>
  <c r="K168" i="1"/>
  <c r="K162" i="1"/>
  <c r="N167" i="1"/>
  <c r="M167" i="1"/>
  <c r="P167" i="1" s="1"/>
  <c r="L167" i="1"/>
  <c r="O167" i="1" s="1"/>
  <c r="M166" i="1" l="1"/>
  <c r="P166" i="1" s="1"/>
  <c r="M160" i="1"/>
  <c r="P160" i="1" s="1"/>
  <c r="N155" i="1"/>
  <c r="R154" i="1" s="1"/>
  <c r="L160" i="1"/>
  <c r="O160" i="1" s="1"/>
  <c r="L161" i="1"/>
  <c r="O161" i="1" s="1"/>
  <c r="M149" i="1"/>
  <c r="P149" i="1" s="1"/>
  <c r="N149" i="1"/>
  <c r="N166" i="1"/>
  <c r="M155" i="1"/>
  <c r="P155" i="1" s="1"/>
  <c r="L154" i="1"/>
  <c r="O154" i="1" s="1"/>
  <c r="L150" i="1"/>
  <c r="O150" i="1" s="1"/>
  <c r="N150" i="1"/>
  <c r="M150" i="1"/>
  <c r="P150" i="1" s="1"/>
  <c r="L162" i="1"/>
  <c r="O162" i="1" s="1"/>
  <c r="N162" i="1"/>
  <c r="M162" i="1"/>
  <c r="P162" i="1" s="1"/>
  <c r="L168" i="1"/>
  <c r="O168" i="1" s="1"/>
  <c r="N168" i="1"/>
  <c r="M168" i="1"/>
  <c r="P168" i="1" s="1"/>
  <c r="Q154" i="1"/>
  <c r="R166" i="1" l="1"/>
  <c r="Q148" i="1"/>
  <c r="R148" i="1"/>
  <c r="Q160" i="1"/>
  <c r="R160" i="1"/>
  <c r="Q166" i="1"/>
  <c r="F243" i="1" l="1"/>
  <c r="H240" i="1" s="1"/>
  <c r="F242" i="1"/>
  <c r="H239" i="1" s="1"/>
  <c r="G241" i="1"/>
  <c r="F241" i="1"/>
  <c r="H238" i="1" s="1"/>
  <c r="F240" i="1"/>
  <c r="F239" i="1"/>
  <c r="G238" i="1"/>
  <c r="F238" i="1"/>
  <c r="F237" i="1"/>
  <c r="F236" i="1"/>
  <c r="H233" i="1" s="1"/>
  <c r="G235" i="1"/>
  <c r="F235" i="1"/>
  <c r="H232" i="1" s="1"/>
  <c r="F234" i="1"/>
  <c r="F233" i="1"/>
  <c r="G232" i="1"/>
  <c r="F232" i="1"/>
  <c r="F231" i="1"/>
  <c r="H228" i="1" s="1"/>
  <c r="F230" i="1"/>
  <c r="H227" i="1" s="1"/>
  <c r="G229" i="1"/>
  <c r="F229" i="1"/>
  <c r="H226" i="1" s="1"/>
  <c r="F228" i="1"/>
  <c r="F227" i="1"/>
  <c r="G226" i="1"/>
  <c r="F226" i="1"/>
  <c r="F225" i="1"/>
  <c r="H222" i="1" s="1"/>
  <c r="F224" i="1"/>
  <c r="H221" i="1" s="1"/>
  <c r="G223" i="1"/>
  <c r="F223" i="1"/>
  <c r="H220" i="1" s="1"/>
  <c r="F222" i="1"/>
  <c r="F221" i="1"/>
  <c r="G220" i="1"/>
  <c r="F220" i="1"/>
  <c r="F75" i="1"/>
  <c r="H72" i="1" s="1"/>
  <c r="F74" i="1"/>
  <c r="H71" i="1" s="1"/>
  <c r="G73" i="1"/>
  <c r="F73" i="1"/>
  <c r="H70" i="1" s="1"/>
  <c r="F72" i="1"/>
  <c r="F71" i="1"/>
  <c r="G70" i="1"/>
  <c r="F70" i="1"/>
  <c r="F69" i="1"/>
  <c r="H66" i="1" s="1"/>
  <c r="F68" i="1"/>
  <c r="H65" i="1" s="1"/>
  <c r="G67" i="1"/>
  <c r="F67" i="1"/>
  <c r="H64" i="1" s="1"/>
  <c r="F66" i="1"/>
  <c r="F65" i="1"/>
  <c r="G64" i="1"/>
  <c r="F64" i="1"/>
  <c r="F63" i="1"/>
  <c r="H60" i="1" s="1"/>
  <c r="F62" i="1"/>
  <c r="H59" i="1" s="1"/>
  <c r="G61" i="1"/>
  <c r="F61" i="1"/>
  <c r="H58" i="1" s="1"/>
  <c r="F60" i="1"/>
  <c r="F59" i="1"/>
  <c r="G58" i="1"/>
  <c r="F58" i="1"/>
  <c r="I58" i="1" s="1"/>
  <c r="F57" i="1"/>
  <c r="H54" i="1" s="1"/>
  <c r="F56" i="1"/>
  <c r="H53" i="1" s="1"/>
  <c r="G55" i="1"/>
  <c r="F55" i="1"/>
  <c r="H52" i="1" s="1"/>
  <c r="F54" i="1"/>
  <c r="F53" i="1"/>
  <c r="G52" i="1"/>
  <c r="F52" i="1"/>
  <c r="J59" i="1" l="1"/>
  <c r="J54" i="1"/>
  <c r="I54" i="1"/>
  <c r="I220" i="1"/>
  <c r="I72" i="1"/>
  <c r="I232" i="1"/>
  <c r="K220" i="1" s="1"/>
  <c r="N220" i="1" s="1"/>
  <c r="I227" i="1"/>
  <c r="I52" i="1"/>
  <c r="I53" i="1"/>
  <c r="J227" i="1"/>
  <c r="J232" i="1"/>
  <c r="I64" i="1"/>
  <c r="K70" i="1" s="1"/>
  <c r="J65" i="1"/>
  <c r="I234" i="1"/>
  <c r="K240" i="1" s="1"/>
  <c r="I60" i="1"/>
  <c r="I228" i="1"/>
  <c r="I59" i="1"/>
  <c r="J220" i="1"/>
  <c r="I233" i="1"/>
  <c r="K239" i="1" s="1"/>
  <c r="I238" i="1"/>
  <c r="I222" i="1"/>
  <c r="I240" i="1"/>
  <c r="J222" i="1"/>
  <c r="J233" i="1"/>
  <c r="J238" i="1"/>
  <c r="I221" i="1"/>
  <c r="I239" i="1"/>
  <c r="J226" i="1"/>
  <c r="J234" i="1"/>
  <c r="I226" i="1"/>
  <c r="J221" i="1"/>
  <c r="J239" i="1"/>
  <c r="J228" i="1"/>
  <c r="J240" i="1"/>
  <c r="H234" i="1"/>
  <c r="I66" i="1"/>
  <c r="K60" i="1" s="1"/>
  <c r="J58" i="1"/>
  <c r="J53" i="1"/>
  <c r="J64" i="1"/>
  <c r="I70" i="1"/>
  <c r="J52" i="1"/>
  <c r="J70" i="1"/>
  <c r="I65" i="1"/>
  <c r="K71" i="1" s="1"/>
  <c r="I71" i="1"/>
  <c r="K72" i="1"/>
  <c r="J66" i="1"/>
  <c r="J60" i="1"/>
  <c r="J71" i="1"/>
  <c r="J72" i="1"/>
  <c r="K64" i="1" l="1"/>
  <c r="M64" i="1" s="1"/>
  <c r="P64" i="1" s="1"/>
  <c r="K52" i="1"/>
  <c r="N52" i="1" s="1"/>
  <c r="K238" i="1"/>
  <c r="M238" i="1" s="1"/>
  <c r="P238" i="1" s="1"/>
  <c r="K226" i="1"/>
  <c r="N226" i="1" s="1"/>
  <c r="K232" i="1"/>
  <c r="L220" i="1"/>
  <c r="O220" i="1" s="1"/>
  <c r="K54" i="1"/>
  <c r="N54" i="1" s="1"/>
  <c r="K233" i="1"/>
  <c r="L233" i="1" s="1"/>
  <c r="O233" i="1" s="1"/>
  <c r="N240" i="1"/>
  <c r="M240" i="1"/>
  <c r="P240" i="1" s="1"/>
  <c r="N239" i="1"/>
  <c r="M239" i="1"/>
  <c r="P239" i="1" s="1"/>
  <c r="N70" i="1"/>
  <c r="M70" i="1"/>
  <c r="P70" i="1" s="1"/>
  <c r="L70" i="1"/>
  <c r="O70" i="1" s="1"/>
  <c r="K66" i="1"/>
  <c r="N66" i="1" s="1"/>
  <c r="K227" i="1"/>
  <c r="L227" i="1" s="1"/>
  <c r="O227" i="1" s="1"/>
  <c r="K221" i="1"/>
  <c r="N221" i="1" s="1"/>
  <c r="K222" i="1"/>
  <c r="L222" i="1" s="1"/>
  <c r="O222" i="1" s="1"/>
  <c r="K58" i="1"/>
  <c r="M58" i="1" s="1"/>
  <c r="P58" i="1" s="1"/>
  <c r="K234" i="1"/>
  <c r="N234" i="1" s="1"/>
  <c r="K228" i="1"/>
  <c r="M228" i="1" s="1"/>
  <c r="P228" i="1" s="1"/>
  <c r="L239" i="1"/>
  <c r="O239" i="1" s="1"/>
  <c r="L240" i="1"/>
  <c r="O240" i="1" s="1"/>
  <c r="M220" i="1"/>
  <c r="P220" i="1" s="1"/>
  <c r="K59" i="1"/>
  <c r="M59" i="1" s="1"/>
  <c r="P59" i="1" s="1"/>
  <c r="K53" i="1"/>
  <c r="N53" i="1" s="1"/>
  <c r="K65" i="1"/>
  <c r="L65" i="1" s="1"/>
  <c r="O65" i="1" s="1"/>
  <c r="L72" i="1"/>
  <c r="O72" i="1" s="1"/>
  <c r="N72" i="1"/>
  <c r="M72" i="1"/>
  <c r="P72" i="1" s="1"/>
  <c r="N60" i="1"/>
  <c r="M60" i="1"/>
  <c r="P60" i="1" s="1"/>
  <c r="L60" i="1"/>
  <c r="O60" i="1" s="1"/>
  <c r="N71" i="1"/>
  <c r="M71" i="1"/>
  <c r="P71" i="1" s="1"/>
  <c r="L71" i="1"/>
  <c r="O71" i="1" s="1"/>
  <c r="N64" i="1" l="1"/>
  <c r="M226" i="1"/>
  <c r="P226" i="1" s="1"/>
  <c r="L226" i="1"/>
  <c r="O226" i="1" s="1"/>
  <c r="L54" i="1"/>
  <c r="O54" i="1" s="1"/>
  <c r="L64" i="1"/>
  <c r="O64" i="1" s="1"/>
  <c r="L228" i="1"/>
  <c r="O228" i="1" s="1"/>
  <c r="N65" i="1"/>
  <c r="L238" i="1"/>
  <c r="O238" i="1" s="1"/>
  <c r="N228" i="1"/>
  <c r="M52" i="1"/>
  <c r="P52" i="1" s="1"/>
  <c r="L52" i="1"/>
  <c r="O52" i="1" s="1"/>
  <c r="N238" i="1"/>
  <c r="R238" i="1" s="1"/>
  <c r="L53" i="1"/>
  <c r="O53" i="1" s="1"/>
  <c r="M53" i="1"/>
  <c r="P53" i="1" s="1"/>
  <c r="N222" i="1"/>
  <c r="R220" i="1" s="1"/>
  <c r="M54" i="1"/>
  <c r="P54" i="1" s="1"/>
  <c r="M222" i="1"/>
  <c r="P222" i="1" s="1"/>
  <c r="L59" i="1"/>
  <c r="O59" i="1" s="1"/>
  <c r="L232" i="1"/>
  <c r="O232" i="1" s="1"/>
  <c r="N232" i="1"/>
  <c r="M232" i="1"/>
  <c r="P232" i="1" s="1"/>
  <c r="M234" i="1"/>
  <c r="P234" i="1" s="1"/>
  <c r="M233" i="1"/>
  <c r="P233" i="1" s="1"/>
  <c r="N233" i="1"/>
  <c r="M66" i="1"/>
  <c r="P66" i="1" s="1"/>
  <c r="L234" i="1"/>
  <c r="O234" i="1" s="1"/>
  <c r="L221" i="1"/>
  <c r="O221" i="1" s="1"/>
  <c r="R52" i="1"/>
  <c r="Q52" i="1"/>
  <c r="R70" i="1"/>
  <c r="L66" i="1"/>
  <c r="O66" i="1" s="1"/>
  <c r="N58" i="1"/>
  <c r="L58" i="1"/>
  <c r="O58" i="1" s="1"/>
  <c r="N59" i="1"/>
  <c r="M221" i="1"/>
  <c r="P221" i="1" s="1"/>
  <c r="N227" i="1"/>
  <c r="M227" i="1"/>
  <c r="P227" i="1" s="1"/>
  <c r="M65" i="1"/>
  <c r="P65" i="1" s="1"/>
  <c r="Q70" i="1"/>
  <c r="R64" i="1" l="1"/>
  <c r="Q64" i="1"/>
  <c r="R226" i="1"/>
  <c r="Q238" i="1"/>
  <c r="Q220" i="1"/>
  <c r="Q226" i="1"/>
  <c r="Q232" i="1"/>
  <c r="Q58" i="1"/>
  <c r="R232" i="1"/>
  <c r="R58" i="1"/>
  <c r="F147" i="1" l="1"/>
  <c r="F146" i="1"/>
  <c r="H143" i="1" s="1"/>
  <c r="G145" i="1"/>
  <c r="F145" i="1"/>
  <c r="F144" i="1"/>
  <c r="F143" i="1"/>
  <c r="G142" i="1"/>
  <c r="F142" i="1"/>
  <c r="F141" i="1"/>
  <c r="H138" i="1" s="1"/>
  <c r="F140" i="1"/>
  <c r="G139" i="1"/>
  <c r="F139" i="1"/>
  <c r="F138" i="1"/>
  <c r="F137" i="1"/>
  <c r="G136" i="1"/>
  <c r="F136" i="1"/>
  <c r="F135" i="1"/>
  <c r="H132" i="1" s="1"/>
  <c r="F134" i="1"/>
  <c r="G133" i="1"/>
  <c r="F133" i="1"/>
  <c r="F132" i="1"/>
  <c r="F131" i="1"/>
  <c r="G130" i="1"/>
  <c r="F130" i="1"/>
  <c r="F129" i="1"/>
  <c r="F128" i="1"/>
  <c r="H125" i="1" s="1"/>
  <c r="G127" i="1"/>
  <c r="F127" i="1"/>
  <c r="H124" i="1" s="1"/>
  <c r="F126" i="1"/>
  <c r="F125" i="1"/>
  <c r="G124" i="1"/>
  <c r="F124" i="1"/>
  <c r="I132" i="1" l="1"/>
  <c r="I143" i="1"/>
  <c r="I138" i="1"/>
  <c r="K132" i="1" s="1"/>
  <c r="N132" i="1" s="1"/>
  <c r="I130" i="1"/>
  <c r="J131" i="1"/>
  <c r="I126" i="1"/>
  <c r="I124" i="1"/>
  <c r="I137" i="1"/>
  <c r="K125" i="1" s="1"/>
  <c r="J126" i="1"/>
  <c r="I125" i="1"/>
  <c r="J137" i="1"/>
  <c r="J144" i="1"/>
  <c r="J130" i="1"/>
  <c r="I142" i="1"/>
  <c r="I131" i="1"/>
  <c r="H130" i="1"/>
  <c r="H126" i="1"/>
  <c r="I144" i="1"/>
  <c r="J125" i="1"/>
  <c r="J132" i="1"/>
  <c r="H137" i="1"/>
  <c r="I136" i="1"/>
  <c r="J142" i="1"/>
  <c r="J124" i="1"/>
  <c r="H131" i="1"/>
  <c r="J136" i="1"/>
  <c r="H136" i="1"/>
  <c r="J138" i="1"/>
  <c r="J143" i="1"/>
  <c r="H144" i="1"/>
  <c r="K144" i="1" s="1"/>
  <c r="H142" i="1"/>
  <c r="F100" i="1"/>
  <c r="F101" i="1"/>
  <c r="F102" i="1"/>
  <c r="F103" i="1"/>
  <c r="H100" i="1" s="1"/>
  <c r="F104" i="1"/>
  <c r="H101" i="1" s="1"/>
  <c r="F105" i="1"/>
  <c r="H102" i="1" s="1"/>
  <c r="F106" i="1"/>
  <c r="F107" i="1"/>
  <c r="F108" i="1"/>
  <c r="F109" i="1"/>
  <c r="H106" i="1" s="1"/>
  <c r="F110" i="1"/>
  <c r="H107" i="1" s="1"/>
  <c r="F111" i="1"/>
  <c r="H108" i="1" s="1"/>
  <c r="F112" i="1"/>
  <c r="F113" i="1"/>
  <c r="F114" i="1"/>
  <c r="F115" i="1"/>
  <c r="H112" i="1" s="1"/>
  <c r="F116" i="1"/>
  <c r="H113" i="1" s="1"/>
  <c r="F117" i="1"/>
  <c r="H114" i="1" s="1"/>
  <c r="F118" i="1"/>
  <c r="F119" i="1"/>
  <c r="F120" i="1"/>
  <c r="F121" i="1"/>
  <c r="H118" i="1" s="1"/>
  <c r="F122" i="1"/>
  <c r="H119" i="1" s="1"/>
  <c r="F123" i="1"/>
  <c r="H120" i="1" s="1"/>
  <c r="F196" i="1"/>
  <c r="F197" i="1"/>
  <c r="F198" i="1"/>
  <c r="F199" i="1"/>
  <c r="H196" i="1" s="1"/>
  <c r="F200" i="1"/>
  <c r="H197" i="1" s="1"/>
  <c r="F201" i="1"/>
  <c r="H198" i="1" s="1"/>
  <c r="F202" i="1"/>
  <c r="F203" i="1"/>
  <c r="F204" i="1"/>
  <c r="F205" i="1"/>
  <c r="H202" i="1" s="1"/>
  <c r="F206" i="1"/>
  <c r="H203" i="1" s="1"/>
  <c r="F207" i="1"/>
  <c r="H204" i="1" s="1"/>
  <c r="F208" i="1"/>
  <c r="F209" i="1"/>
  <c r="F210" i="1"/>
  <c r="F211" i="1"/>
  <c r="H208" i="1" s="1"/>
  <c r="F212" i="1"/>
  <c r="H209" i="1" s="1"/>
  <c r="F213" i="1"/>
  <c r="H210" i="1" s="1"/>
  <c r="F214" i="1"/>
  <c r="F215" i="1"/>
  <c r="F216" i="1"/>
  <c r="F217" i="1"/>
  <c r="H214" i="1" s="1"/>
  <c r="F218" i="1"/>
  <c r="H215" i="1" s="1"/>
  <c r="F219" i="1"/>
  <c r="H216" i="1" s="1"/>
  <c r="F172" i="1"/>
  <c r="F173" i="1"/>
  <c r="F174" i="1"/>
  <c r="F175" i="1"/>
  <c r="H172" i="1" s="1"/>
  <c r="F176" i="1"/>
  <c r="H173" i="1" s="1"/>
  <c r="F177" i="1"/>
  <c r="H174" i="1" s="1"/>
  <c r="F178" i="1"/>
  <c r="F179" i="1"/>
  <c r="F180" i="1"/>
  <c r="F181" i="1"/>
  <c r="H178" i="1" s="1"/>
  <c r="F182" i="1"/>
  <c r="H179" i="1" s="1"/>
  <c r="F183" i="1"/>
  <c r="H180" i="1" s="1"/>
  <c r="F184" i="1"/>
  <c r="F185" i="1"/>
  <c r="F186" i="1"/>
  <c r="F187" i="1"/>
  <c r="H184" i="1" s="1"/>
  <c r="F188" i="1"/>
  <c r="H185" i="1" s="1"/>
  <c r="F189" i="1"/>
  <c r="H186" i="1" s="1"/>
  <c r="F190" i="1"/>
  <c r="F191" i="1"/>
  <c r="F192" i="1"/>
  <c r="F193" i="1"/>
  <c r="H190" i="1" s="1"/>
  <c r="F194" i="1"/>
  <c r="H191" i="1" s="1"/>
  <c r="F195" i="1"/>
  <c r="H192" i="1" s="1"/>
  <c r="F28" i="1"/>
  <c r="F29" i="1"/>
  <c r="F30" i="1"/>
  <c r="F31" i="1"/>
  <c r="H28" i="1" s="1"/>
  <c r="F32" i="1"/>
  <c r="H29" i="1" s="1"/>
  <c r="F33" i="1"/>
  <c r="H30" i="1" s="1"/>
  <c r="F34" i="1"/>
  <c r="F35" i="1"/>
  <c r="F36" i="1"/>
  <c r="F37" i="1"/>
  <c r="H34" i="1" s="1"/>
  <c r="F38" i="1"/>
  <c r="H35" i="1" s="1"/>
  <c r="F39" i="1"/>
  <c r="H36" i="1" s="1"/>
  <c r="F40" i="1"/>
  <c r="F41" i="1"/>
  <c r="F42" i="1"/>
  <c r="F43" i="1"/>
  <c r="H40" i="1" s="1"/>
  <c r="F44" i="1"/>
  <c r="H41" i="1" s="1"/>
  <c r="F45" i="1"/>
  <c r="H42" i="1" s="1"/>
  <c r="F46" i="1"/>
  <c r="F47" i="1"/>
  <c r="F48" i="1"/>
  <c r="F49" i="1"/>
  <c r="H46" i="1" s="1"/>
  <c r="F50" i="1"/>
  <c r="H47" i="1" s="1"/>
  <c r="F51" i="1"/>
  <c r="H48" i="1" s="1"/>
  <c r="F244" i="1"/>
  <c r="F245" i="1"/>
  <c r="F246" i="1"/>
  <c r="F247" i="1"/>
  <c r="H244" i="1" s="1"/>
  <c r="F248" i="1"/>
  <c r="H245" i="1" s="1"/>
  <c r="F249" i="1"/>
  <c r="H246" i="1" s="1"/>
  <c r="F250" i="1"/>
  <c r="F251" i="1"/>
  <c r="F252" i="1"/>
  <c r="F253" i="1"/>
  <c r="H250" i="1" s="1"/>
  <c r="F254" i="1"/>
  <c r="H251" i="1" s="1"/>
  <c r="F255" i="1"/>
  <c r="H252" i="1" s="1"/>
  <c r="F256" i="1"/>
  <c r="F257" i="1"/>
  <c r="F258" i="1"/>
  <c r="F259" i="1"/>
  <c r="H256" i="1" s="1"/>
  <c r="F260" i="1"/>
  <c r="H257" i="1" s="1"/>
  <c r="F261" i="1"/>
  <c r="H258" i="1" s="1"/>
  <c r="F262" i="1"/>
  <c r="F263" i="1"/>
  <c r="F264" i="1"/>
  <c r="F265" i="1"/>
  <c r="H262" i="1" s="1"/>
  <c r="F266" i="1"/>
  <c r="H263" i="1" s="1"/>
  <c r="F267" i="1"/>
  <c r="H264" i="1" s="1"/>
  <c r="G100" i="1"/>
  <c r="G103" i="1"/>
  <c r="G106" i="1"/>
  <c r="G109" i="1"/>
  <c r="G112" i="1"/>
  <c r="G115" i="1"/>
  <c r="G118" i="1"/>
  <c r="G121" i="1"/>
  <c r="G196" i="1"/>
  <c r="G199" i="1"/>
  <c r="G202" i="1"/>
  <c r="G205" i="1"/>
  <c r="G208" i="1"/>
  <c r="G211" i="1"/>
  <c r="G214" i="1"/>
  <c r="G217" i="1"/>
  <c r="G172" i="1"/>
  <c r="G175" i="1"/>
  <c r="G178" i="1"/>
  <c r="G181" i="1"/>
  <c r="G184" i="1"/>
  <c r="G187" i="1"/>
  <c r="G190" i="1"/>
  <c r="G193" i="1"/>
  <c r="G28" i="1"/>
  <c r="G31" i="1"/>
  <c r="G34" i="1"/>
  <c r="G37" i="1"/>
  <c r="G40" i="1"/>
  <c r="G43" i="1"/>
  <c r="G46" i="1"/>
  <c r="G49" i="1"/>
  <c r="G244" i="1"/>
  <c r="G247" i="1"/>
  <c r="G250" i="1"/>
  <c r="G253" i="1"/>
  <c r="G256" i="1"/>
  <c r="G259" i="1"/>
  <c r="G262" i="1"/>
  <c r="G265" i="1"/>
  <c r="I46" i="1" l="1"/>
  <c r="M132" i="1"/>
  <c r="P132" i="1" s="1"/>
  <c r="I245" i="1"/>
  <c r="I114" i="1"/>
  <c r="K102" i="1" s="1"/>
  <c r="K126" i="1"/>
  <c r="N126" i="1" s="1"/>
  <c r="K138" i="1"/>
  <c r="N138" i="1" s="1"/>
  <c r="J34" i="1"/>
  <c r="K143" i="1"/>
  <c r="M143" i="1" s="1"/>
  <c r="P143" i="1" s="1"/>
  <c r="K131" i="1"/>
  <c r="M131" i="1" s="1"/>
  <c r="P131" i="1" s="1"/>
  <c r="J263" i="1"/>
  <c r="J48" i="1"/>
  <c r="I113" i="1"/>
  <c r="K107" i="1" s="1"/>
  <c r="N107" i="1" s="1"/>
  <c r="J252" i="1"/>
  <c r="J35" i="1"/>
  <c r="J120" i="1"/>
  <c r="I251" i="1"/>
  <c r="I35" i="1"/>
  <c r="I179" i="1"/>
  <c r="I216" i="1"/>
  <c r="I112" i="1"/>
  <c r="K112" i="1" s="1"/>
  <c r="I250" i="1"/>
  <c r="I36" i="1"/>
  <c r="I180" i="1"/>
  <c r="J113" i="1"/>
  <c r="I208" i="1"/>
  <c r="K196" i="1" s="1"/>
  <c r="I252" i="1"/>
  <c r="I28" i="1"/>
  <c r="I172" i="1"/>
  <c r="I209" i="1"/>
  <c r="K215" i="1" s="1"/>
  <c r="I120" i="1"/>
  <c r="K137" i="1"/>
  <c r="N137" i="1" s="1"/>
  <c r="J208" i="1"/>
  <c r="I42" i="1"/>
  <c r="K42" i="1" s="1"/>
  <c r="I178" i="1"/>
  <c r="J106" i="1"/>
  <c r="I257" i="1"/>
  <c r="K251" i="1" s="1"/>
  <c r="I41" i="1"/>
  <c r="K47" i="1" s="1"/>
  <c r="I185" i="1"/>
  <c r="K173" i="1" s="1"/>
  <c r="I214" i="1"/>
  <c r="I198" i="1"/>
  <c r="I118" i="1"/>
  <c r="I102" i="1"/>
  <c r="L132" i="1"/>
  <c r="O132" i="1" s="1"/>
  <c r="I186" i="1"/>
  <c r="K192" i="1" s="1"/>
  <c r="I264" i="1"/>
  <c r="I256" i="1"/>
  <c r="K262" i="1" s="1"/>
  <c r="I48" i="1"/>
  <c r="I40" i="1"/>
  <c r="K46" i="1" s="1"/>
  <c r="N46" i="1" s="1"/>
  <c r="I192" i="1"/>
  <c r="I184" i="1"/>
  <c r="K172" i="1" s="1"/>
  <c r="I101" i="1"/>
  <c r="J108" i="1"/>
  <c r="I119" i="1"/>
  <c r="J112" i="1"/>
  <c r="J41" i="1"/>
  <c r="I258" i="1"/>
  <c r="K264" i="1" s="1"/>
  <c r="I34" i="1"/>
  <c r="J101" i="1"/>
  <c r="I263" i="1"/>
  <c r="I47" i="1"/>
  <c r="I191" i="1"/>
  <c r="I204" i="1"/>
  <c r="I196" i="1"/>
  <c r="I108" i="1"/>
  <c r="I100" i="1"/>
  <c r="I215" i="1"/>
  <c r="J215" i="1"/>
  <c r="I262" i="1"/>
  <c r="J185" i="1"/>
  <c r="J184" i="1"/>
  <c r="J178" i="1"/>
  <c r="J179" i="1"/>
  <c r="J180" i="1"/>
  <c r="K130" i="1"/>
  <c r="N130" i="1" s="1"/>
  <c r="K124" i="1"/>
  <c r="N124" i="1" s="1"/>
  <c r="J244" i="1"/>
  <c r="J245" i="1"/>
  <c r="J173" i="1"/>
  <c r="J174" i="1"/>
  <c r="J172" i="1"/>
  <c r="I203" i="1"/>
  <c r="I107" i="1"/>
  <c r="J250" i="1"/>
  <c r="J251" i="1"/>
  <c r="J197" i="1"/>
  <c r="J198" i="1"/>
  <c r="J196" i="1"/>
  <c r="J28" i="1"/>
  <c r="J29" i="1"/>
  <c r="J30" i="1"/>
  <c r="I246" i="1"/>
  <c r="I30" i="1"/>
  <c r="I190" i="1"/>
  <c r="I174" i="1"/>
  <c r="J40" i="1"/>
  <c r="J42" i="1"/>
  <c r="J204" i="1"/>
  <c r="J202" i="1"/>
  <c r="J203" i="1"/>
  <c r="J262" i="1"/>
  <c r="J264" i="1"/>
  <c r="J46" i="1"/>
  <c r="J47" i="1"/>
  <c r="J190" i="1"/>
  <c r="J191" i="1"/>
  <c r="J192" i="1"/>
  <c r="I244" i="1"/>
  <c r="J114" i="1"/>
  <c r="J246" i="1"/>
  <c r="J258" i="1"/>
  <c r="J257" i="1"/>
  <c r="J256" i="1"/>
  <c r="J36" i="1"/>
  <c r="J107" i="1"/>
  <c r="J100" i="1"/>
  <c r="J102" i="1"/>
  <c r="J209" i="1"/>
  <c r="J210" i="1"/>
  <c r="J186" i="1"/>
  <c r="J216" i="1"/>
  <c r="J214" i="1"/>
  <c r="J118" i="1"/>
  <c r="J119" i="1"/>
  <c r="I29" i="1"/>
  <c r="I173" i="1"/>
  <c r="I210" i="1"/>
  <c r="K198" i="1" s="1"/>
  <c r="I202" i="1"/>
  <c r="I106" i="1"/>
  <c r="I197" i="1"/>
  <c r="K142" i="1"/>
  <c r="M142" i="1" s="1"/>
  <c r="P142" i="1" s="1"/>
  <c r="K136" i="1"/>
  <c r="N136" i="1" s="1"/>
  <c r="L125" i="1"/>
  <c r="O125" i="1" s="1"/>
  <c r="M125" i="1"/>
  <c r="P125" i="1" s="1"/>
  <c r="N125" i="1"/>
  <c r="M144" i="1"/>
  <c r="P144" i="1" s="1"/>
  <c r="L144" i="1"/>
  <c r="O144" i="1" s="1"/>
  <c r="N144" i="1"/>
  <c r="L138" i="1" l="1"/>
  <c r="O138" i="1" s="1"/>
  <c r="K197" i="1"/>
  <c r="N197" i="1" s="1"/>
  <c r="K114" i="1"/>
  <c r="N114" i="1" s="1"/>
  <c r="K120" i="1"/>
  <c r="N120" i="1" s="1"/>
  <c r="K108" i="1"/>
  <c r="N108" i="1" s="1"/>
  <c r="L126" i="1"/>
  <c r="O126" i="1" s="1"/>
  <c r="M138" i="1"/>
  <c r="P138" i="1" s="1"/>
  <c r="M126" i="1"/>
  <c r="P126" i="1" s="1"/>
  <c r="K202" i="1"/>
  <c r="N202" i="1" s="1"/>
  <c r="K214" i="1"/>
  <c r="M214" i="1" s="1"/>
  <c r="P214" i="1" s="1"/>
  <c r="K118" i="1"/>
  <c r="N118" i="1" s="1"/>
  <c r="K100" i="1"/>
  <c r="L100" i="1" s="1"/>
  <c r="O100" i="1" s="1"/>
  <c r="K101" i="1"/>
  <c r="M101" i="1" s="1"/>
  <c r="P101" i="1" s="1"/>
  <c r="K258" i="1"/>
  <c r="N258" i="1" s="1"/>
  <c r="N143" i="1"/>
  <c r="L143" i="1"/>
  <c r="O143" i="1" s="1"/>
  <c r="K204" i="1"/>
  <c r="M204" i="1" s="1"/>
  <c r="P204" i="1" s="1"/>
  <c r="K106" i="1"/>
  <c r="N106" i="1" s="1"/>
  <c r="N131" i="1"/>
  <c r="R130" i="1" s="1"/>
  <c r="K208" i="1"/>
  <c r="L208" i="1" s="1"/>
  <c r="O208" i="1" s="1"/>
  <c r="M136" i="1"/>
  <c r="P136" i="1" s="1"/>
  <c r="K203" i="1"/>
  <c r="N203" i="1" s="1"/>
  <c r="K209" i="1"/>
  <c r="N209" i="1" s="1"/>
  <c r="M137" i="1"/>
  <c r="P137" i="1" s="1"/>
  <c r="L131" i="1"/>
  <c r="O131" i="1" s="1"/>
  <c r="K245" i="1"/>
  <c r="L245" i="1" s="1"/>
  <c r="O245" i="1" s="1"/>
  <c r="L137" i="1"/>
  <c r="O137" i="1" s="1"/>
  <c r="L172" i="1"/>
  <c r="O172" i="1" s="1"/>
  <c r="K30" i="1"/>
  <c r="N30" i="1" s="1"/>
  <c r="K191" i="1"/>
  <c r="L191" i="1" s="1"/>
  <c r="O191" i="1" s="1"/>
  <c r="K179" i="1"/>
  <c r="L179" i="1" s="1"/>
  <c r="O179" i="1" s="1"/>
  <c r="K36" i="1"/>
  <c r="N36" i="1" s="1"/>
  <c r="L136" i="1"/>
  <c r="O136" i="1" s="1"/>
  <c r="K113" i="1"/>
  <c r="M113" i="1" s="1"/>
  <c r="P113" i="1" s="1"/>
  <c r="K119" i="1"/>
  <c r="N119" i="1" s="1"/>
  <c r="K185" i="1"/>
  <c r="N185" i="1" s="1"/>
  <c r="L197" i="1"/>
  <c r="O197" i="1" s="1"/>
  <c r="M197" i="1"/>
  <c r="P197" i="1" s="1"/>
  <c r="K184" i="1"/>
  <c r="L184" i="1" s="1"/>
  <c r="O184" i="1" s="1"/>
  <c r="K246" i="1"/>
  <c r="N246" i="1" s="1"/>
  <c r="N172" i="1"/>
  <c r="L107" i="1"/>
  <c r="O107" i="1" s="1"/>
  <c r="K250" i="1"/>
  <c r="L250" i="1" s="1"/>
  <c r="O250" i="1" s="1"/>
  <c r="M172" i="1"/>
  <c r="P172" i="1" s="1"/>
  <c r="K180" i="1"/>
  <c r="N180" i="1" s="1"/>
  <c r="K263" i="1"/>
  <c r="M263" i="1" s="1"/>
  <c r="P263" i="1" s="1"/>
  <c r="K257" i="1"/>
  <c r="L257" i="1" s="1"/>
  <c r="O257" i="1" s="1"/>
  <c r="K256" i="1"/>
  <c r="N256" i="1" s="1"/>
  <c r="N142" i="1"/>
  <c r="L130" i="1"/>
  <c r="O130" i="1" s="1"/>
  <c r="K178" i="1"/>
  <c r="N178" i="1" s="1"/>
  <c r="N264" i="1"/>
  <c r="M264" i="1"/>
  <c r="P264" i="1" s="1"/>
  <c r="L264" i="1"/>
  <c r="O264" i="1" s="1"/>
  <c r="M42" i="1"/>
  <c r="P42" i="1" s="1"/>
  <c r="N42" i="1"/>
  <c r="L42" i="1"/>
  <c r="O42" i="1" s="1"/>
  <c r="N192" i="1"/>
  <c r="M192" i="1"/>
  <c r="P192" i="1" s="1"/>
  <c r="L192" i="1"/>
  <c r="O192" i="1" s="1"/>
  <c r="K35" i="1"/>
  <c r="N35" i="1" s="1"/>
  <c r="K252" i="1"/>
  <c r="K41" i="1"/>
  <c r="N41" i="1" s="1"/>
  <c r="K244" i="1"/>
  <c r="N244" i="1" s="1"/>
  <c r="K40" i="1"/>
  <c r="M107" i="1"/>
  <c r="P107" i="1" s="1"/>
  <c r="L46" i="1"/>
  <c r="O46" i="1" s="1"/>
  <c r="K28" i="1"/>
  <c r="M124" i="1"/>
  <c r="P124" i="1" s="1"/>
  <c r="Q124" i="1"/>
  <c r="M130" i="1"/>
  <c r="P130" i="1" s="1"/>
  <c r="K186" i="1"/>
  <c r="M186" i="1" s="1"/>
  <c r="P186" i="1" s="1"/>
  <c r="M114" i="1"/>
  <c r="P114" i="1" s="1"/>
  <c r="K174" i="1"/>
  <c r="N174" i="1" s="1"/>
  <c r="K216" i="1"/>
  <c r="L216" i="1" s="1"/>
  <c r="O216" i="1" s="1"/>
  <c r="K34" i="1"/>
  <c r="M34" i="1" s="1"/>
  <c r="P34" i="1" s="1"/>
  <c r="K29" i="1"/>
  <c r="N29" i="1" s="1"/>
  <c r="K190" i="1"/>
  <c r="N190" i="1" s="1"/>
  <c r="K48" i="1"/>
  <c r="M198" i="1"/>
  <c r="P198" i="1" s="1"/>
  <c r="L198" i="1"/>
  <c r="O198" i="1" s="1"/>
  <c r="N198" i="1"/>
  <c r="L196" i="1"/>
  <c r="O196" i="1" s="1"/>
  <c r="N196" i="1"/>
  <c r="M196" i="1"/>
  <c r="P196" i="1" s="1"/>
  <c r="L142" i="1"/>
  <c r="O142" i="1" s="1"/>
  <c r="K210" i="1"/>
  <c r="N262" i="1"/>
  <c r="M262" i="1"/>
  <c r="P262" i="1" s="1"/>
  <c r="L262" i="1"/>
  <c r="O262" i="1" s="1"/>
  <c r="M46" i="1"/>
  <c r="P46" i="1" s="1"/>
  <c r="L101" i="1"/>
  <c r="O101" i="1" s="1"/>
  <c r="M47" i="1"/>
  <c r="P47" i="1" s="1"/>
  <c r="L47" i="1"/>
  <c r="O47" i="1" s="1"/>
  <c r="N47" i="1"/>
  <c r="N102" i="1"/>
  <c r="M102" i="1"/>
  <c r="P102" i="1" s="1"/>
  <c r="L102" i="1"/>
  <c r="O102" i="1" s="1"/>
  <c r="M215" i="1"/>
  <c r="P215" i="1" s="1"/>
  <c r="N215" i="1"/>
  <c r="L215" i="1"/>
  <c r="O215" i="1" s="1"/>
  <c r="L124" i="1"/>
  <c r="O124" i="1" s="1"/>
  <c r="L251" i="1"/>
  <c r="O251" i="1" s="1"/>
  <c r="N251" i="1"/>
  <c r="M251" i="1"/>
  <c r="P251" i="1" s="1"/>
  <c r="M112" i="1"/>
  <c r="P112" i="1" s="1"/>
  <c r="N112" i="1"/>
  <c r="L112" i="1"/>
  <c r="O112" i="1" s="1"/>
  <c r="N173" i="1"/>
  <c r="L173" i="1"/>
  <c r="O173" i="1" s="1"/>
  <c r="M173" i="1"/>
  <c r="P173" i="1" s="1"/>
  <c r="R136" i="1"/>
  <c r="Q136" i="1"/>
  <c r="R124" i="1"/>
  <c r="L120" i="1" l="1"/>
  <c r="O120" i="1" s="1"/>
  <c r="M120" i="1"/>
  <c r="P120" i="1" s="1"/>
  <c r="M108" i="1"/>
  <c r="P108" i="1" s="1"/>
  <c r="L108" i="1"/>
  <c r="O108" i="1" s="1"/>
  <c r="L214" i="1"/>
  <c r="O214" i="1" s="1"/>
  <c r="N214" i="1"/>
  <c r="L114" i="1"/>
  <c r="O114" i="1" s="1"/>
  <c r="L258" i="1"/>
  <c r="O258" i="1" s="1"/>
  <c r="L263" i="1"/>
  <c r="O263" i="1" s="1"/>
  <c r="M208" i="1"/>
  <c r="P208" i="1" s="1"/>
  <c r="N208" i="1"/>
  <c r="L202" i="1"/>
  <c r="O202" i="1" s="1"/>
  <c r="M258" i="1"/>
  <c r="P258" i="1" s="1"/>
  <c r="M202" i="1"/>
  <c r="P202" i="1" s="1"/>
  <c r="Q142" i="1"/>
  <c r="N101" i="1"/>
  <c r="N245" i="1"/>
  <c r="R244" i="1" s="1"/>
  <c r="M118" i="1"/>
  <c r="P118" i="1" s="1"/>
  <c r="M100" i="1"/>
  <c r="P100" i="1" s="1"/>
  <c r="L118" i="1"/>
  <c r="O118" i="1" s="1"/>
  <c r="M203" i="1"/>
  <c r="P203" i="1" s="1"/>
  <c r="M29" i="1"/>
  <c r="P29" i="1" s="1"/>
  <c r="Q130" i="1"/>
  <c r="L204" i="1"/>
  <c r="O204" i="1" s="1"/>
  <c r="M119" i="1"/>
  <c r="P119" i="1" s="1"/>
  <c r="N100" i="1"/>
  <c r="L119" i="1"/>
  <c r="O119" i="1" s="1"/>
  <c r="L186" i="1"/>
  <c r="O186" i="1" s="1"/>
  <c r="M256" i="1"/>
  <c r="P256" i="1" s="1"/>
  <c r="M257" i="1"/>
  <c r="P257" i="1" s="1"/>
  <c r="N263" i="1"/>
  <c r="Q262" i="1" s="1"/>
  <c r="N204" i="1"/>
  <c r="Q202" i="1" s="1"/>
  <c r="L106" i="1"/>
  <c r="O106" i="1" s="1"/>
  <c r="M30" i="1"/>
  <c r="P30" i="1" s="1"/>
  <c r="L30" i="1"/>
  <c r="O30" i="1" s="1"/>
  <c r="M106" i="1"/>
  <c r="P106" i="1" s="1"/>
  <c r="M245" i="1"/>
  <c r="P245" i="1" s="1"/>
  <c r="N184" i="1"/>
  <c r="L113" i="1"/>
  <c r="O113" i="1" s="1"/>
  <c r="M209" i="1"/>
  <c r="P209" i="1" s="1"/>
  <c r="M190" i="1"/>
  <c r="P190" i="1" s="1"/>
  <c r="M250" i="1"/>
  <c r="P250" i="1" s="1"/>
  <c r="M178" i="1"/>
  <c r="P178" i="1" s="1"/>
  <c r="L209" i="1"/>
  <c r="O209" i="1" s="1"/>
  <c r="L203" i="1"/>
  <c r="O203" i="1" s="1"/>
  <c r="L29" i="1"/>
  <c r="O29" i="1" s="1"/>
  <c r="L36" i="1"/>
  <c r="O36" i="1" s="1"/>
  <c r="M180" i="1"/>
  <c r="P180" i="1" s="1"/>
  <c r="M191" i="1"/>
  <c r="P191" i="1" s="1"/>
  <c r="M36" i="1"/>
  <c r="P36" i="1" s="1"/>
  <c r="L34" i="1"/>
  <c r="O34" i="1" s="1"/>
  <c r="L180" i="1"/>
  <c r="O180" i="1" s="1"/>
  <c r="L174" i="1"/>
  <c r="O174" i="1" s="1"/>
  <c r="N191" i="1"/>
  <c r="Q190" i="1" s="1"/>
  <c r="M246" i="1"/>
  <c r="P246" i="1" s="1"/>
  <c r="M184" i="1"/>
  <c r="P184" i="1" s="1"/>
  <c r="L246" i="1"/>
  <c r="O246" i="1" s="1"/>
  <c r="M174" i="1"/>
  <c r="P174" i="1" s="1"/>
  <c r="L190" i="1"/>
  <c r="O190" i="1" s="1"/>
  <c r="M185" i="1"/>
  <c r="P185" i="1" s="1"/>
  <c r="L185" i="1"/>
  <c r="O185" i="1" s="1"/>
  <c r="L178" i="1"/>
  <c r="O178" i="1" s="1"/>
  <c r="M179" i="1"/>
  <c r="P179" i="1" s="1"/>
  <c r="L256" i="1"/>
  <c r="O256" i="1" s="1"/>
  <c r="L41" i="1"/>
  <c r="O41" i="1" s="1"/>
  <c r="N250" i="1"/>
  <c r="N179" i="1"/>
  <c r="Q178" i="1" s="1"/>
  <c r="M244" i="1"/>
  <c r="P244" i="1" s="1"/>
  <c r="N113" i="1"/>
  <c r="Q112" i="1" s="1"/>
  <c r="R142" i="1"/>
  <c r="L244" i="1"/>
  <c r="O244" i="1" s="1"/>
  <c r="R172" i="1"/>
  <c r="N257" i="1"/>
  <c r="Q256" i="1" s="1"/>
  <c r="N34" i="1"/>
  <c r="Q34" i="1" s="1"/>
  <c r="N216" i="1"/>
  <c r="N28" i="1"/>
  <c r="Q28" i="1" s="1"/>
  <c r="L28" i="1"/>
  <c r="O28" i="1" s="1"/>
  <c r="M40" i="1"/>
  <c r="P40" i="1" s="1"/>
  <c r="N40" i="1"/>
  <c r="L40" i="1"/>
  <c r="O40" i="1" s="1"/>
  <c r="M28" i="1"/>
  <c r="P28" i="1" s="1"/>
  <c r="L35" i="1"/>
  <c r="O35" i="1" s="1"/>
  <c r="N186" i="1"/>
  <c r="M35" i="1"/>
  <c r="P35" i="1" s="1"/>
  <c r="M216" i="1"/>
  <c r="P216" i="1" s="1"/>
  <c r="M41" i="1"/>
  <c r="P41" i="1" s="1"/>
  <c r="N48" i="1"/>
  <c r="R46" i="1" s="1"/>
  <c r="M48" i="1"/>
  <c r="P48" i="1" s="1"/>
  <c r="L48" i="1"/>
  <c r="O48" i="1" s="1"/>
  <c r="Q172" i="1"/>
  <c r="L252" i="1"/>
  <c r="O252" i="1" s="1"/>
  <c r="M252" i="1"/>
  <c r="P252" i="1" s="1"/>
  <c r="N252" i="1"/>
  <c r="L210" i="1"/>
  <c r="O210" i="1" s="1"/>
  <c r="M210" i="1"/>
  <c r="P210" i="1" s="1"/>
  <c r="N210" i="1"/>
  <c r="R106" i="1"/>
  <c r="Q106" i="1"/>
  <c r="R118" i="1"/>
  <c r="Q118" i="1"/>
  <c r="R196" i="1"/>
  <c r="Q196" i="1"/>
  <c r="Q244" i="1" l="1"/>
  <c r="R190" i="1"/>
  <c r="R214" i="1"/>
  <c r="Q208" i="1"/>
  <c r="R262" i="1"/>
  <c r="R100" i="1"/>
  <c r="R202" i="1"/>
  <c r="R34" i="1"/>
  <c r="R184" i="1"/>
  <c r="Q100" i="1"/>
  <c r="R112" i="1"/>
  <c r="Q250" i="1"/>
  <c r="Q214" i="1"/>
  <c r="Q184" i="1"/>
  <c r="R28" i="1"/>
  <c r="R256" i="1"/>
  <c r="R250" i="1"/>
  <c r="R178" i="1"/>
  <c r="Q46" i="1"/>
  <c r="R208" i="1"/>
  <c r="Q40" i="1"/>
  <c r="R40" i="1"/>
</calcChain>
</file>

<file path=xl/sharedStrings.xml><?xml version="1.0" encoding="utf-8"?>
<sst xmlns="http://schemas.openxmlformats.org/spreadsheetml/2006/main" count="325" uniqueCount="66">
  <si>
    <t>Gene ID</t>
    <phoneticPr fontId="1" type="noConversion"/>
  </si>
  <si>
    <t>DAP</t>
    <phoneticPr fontId="1" type="noConversion"/>
  </si>
  <si>
    <t>Name</t>
    <phoneticPr fontId="1" type="noConversion"/>
  </si>
  <si>
    <t>Bio-reps</t>
    <phoneticPr fontId="1" type="noConversion"/>
  </si>
  <si>
    <t>5 DAP</t>
    <phoneticPr fontId="1" type="noConversion"/>
  </si>
  <si>
    <t>10 DAP</t>
    <phoneticPr fontId="1" type="noConversion"/>
  </si>
  <si>
    <t>15 DAP</t>
    <phoneticPr fontId="1" type="noConversion"/>
  </si>
  <si>
    <t>20 DAP</t>
    <phoneticPr fontId="1" type="noConversion"/>
  </si>
  <si>
    <t>Cт Mean</t>
  </si>
  <si>
    <t>Cт SD</t>
  </si>
  <si>
    <t>Cт values</t>
    <phoneticPr fontId="1" type="noConversion"/>
  </si>
  <si>
    <t>Actin</t>
    <phoneticPr fontId="1" type="noConversion"/>
  </si>
  <si>
    <t>GRMZM2G015534</t>
  </si>
  <si>
    <t>MADS</t>
    <phoneticPr fontId="1" type="noConversion"/>
  </si>
  <si>
    <t>GRMZM2G099522</t>
  </si>
  <si>
    <t>ERF</t>
    <phoneticPr fontId="1" type="noConversion"/>
  </si>
  <si>
    <t>GRMZM2G129674</t>
  </si>
  <si>
    <t>GRMZM2G397687</t>
  </si>
  <si>
    <t xml:space="preserve">Z1C  (floury2) </t>
    <phoneticPr fontId="1" type="noConversion"/>
  </si>
  <si>
    <t>GRMZM2G138727</t>
  </si>
  <si>
    <t>RQmin</t>
    <phoneticPr fontId="2" type="noConversion"/>
  </si>
  <si>
    <t>RQmax</t>
    <phoneticPr fontId="2" type="noConversion"/>
  </si>
  <si>
    <t>RQ</t>
    <phoneticPr fontId="2" type="noConversion"/>
  </si>
  <si>
    <t>ΔCт SE</t>
    <phoneticPr fontId="2" type="noConversion"/>
  </si>
  <si>
    <t>ΔCт Mean(-actin)</t>
    <phoneticPr fontId="2" type="noConversion"/>
  </si>
  <si>
    <t>ΔCт</t>
  </si>
  <si>
    <t>RQ Mean</t>
    <phoneticPr fontId="2" type="noConversion"/>
  </si>
  <si>
    <t>RQ SD</t>
    <phoneticPr fontId="2" type="noConversion"/>
  </si>
  <si>
    <t>sugary2</t>
    <phoneticPr fontId="1" type="noConversion"/>
  </si>
  <si>
    <t>sugary2</t>
    <phoneticPr fontId="1" type="noConversion"/>
  </si>
  <si>
    <t>sugary2</t>
    <phoneticPr fontId="1" type="noConversion"/>
  </si>
  <si>
    <t>sugary2</t>
    <phoneticPr fontId="1" type="noConversion"/>
  </si>
  <si>
    <t>GRMZM2G348551</t>
    <phoneticPr fontId="2" type="noConversion"/>
  </si>
  <si>
    <t>GRMZM2G008263</t>
    <phoneticPr fontId="2" type="noConversion"/>
  </si>
  <si>
    <t>GBSSI</t>
    <phoneticPr fontId="1" type="noConversion"/>
  </si>
  <si>
    <t>GBSSI</t>
    <phoneticPr fontId="1" type="noConversion"/>
  </si>
  <si>
    <t>GBSSI</t>
    <phoneticPr fontId="1" type="noConversion"/>
  </si>
  <si>
    <t>GRMZM2G158043</t>
    <phoneticPr fontId="2" type="noConversion"/>
  </si>
  <si>
    <t>zpu1</t>
    <phoneticPr fontId="1" type="noConversion"/>
  </si>
  <si>
    <t>GRMZM2G024993</t>
    <phoneticPr fontId="2" type="noConversion"/>
  </si>
  <si>
    <t>wx1</t>
    <phoneticPr fontId="1" type="noConversion"/>
  </si>
  <si>
    <t>wx1</t>
    <phoneticPr fontId="1" type="noConversion"/>
  </si>
  <si>
    <t>GRMZM2G450125</t>
    <phoneticPr fontId="2" type="noConversion"/>
  </si>
  <si>
    <t>beta-amylase</t>
    <phoneticPr fontId="1" type="noConversion"/>
  </si>
  <si>
    <t>beta-amylase</t>
    <phoneticPr fontId="1" type="noConversion"/>
  </si>
  <si>
    <t>GRMZM2G090905</t>
    <phoneticPr fontId="2" type="noConversion"/>
  </si>
  <si>
    <t>iso2</t>
    <phoneticPr fontId="1" type="noConversion"/>
  </si>
  <si>
    <t>iso2</t>
    <phoneticPr fontId="1" type="noConversion"/>
  </si>
  <si>
    <t>iso2</t>
    <phoneticPr fontId="1" type="noConversion"/>
  </si>
  <si>
    <t>ΔΔCt</t>
    <phoneticPr fontId="2" type="noConversion"/>
  </si>
  <si>
    <t>ΔΔCt+</t>
    <phoneticPr fontId="2" type="noConversion"/>
  </si>
  <si>
    <t>ΔΔCt-</t>
    <phoneticPr fontId="2" type="noConversion"/>
  </si>
  <si>
    <t>ΔΔCt</t>
    <phoneticPr fontId="2" type="noConversion"/>
  </si>
  <si>
    <t>GRMZM2G397687</t>
    <phoneticPr fontId="1" type="noConversion"/>
  </si>
  <si>
    <t>GRMZM2G015534</t>
    <phoneticPr fontId="1" type="noConversion"/>
  </si>
  <si>
    <t>GRMZM2G024993</t>
    <phoneticPr fontId="2" type="noConversion"/>
  </si>
  <si>
    <t>GRMZM2G129674</t>
    <phoneticPr fontId="1" type="noConversion"/>
  </si>
  <si>
    <t>GRMZM2G099522</t>
    <phoneticPr fontId="1" type="noConversion"/>
  </si>
  <si>
    <t>GRMZM2G138727</t>
    <phoneticPr fontId="1" type="noConversion"/>
  </si>
  <si>
    <t>SD609</t>
    <phoneticPr fontId="2" type="noConversion"/>
  </si>
  <si>
    <t>HS68</t>
    <phoneticPr fontId="2" type="noConversion"/>
  </si>
  <si>
    <t>Gene ID</t>
    <phoneticPr fontId="1" type="noConversion"/>
  </si>
  <si>
    <t>Table S7: qRT-PCR analysis of 21 genes.</t>
    <phoneticPr fontId="1" type="noConversion"/>
  </si>
  <si>
    <t>27-kD γ-zein</t>
  </si>
  <si>
    <t>27-kD γ-zein</t>
    <phoneticPr fontId="1" type="noConversion"/>
  </si>
  <si>
    <t>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</si>
</sst>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0.00;\-###0.00"/>
    <numFmt numFmtId="177" formatCode="0.00000000000000_ "/>
    <numFmt numFmtId="178" formatCode="0.00_ "/>
  </numFmts>
  <fonts count="15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sz val="9"/>
      <name val="宋体"/>
      <family val="3"/>
      <charset val="134"/>
    </font>
    <font>
      <sz val="8.25"/>
      <name val="Microsoft Sans Serif"/>
      <family val="2"/>
    </font>
    <font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top"/>
      <protection locked="0"/>
    </xf>
    <xf numFmtId="0" fontId="4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78" fontId="8" fillId="0" borderId="1" xfId="0" applyNumberFormat="1" applyFont="1" applyBorder="1" applyAlignment="1">
      <alignment horizont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1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4" fillId="0" borderId="0" xfId="0" applyNumberFormat="1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left" vertical="center"/>
    </xf>
    <xf numFmtId="49" fontId="12" fillId="5" borderId="3" xfId="0" applyNumberFormat="1" applyFont="1" applyFill="1" applyBorder="1" applyAlignment="1">
      <alignment horizontal="left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3">
    <cellStyle name="Normal" xfId="1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3"/>
  <sheetViews>
    <sheetView showGridLines="0" tabSelected="1" topLeftCell="A407" zoomScaleNormal="100" workbookViewId="0">
      <selection activeCell="B453" sqref="B453:B455"/>
    </sheetView>
  </sheetViews>
  <sheetFormatPr defaultRowHeight="13.8" x14ac:dyDescent="0.25"/>
  <cols>
    <col min="1" max="1" width="19.21875" style="25" customWidth="1"/>
    <col min="2" max="2" width="14" customWidth="1"/>
    <col min="3" max="3" width="8.6640625" customWidth="1"/>
    <col min="4" max="4" width="11.88671875" customWidth="1"/>
    <col min="5" max="5" width="12.6640625" customWidth="1"/>
    <col min="6" max="6" width="11.109375" customWidth="1"/>
    <col min="7" max="7" width="15" customWidth="1"/>
    <col min="8" max="8" width="18.44140625" style="4" customWidth="1"/>
    <col min="9" max="9" width="23.6640625" style="4" customWidth="1"/>
    <col min="10" max="10" width="12.88671875" customWidth="1"/>
    <col min="11" max="11" width="26.6640625" style="4" customWidth="1"/>
    <col min="12" max="12" width="23.88671875" customWidth="1"/>
    <col min="13" max="13" width="23.109375" bestFit="1" customWidth="1"/>
    <col min="14" max="14" width="20.44140625" customWidth="1"/>
    <col min="15" max="18" width="16.77734375" customWidth="1"/>
  </cols>
  <sheetData>
    <row r="1" spans="1:18" s="1" customFormat="1" ht="22.8" x14ac:dyDescent="0.25">
      <c r="A1" s="21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7" customFormat="1" ht="20.399999999999999" x14ac:dyDescent="0.25">
      <c r="A2" s="23" t="s">
        <v>59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2" customFormat="1" ht="17.399999999999999" x14ac:dyDescent="0.3">
      <c r="A3" s="5" t="s">
        <v>61</v>
      </c>
      <c r="B3" s="5" t="s">
        <v>2</v>
      </c>
      <c r="C3" s="5" t="s">
        <v>1</v>
      </c>
      <c r="D3" s="5" t="s">
        <v>3</v>
      </c>
      <c r="E3" s="6" t="s">
        <v>10</v>
      </c>
      <c r="F3" s="6" t="s">
        <v>8</v>
      </c>
      <c r="G3" s="6" t="s">
        <v>9</v>
      </c>
      <c r="H3" s="7" t="s">
        <v>25</v>
      </c>
      <c r="I3" s="7" t="s">
        <v>24</v>
      </c>
      <c r="J3" s="6" t="s">
        <v>23</v>
      </c>
      <c r="K3" s="8" t="s">
        <v>49</v>
      </c>
      <c r="L3" s="9" t="s">
        <v>50</v>
      </c>
      <c r="M3" s="9" t="s">
        <v>51</v>
      </c>
      <c r="N3" s="15" t="s">
        <v>22</v>
      </c>
      <c r="O3" s="5" t="s">
        <v>20</v>
      </c>
      <c r="P3" s="5" t="s">
        <v>21</v>
      </c>
      <c r="Q3" s="5" t="s">
        <v>26</v>
      </c>
      <c r="R3" s="5" t="s">
        <v>27</v>
      </c>
    </row>
    <row r="4" spans="1:18" ht="15.6" x14ac:dyDescent="0.25">
      <c r="A4" s="20" t="s">
        <v>42</v>
      </c>
      <c r="B4" s="19" t="s">
        <v>43</v>
      </c>
      <c r="C4" s="19" t="s">
        <v>4</v>
      </c>
      <c r="D4" s="3">
        <v>1</v>
      </c>
      <c r="E4" s="10">
        <v>24.2735564126132</v>
      </c>
      <c r="F4" s="11">
        <f>AVERAGE(E4:E6)</f>
        <v>24.372811585321831</v>
      </c>
      <c r="G4" s="3">
        <f>STDEVA(E4:E6)</f>
        <v>0.36252596927103359</v>
      </c>
      <c r="H4" s="12">
        <f>E4-F7</f>
        <v>-7.7726170473981675</v>
      </c>
      <c r="I4" s="12">
        <f>F4-F7</f>
        <v>-7.6733618746895367</v>
      </c>
      <c r="J4" s="11">
        <f>SQRT(G4*G4+G7*I7)/SQRT(3)</f>
        <v>0.20930446594686125</v>
      </c>
      <c r="K4" s="12">
        <f>H4-I16</f>
        <v>6.4899763709298952E-2</v>
      </c>
      <c r="L4" s="13">
        <f>K4+J4*2.776</f>
        <v>0.64592896117778575</v>
      </c>
      <c r="M4" s="13">
        <f>K4-J4*2.776</f>
        <v>-0.51612943375918785</v>
      </c>
      <c r="N4" s="3">
        <f t="shared" ref="N4:N6" si="0">POWER(2,-K4)</f>
        <v>0.95601173755003177</v>
      </c>
      <c r="O4" s="3">
        <f t="shared" ref="O4:O6" si="1">POWER(2,-L4)</f>
        <v>0.63908114941221317</v>
      </c>
      <c r="P4" s="3">
        <f t="shared" ref="P4:P6" si="2">POWER(2,-M4)</f>
        <v>1.4301132855726268</v>
      </c>
      <c r="Q4" s="3">
        <f>AVERAGE(N4:N6)</f>
        <v>0.91073350044585932</v>
      </c>
      <c r="R4" s="3">
        <f>STDEV(N4:N6)</f>
        <v>0.21617955767893807</v>
      </c>
    </row>
    <row r="5" spans="1:18" ht="15.6" x14ac:dyDescent="0.25">
      <c r="A5" s="20"/>
      <c r="B5" s="19"/>
      <c r="C5" s="19"/>
      <c r="D5" s="3">
        <v>2</v>
      </c>
      <c r="E5" s="10">
        <v>24.7746271703556</v>
      </c>
      <c r="F5" s="11">
        <f>AVERAGE(E4:E6)</f>
        <v>24.372811585321831</v>
      </c>
      <c r="G5" s="3"/>
      <c r="H5" s="12">
        <f>E5-F8</f>
        <v>-7.2715462896557668</v>
      </c>
      <c r="I5" s="12">
        <f>F5-F8</f>
        <v>-7.6733618746895367</v>
      </c>
      <c r="J5" s="11">
        <f>SQRT(G4*G4+G7*I7)/SQRT(3)</f>
        <v>0.20930446594686125</v>
      </c>
      <c r="K5" s="12">
        <f>H5-I17</f>
        <v>0.56597052145169968</v>
      </c>
      <c r="L5" s="13">
        <f>K5+J5*2.776</f>
        <v>1.1469997189201866</v>
      </c>
      <c r="M5" s="13">
        <f>K5-J5*2.776</f>
        <v>-1.505867601678712E-2</v>
      </c>
      <c r="N5" s="3">
        <f t="shared" si="0"/>
        <v>0.67550084461708404</v>
      </c>
      <c r="O5" s="3">
        <f t="shared" si="1"/>
        <v>0.45156334305384438</v>
      </c>
      <c r="P5" s="3">
        <f t="shared" si="2"/>
        <v>1.0104925435100798</v>
      </c>
      <c r="Q5" s="3"/>
      <c r="R5" s="3"/>
    </row>
    <row r="6" spans="1:18" ht="15.6" x14ac:dyDescent="0.25">
      <c r="A6" s="20"/>
      <c r="B6" s="19"/>
      <c r="C6" s="19"/>
      <c r="D6" s="3">
        <v>3</v>
      </c>
      <c r="E6" s="10">
        <v>24.070251172996699</v>
      </c>
      <c r="F6" s="11">
        <f>AVERAGE(E4:E6)</f>
        <v>24.372811585321831</v>
      </c>
      <c r="G6" s="3"/>
      <c r="H6" s="12">
        <f>E6-F9</f>
        <v>-7.9759222870146687</v>
      </c>
      <c r="I6" s="12">
        <f>F6-F9</f>
        <v>-7.6733618746895367</v>
      </c>
      <c r="J6" s="11">
        <f>SQRT(G4*G4+G7*I7)/SQRT(3)</f>
        <v>0.20930446594686125</v>
      </c>
      <c r="K6" s="12">
        <f>H6-I18</f>
        <v>-0.1384054759072022</v>
      </c>
      <c r="L6" s="13">
        <f>K6+J6*2.776</f>
        <v>0.4426237215612846</v>
      </c>
      <c r="M6" s="13">
        <f>K6-J6*2.776</f>
        <v>-0.719434673375689</v>
      </c>
      <c r="N6" s="3">
        <f t="shared" si="0"/>
        <v>1.1006879191704622</v>
      </c>
      <c r="O6" s="3">
        <f t="shared" si="1"/>
        <v>0.73579525532842416</v>
      </c>
      <c r="P6" s="3">
        <f t="shared" si="2"/>
        <v>1.6465367051966642</v>
      </c>
      <c r="Q6" s="3"/>
      <c r="R6" s="3"/>
    </row>
    <row r="7" spans="1:18" ht="15.6" x14ac:dyDescent="0.25">
      <c r="A7" s="20"/>
      <c r="B7" s="19" t="s">
        <v>11</v>
      </c>
      <c r="C7" s="19"/>
      <c r="D7" s="3">
        <v>1</v>
      </c>
      <c r="E7" s="10">
        <v>31.4458889745707</v>
      </c>
      <c r="F7" s="11">
        <f>AVERAGE(E7:E9)</f>
        <v>32.046173460011367</v>
      </c>
      <c r="G7" s="3">
        <f>STDEVA(E7:E9)</f>
        <v>0.52298118930586268</v>
      </c>
      <c r="H7" s="12"/>
      <c r="I7" s="12"/>
      <c r="J7" s="11"/>
      <c r="K7" s="12"/>
      <c r="L7" s="3"/>
      <c r="M7" s="3"/>
      <c r="N7" s="3"/>
      <c r="O7" s="3"/>
      <c r="P7" s="3"/>
      <c r="Q7" s="3"/>
      <c r="R7" s="3"/>
    </row>
    <row r="8" spans="1:18" ht="15.6" x14ac:dyDescent="0.25">
      <c r="A8" s="20"/>
      <c r="B8" s="19"/>
      <c r="C8" s="19"/>
      <c r="D8" s="3">
        <v>2</v>
      </c>
      <c r="E8" s="10">
        <v>32.289278637833497</v>
      </c>
      <c r="F8" s="11">
        <f>AVERAGE(E7:E9)</f>
        <v>32.046173460011367</v>
      </c>
      <c r="G8" s="3"/>
      <c r="H8" s="12"/>
      <c r="I8" s="12"/>
      <c r="J8" s="3"/>
      <c r="K8" s="12"/>
      <c r="L8" s="3"/>
      <c r="M8" s="3"/>
      <c r="N8" s="3"/>
      <c r="O8" s="3"/>
      <c r="P8" s="3"/>
      <c r="Q8" s="3"/>
      <c r="R8" s="3"/>
    </row>
    <row r="9" spans="1:18" ht="15.6" x14ac:dyDescent="0.25">
      <c r="A9" s="20"/>
      <c r="B9" s="19"/>
      <c r="C9" s="19"/>
      <c r="D9" s="3">
        <v>3</v>
      </c>
      <c r="E9" s="10">
        <v>32.403352767629897</v>
      </c>
      <c r="F9" s="11">
        <f>AVERAGE(E7:E9)</f>
        <v>32.046173460011367</v>
      </c>
      <c r="G9" s="3"/>
      <c r="H9" s="12"/>
      <c r="I9" s="12"/>
      <c r="J9" s="3"/>
      <c r="K9" s="12"/>
      <c r="L9" s="3"/>
      <c r="M9" s="3"/>
      <c r="N9" s="3"/>
      <c r="O9" s="3"/>
      <c r="P9" s="3"/>
      <c r="Q9" s="3"/>
      <c r="R9" s="3"/>
    </row>
    <row r="10" spans="1:18" ht="15.6" x14ac:dyDescent="0.25">
      <c r="A10" s="20"/>
      <c r="B10" s="19" t="s">
        <v>43</v>
      </c>
      <c r="C10" s="19" t="s">
        <v>5</v>
      </c>
      <c r="D10" s="3">
        <v>1</v>
      </c>
      <c r="E10" s="10">
        <v>25.225867633316199</v>
      </c>
      <c r="F10" s="11">
        <f>AVERAGE(E10:E12)</f>
        <v>25.30023689349937</v>
      </c>
      <c r="G10" s="3">
        <f>STDEVA(E10:E12)</f>
        <v>9.2351477490947742E-2</v>
      </c>
      <c r="H10" s="12">
        <f>E10-F13</f>
        <v>-7.6285731492818698</v>
      </c>
      <c r="I10" s="12">
        <f>F10-F13</f>
        <v>-7.554203889098698</v>
      </c>
      <c r="J10" s="11">
        <f>SQRT(G10*G10+G13*I13)/SQRT(3)</f>
        <v>5.3319150389458343E-2</v>
      </c>
      <c r="K10" s="12">
        <f>H10-I16</f>
        <v>0.20894366182559665</v>
      </c>
      <c r="L10" s="13">
        <f>K10+J10*2.776</f>
        <v>0.35695762330673297</v>
      </c>
      <c r="M10" s="13">
        <f>K10-J10*2.776</f>
        <v>6.0929700344460297E-2</v>
      </c>
      <c r="N10" s="3">
        <f t="shared" ref="N10:N12" si="3">POWER(2,-K10)</f>
        <v>0.86517047539193404</v>
      </c>
      <c r="O10" s="3">
        <f t="shared" ref="O10:O12" si="4">POWER(2,-L10)</f>
        <v>0.78080942720875202</v>
      </c>
      <c r="P10" s="3">
        <f t="shared" ref="P10:P12" si="5">POWER(2,-M10)</f>
        <v>0.95864615027219136</v>
      </c>
      <c r="Q10" s="3">
        <f>AVERAGE(N10:N12)</f>
        <v>0.82281450981467297</v>
      </c>
      <c r="R10" s="3">
        <f>STDEV(N10:N12)</f>
        <v>5.1924606811062222E-2</v>
      </c>
    </row>
    <row r="11" spans="1:18" ht="15.6" x14ac:dyDescent="0.25">
      <c r="A11" s="20"/>
      <c r="B11" s="19"/>
      <c r="C11" s="19"/>
      <c r="D11" s="3">
        <v>2</v>
      </c>
      <c r="E11" s="10">
        <v>25.271234627232101</v>
      </c>
      <c r="F11" s="11">
        <f>AVERAGE(E10:E12)</f>
        <v>25.30023689349937</v>
      </c>
      <c r="G11" s="3"/>
      <c r="H11" s="12">
        <f>E11-F14</f>
        <v>-7.5832061553659678</v>
      </c>
      <c r="I11" s="12">
        <f>F11-F14</f>
        <v>-7.554203889098698</v>
      </c>
      <c r="J11" s="11">
        <f>SQRT(G10*G10+G13*I13)/SQRT(3)</f>
        <v>5.3319150389458343E-2</v>
      </c>
      <c r="K11" s="12">
        <f>H11-I17</f>
        <v>0.25431065574149869</v>
      </c>
      <c r="L11" s="13">
        <f>K11+J11*2.776</f>
        <v>0.40232461722263502</v>
      </c>
      <c r="M11" s="13">
        <f>K11-J11*2.776</f>
        <v>0.10629669426036234</v>
      </c>
      <c r="N11" s="3">
        <f t="shared" si="3"/>
        <v>0.83838763486644396</v>
      </c>
      <c r="O11" s="3">
        <f t="shared" si="4"/>
        <v>0.75663812806651354</v>
      </c>
      <c r="P11" s="3">
        <f t="shared" si="5"/>
        <v>0.92896960941302298</v>
      </c>
      <c r="Q11" s="3"/>
      <c r="R11" s="3"/>
    </row>
    <row r="12" spans="1:18" ht="15.6" x14ac:dyDescent="0.25">
      <c r="A12" s="20"/>
      <c r="B12" s="19"/>
      <c r="C12" s="19"/>
      <c r="D12" s="3">
        <v>3</v>
      </c>
      <c r="E12" s="10">
        <v>25.403608419949801</v>
      </c>
      <c r="F12" s="11">
        <f>AVERAGE(E10:E12)</f>
        <v>25.30023689349937</v>
      </c>
      <c r="G12" s="3"/>
      <c r="H12" s="12">
        <f>E12-F15</f>
        <v>-7.4508323626482671</v>
      </c>
      <c r="I12" s="12">
        <f>F12-F15</f>
        <v>-7.554203889098698</v>
      </c>
      <c r="J12" s="11">
        <f>SQRT(G10*G10+G13*I13)/SQRT(3)</f>
        <v>5.3319150389458343E-2</v>
      </c>
      <c r="K12" s="12">
        <f>H12-I18</f>
        <v>0.38668444845919936</v>
      </c>
      <c r="L12" s="13">
        <f>K12+J12*2.776</f>
        <v>0.53469840994033568</v>
      </c>
      <c r="M12" s="13">
        <f>K12-J12*2.776</f>
        <v>0.23867048697806301</v>
      </c>
      <c r="N12" s="3">
        <f t="shared" si="3"/>
        <v>0.76488541918564101</v>
      </c>
      <c r="O12" s="3">
        <f t="shared" si="4"/>
        <v>0.69030296689691517</v>
      </c>
      <c r="P12" s="3">
        <f t="shared" si="5"/>
        <v>0.84752598864341955</v>
      </c>
      <c r="Q12" s="3"/>
      <c r="R12" s="3"/>
    </row>
    <row r="13" spans="1:18" ht="15.6" x14ac:dyDescent="0.25">
      <c r="A13" s="20"/>
      <c r="B13" s="19" t="s">
        <v>11</v>
      </c>
      <c r="C13" s="19"/>
      <c r="D13" s="3">
        <v>1</v>
      </c>
      <c r="E13" s="10">
        <v>32.397186146288497</v>
      </c>
      <c r="F13" s="11">
        <f>AVERAGE(E13:E15)</f>
        <v>32.854440782598068</v>
      </c>
      <c r="G13" s="3">
        <f>STDEVA(E13:E15)</f>
        <v>0.40137929290956809</v>
      </c>
      <c r="H13" s="12"/>
      <c r="I13" s="12"/>
      <c r="J13" s="11"/>
      <c r="K13" s="12"/>
      <c r="L13" s="3"/>
      <c r="M13" s="3"/>
      <c r="N13" s="3"/>
      <c r="O13" s="3"/>
      <c r="P13" s="3"/>
      <c r="Q13" s="3"/>
      <c r="R13" s="3"/>
    </row>
    <row r="14" spans="1:18" ht="15.6" x14ac:dyDescent="0.25">
      <c r="A14" s="20"/>
      <c r="B14" s="19"/>
      <c r="C14" s="19"/>
      <c r="D14" s="3">
        <v>2</v>
      </c>
      <c r="E14" s="10">
        <v>33.148596605669702</v>
      </c>
      <c r="F14" s="11">
        <f>AVERAGE(E13:E15)</f>
        <v>32.854440782598068</v>
      </c>
      <c r="G14" s="3"/>
      <c r="H14" s="12"/>
      <c r="I14" s="12"/>
      <c r="J14" s="3"/>
      <c r="K14" s="12"/>
      <c r="L14" s="3"/>
      <c r="M14" s="3"/>
      <c r="N14" s="3"/>
      <c r="O14" s="3"/>
      <c r="P14" s="3"/>
      <c r="Q14" s="3"/>
      <c r="R14" s="3"/>
    </row>
    <row r="15" spans="1:18" ht="15.6" x14ac:dyDescent="0.25">
      <c r="A15" s="20"/>
      <c r="B15" s="19"/>
      <c r="C15" s="19"/>
      <c r="D15" s="3">
        <v>3</v>
      </c>
      <c r="E15" s="10">
        <v>33.017539595835999</v>
      </c>
      <c r="F15" s="11">
        <f>AVERAGE(E13:E15)</f>
        <v>32.854440782598068</v>
      </c>
      <c r="G15" s="3"/>
      <c r="H15" s="12"/>
      <c r="I15" s="12"/>
      <c r="J15" s="3"/>
      <c r="K15" s="12"/>
      <c r="L15" s="3"/>
      <c r="M15" s="3"/>
      <c r="N15" s="3"/>
      <c r="O15" s="3"/>
      <c r="P15" s="3"/>
      <c r="Q15" s="3"/>
      <c r="R15" s="3"/>
    </row>
    <row r="16" spans="1:18" ht="15.6" x14ac:dyDescent="0.25">
      <c r="A16" s="20"/>
      <c r="B16" s="19" t="s">
        <v>44</v>
      </c>
      <c r="C16" s="19" t="s">
        <v>6</v>
      </c>
      <c r="D16" s="3">
        <v>1</v>
      </c>
      <c r="E16" s="10">
        <v>24.9874407565949</v>
      </c>
      <c r="F16" s="11">
        <f>AVERAGE(E16:E18)</f>
        <v>24.655137008689199</v>
      </c>
      <c r="G16" s="3">
        <f>STDEVA(E16:E18)</f>
        <v>0.29046816003916187</v>
      </c>
      <c r="H16" s="12">
        <f>E16-F19</f>
        <v>-7.5052130632017651</v>
      </c>
      <c r="I16" s="12">
        <f>F16-F19</f>
        <v>-7.8375168111074665</v>
      </c>
      <c r="J16" s="11">
        <f>SQRT(G16*G16+G19*I19)/SQRT(3)</f>
        <v>0.16770187038962542</v>
      </c>
      <c r="K16" s="12">
        <f>H16-I16</f>
        <v>0.33230374790570139</v>
      </c>
      <c r="L16" s="13">
        <f>K16+J16*2.776</f>
        <v>0.79784414010730154</v>
      </c>
      <c r="M16" s="13">
        <f>K16-J16*2.776</f>
        <v>-0.13323664429589877</v>
      </c>
      <c r="N16" s="3">
        <f t="shared" ref="N16:N18" si="6">POWER(2,-K16)</f>
        <v>0.79426715589169683</v>
      </c>
      <c r="O16" s="3">
        <f t="shared" ref="O16:O18" si="7">POWER(2,-L16)</f>
        <v>0.57520808525993994</v>
      </c>
      <c r="P16" s="3">
        <f t="shared" ref="P16:P18" si="8">POWER(2,-M16)</f>
        <v>1.0967514732398027</v>
      </c>
      <c r="Q16" s="3">
        <f>AVERAGE(N16:N18)</f>
        <v>1.0130757673288016</v>
      </c>
      <c r="R16" s="3">
        <f>STDEV(N16:N18)</f>
        <v>0.19195623994387767</v>
      </c>
    </row>
    <row r="17" spans="1:18" ht="15.6" x14ac:dyDescent="0.25">
      <c r="A17" s="20"/>
      <c r="B17" s="19"/>
      <c r="C17" s="19"/>
      <c r="D17" s="3">
        <v>2</v>
      </c>
      <c r="E17" s="10">
        <v>24.528385849734999</v>
      </c>
      <c r="F17" s="11">
        <f>AVERAGE(E16:E18)</f>
        <v>24.655137008689199</v>
      </c>
      <c r="G17" s="3"/>
      <c r="H17" s="12">
        <f>E17-F20</f>
        <v>-7.9642679700616661</v>
      </c>
      <c r="I17" s="12">
        <f>F17-F20</f>
        <v>-7.8375168111074665</v>
      </c>
      <c r="J17" s="11">
        <f>SQRT(G16*G16+G19*I19)/SQRT(3)</f>
        <v>0.16770187038962542</v>
      </c>
      <c r="K17" s="12">
        <f>H17-I17</f>
        <v>-0.12675115895419964</v>
      </c>
      <c r="L17" s="13">
        <f>K17+J17*2.776</f>
        <v>0.33878923324740051</v>
      </c>
      <c r="M17" s="13">
        <f>K17-J17*2.776</f>
        <v>-0.59229155115579979</v>
      </c>
      <c r="N17" s="3">
        <f t="shared" si="6"/>
        <v>1.0918322064965409</v>
      </c>
      <c r="O17" s="3">
        <f t="shared" si="7"/>
        <v>0.79070462408702002</v>
      </c>
      <c r="P17" s="3">
        <f t="shared" si="8"/>
        <v>1.5076395544284946</v>
      </c>
      <c r="Q17" s="3"/>
      <c r="R17" s="3"/>
    </row>
    <row r="18" spans="1:18" ht="15.6" x14ac:dyDescent="0.25">
      <c r="A18" s="20"/>
      <c r="B18" s="19"/>
      <c r="C18" s="19"/>
      <c r="D18" s="3">
        <v>3</v>
      </c>
      <c r="E18" s="10">
        <v>24.4495844197377</v>
      </c>
      <c r="F18" s="11">
        <f>AVERAGE(E16:E18)</f>
        <v>24.655137008689199</v>
      </c>
      <c r="G18" s="3"/>
      <c r="H18" s="12">
        <f>E18-F21</f>
        <v>-8.0430694000589646</v>
      </c>
      <c r="I18" s="12">
        <f>F18-F21</f>
        <v>-7.8375168111074665</v>
      </c>
      <c r="J18" s="11">
        <f>SQRT(G16*G16+G19*I19)/SQRT(3)</f>
        <v>0.16770187038962542</v>
      </c>
      <c r="K18" s="12">
        <f>H18-I18</f>
        <v>-0.20555258895149819</v>
      </c>
      <c r="L18" s="13">
        <f>K18+J18*2.776</f>
        <v>0.25998780325010196</v>
      </c>
      <c r="M18" s="13">
        <f>K18-J18*2.776</f>
        <v>-0.67109298115309834</v>
      </c>
      <c r="N18" s="3">
        <f t="shared" si="6"/>
        <v>1.1531279395981668</v>
      </c>
      <c r="O18" s="3">
        <f t="shared" si="7"/>
        <v>0.83509497941073696</v>
      </c>
      <c r="P18" s="3">
        <f t="shared" si="8"/>
        <v>1.5922788160218428</v>
      </c>
      <c r="Q18" s="3"/>
      <c r="R18" s="3"/>
    </row>
    <row r="19" spans="1:18" ht="15.6" x14ac:dyDescent="0.25">
      <c r="A19" s="20"/>
      <c r="B19" s="19" t="s">
        <v>11</v>
      </c>
      <c r="C19" s="19"/>
      <c r="D19" s="3">
        <v>1</v>
      </c>
      <c r="E19" s="10">
        <v>32.357382870263201</v>
      </c>
      <c r="F19" s="11">
        <f>AVERAGE(E19:E21)</f>
        <v>32.492653819796665</v>
      </c>
      <c r="G19" s="3">
        <f>STDEVA(E19:E21)</f>
        <v>0.11715576543921882</v>
      </c>
      <c r="H19" s="12"/>
      <c r="I19" s="12"/>
      <c r="J19" s="11"/>
      <c r="K19" s="12"/>
      <c r="L19" s="3"/>
      <c r="M19" s="3"/>
      <c r="N19" s="3"/>
      <c r="O19" s="3"/>
      <c r="P19" s="3"/>
      <c r="Q19" s="3"/>
      <c r="R19" s="3"/>
    </row>
    <row r="20" spans="1:18" ht="15.6" x14ac:dyDescent="0.25">
      <c r="A20" s="20"/>
      <c r="B20" s="19"/>
      <c r="C20" s="19"/>
      <c r="D20" s="3">
        <v>2</v>
      </c>
      <c r="E20" s="10">
        <v>32.561631320973397</v>
      </c>
      <c r="F20" s="11">
        <f>AVERAGE(E19:E21)</f>
        <v>32.492653819796665</v>
      </c>
      <c r="G20" s="3"/>
      <c r="H20" s="12"/>
      <c r="I20" s="12"/>
      <c r="J20" s="3"/>
      <c r="K20" s="12"/>
      <c r="L20" s="3"/>
      <c r="M20" s="3"/>
      <c r="N20" s="3"/>
      <c r="O20" s="3"/>
      <c r="P20" s="3"/>
      <c r="Q20" s="3"/>
      <c r="R20" s="3"/>
    </row>
    <row r="21" spans="1:18" ht="15.6" x14ac:dyDescent="0.25">
      <c r="A21" s="20"/>
      <c r="B21" s="19"/>
      <c r="C21" s="19"/>
      <c r="D21" s="3">
        <v>3</v>
      </c>
      <c r="E21" s="10">
        <v>32.558947268153403</v>
      </c>
      <c r="F21" s="11">
        <f>AVERAGE(E19:E21)</f>
        <v>32.492653819796665</v>
      </c>
      <c r="G21" s="3"/>
      <c r="H21" s="12"/>
      <c r="I21" s="12"/>
      <c r="J21" s="3"/>
      <c r="K21" s="12"/>
      <c r="L21" s="3"/>
      <c r="M21" s="3"/>
      <c r="N21" s="3"/>
      <c r="O21" s="3"/>
      <c r="P21" s="3"/>
      <c r="Q21" s="3"/>
      <c r="R21" s="3"/>
    </row>
    <row r="22" spans="1:18" ht="15.6" x14ac:dyDescent="0.25">
      <c r="A22" s="20"/>
      <c r="B22" s="19" t="s">
        <v>43</v>
      </c>
      <c r="C22" s="19" t="s">
        <v>7</v>
      </c>
      <c r="D22" s="3">
        <v>1</v>
      </c>
      <c r="E22" s="10">
        <v>25.570460440904</v>
      </c>
      <c r="F22" s="11">
        <f>AVERAGE(E22:E24)</f>
        <v>25.478129080034304</v>
      </c>
      <c r="G22" s="3">
        <f>STDEVA(E22:E24)</f>
        <v>8.6920002562871426E-2</v>
      </c>
      <c r="H22" s="12">
        <f>E22-F25</f>
        <v>-8.0773856509995312</v>
      </c>
      <c r="I22" s="12">
        <f>F22-F25</f>
        <v>-8.1697170118692277</v>
      </c>
      <c r="J22" s="11">
        <f>SQRT(G22*G22+G25*I25)/SQRT(3)</f>
        <v>5.0183286877636783E-2</v>
      </c>
      <c r="K22" s="12">
        <f>H22-I16</f>
        <v>-0.23986883989206476</v>
      </c>
      <c r="L22" s="13">
        <f>K22+J22*2.776</f>
        <v>-0.10056003551974504</v>
      </c>
      <c r="M22" s="13">
        <f>K22-J22*2.776</f>
        <v>-0.37917764426438449</v>
      </c>
      <c r="N22" s="3">
        <f t="shared" ref="N22:N24" si="9">POWER(2,-K22)</f>
        <v>1.180885298418239</v>
      </c>
      <c r="O22" s="3">
        <f t="shared" ref="O22:O24" si="10">POWER(2,-L22)</f>
        <v>1.0721895918686815</v>
      </c>
      <c r="P22" s="3">
        <f t="shared" ref="P22:P24" si="11">POWER(2,-M22)</f>
        <v>1.3006002843115885</v>
      </c>
      <c r="Q22" s="3">
        <f>AVERAGE(N22:N24)</f>
        <v>1.2604493129606915</v>
      </c>
      <c r="R22" s="3">
        <f>STDEV(N22:N24)</f>
        <v>7.5436899994879084E-2</v>
      </c>
    </row>
    <row r="23" spans="1:18" ht="15.6" x14ac:dyDescent="0.25">
      <c r="A23" s="20"/>
      <c r="B23" s="19"/>
      <c r="C23" s="19"/>
      <c r="D23" s="3">
        <v>2</v>
      </c>
      <c r="E23" s="10">
        <v>25.397885889486599</v>
      </c>
      <c r="F23" s="11">
        <f>AVERAGE(E22:E24)</f>
        <v>25.478129080034304</v>
      </c>
      <c r="G23" s="3"/>
      <c r="H23" s="12">
        <f>E23-F26</f>
        <v>-8.2499602024169327</v>
      </c>
      <c r="I23" s="12">
        <f>F23-F26</f>
        <v>-8.1697170118692277</v>
      </c>
      <c r="J23" s="11">
        <f>SQRT(G22*G22+G25*I25)/SQRT(3)</f>
        <v>5.0183286877636783E-2</v>
      </c>
      <c r="K23" s="12">
        <f>H23-I17</f>
        <v>-0.41244339130946628</v>
      </c>
      <c r="L23" s="13">
        <f>K23+J23*2.776</f>
        <v>-0.27313458693714654</v>
      </c>
      <c r="M23" s="13">
        <f>K23-J23*2.776</f>
        <v>-0.55175219568178602</v>
      </c>
      <c r="N23" s="3">
        <f t="shared" si="9"/>
        <v>1.3309380226477372</v>
      </c>
      <c r="O23" s="3">
        <f t="shared" si="10"/>
        <v>1.20843057087478</v>
      </c>
      <c r="P23" s="3">
        <f t="shared" si="11"/>
        <v>1.4658649514693751</v>
      </c>
      <c r="Q23" s="3"/>
      <c r="R23" s="3"/>
    </row>
    <row r="24" spans="1:18" ht="15.6" x14ac:dyDescent="0.25">
      <c r="A24" s="20"/>
      <c r="B24" s="19"/>
      <c r="C24" s="19"/>
      <c r="D24" s="3">
        <v>3</v>
      </c>
      <c r="E24" s="10">
        <v>25.466040909712301</v>
      </c>
      <c r="F24" s="11">
        <f>AVERAGE(E22:E24)</f>
        <v>25.478129080034304</v>
      </c>
      <c r="G24" s="3"/>
      <c r="H24" s="12">
        <f>E24-F27</f>
        <v>-8.1818051821912299</v>
      </c>
      <c r="I24" s="12">
        <f>F24-F27</f>
        <v>-8.1697170118692277</v>
      </c>
      <c r="J24" s="11">
        <f>SQRT(G22*G22+G25*I25)/SQRT(3)</f>
        <v>5.0183286877636783E-2</v>
      </c>
      <c r="K24" s="12">
        <f>H24-I18</f>
        <v>-0.34428837108376342</v>
      </c>
      <c r="L24" s="13">
        <f>K24+J24*2.776</f>
        <v>-0.20497956671144371</v>
      </c>
      <c r="M24" s="13">
        <f>K24-J24*2.776</f>
        <v>-0.48359717545608316</v>
      </c>
      <c r="N24" s="3">
        <f t="shared" si="9"/>
        <v>1.2695246178160984</v>
      </c>
      <c r="O24" s="3">
        <f t="shared" si="10"/>
        <v>1.1526700210992</v>
      </c>
      <c r="P24" s="3">
        <f t="shared" si="11"/>
        <v>1.3982256202899954</v>
      </c>
      <c r="Q24" s="3"/>
      <c r="R24" s="3"/>
    </row>
    <row r="25" spans="1:18" ht="15.6" x14ac:dyDescent="0.25">
      <c r="A25" s="20"/>
      <c r="B25" s="19" t="s">
        <v>11</v>
      </c>
      <c r="C25" s="19"/>
      <c r="D25" s="3">
        <v>1</v>
      </c>
      <c r="E25" s="10">
        <v>33.599532210649599</v>
      </c>
      <c r="F25" s="11">
        <f>AVERAGE(E25:E27)</f>
        <v>33.647846091903531</v>
      </c>
      <c r="G25" s="3">
        <f>STDEVA(E25:E27)</f>
        <v>0.14684083153339536</v>
      </c>
      <c r="H25" s="12"/>
      <c r="I25" s="12"/>
      <c r="J25" s="11"/>
      <c r="K25" s="12"/>
      <c r="L25" s="3"/>
      <c r="M25" s="3"/>
      <c r="N25" s="3"/>
      <c r="O25" s="3"/>
      <c r="P25" s="3"/>
      <c r="Q25" s="3"/>
      <c r="R25" s="3"/>
    </row>
    <row r="26" spans="1:18" ht="15.6" x14ac:dyDescent="0.25">
      <c r="A26" s="20"/>
      <c r="B26" s="19"/>
      <c r="C26" s="19"/>
      <c r="D26" s="3">
        <v>2</v>
      </c>
      <c r="E26" s="10">
        <v>33.812756563442001</v>
      </c>
      <c r="F26" s="11">
        <f>AVERAGE(E25:E27)</f>
        <v>33.647846091903531</v>
      </c>
      <c r="G26" s="3"/>
      <c r="H26" s="12"/>
      <c r="I26" s="12"/>
      <c r="J26" s="3"/>
      <c r="K26" s="12"/>
      <c r="L26" s="3"/>
      <c r="M26" s="3"/>
      <c r="N26" s="3"/>
      <c r="O26" s="3"/>
      <c r="P26" s="3"/>
      <c r="Q26" s="3"/>
      <c r="R26" s="3"/>
    </row>
    <row r="27" spans="1:18" ht="15.6" x14ac:dyDescent="0.25">
      <c r="A27" s="20"/>
      <c r="B27" s="19"/>
      <c r="C27" s="19"/>
      <c r="D27" s="3">
        <v>3</v>
      </c>
      <c r="E27" s="10">
        <v>33.531249501619001</v>
      </c>
      <c r="F27" s="11">
        <f>AVERAGE(E25:E27)</f>
        <v>33.647846091903531</v>
      </c>
      <c r="G27" s="3"/>
      <c r="H27" s="12"/>
      <c r="I27" s="12"/>
      <c r="J27" s="3"/>
      <c r="K27" s="12"/>
      <c r="L27" s="3"/>
      <c r="M27" s="3"/>
      <c r="N27" s="3"/>
      <c r="O27" s="3"/>
      <c r="P27" s="3"/>
      <c r="Q27" s="3"/>
      <c r="R27" s="3"/>
    </row>
    <row r="28" spans="1:18" ht="15.6" x14ac:dyDescent="0.25">
      <c r="A28" s="18" t="s">
        <v>17</v>
      </c>
      <c r="B28" s="19" t="s">
        <v>18</v>
      </c>
      <c r="C28" s="19" t="s">
        <v>4</v>
      </c>
      <c r="D28" s="3">
        <v>1</v>
      </c>
      <c r="E28" s="10">
        <v>18.400630957910199</v>
      </c>
      <c r="F28" s="11">
        <f>AVERAGE(E28:E30)</f>
        <v>18.4756317476851</v>
      </c>
      <c r="G28" s="3">
        <f>STDEVA(E28:E30)</f>
        <v>7.8063061252414509E-2</v>
      </c>
      <c r="H28" s="12">
        <f>E28-F31</f>
        <v>-10.998978454767368</v>
      </c>
      <c r="I28" s="12">
        <f>F28-F31</f>
        <v>-10.923977664992467</v>
      </c>
      <c r="J28" s="11">
        <f>SQRT(G28*G28+G31*I31)/SQRT(3)</f>
        <v>4.5069729427847767E-2</v>
      </c>
      <c r="K28" s="12">
        <f>H28-I40</f>
        <v>-2.6800748105933678</v>
      </c>
      <c r="L28" s="13">
        <f>K28+J28*2.776</f>
        <v>-2.5549612417016623</v>
      </c>
      <c r="M28" s="13">
        <f>K28-J28*2.776</f>
        <v>-2.8051883794850734</v>
      </c>
      <c r="N28" s="3">
        <f t="shared" ref="N28:P30" si="12">POWER(2,-K28)</f>
        <v>6.4088913435710175</v>
      </c>
      <c r="O28" s="3">
        <f t="shared" si="12"/>
        <v>5.8765166571666105</v>
      </c>
      <c r="P28" s="3">
        <f t="shared" si="12"/>
        <v>6.9894957591260356</v>
      </c>
      <c r="Q28" s="3">
        <f>AVERAGE(N28:N30)</f>
        <v>6.0901545539273556</v>
      </c>
      <c r="R28" s="3">
        <f>STDEV(N28:N30)</f>
        <v>0.32842435944429732</v>
      </c>
    </row>
    <row r="29" spans="1:18" ht="15.6" x14ac:dyDescent="0.25">
      <c r="A29" s="18"/>
      <c r="B29" s="19"/>
      <c r="C29" s="19"/>
      <c r="D29" s="3">
        <v>2</v>
      </c>
      <c r="E29" s="10">
        <v>18.469830841414801</v>
      </c>
      <c r="F29" s="11">
        <f>AVERAGE(E28:E30)</f>
        <v>18.4756317476851</v>
      </c>
      <c r="G29" s="3"/>
      <c r="H29" s="12">
        <f>E29-F32</f>
        <v>-10.929778571262766</v>
      </c>
      <c r="I29" s="12">
        <f>F29-F32</f>
        <v>-10.923977664992467</v>
      </c>
      <c r="J29" s="11">
        <f>SQRT(G28*G28+G31*I31)/SQRT(3)</f>
        <v>4.5069729427847767E-2</v>
      </c>
      <c r="K29" s="12">
        <f>H29-I41</f>
        <v>-2.6108749270887657</v>
      </c>
      <c r="L29" s="13">
        <f>K29+J29*2.776</f>
        <v>-2.4857613581970601</v>
      </c>
      <c r="M29" s="13">
        <f>K29-J29*2.776</f>
        <v>-2.7359884959804712</v>
      </c>
      <c r="N29" s="3">
        <f t="shared" si="12"/>
        <v>6.108740378139907</v>
      </c>
      <c r="O29" s="3">
        <f t="shared" si="12"/>
        <v>5.6012986742950579</v>
      </c>
      <c r="P29" s="3">
        <f t="shared" si="12"/>
        <v>6.6621530429661151</v>
      </c>
      <c r="Q29" s="3"/>
      <c r="R29" s="3"/>
    </row>
    <row r="30" spans="1:18" ht="15.6" x14ac:dyDescent="0.25">
      <c r="A30" s="18"/>
      <c r="B30" s="19"/>
      <c r="C30" s="19"/>
      <c r="D30" s="3">
        <v>3</v>
      </c>
      <c r="E30" s="10">
        <v>18.556433443730299</v>
      </c>
      <c r="F30" s="11">
        <f>AVERAGE(E28:E30)</f>
        <v>18.4756317476851</v>
      </c>
      <c r="G30" s="3"/>
      <c r="H30" s="12">
        <f>E30-F33</f>
        <v>-10.843175968947268</v>
      </c>
      <c r="I30" s="12">
        <f>F30-F33</f>
        <v>-10.923977664992467</v>
      </c>
      <c r="J30" s="11">
        <f>SQRT(G28*G28+G31*I31)/SQRT(3)</f>
        <v>4.5069729427847767E-2</v>
      </c>
      <c r="K30" s="12">
        <f>H30-I42</f>
        <v>-2.5242723247732677</v>
      </c>
      <c r="L30" s="13">
        <f>K30+J30*2.776</f>
        <v>-2.3991587558815621</v>
      </c>
      <c r="M30" s="13">
        <f>K30-J30*2.776</f>
        <v>-2.6493858936649732</v>
      </c>
      <c r="N30" s="3">
        <f t="shared" si="12"/>
        <v>5.752831940071145</v>
      </c>
      <c r="O30" s="3">
        <f t="shared" si="12"/>
        <v>5.2749548883553432</v>
      </c>
      <c r="P30" s="3">
        <f t="shared" si="12"/>
        <v>6.2740015850678308</v>
      </c>
      <c r="Q30" s="3"/>
      <c r="R30" s="3"/>
    </row>
    <row r="31" spans="1:18" ht="15.6" x14ac:dyDescent="0.25">
      <c r="A31" s="18"/>
      <c r="B31" s="19" t="s">
        <v>11</v>
      </c>
      <c r="C31" s="19"/>
      <c r="D31" s="3">
        <v>1</v>
      </c>
      <c r="E31" s="10">
        <v>29.386727985696801</v>
      </c>
      <c r="F31" s="11">
        <f>AVERAGE(E31:E33)</f>
        <v>29.399609412677567</v>
      </c>
      <c r="G31" s="3">
        <f>STDEVA(E31:E33)</f>
        <v>5.4763691264400872E-2</v>
      </c>
      <c r="H31" s="12"/>
      <c r="I31" s="12"/>
      <c r="J31" s="11"/>
      <c r="K31" s="12"/>
      <c r="L31" s="3"/>
      <c r="M31" s="3"/>
      <c r="N31" s="3"/>
      <c r="O31" s="3"/>
      <c r="P31" s="3"/>
      <c r="Q31" s="3"/>
      <c r="R31" s="3"/>
    </row>
    <row r="32" spans="1:18" ht="15.6" x14ac:dyDescent="0.25">
      <c r="A32" s="18"/>
      <c r="B32" s="19"/>
      <c r="C32" s="19"/>
      <c r="D32" s="3">
        <v>2</v>
      </c>
      <c r="E32" s="10">
        <v>29.352434703852101</v>
      </c>
      <c r="F32" s="11">
        <f>AVERAGE(E31:E33)</f>
        <v>29.399609412677567</v>
      </c>
      <c r="G32" s="3"/>
      <c r="H32" s="12"/>
      <c r="I32" s="12"/>
      <c r="J32" s="3"/>
      <c r="K32" s="12"/>
      <c r="L32" s="3"/>
      <c r="M32" s="3"/>
      <c r="N32" s="3"/>
      <c r="O32" s="3"/>
      <c r="P32" s="3"/>
      <c r="Q32" s="3"/>
      <c r="R32" s="3"/>
    </row>
    <row r="33" spans="1:18" ht="15.6" x14ac:dyDescent="0.25">
      <c r="A33" s="18"/>
      <c r="B33" s="19"/>
      <c r="C33" s="19"/>
      <c r="D33" s="3">
        <v>3</v>
      </c>
      <c r="E33" s="10">
        <v>29.459665548483802</v>
      </c>
      <c r="F33" s="11">
        <f>AVERAGE(E31:E33)</f>
        <v>29.399609412677567</v>
      </c>
      <c r="G33" s="3"/>
      <c r="H33" s="12"/>
      <c r="I33" s="12"/>
      <c r="J33" s="3"/>
      <c r="K33" s="12"/>
      <c r="L33" s="3"/>
      <c r="M33" s="3"/>
      <c r="N33" s="3"/>
      <c r="O33" s="3"/>
      <c r="P33" s="3"/>
      <c r="Q33" s="3"/>
      <c r="R33" s="3"/>
    </row>
    <row r="34" spans="1:18" ht="15.6" x14ac:dyDescent="0.25">
      <c r="A34" s="18"/>
      <c r="B34" s="19" t="s">
        <v>18</v>
      </c>
      <c r="C34" s="19" t="s">
        <v>5</v>
      </c>
      <c r="D34" s="3">
        <v>1</v>
      </c>
      <c r="E34" s="10">
        <v>15.4334975537214</v>
      </c>
      <c r="F34" s="11">
        <f>AVERAGE(E34:E36)</f>
        <v>15.386307060005533</v>
      </c>
      <c r="G34" s="3">
        <f>STDEVA(E34:E36)</f>
        <v>0.20232415694381828</v>
      </c>
      <c r="H34" s="12">
        <f>E34-F37</f>
        <v>-13.084086793824502</v>
      </c>
      <c r="I34" s="12">
        <f>F34-F37</f>
        <v>-13.131277287540369</v>
      </c>
      <c r="J34" s="11">
        <f>SQRT(G34*G34+G37*I37)/SQRT(3)</f>
        <v>0.11681190647507758</v>
      </c>
      <c r="K34" s="12">
        <f>H34-I40</f>
        <v>-4.7651831496505022</v>
      </c>
      <c r="L34" s="13">
        <f>K34+J34*2.776</f>
        <v>-4.4409132972756868</v>
      </c>
      <c r="M34" s="13">
        <f>K34-J34*2.776</f>
        <v>-5.0894530020253175</v>
      </c>
      <c r="N34" s="3">
        <f t="shared" ref="N34:P36" si="13">POWER(2,-K34)</f>
        <v>27.193371942746452</v>
      </c>
      <c r="O34" s="3">
        <f t="shared" si="13"/>
        <v>21.719414350946874</v>
      </c>
      <c r="P34" s="3">
        <f t="shared" si="13"/>
        <v>34.046934492242038</v>
      </c>
      <c r="Q34" s="3">
        <f>AVERAGE(N34:N36)</f>
        <v>28.28493091405981</v>
      </c>
      <c r="R34" s="3">
        <f>STDEV(N34:N36)</f>
        <v>4.0471236757044782</v>
      </c>
    </row>
    <row r="35" spans="1:18" ht="15.6" x14ac:dyDescent="0.25">
      <c r="A35" s="18"/>
      <c r="B35" s="19"/>
      <c r="C35" s="19"/>
      <c r="D35" s="3">
        <v>2</v>
      </c>
      <c r="E35" s="10">
        <v>15.164558192287</v>
      </c>
      <c r="F35" s="11">
        <f>AVERAGE(E34:E36)</f>
        <v>15.386307060005533</v>
      </c>
      <c r="G35" s="3"/>
      <c r="H35" s="12">
        <f>E35-F38</f>
        <v>-13.353026155258902</v>
      </c>
      <c r="I35" s="12">
        <f>F35-F38</f>
        <v>-13.131277287540369</v>
      </c>
      <c r="J35" s="11">
        <f>SQRT(G34*G34+G37*I37)/SQRT(3)</f>
        <v>0.11681190647507758</v>
      </c>
      <c r="K35" s="12">
        <f>H35-I41</f>
        <v>-5.0341225110849024</v>
      </c>
      <c r="L35" s="13">
        <f>K35+J35*2.776</f>
        <v>-4.7098526587100871</v>
      </c>
      <c r="M35" s="13">
        <f>K35-J35*2.776</f>
        <v>-5.3583923634597177</v>
      </c>
      <c r="N35" s="3">
        <f t="shared" si="13"/>
        <v>32.765883115818845</v>
      </c>
      <c r="O35" s="3">
        <f t="shared" si="13"/>
        <v>26.170192996495619</v>
      </c>
      <c r="P35" s="3">
        <f t="shared" si="13"/>
        <v>41.023889143777645</v>
      </c>
      <c r="Q35" s="3"/>
      <c r="R35" s="3"/>
    </row>
    <row r="36" spans="1:18" ht="15.6" x14ac:dyDescent="0.25">
      <c r="A36" s="18"/>
      <c r="B36" s="19"/>
      <c r="C36" s="19"/>
      <c r="D36" s="3">
        <v>3</v>
      </c>
      <c r="E36" s="10">
        <v>15.5608654340082</v>
      </c>
      <c r="F36" s="11">
        <f>AVERAGE(E34:E36)</f>
        <v>15.386307060005533</v>
      </c>
      <c r="G36" s="3"/>
      <c r="H36" s="12">
        <f>E36-F39</f>
        <v>-12.956718913537703</v>
      </c>
      <c r="I36" s="12">
        <f>F36-F39</f>
        <v>-13.131277287540369</v>
      </c>
      <c r="J36" s="11">
        <f>SQRT(G34*G34+G37*I37)/SQRT(3)</f>
        <v>0.11681190647507758</v>
      </c>
      <c r="K36" s="12">
        <f>H36-I42</f>
        <v>-4.6378152693637027</v>
      </c>
      <c r="L36" s="13">
        <f>K36+J36*2.776</f>
        <v>-4.3135454169888874</v>
      </c>
      <c r="M36" s="13">
        <f>K36-J36*2.776</f>
        <v>-4.962085121738518</v>
      </c>
      <c r="N36" s="3">
        <f t="shared" si="13"/>
        <v>24.895537683614137</v>
      </c>
      <c r="O36" s="3">
        <f t="shared" si="13"/>
        <v>19.884128366958848</v>
      </c>
      <c r="P36" s="3">
        <f t="shared" si="13"/>
        <v>31.169975626698498</v>
      </c>
      <c r="Q36" s="3"/>
      <c r="R36" s="3"/>
    </row>
    <row r="37" spans="1:18" ht="15.6" x14ac:dyDescent="0.25">
      <c r="A37" s="18"/>
      <c r="B37" s="19" t="s">
        <v>11</v>
      </c>
      <c r="C37" s="19"/>
      <c r="D37" s="3">
        <v>1</v>
      </c>
      <c r="E37" s="10">
        <v>28.406461982664599</v>
      </c>
      <c r="F37" s="11">
        <f>AVERAGE(E37:E39)</f>
        <v>28.517584347545903</v>
      </c>
      <c r="G37" s="3">
        <f>STDEVA(E37:E39)</f>
        <v>9.9674554595166068E-2</v>
      </c>
      <c r="H37" s="12"/>
      <c r="I37" s="12"/>
      <c r="J37" s="11"/>
      <c r="K37" s="12"/>
      <c r="L37" s="3"/>
      <c r="M37" s="3"/>
      <c r="N37" s="3"/>
      <c r="O37" s="3"/>
      <c r="P37" s="3"/>
      <c r="Q37" s="3"/>
      <c r="R37" s="3"/>
    </row>
    <row r="38" spans="1:18" ht="15.6" x14ac:dyDescent="0.25">
      <c r="A38" s="18"/>
      <c r="B38" s="19"/>
      <c r="C38" s="19"/>
      <c r="D38" s="3">
        <v>2</v>
      </c>
      <c r="E38" s="10">
        <v>28.5471862955769</v>
      </c>
      <c r="F38" s="11">
        <f>AVERAGE(E37:E39)</f>
        <v>28.517584347545903</v>
      </c>
      <c r="G38" s="3"/>
      <c r="H38" s="12"/>
      <c r="I38" s="12"/>
      <c r="J38" s="3"/>
      <c r="K38" s="12"/>
      <c r="L38" s="3"/>
      <c r="M38" s="3"/>
      <c r="N38" s="3"/>
      <c r="O38" s="3"/>
      <c r="P38" s="3"/>
      <c r="Q38" s="3"/>
      <c r="R38" s="3"/>
    </row>
    <row r="39" spans="1:18" ht="15.6" x14ac:dyDescent="0.25">
      <c r="A39" s="18"/>
      <c r="B39" s="19"/>
      <c r="C39" s="19"/>
      <c r="D39" s="3">
        <v>3</v>
      </c>
      <c r="E39" s="10">
        <v>28.599104764396198</v>
      </c>
      <c r="F39" s="11">
        <f>AVERAGE(E37:E39)</f>
        <v>28.517584347545903</v>
      </c>
      <c r="G39" s="3"/>
      <c r="H39" s="12"/>
      <c r="I39" s="12"/>
      <c r="J39" s="3"/>
      <c r="K39" s="12"/>
      <c r="L39" s="3"/>
      <c r="M39" s="3"/>
      <c r="N39" s="3"/>
      <c r="O39" s="3"/>
      <c r="P39" s="3"/>
      <c r="Q39" s="3"/>
      <c r="R39" s="3"/>
    </row>
    <row r="40" spans="1:18" ht="15.6" x14ac:dyDescent="0.25">
      <c r="A40" s="18"/>
      <c r="B40" s="19" t="s">
        <v>18</v>
      </c>
      <c r="C40" s="19" t="s">
        <v>6</v>
      </c>
      <c r="D40" s="3">
        <v>1</v>
      </c>
      <c r="E40" s="10">
        <v>21.749443750940902</v>
      </c>
      <c r="F40" s="11">
        <f>AVERAGE(E40:E42)</f>
        <v>21.759148549203033</v>
      </c>
      <c r="G40" s="3">
        <f>STDEVA(E40:E42)</f>
        <v>0.15864185374730136</v>
      </c>
      <c r="H40" s="12">
        <f>E40-F43</f>
        <v>-8.3286084424361313</v>
      </c>
      <c r="I40" s="12">
        <f>F40-F43</f>
        <v>-8.3189036441740001</v>
      </c>
      <c r="J40" s="11">
        <f>SQRT(G40*G40+G43*I43)/SQRT(3)</f>
        <v>9.1591916965745687E-2</v>
      </c>
      <c r="K40" s="12">
        <f>H40-I40</f>
        <v>-9.7047982621312201E-3</v>
      </c>
      <c r="L40" s="13">
        <f>K40+J40*2.776</f>
        <v>0.2445543632347788</v>
      </c>
      <c r="M40" s="13">
        <f>K40-J40*2.776</f>
        <v>-0.26396395975904124</v>
      </c>
      <c r="N40" s="3">
        <f t="shared" ref="N40:P42" si="14">POWER(2,-K40)</f>
        <v>1.0067495296504088</v>
      </c>
      <c r="O40" s="3">
        <f t="shared" si="14"/>
        <v>0.84407648422714199</v>
      </c>
      <c r="P40" s="3">
        <f t="shared" si="14"/>
        <v>1.2007734303596276</v>
      </c>
      <c r="Q40" s="3">
        <f>AVERAGE(N40:N42)</f>
        <v>1.0040211020378378</v>
      </c>
      <c r="R40" s="3">
        <f>STDEV(N40:N42)</f>
        <v>0.10968453709230672</v>
      </c>
    </row>
    <row r="41" spans="1:18" ht="15.6" x14ac:dyDescent="0.25">
      <c r="A41" s="18"/>
      <c r="B41" s="19"/>
      <c r="C41" s="19"/>
      <c r="D41" s="3">
        <v>2</v>
      </c>
      <c r="E41" s="10">
        <v>21.922420014195499</v>
      </c>
      <c r="F41" s="11">
        <f>AVERAGE(E40:E42)</f>
        <v>21.759148549203033</v>
      </c>
      <c r="G41" s="3"/>
      <c r="H41" s="12">
        <f>E41-F44</f>
        <v>-8.1556321791815343</v>
      </c>
      <c r="I41" s="12">
        <f>F41-F44</f>
        <v>-8.3189036441740001</v>
      </c>
      <c r="J41" s="11">
        <f>SQRT(G40*G40+G43*I43)/SQRT(3)</f>
        <v>9.1591916965745687E-2</v>
      </c>
      <c r="K41" s="12">
        <f>H41-I41</f>
        <v>0.16327146499246581</v>
      </c>
      <c r="L41" s="13">
        <f>K41+J41*2.776</f>
        <v>0.41753062648937583</v>
      </c>
      <c r="M41" s="13">
        <f>K41-J41*2.776</f>
        <v>-9.0987696504444215E-2</v>
      </c>
      <c r="N41" s="3">
        <f t="shared" si="14"/>
        <v>0.89299780543753171</v>
      </c>
      <c r="O41" s="3">
        <f t="shared" si="14"/>
        <v>0.7487050411615348</v>
      </c>
      <c r="P41" s="3">
        <f t="shared" si="14"/>
        <v>1.0650991200474595</v>
      </c>
      <c r="Q41" s="3"/>
      <c r="R41" s="3"/>
    </row>
    <row r="42" spans="1:18" ht="15.6" x14ac:dyDescent="0.25">
      <c r="A42" s="18"/>
      <c r="B42" s="19"/>
      <c r="C42" s="19"/>
      <c r="D42" s="3">
        <v>3</v>
      </c>
      <c r="E42" s="10">
        <v>21.605581882472698</v>
      </c>
      <c r="F42" s="11">
        <f>AVERAGE(E40:E42)</f>
        <v>21.759148549203033</v>
      </c>
      <c r="G42" s="3"/>
      <c r="H42" s="12">
        <f>E42-F45</f>
        <v>-8.4724703109043347</v>
      </c>
      <c r="I42" s="12">
        <f>F42-F45</f>
        <v>-8.3189036441740001</v>
      </c>
      <c r="J42" s="11">
        <f>SQRT(G40*G40+G43*I43)/SQRT(3)</f>
        <v>9.1591916965745687E-2</v>
      </c>
      <c r="K42" s="12">
        <f>H42-I42</f>
        <v>-0.15356666673033459</v>
      </c>
      <c r="L42" s="13">
        <f>K42+J42*2.776</f>
        <v>0.10069249476657544</v>
      </c>
      <c r="M42" s="13">
        <f>K42-J42*2.776</f>
        <v>-0.40782582822724461</v>
      </c>
      <c r="N42" s="3">
        <f t="shared" si="14"/>
        <v>1.1123159710255726</v>
      </c>
      <c r="O42" s="3">
        <f t="shared" si="14"/>
        <v>0.93258524242766538</v>
      </c>
      <c r="P42" s="3">
        <f t="shared" si="14"/>
        <v>1.3266849646664094</v>
      </c>
      <c r="Q42" s="3"/>
      <c r="R42" s="3"/>
    </row>
    <row r="43" spans="1:18" ht="15.6" x14ac:dyDescent="0.25">
      <c r="A43" s="18"/>
      <c r="B43" s="19" t="s">
        <v>11</v>
      </c>
      <c r="C43" s="19"/>
      <c r="D43" s="3">
        <v>1</v>
      </c>
      <c r="E43" s="10">
        <v>30.1228839967829</v>
      </c>
      <c r="F43" s="11">
        <f>AVERAGE(E43:E45)</f>
        <v>30.078052193377033</v>
      </c>
      <c r="G43" s="3">
        <f>STDEVA(E43:E45)</f>
        <v>9.9524236443232147E-2</v>
      </c>
      <c r="H43" s="12"/>
      <c r="I43" s="12"/>
      <c r="J43" s="11"/>
      <c r="K43" s="12"/>
      <c r="L43" s="3"/>
      <c r="M43" s="3"/>
      <c r="N43" s="3"/>
      <c r="O43" s="3"/>
      <c r="P43" s="3"/>
      <c r="Q43" s="3"/>
      <c r="R43" s="3"/>
    </row>
    <row r="44" spans="1:18" ht="15.6" x14ac:dyDescent="0.25">
      <c r="A44" s="18"/>
      <c r="B44" s="19"/>
      <c r="C44" s="19"/>
      <c r="D44" s="3">
        <v>2</v>
      </c>
      <c r="E44" s="10">
        <v>30.1472750154329</v>
      </c>
      <c r="F44" s="11">
        <f>AVERAGE(E43:E45)</f>
        <v>30.078052193377033</v>
      </c>
      <c r="G44" s="3"/>
      <c r="H44" s="12"/>
      <c r="I44" s="12"/>
      <c r="J44" s="3"/>
      <c r="K44" s="12"/>
      <c r="L44" s="3"/>
      <c r="M44" s="3"/>
      <c r="N44" s="3"/>
      <c r="O44" s="3"/>
      <c r="P44" s="3"/>
      <c r="Q44" s="3"/>
      <c r="R44" s="3"/>
    </row>
    <row r="45" spans="1:18" ht="15.6" x14ac:dyDescent="0.25">
      <c r="A45" s="18"/>
      <c r="B45" s="19"/>
      <c r="C45" s="19"/>
      <c r="D45" s="3">
        <v>3</v>
      </c>
      <c r="E45" s="10">
        <v>29.9639975679153</v>
      </c>
      <c r="F45" s="11">
        <f>AVERAGE(E43:E45)</f>
        <v>30.078052193377033</v>
      </c>
      <c r="G45" s="3"/>
      <c r="H45" s="12"/>
      <c r="I45" s="12"/>
      <c r="J45" s="3"/>
      <c r="K45" s="12"/>
      <c r="L45" s="3"/>
      <c r="M45" s="3"/>
      <c r="N45" s="3"/>
      <c r="O45" s="3"/>
      <c r="P45" s="3"/>
      <c r="Q45" s="3"/>
      <c r="R45" s="3"/>
    </row>
    <row r="46" spans="1:18" ht="15.6" x14ac:dyDescent="0.25">
      <c r="A46" s="18"/>
      <c r="B46" s="19" t="s">
        <v>18</v>
      </c>
      <c r="C46" s="19" t="s">
        <v>7</v>
      </c>
      <c r="D46" s="3">
        <v>1</v>
      </c>
      <c r="E46" s="10">
        <v>16.897447334966699</v>
      </c>
      <c r="F46" s="11">
        <f>AVERAGE(E46:E48)</f>
        <v>16.483966352689666</v>
      </c>
      <c r="G46" s="3">
        <f>STDEVA(E46:E48)</f>
        <v>0.36573451240869115</v>
      </c>
      <c r="H46" s="12">
        <f>E46-F49</f>
        <v>-12.267534964560401</v>
      </c>
      <c r="I46" s="12">
        <f>F46-F49</f>
        <v>-12.681015946837434</v>
      </c>
      <c r="J46" s="11">
        <f>SQRT(G46*G46+G49*I49)/SQRT(3)</f>
        <v>0.21115691919109436</v>
      </c>
      <c r="K46" s="12">
        <f>H46-I40</f>
        <v>-3.9486313203864007</v>
      </c>
      <c r="L46" s="13">
        <f>K46+J46*2.776</f>
        <v>-3.3624597127119227</v>
      </c>
      <c r="M46" s="13">
        <f>K46-J46*2.776</f>
        <v>-4.5348029280608788</v>
      </c>
      <c r="N46" s="3">
        <f t="shared" ref="N46:P48" si="15">POWER(2,-K46)</f>
        <v>15.440326130210698</v>
      </c>
      <c r="O46" s="3">
        <f t="shared" si="15"/>
        <v>10.284927455088079</v>
      </c>
      <c r="P46" s="3">
        <f t="shared" si="15"/>
        <v>23.179907884457275</v>
      </c>
      <c r="Q46" s="3">
        <f>AVERAGE(N46:N48)</f>
        <v>20.990156702024368</v>
      </c>
      <c r="R46" s="3">
        <f>STDEV(N46:N48)</f>
        <v>4.9598612694647839</v>
      </c>
    </row>
    <row r="47" spans="1:18" ht="15.6" x14ac:dyDescent="0.25">
      <c r="A47" s="18"/>
      <c r="B47" s="19"/>
      <c r="C47" s="19"/>
      <c r="D47" s="3">
        <v>2</v>
      </c>
      <c r="E47" s="10">
        <v>16.202815905643099</v>
      </c>
      <c r="F47" s="11">
        <f>AVERAGE(E46:E48)</f>
        <v>16.483966352689666</v>
      </c>
      <c r="G47" s="3"/>
      <c r="H47" s="12">
        <f>E47-F50</f>
        <v>-12.962166393884001</v>
      </c>
      <c r="I47" s="12">
        <f>F47-F50</f>
        <v>-12.681015946837434</v>
      </c>
      <c r="J47" s="11">
        <f>SQRT(G46*G46+G49*I49)/SQRT(3)</f>
        <v>0.21115691919109436</v>
      </c>
      <c r="K47" s="12">
        <f>H47-I41</f>
        <v>-4.6432627497100007</v>
      </c>
      <c r="L47" s="13">
        <f>K47+J47*2.776</f>
        <v>-4.0570911420355227</v>
      </c>
      <c r="M47" s="13">
        <f>K47-J47*2.776</f>
        <v>-5.2294343573844788</v>
      </c>
      <c r="N47" s="3">
        <f t="shared" si="15"/>
        <v>24.989718582038552</v>
      </c>
      <c r="O47" s="3">
        <f t="shared" si="15"/>
        <v>16.645855830496359</v>
      </c>
      <c r="P47" s="3">
        <f t="shared" si="15"/>
        <v>37.51600645641669</v>
      </c>
      <c r="Q47" s="3"/>
      <c r="R47" s="3"/>
    </row>
    <row r="48" spans="1:18" ht="15.6" x14ac:dyDescent="0.25">
      <c r="A48" s="18"/>
      <c r="B48" s="19"/>
      <c r="C48" s="19"/>
      <c r="D48" s="3">
        <v>3</v>
      </c>
      <c r="E48" s="10">
        <v>16.351635817459201</v>
      </c>
      <c r="F48" s="11">
        <f>AVERAGE(E46:E48)</f>
        <v>16.483966352689666</v>
      </c>
      <c r="G48" s="3"/>
      <c r="H48" s="12">
        <f>E48-F51</f>
        <v>-12.8133464820679</v>
      </c>
      <c r="I48" s="12">
        <f>F48-F51</f>
        <v>-12.681015946837434</v>
      </c>
      <c r="J48" s="11">
        <f>SQRT(G46*G46+G49*I49)/SQRT(3)</f>
        <v>0.21115691919109436</v>
      </c>
      <c r="K48" s="12">
        <f>H48-I42</f>
        <v>-4.4944428378938994</v>
      </c>
      <c r="L48" s="13">
        <f>K48+J48*2.776</f>
        <v>-3.9082712302194214</v>
      </c>
      <c r="M48" s="13">
        <f>K48-J48*2.776</f>
        <v>-5.0806144455683775</v>
      </c>
      <c r="N48" s="3">
        <f t="shared" si="15"/>
        <v>22.540425393823856</v>
      </c>
      <c r="O48" s="3">
        <f t="shared" si="15"/>
        <v>15.014361615633829</v>
      </c>
      <c r="P48" s="3">
        <f t="shared" si="15"/>
        <v>33.838986294662469</v>
      </c>
      <c r="Q48" s="3"/>
      <c r="R48" s="3"/>
    </row>
    <row r="49" spans="1:18" ht="15.6" x14ac:dyDescent="0.25">
      <c r="A49" s="18"/>
      <c r="B49" s="19" t="s">
        <v>11</v>
      </c>
      <c r="C49" s="19"/>
      <c r="D49" s="3">
        <v>1</v>
      </c>
      <c r="E49" s="10">
        <v>29.2892058693437</v>
      </c>
      <c r="F49" s="11">
        <f>AVERAGE(E49:E51)</f>
        <v>29.1649822995271</v>
      </c>
      <c r="G49" s="3">
        <f>STDEVA(E49:E51)</f>
        <v>0.11291275911336823</v>
      </c>
      <c r="H49" s="12"/>
      <c r="I49" s="12"/>
      <c r="J49" s="11"/>
      <c r="K49" s="12"/>
      <c r="L49" s="3"/>
      <c r="M49" s="3"/>
      <c r="N49" s="3"/>
      <c r="O49" s="3"/>
      <c r="P49" s="3"/>
      <c r="Q49" s="3"/>
      <c r="R49" s="3"/>
    </row>
    <row r="50" spans="1:18" ht="15.6" x14ac:dyDescent="0.25">
      <c r="A50" s="18"/>
      <c r="B50" s="19"/>
      <c r="C50" s="19"/>
      <c r="D50" s="3">
        <v>2</v>
      </c>
      <c r="E50" s="10">
        <v>29.068582474471999</v>
      </c>
      <c r="F50" s="11">
        <f>AVERAGE(E49:E51)</f>
        <v>29.1649822995271</v>
      </c>
      <c r="G50" s="3"/>
      <c r="H50" s="12"/>
      <c r="I50" s="12"/>
      <c r="J50" s="3"/>
      <c r="K50" s="12"/>
      <c r="L50" s="3"/>
      <c r="M50" s="3"/>
      <c r="N50" s="3"/>
      <c r="O50" s="3"/>
      <c r="P50" s="3"/>
      <c r="Q50" s="3"/>
      <c r="R50" s="3"/>
    </row>
    <row r="51" spans="1:18" ht="15.6" x14ac:dyDescent="0.25">
      <c r="A51" s="18"/>
      <c r="B51" s="19"/>
      <c r="C51" s="19"/>
      <c r="D51" s="3">
        <v>3</v>
      </c>
      <c r="E51" s="10">
        <v>29.137158554765598</v>
      </c>
      <c r="F51" s="11">
        <f>AVERAGE(E49:E51)</f>
        <v>29.1649822995271</v>
      </c>
      <c r="G51" s="3"/>
      <c r="H51" s="12"/>
      <c r="I51" s="12"/>
      <c r="J51" s="3"/>
      <c r="K51" s="12"/>
      <c r="L51" s="3"/>
      <c r="M51" s="3"/>
      <c r="N51" s="3"/>
      <c r="O51" s="3"/>
      <c r="P51" s="3"/>
      <c r="Q51" s="3"/>
      <c r="R51" s="3"/>
    </row>
    <row r="52" spans="1:18" ht="15.6" x14ac:dyDescent="0.25">
      <c r="A52" s="20" t="s">
        <v>33</v>
      </c>
      <c r="B52" s="19" t="s">
        <v>34</v>
      </c>
      <c r="C52" s="19" t="s">
        <v>4</v>
      </c>
      <c r="D52" s="3">
        <v>1</v>
      </c>
      <c r="E52" s="10">
        <v>26.083044485740501</v>
      </c>
      <c r="F52" s="11">
        <f>AVERAGE(E52:E54)</f>
        <v>26.0517749798144</v>
      </c>
      <c r="G52" s="3">
        <f>STDEVA(E52:E54)</f>
        <v>4.1704786561309853E-2</v>
      </c>
      <c r="H52" s="12">
        <f>E52-F55</f>
        <v>-1.1616062515175685</v>
      </c>
      <c r="I52" s="12">
        <f>F52-F55</f>
        <v>-1.1928757574436695</v>
      </c>
      <c r="J52" s="11">
        <f>SQRT(G52*G52+G55*I55)/SQRT(3)</f>
        <v>2.4078269747668132E-2</v>
      </c>
      <c r="K52" s="12">
        <f>H52-I64</f>
        <v>0.45671257655409647</v>
      </c>
      <c r="L52" s="13">
        <f>K52+J52*2.776</f>
        <v>0.52355385337362326</v>
      </c>
      <c r="M52" s="13">
        <f>K52-J52*2.776</f>
        <v>0.38987129973456974</v>
      </c>
      <c r="N52" s="3">
        <f t="shared" ref="N52:N54" si="16">POWER(2,-K52)</f>
        <v>0.72864470800746106</v>
      </c>
      <c r="O52" s="3">
        <f t="shared" ref="O52:O54" si="17">POWER(2,-L52)</f>
        <v>0.69565608095159526</v>
      </c>
      <c r="P52" s="3">
        <f t="shared" ref="P52:P54" si="18">POWER(2,-M52)</f>
        <v>0.76319768495521911</v>
      </c>
      <c r="Q52" s="3">
        <f>AVERAGE(N52:N54)</f>
        <v>0.74481842585778857</v>
      </c>
      <c r="R52" s="3">
        <f>STDEV(N52:N54)</f>
        <v>2.1681270803482016E-2</v>
      </c>
    </row>
    <row r="53" spans="1:18" ht="15.6" x14ac:dyDescent="0.25">
      <c r="A53" s="20"/>
      <c r="B53" s="19"/>
      <c r="C53" s="19"/>
      <c r="D53" s="3">
        <v>2</v>
      </c>
      <c r="E53" s="10">
        <v>26.067856984590399</v>
      </c>
      <c r="F53" s="11">
        <f>AVERAGE(E52:E54)</f>
        <v>26.0517749798144</v>
      </c>
      <c r="G53" s="3"/>
      <c r="H53" s="12">
        <f>E53-F56</f>
        <v>-1.1767937526676704</v>
      </c>
      <c r="I53" s="12">
        <f>F53-F56</f>
        <v>-1.1928757574436695</v>
      </c>
      <c r="J53" s="11">
        <f>SQRT(G52*G52+G55*I55)/SQRT(3)</f>
        <v>2.4078269747668132E-2</v>
      </c>
      <c r="K53" s="12">
        <f>H53-I65</f>
        <v>0.44152507540399455</v>
      </c>
      <c r="L53" s="13">
        <f>K53+J53*2.776</f>
        <v>0.50836635222352133</v>
      </c>
      <c r="M53" s="13">
        <f>K53-J53*2.776</f>
        <v>0.37468379858446782</v>
      </c>
      <c r="N53" s="3">
        <f t="shared" si="16"/>
        <v>0.73635579410113927</v>
      </c>
      <c r="O53" s="3">
        <f t="shared" si="17"/>
        <v>0.70301805568750964</v>
      </c>
      <c r="P53" s="3">
        <f t="shared" si="18"/>
        <v>0.77127443757623104</v>
      </c>
      <c r="Q53" s="3"/>
      <c r="R53" s="3"/>
    </row>
    <row r="54" spans="1:18" ht="15.6" x14ac:dyDescent="0.25">
      <c r="A54" s="20"/>
      <c r="B54" s="19"/>
      <c r="C54" s="19"/>
      <c r="D54" s="3">
        <v>3</v>
      </c>
      <c r="E54" s="10">
        <v>26.0044234691123</v>
      </c>
      <c r="F54" s="11">
        <f>AVERAGE(E52:E54)</f>
        <v>26.0517749798144</v>
      </c>
      <c r="G54" s="3"/>
      <c r="H54" s="12">
        <f>E54-F57</f>
        <v>-1.2402272681457696</v>
      </c>
      <c r="I54" s="12">
        <f>F54-F57</f>
        <v>-1.1928757574436695</v>
      </c>
      <c r="J54" s="11">
        <f>SQRT(G52*G52+G55*I55)/SQRT(3)</f>
        <v>2.4078269747668132E-2</v>
      </c>
      <c r="K54" s="12">
        <f>H54-I66</f>
        <v>0.37809155992589538</v>
      </c>
      <c r="L54" s="13">
        <f>K54+J54*2.776</f>
        <v>0.44493283674542211</v>
      </c>
      <c r="M54" s="13">
        <f>K54-J54*2.776</f>
        <v>0.31125028310636865</v>
      </c>
      <c r="N54" s="3">
        <f t="shared" si="16"/>
        <v>0.76945477546476548</v>
      </c>
      <c r="O54" s="3">
        <f t="shared" si="17"/>
        <v>0.73461851528856159</v>
      </c>
      <c r="P54" s="3">
        <f t="shared" si="18"/>
        <v>0.80594300193069379</v>
      </c>
      <c r="Q54" s="3"/>
      <c r="R54" s="3"/>
    </row>
    <row r="55" spans="1:18" ht="15.6" x14ac:dyDescent="0.25">
      <c r="A55" s="20"/>
      <c r="B55" s="19" t="s">
        <v>11</v>
      </c>
      <c r="C55" s="19"/>
      <c r="D55" s="3">
        <v>1</v>
      </c>
      <c r="E55" s="10">
        <v>27.316185217606002</v>
      </c>
      <c r="F55" s="11">
        <f>AVERAGE(E55:E57)</f>
        <v>27.24465073725807</v>
      </c>
      <c r="G55" s="3">
        <f>STDEVA(E55:E57)</f>
        <v>6.405341024227576E-2</v>
      </c>
      <c r="H55" s="12"/>
      <c r="I55" s="12"/>
      <c r="J55" s="11"/>
      <c r="K55" s="12"/>
      <c r="L55" s="3"/>
      <c r="M55" s="3"/>
      <c r="N55" s="3"/>
      <c r="O55" s="3"/>
      <c r="P55" s="3"/>
      <c r="Q55" s="3"/>
      <c r="R55" s="3"/>
    </row>
    <row r="56" spans="1:18" ht="15.6" x14ac:dyDescent="0.25">
      <c r="A56" s="20"/>
      <c r="B56" s="19"/>
      <c r="C56" s="19"/>
      <c r="D56" s="3">
        <v>2</v>
      </c>
      <c r="E56" s="10">
        <v>27.2251608726305</v>
      </c>
      <c r="F56" s="11">
        <f>AVERAGE(E55:E57)</f>
        <v>27.24465073725807</v>
      </c>
      <c r="G56" s="3"/>
      <c r="H56" s="12"/>
      <c r="I56" s="12"/>
      <c r="J56" s="3"/>
      <c r="K56" s="12"/>
      <c r="L56" s="3"/>
      <c r="M56" s="3"/>
      <c r="N56" s="3"/>
      <c r="O56" s="3"/>
      <c r="P56" s="3"/>
      <c r="Q56" s="3"/>
      <c r="R56" s="3"/>
    </row>
    <row r="57" spans="1:18" ht="15.6" x14ac:dyDescent="0.25">
      <c r="A57" s="20"/>
      <c r="B57" s="19"/>
      <c r="C57" s="19"/>
      <c r="D57" s="3">
        <v>3</v>
      </c>
      <c r="E57" s="10">
        <v>27.1926061215377</v>
      </c>
      <c r="F57" s="11">
        <f>AVERAGE(E55:E57)</f>
        <v>27.24465073725807</v>
      </c>
      <c r="G57" s="3"/>
      <c r="H57" s="12"/>
      <c r="I57" s="12"/>
      <c r="J57" s="3"/>
      <c r="K57" s="12"/>
      <c r="L57" s="3"/>
      <c r="M57" s="3"/>
      <c r="N57" s="3"/>
      <c r="O57" s="3"/>
      <c r="P57" s="3"/>
      <c r="Q57" s="3"/>
      <c r="R57" s="3"/>
    </row>
    <row r="58" spans="1:18" ht="15.6" x14ac:dyDescent="0.25">
      <c r="A58" s="20"/>
      <c r="B58" s="19" t="s">
        <v>34</v>
      </c>
      <c r="C58" s="19" t="s">
        <v>5</v>
      </c>
      <c r="D58" s="3">
        <v>1</v>
      </c>
      <c r="E58" s="10">
        <v>24.543952358378501</v>
      </c>
      <c r="F58" s="11">
        <f>AVERAGE(E58:E60)</f>
        <v>24.520792473553499</v>
      </c>
      <c r="G58" s="3">
        <f>STDEVA(E58:E60)</f>
        <v>2.9872189522127311E-2</v>
      </c>
      <c r="H58" s="12">
        <f>E58-F61</f>
        <v>-2.2381712616043643</v>
      </c>
      <c r="I58" s="12">
        <f>F58-F61</f>
        <v>-2.2613311464293666</v>
      </c>
      <c r="J58" s="11">
        <f>SQRT(G58*G58+G61*I61)/SQRT(3)</f>
        <v>1.7246716661883724E-2</v>
      </c>
      <c r="K58" s="12">
        <f>H58-I64</f>
        <v>-0.61985243353269937</v>
      </c>
      <c r="L58" s="13">
        <f>K58+J58*2.776</f>
        <v>-0.57197554807931017</v>
      </c>
      <c r="M58" s="13">
        <f>K58-J58*2.776</f>
        <v>-0.66772931898608856</v>
      </c>
      <c r="N58" s="3">
        <f t="shared" ref="N58:N60" si="19">POWER(2,-K58)</f>
        <v>1.5367179896179435</v>
      </c>
      <c r="O58" s="3">
        <f t="shared" ref="O58:O60" si="20">POWER(2,-L58)</f>
        <v>1.4865577888767481</v>
      </c>
      <c r="P58" s="3">
        <f t="shared" ref="P58:P60" si="21">POWER(2,-M58)</f>
        <v>1.5885707217610285</v>
      </c>
      <c r="Q58" s="3">
        <f>AVERAGE(N58:N60)</f>
        <v>1.5618102081153091</v>
      </c>
      <c r="R58" s="3">
        <f>STDEV(N58:N60)</f>
        <v>3.2491749933587361E-2</v>
      </c>
    </row>
    <row r="59" spans="1:18" ht="15.6" x14ac:dyDescent="0.25">
      <c r="A59" s="20"/>
      <c r="B59" s="19"/>
      <c r="C59" s="19"/>
      <c r="D59" s="3">
        <v>2</v>
      </c>
      <c r="E59" s="10">
        <v>24.487075175652699</v>
      </c>
      <c r="F59" s="11">
        <f>AVERAGE(E58:E60)</f>
        <v>24.520792473553499</v>
      </c>
      <c r="G59" s="3"/>
      <c r="H59" s="12">
        <f>E59-F62</f>
        <v>-2.2950484443301669</v>
      </c>
      <c r="I59" s="12">
        <f>F59-F62</f>
        <v>-2.2613311464293666</v>
      </c>
      <c r="J59" s="11">
        <f>SQRT(G58*G58+G61*I61)/SQRT(3)</f>
        <v>1.7246716661883724E-2</v>
      </c>
      <c r="K59" s="12">
        <f>H59-I65</f>
        <v>-0.67672961625850192</v>
      </c>
      <c r="L59" s="13">
        <f>K59+J59*2.776</f>
        <v>-0.62885273080511273</v>
      </c>
      <c r="M59" s="13">
        <f>K59-J59*2.776</f>
        <v>-0.72460650171189112</v>
      </c>
      <c r="N59" s="3">
        <f t="shared" si="19"/>
        <v>1.5985120463305771</v>
      </c>
      <c r="O59" s="3">
        <f t="shared" si="20"/>
        <v>1.5463348181905618</v>
      </c>
      <c r="P59" s="3">
        <f t="shared" si="21"/>
        <v>1.6524498654527968</v>
      </c>
      <c r="Q59" s="3"/>
      <c r="R59" s="3"/>
    </row>
    <row r="60" spans="1:18" ht="15.6" x14ac:dyDescent="0.25">
      <c r="A60" s="20"/>
      <c r="B60" s="19"/>
      <c r="C60" s="19"/>
      <c r="D60" s="3">
        <v>3</v>
      </c>
      <c r="E60" s="10">
        <v>24.5313498866293</v>
      </c>
      <c r="F60" s="11">
        <f>AVERAGE(E58:E60)</f>
        <v>24.520792473553499</v>
      </c>
      <c r="G60" s="3"/>
      <c r="H60" s="12">
        <f>E60-F63</f>
        <v>-2.2507737333535651</v>
      </c>
      <c r="I60" s="12">
        <f>F60-F63</f>
        <v>-2.2613311464293666</v>
      </c>
      <c r="J60" s="11">
        <f>SQRT(G58*G58+G61*I61)/SQRT(3)</f>
        <v>1.7246716661883724E-2</v>
      </c>
      <c r="K60" s="12">
        <f>H60-I66</f>
        <v>-0.63245490528190018</v>
      </c>
      <c r="L60" s="13">
        <f>K60+J60*2.776</f>
        <v>-0.58457801982851099</v>
      </c>
      <c r="M60" s="13">
        <f>K60-J60*2.776</f>
        <v>-0.68033179073528938</v>
      </c>
      <c r="N60" s="3">
        <f t="shared" si="19"/>
        <v>1.5502005883974068</v>
      </c>
      <c r="O60" s="3">
        <f t="shared" si="20"/>
        <v>1.4996003004926197</v>
      </c>
      <c r="P60" s="3">
        <f t="shared" si="21"/>
        <v>1.6025082573524685</v>
      </c>
      <c r="Q60" s="3"/>
      <c r="R60" s="3"/>
    </row>
    <row r="61" spans="1:18" ht="15.6" x14ac:dyDescent="0.25">
      <c r="A61" s="20"/>
      <c r="B61" s="19" t="s">
        <v>11</v>
      </c>
      <c r="C61" s="19"/>
      <c r="D61" s="3">
        <v>1</v>
      </c>
      <c r="E61" s="10">
        <v>26.731272211045798</v>
      </c>
      <c r="F61" s="11">
        <f>AVERAGE(E61:E63)</f>
        <v>26.782123619982865</v>
      </c>
      <c r="G61" s="3">
        <f>STDEVA(E61:E63)</f>
        <v>5.4805013739534461E-2</v>
      </c>
      <c r="H61" s="12"/>
      <c r="I61" s="12"/>
      <c r="J61" s="11"/>
      <c r="K61" s="12"/>
      <c r="L61" s="3"/>
      <c r="M61" s="3"/>
      <c r="N61" s="3"/>
      <c r="O61" s="3"/>
      <c r="P61" s="3"/>
      <c r="Q61" s="3"/>
      <c r="R61" s="3"/>
    </row>
    <row r="62" spans="1:18" ht="15.6" x14ac:dyDescent="0.25">
      <c r="A62" s="20"/>
      <c r="B62" s="19"/>
      <c r="C62" s="19"/>
      <c r="D62" s="3">
        <v>2</v>
      </c>
      <c r="E62" s="10">
        <v>26.8401712524727</v>
      </c>
      <c r="F62" s="11">
        <f>AVERAGE(E61:E63)</f>
        <v>26.782123619982865</v>
      </c>
      <c r="G62" s="3"/>
      <c r="H62" s="12"/>
      <c r="I62" s="12"/>
      <c r="J62" s="3"/>
      <c r="K62" s="12"/>
      <c r="L62" s="3"/>
      <c r="M62" s="3"/>
      <c r="N62" s="3"/>
      <c r="O62" s="3"/>
      <c r="P62" s="3"/>
      <c r="Q62" s="3"/>
      <c r="R62" s="3"/>
    </row>
    <row r="63" spans="1:18" ht="15.6" x14ac:dyDescent="0.25">
      <c r="A63" s="20"/>
      <c r="B63" s="19"/>
      <c r="C63" s="19"/>
      <c r="D63" s="3">
        <v>3</v>
      </c>
      <c r="E63" s="10">
        <v>26.774927396430101</v>
      </c>
      <c r="F63" s="11">
        <f>AVERAGE(E61:E63)</f>
        <v>26.782123619982865</v>
      </c>
      <c r="G63" s="3"/>
      <c r="H63" s="12"/>
      <c r="I63" s="12"/>
      <c r="J63" s="3"/>
      <c r="K63" s="12"/>
      <c r="L63" s="3"/>
      <c r="M63" s="3"/>
      <c r="N63" s="3"/>
      <c r="O63" s="3"/>
      <c r="P63" s="3"/>
      <c r="Q63" s="3"/>
      <c r="R63" s="3"/>
    </row>
    <row r="64" spans="1:18" ht="15.6" x14ac:dyDescent="0.25">
      <c r="A64" s="20"/>
      <c r="B64" s="19" t="s">
        <v>35</v>
      </c>
      <c r="C64" s="19" t="s">
        <v>6</v>
      </c>
      <c r="D64" s="3">
        <v>1</v>
      </c>
      <c r="E64" s="10">
        <v>26.924026925539501</v>
      </c>
      <c r="F64" s="11">
        <f>AVERAGE(E64:E66)</f>
        <v>26.469415512232171</v>
      </c>
      <c r="G64" s="3">
        <f>STDEVA(E64:E66)</f>
        <v>0.39371062632989667</v>
      </c>
      <c r="H64" s="12">
        <f>E64-F67</f>
        <v>-1.1637074147643354</v>
      </c>
      <c r="I64" s="12">
        <f>F64-F67</f>
        <v>-1.6183188280716649</v>
      </c>
      <c r="J64" s="11">
        <f>SQRT(G64*G64+G67*I67)/SQRT(3)</f>
        <v>0.22730893609438202</v>
      </c>
      <c r="K64" s="12">
        <f>H64-I64</f>
        <v>0.45461141330732957</v>
      </c>
      <c r="L64" s="13">
        <f>K64+J64*2.776</f>
        <v>1.085621019905334</v>
      </c>
      <c r="M64" s="13">
        <f>K64-J64*2.776</f>
        <v>-0.17639819329067485</v>
      </c>
      <c r="N64" s="3">
        <f t="shared" ref="N64:N66" si="22">POWER(2,-K64)</f>
        <v>0.72970669052316128</v>
      </c>
      <c r="O64" s="3">
        <f t="shared" ref="O64:O66" si="23">POWER(2,-L64)</f>
        <v>0.47118939696050643</v>
      </c>
      <c r="P64" s="3">
        <f t="shared" ref="P64:P66" si="24">POWER(2,-M64)</f>
        <v>1.1300590752446298</v>
      </c>
      <c r="Q64" s="3">
        <f>AVERAGE(N64:N66)</f>
        <v>1.0236675058422693</v>
      </c>
      <c r="R64" s="3">
        <f>STDEV(N64:N66)</f>
        <v>0.25458322938984113</v>
      </c>
    </row>
    <row r="65" spans="1:18" ht="15.6" x14ac:dyDescent="0.25">
      <c r="A65" s="20"/>
      <c r="B65" s="19"/>
      <c r="C65" s="19"/>
      <c r="D65" s="3">
        <v>2</v>
      </c>
      <c r="E65" s="10">
        <v>26.244208484474999</v>
      </c>
      <c r="F65" s="11">
        <f>AVERAGE(E64:E66)</f>
        <v>26.469415512232171</v>
      </c>
      <c r="G65" s="3"/>
      <c r="H65" s="12">
        <f>E65-F68</f>
        <v>-1.8435258558288368</v>
      </c>
      <c r="I65" s="12">
        <f>F65-F68</f>
        <v>-1.6183188280716649</v>
      </c>
      <c r="J65" s="11">
        <f>SQRT(G64*G64+G67*I67)/SQRT(3)</f>
        <v>0.22730893609438202</v>
      </c>
      <c r="K65" s="12">
        <f>H65-I65</f>
        <v>-0.22520702775717183</v>
      </c>
      <c r="L65" s="13">
        <f>K65+J65*2.776</f>
        <v>0.4058025788408326</v>
      </c>
      <c r="M65" s="13">
        <f>K65-J65*2.776</f>
        <v>-0.85621663435517625</v>
      </c>
      <c r="N65" s="3">
        <f t="shared" si="22"/>
        <v>1.1689449809563535</v>
      </c>
      <c r="O65" s="3">
        <f t="shared" si="23"/>
        <v>0.75481626770058008</v>
      </c>
      <c r="P65" s="3">
        <f t="shared" si="24"/>
        <v>1.8102847367951598</v>
      </c>
      <c r="Q65" s="3"/>
      <c r="R65" s="3"/>
    </row>
    <row r="66" spans="1:18" ht="15.6" x14ac:dyDescent="0.25">
      <c r="A66" s="20"/>
      <c r="B66" s="19"/>
      <c r="C66" s="19"/>
      <c r="D66" s="3">
        <v>3</v>
      </c>
      <c r="E66" s="10">
        <v>26.240011126681999</v>
      </c>
      <c r="F66" s="11">
        <f>AVERAGE(E64:E66)</f>
        <v>26.469415512232171</v>
      </c>
      <c r="G66" s="3"/>
      <c r="H66" s="12">
        <f>E66-F69</f>
        <v>-1.8477232136218369</v>
      </c>
      <c r="I66" s="12">
        <f>F66-F69</f>
        <v>-1.6183188280716649</v>
      </c>
      <c r="J66" s="11">
        <f>SQRT(G64*G64+G67*I67)/SQRT(3)</f>
        <v>0.22730893609438202</v>
      </c>
      <c r="K66" s="12">
        <f>H66-I66</f>
        <v>-0.22940438555017195</v>
      </c>
      <c r="L66" s="13">
        <f>K66+J66*2.776</f>
        <v>0.40160522104783247</v>
      </c>
      <c r="M66" s="13">
        <f>K66-J66*2.776</f>
        <v>-0.86041399214817638</v>
      </c>
      <c r="N66" s="3">
        <f t="shared" si="22"/>
        <v>1.1723508460472933</v>
      </c>
      <c r="O66" s="3">
        <f t="shared" si="23"/>
        <v>0.75701551780911103</v>
      </c>
      <c r="P66" s="3">
        <f t="shared" si="24"/>
        <v>1.8155592242091594</v>
      </c>
      <c r="Q66" s="3"/>
      <c r="R66" s="3"/>
    </row>
    <row r="67" spans="1:18" ht="15.6" x14ac:dyDescent="0.25">
      <c r="A67" s="20"/>
      <c r="B67" s="19" t="s">
        <v>11</v>
      </c>
      <c r="C67" s="19"/>
      <c r="D67" s="3">
        <v>1</v>
      </c>
      <c r="E67" s="10">
        <v>28.148081325739</v>
      </c>
      <c r="F67" s="11">
        <f>AVERAGE(E67:E69)</f>
        <v>28.087734340303836</v>
      </c>
      <c r="G67" s="3">
        <f>STDEVA(E67:E69)</f>
        <v>6.0378451512473015E-2</v>
      </c>
      <c r="H67" s="12"/>
      <c r="I67" s="12"/>
      <c r="J67" s="11"/>
      <c r="K67" s="12"/>
      <c r="L67" s="3"/>
      <c r="M67" s="3"/>
      <c r="N67" s="3"/>
      <c r="O67" s="3"/>
      <c r="P67" s="3"/>
      <c r="Q67" s="3"/>
      <c r="R67" s="3"/>
    </row>
    <row r="68" spans="1:18" ht="15.6" x14ac:dyDescent="0.25">
      <c r="A68" s="20"/>
      <c r="B68" s="19"/>
      <c r="C68" s="19"/>
      <c r="D68" s="3">
        <v>2</v>
      </c>
      <c r="E68" s="10">
        <v>28.027324471832699</v>
      </c>
      <c r="F68" s="11">
        <f>AVERAGE(E67:E69)</f>
        <v>28.087734340303836</v>
      </c>
      <c r="G68" s="3"/>
      <c r="H68" s="12"/>
      <c r="I68" s="12"/>
      <c r="J68" s="3"/>
      <c r="K68" s="12"/>
      <c r="L68" s="3"/>
      <c r="M68" s="3"/>
      <c r="N68" s="3"/>
      <c r="O68" s="3"/>
      <c r="P68" s="3"/>
      <c r="Q68" s="3"/>
      <c r="R68" s="3"/>
    </row>
    <row r="69" spans="1:18" ht="15.6" x14ac:dyDescent="0.25">
      <c r="A69" s="20"/>
      <c r="B69" s="19"/>
      <c r="C69" s="19"/>
      <c r="D69" s="3">
        <v>3</v>
      </c>
      <c r="E69" s="10">
        <v>28.087797223339798</v>
      </c>
      <c r="F69" s="11">
        <f>AVERAGE(E67:E69)</f>
        <v>28.087734340303836</v>
      </c>
      <c r="G69" s="3"/>
      <c r="H69" s="12"/>
      <c r="I69" s="12"/>
      <c r="J69" s="3"/>
      <c r="K69" s="12"/>
      <c r="L69" s="3"/>
      <c r="M69" s="3"/>
      <c r="N69" s="3"/>
      <c r="O69" s="3"/>
      <c r="P69" s="3"/>
      <c r="Q69" s="3"/>
      <c r="R69" s="3"/>
    </row>
    <row r="70" spans="1:18" ht="15.6" x14ac:dyDescent="0.25">
      <c r="A70" s="20"/>
      <c r="B70" s="19" t="s">
        <v>36</v>
      </c>
      <c r="C70" s="19" t="s">
        <v>7</v>
      </c>
      <c r="D70" s="3">
        <v>1</v>
      </c>
      <c r="E70" s="10">
        <v>24.768639682289098</v>
      </c>
      <c r="F70" s="11">
        <f>AVERAGE(E70:E72)</f>
        <v>24.898675317645232</v>
      </c>
      <c r="G70" s="3">
        <f>STDEVA(E70:E72)</f>
        <v>0.12175426852878148</v>
      </c>
      <c r="H70" s="12">
        <f>E70-F73</f>
        <v>-2.3406774166931648</v>
      </c>
      <c r="I70" s="12">
        <f>F70-F73</f>
        <v>-2.2106417813370314</v>
      </c>
      <c r="J70" s="11">
        <f>SQRT(G70*G70+G73*I73)/SQRT(3)</f>
        <v>7.029485971007797E-2</v>
      </c>
      <c r="K70" s="12">
        <f>H70-I64</f>
        <v>-0.72235858862149982</v>
      </c>
      <c r="L70" s="13">
        <f>K70+J70*2.776</f>
        <v>-0.52722005806632333</v>
      </c>
      <c r="M70" s="13">
        <f>K70-J70*2.776</f>
        <v>-0.91749711917667631</v>
      </c>
      <c r="N70" s="3">
        <f t="shared" ref="N70:N72" si="25">POWER(2,-K70)</f>
        <v>1.6498771309622269</v>
      </c>
      <c r="O70" s="3">
        <f t="shared" ref="O70:O72" si="26">POWER(2,-L70)</f>
        <v>1.4411495544029422</v>
      </c>
      <c r="P70" s="3">
        <f t="shared" ref="P70:P72" si="27">POWER(2,-M70)</f>
        <v>1.8888355750142067</v>
      </c>
      <c r="Q70" s="3">
        <f>AVERAGE(N70:N72)</f>
        <v>1.5112765560927324</v>
      </c>
      <c r="R70" s="3">
        <f>STDEV(N70:N72)</f>
        <v>0.12863180055650592</v>
      </c>
    </row>
    <row r="71" spans="1:18" ht="15.6" x14ac:dyDescent="0.25">
      <c r="A71" s="20"/>
      <c r="B71" s="19"/>
      <c r="C71" s="19"/>
      <c r="D71" s="3">
        <v>2</v>
      </c>
      <c r="E71" s="10">
        <v>24.917409746746799</v>
      </c>
      <c r="F71" s="11">
        <f>AVERAGE(E70:E72)</f>
        <v>24.898675317645232</v>
      </c>
      <c r="G71" s="3"/>
      <c r="H71" s="12">
        <f>E71-F74</f>
        <v>-2.1919073522354644</v>
      </c>
      <c r="I71" s="12">
        <f>F71-F74</f>
        <v>-2.2106417813370314</v>
      </c>
      <c r="J71" s="11">
        <f>SQRT(G70*G70+G73*I73)/SQRT(3)</f>
        <v>7.029485971007797E-2</v>
      </c>
      <c r="K71" s="12">
        <f>H71-I65</f>
        <v>-0.57358852416379946</v>
      </c>
      <c r="L71" s="13">
        <f>K71+J71*2.776</f>
        <v>-0.37844999360862303</v>
      </c>
      <c r="M71" s="13">
        <f>K71-J71*2.776</f>
        <v>-0.76872705471897596</v>
      </c>
      <c r="N71" s="3">
        <f t="shared" si="25"/>
        <v>1.488220734259752</v>
      </c>
      <c r="O71" s="3">
        <f t="shared" si="26"/>
        <v>1.299944467246976</v>
      </c>
      <c r="P71" s="3">
        <f t="shared" si="27"/>
        <v>1.7037658220671101</v>
      </c>
      <c r="Q71" s="3"/>
      <c r="R71" s="3"/>
    </row>
    <row r="72" spans="1:18" ht="15.6" x14ac:dyDescent="0.25">
      <c r="A72" s="20"/>
      <c r="B72" s="19"/>
      <c r="C72" s="19"/>
      <c r="D72" s="3">
        <v>3</v>
      </c>
      <c r="E72" s="10">
        <v>25.009976523899802</v>
      </c>
      <c r="F72" s="11">
        <f>AVERAGE(E70:E72)</f>
        <v>24.898675317645232</v>
      </c>
      <c r="G72" s="3"/>
      <c r="H72" s="12">
        <f>E72-F75</f>
        <v>-2.0993405750824614</v>
      </c>
      <c r="I72" s="12">
        <f>F72-F75</f>
        <v>-2.2106417813370314</v>
      </c>
      <c r="J72" s="11">
        <f>SQRT(G70*G70+G73*I73)/SQRT(3)</f>
        <v>7.029485971007797E-2</v>
      </c>
      <c r="K72" s="12">
        <f>H72-I66</f>
        <v>-0.48102174701079647</v>
      </c>
      <c r="L72" s="13">
        <f>K72+J72*2.776</f>
        <v>-0.28588321645562004</v>
      </c>
      <c r="M72" s="13">
        <f>K72-J72*2.776</f>
        <v>-0.67616027756597297</v>
      </c>
      <c r="N72" s="3">
        <f t="shared" si="25"/>
        <v>1.3957318030562187</v>
      </c>
      <c r="O72" s="3">
        <f t="shared" si="26"/>
        <v>1.2191564015845104</v>
      </c>
      <c r="P72" s="3">
        <f t="shared" si="27"/>
        <v>1.5978813411722264</v>
      </c>
      <c r="Q72" s="3"/>
      <c r="R72" s="3"/>
    </row>
    <row r="73" spans="1:18" ht="15.6" x14ac:dyDescent="0.25">
      <c r="A73" s="20"/>
      <c r="B73" s="19" t="s">
        <v>11</v>
      </c>
      <c r="C73" s="19"/>
      <c r="D73" s="3">
        <v>1</v>
      </c>
      <c r="E73" s="10">
        <v>27.012952002435899</v>
      </c>
      <c r="F73" s="11">
        <f>AVERAGE(E73:E75)</f>
        <v>27.109317098982263</v>
      </c>
      <c r="G73" s="3">
        <f>STDEVA(E73:E75)</f>
        <v>8.4014797732539254E-2</v>
      </c>
      <c r="H73" s="12"/>
      <c r="I73" s="12"/>
      <c r="J73" s="11"/>
      <c r="K73" s="12"/>
      <c r="L73" s="3"/>
      <c r="M73" s="3"/>
      <c r="N73" s="3"/>
      <c r="O73" s="3"/>
      <c r="P73" s="3"/>
      <c r="Q73" s="3"/>
      <c r="R73" s="3"/>
    </row>
    <row r="74" spans="1:18" ht="15.6" x14ac:dyDescent="0.25">
      <c r="A74" s="20"/>
      <c r="B74" s="19"/>
      <c r="C74" s="19"/>
      <c r="D74" s="3">
        <v>2</v>
      </c>
      <c r="E74" s="10">
        <v>27.147813968975299</v>
      </c>
      <c r="F74" s="11">
        <f>AVERAGE(E73:E75)</f>
        <v>27.109317098982263</v>
      </c>
      <c r="G74" s="3"/>
      <c r="H74" s="12"/>
      <c r="I74" s="12"/>
      <c r="J74" s="3"/>
      <c r="K74" s="12"/>
      <c r="L74" s="3"/>
      <c r="M74" s="3"/>
      <c r="N74" s="3"/>
      <c r="O74" s="3"/>
      <c r="P74" s="3"/>
      <c r="Q74" s="3"/>
      <c r="R74" s="3"/>
    </row>
    <row r="75" spans="1:18" ht="15.6" x14ac:dyDescent="0.25">
      <c r="A75" s="20"/>
      <c r="B75" s="19"/>
      <c r="C75" s="19"/>
      <c r="D75" s="3">
        <v>3</v>
      </c>
      <c r="E75" s="10">
        <v>27.167185325535598</v>
      </c>
      <c r="F75" s="11">
        <f>AVERAGE(E73:E75)</f>
        <v>27.109317098982263</v>
      </c>
      <c r="G75" s="3"/>
      <c r="H75" s="12"/>
      <c r="I75" s="12"/>
      <c r="J75" s="3"/>
      <c r="K75" s="12"/>
      <c r="L75" s="3"/>
      <c r="M75" s="3"/>
      <c r="N75" s="3"/>
      <c r="O75" s="3"/>
      <c r="P75" s="3"/>
      <c r="Q75" s="3"/>
      <c r="R75" s="3"/>
    </row>
    <row r="76" spans="1:18" ht="15.6" x14ac:dyDescent="0.25">
      <c r="A76" s="18" t="s">
        <v>45</v>
      </c>
      <c r="B76" s="19" t="s">
        <v>46</v>
      </c>
      <c r="C76" s="19" t="s">
        <v>4</v>
      </c>
      <c r="D76" s="3">
        <v>1</v>
      </c>
      <c r="E76" s="10">
        <v>30.239433395395299</v>
      </c>
      <c r="F76" s="11">
        <f>AVERAGE(E76:E78)</f>
        <v>30.138526371555301</v>
      </c>
      <c r="G76" s="3">
        <f>STDEVA(E76:E78)</f>
        <v>0.12716553961259752</v>
      </c>
      <c r="H76" s="12">
        <f>E76-F79</f>
        <v>-1.8067400646160685</v>
      </c>
      <c r="I76" s="12">
        <f>F76-F79</f>
        <v>-1.9076470884560663</v>
      </c>
      <c r="J76" s="11">
        <f>SQRT(G76*G76+G79*I79)/SQRT(3)</f>
        <v>7.3419058526977207E-2</v>
      </c>
      <c r="K76" s="12">
        <f>H76-I88</f>
        <v>-0.89863975324503542</v>
      </c>
      <c r="L76" s="13">
        <f>K76+J76*2.776</f>
        <v>-0.69482844677414668</v>
      </c>
      <c r="M76" s="13">
        <f>K76-J76*2.776</f>
        <v>-1.1024510597159241</v>
      </c>
      <c r="N76" s="3">
        <f t="shared" ref="N76:N78" si="28">POWER(2,-K76)</f>
        <v>1.8643073896926872</v>
      </c>
      <c r="O76" s="3">
        <f t="shared" ref="O76:O78" si="29">POWER(2,-L76)</f>
        <v>1.6186919403453397</v>
      </c>
      <c r="P76" s="3">
        <f t="shared" ref="P76:P78" si="30">POWER(2,-M76)</f>
        <v>2.1471917890202441</v>
      </c>
      <c r="Q76" s="3">
        <f>AVERAGE(N76:N78)</f>
        <v>2.0046202590047808</v>
      </c>
      <c r="R76" s="3">
        <f>STDEV(N76:N78)</f>
        <v>0.17991258092855103</v>
      </c>
    </row>
    <row r="77" spans="1:18" ht="15.6" x14ac:dyDescent="0.25">
      <c r="A77" s="18"/>
      <c r="B77" s="19"/>
      <c r="C77" s="19"/>
      <c r="D77" s="3">
        <v>2</v>
      </c>
      <c r="E77" s="10">
        <v>29.9956910222982</v>
      </c>
      <c r="F77" s="11">
        <f>AVERAGE(E76:E78)</f>
        <v>30.138526371555301</v>
      </c>
      <c r="G77" s="3"/>
      <c r="H77" s="12">
        <f>E77-F80</f>
        <v>-2.0504824377131676</v>
      </c>
      <c r="I77" s="12">
        <f>F77-F80</f>
        <v>-1.9076470884560663</v>
      </c>
      <c r="J77" s="11">
        <f>SQRT(G76*G76+G79*I79)/SQRT(3)</f>
        <v>7.3419058526977207E-2</v>
      </c>
      <c r="K77" s="12">
        <f>H77-I89</f>
        <v>-1.1423821263421345</v>
      </c>
      <c r="L77" s="13">
        <f>K77+J77*2.776</f>
        <v>-0.9385708198712458</v>
      </c>
      <c r="M77" s="13">
        <f>K77-J77*2.776</f>
        <v>-1.3461934328130232</v>
      </c>
      <c r="N77" s="3">
        <f t="shared" si="28"/>
        <v>2.2074520900439851</v>
      </c>
      <c r="O77" s="3">
        <f t="shared" si="29"/>
        <v>1.916628623910394</v>
      </c>
      <c r="P77" s="3">
        <f t="shared" si="30"/>
        <v>2.5424042347326292</v>
      </c>
      <c r="Q77" s="3"/>
      <c r="R77" s="3"/>
    </row>
    <row r="78" spans="1:18" ht="15.6" x14ac:dyDescent="0.25">
      <c r="A78" s="18"/>
      <c r="B78" s="19"/>
      <c r="C78" s="19"/>
      <c r="D78" s="3">
        <v>3</v>
      </c>
      <c r="E78" s="10">
        <v>30.180454696972401</v>
      </c>
      <c r="F78" s="11">
        <f>AVERAGE(E76:E78)</f>
        <v>30.138526371555301</v>
      </c>
      <c r="G78" s="3"/>
      <c r="H78" s="12">
        <f>E78-F81</f>
        <v>-1.8657187630389664</v>
      </c>
      <c r="I78" s="12">
        <f>F78-F81</f>
        <v>-1.9076470884560663</v>
      </c>
      <c r="J78" s="11">
        <f>SQRT(G76*G76+G79*I79)/SQRT(3)</f>
        <v>7.3419058526977207E-2</v>
      </c>
      <c r="K78" s="12">
        <f>H78-I90</f>
        <v>-0.95761845166793336</v>
      </c>
      <c r="L78" s="13">
        <f>K78+J78*2.776</f>
        <v>-0.75380714519704461</v>
      </c>
      <c r="M78" s="13">
        <f>K78-J78*2.776</f>
        <v>-1.161429758138822</v>
      </c>
      <c r="N78" s="3">
        <f t="shared" si="28"/>
        <v>1.9421012972776708</v>
      </c>
      <c r="O78" s="3">
        <f t="shared" si="29"/>
        <v>1.686236794757219</v>
      </c>
      <c r="P78" s="3">
        <f t="shared" si="30"/>
        <v>2.2367899102988447</v>
      </c>
      <c r="Q78" s="3"/>
      <c r="R78" s="3"/>
    </row>
    <row r="79" spans="1:18" ht="15.6" x14ac:dyDescent="0.25">
      <c r="A79" s="18"/>
      <c r="B79" s="19" t="s">
        <v>11</v>
      </c>
      <c r="C79" s="19"/>
      <c r="D79" s="3">
        <v>1</v>
      </c>
      <c r="E79" s="10">
        <v>31.4458889745707</v>
      </c>
      <c r="F79" s="11">
        <f>AVERAGE(E79:E81)</f>
        <v>32.046173460011367</v>
      </c>
      <c r="G79" s="3">
        <f>STDEVA(E79:E81)</f>
        <v>0.52298118930586268</v>
      </c>
      <c r="H79" s="12"/>
      <c r="I79" s="12"/>
      <c r="J79" s="11"/>
      <c r="K79" s="12"/>
      <c r="L79" s="3"/>
      <c r="M79" s="3"/>
      <c r="N79" s="3"/>
      <c r="O79" s="3"/>
      <c r="P79" s="3"/>
      <c r="Q79" s="3"/>
      <c r="R79" s="3"/>
    </row>
    <row r="80" spans="1:18" ht="15.6" x14ac:dyDescent="0.25">
      <c r="A80" s="18"/>
      <c r="B80" s="19"/>
      <c r="C80" s="19"/>
      <c r="D80" s="3">
        <v>2</v>
      </c>
      <c r="E80" s="10">
        <v>32.289278637833497</v>
      </c>
      <c r="F80" s="11">
        <f>AVERAGE(E79:E81)</f>
        <v>32.046173460011367</v>
      </c>
      <c r="G80" s="3"/>
      <c r="H80" s="12"/>
      <c r="I80" s="12"/>
      <c r="J80" s="3"/>
      <c r="K80" s="12"/>
      <c r="L80" s="3"/>
      <c r="M80" s="3"/>
      <c r="N80" s="3"/>
      <c r="O80" s="3"/>
      <c r="P80" s="3"/>
      <c r="Q80" s="3"/>
      <c r="R80" s="3"/>
    </row>
    <row r="81" spans="1:18" ht="15.6" x14ac:dyDescent="0.25">
      <c r="A81" s="18"/>
      <c r="B81" s="19"/>
      <c r="C81" s="19"/>
      <c r="D81" s="3">
        <v>3</v>
      </c>
      <c r="E81" s="10">
        <v>32.403352767629897</v>
      </c>
      <c r="F81" s="11">
        <f>AVERAGE(E79:E81)</f>
        <v>32.046173460011367</v>
      </c>
      <c r="G81" s="3"/>
      <c r="H81" s="12"/>
      <c r="I81" s="12"/>
      <c r="J81" s="3"/>
      <c r="K81" s="12"/>
      <c r="L81" s="3"/>
      <c r="M81" s="3"/>
      <c r="N81" s="3"/>
      <c r="O81" s="3"/>
      <c r="P81" s="3"/>
      <c r="Q81" s="3"/>
      <c r="R81" s="3"/>
    </row>
    <row r="82" spans="1:18" ht="15.6" x14ac:dyDescent="0.25">
      <c r="A82" s="18"/>
      <c r="B82" s="19" t="s">
        <v>47</v>
      </c>
      <c r="C82" s="19" t="s">
        <v>5</v>
      </c>
      <c r="D82" s="3">
        <v>1</v>
      </c>
      <c r="E82" s="10">
        <v>30.074687400774799</v>
      </c>
      <c r="F82" s="11">
        <f>AVERAGE(E82:E84)</f>
        <v>30.006437162935967</v>
      </c>
      <c r="G82" s="3">
        <f>STDEVA(E82:E84)</f>
        <v>5.9396187136883084E-2</v>
      </c>
      <c r="H82" s="12">
        <f>E82-F85</f>
        <v>-1.7797533818232658</v>
      </c>
      <c r="I82" s="12">
        <f>F82-F85</f>
        <v>-1.8480036196620979</v>
      </c>
      <c r="J82" s="11">
        <f>SQRT(G82*G82+G85*I85)/SQRT(3)</f>
        <v>3.4292404632316836E-2</v>
      </c>
      <c r="K82" s="12">
        <f>H82-I88</f>
        <v>-0.87165307045223273</v>
      </c>
      <c r="L82" s="13">
        <f>K82+J82*2.776</f>
        <v>-0.77645735519292125</v>
      </c>
      <c r="M82" s="13">
        <f>K82-J82*2.776</f>
        <v>-0.9668487857115442</v>
      </c>
      <c r="N82" s="3">
        <f t="shared" ref="N82:N84" si="31">POWER(2,-K82)</f>
        <v>1.8297582754495045</v>
      </c>
      <c r="O82" s="3">
        <f t="shared" ref="O82:O84" si="32">POWER(2,-L82)</f>
        <v>1.71291950328499</v>
      </c>
      <c r="P82" s="3">
        <f t="shared" ref="P82:P84" si="33">POWER(2,-M82)</f>
        <v>1.9545666566089142</v>
      </c>
      <c r="Q82" s="3">
        <f>AVERAGE(N82:N84)</f>
        <v>1.9194754904769236</v>
      </c>
      <c r="R82" s="3">
        <f>STDEV(N82:N84)</f>
        <v>7.8105939601153987E-2</v>
      </c>
    </row>
    <row r="83" spans="1:18" ht="15.6" x14ac:dyDescent="0.25">
      <c r="A83" s="18"/>
      <c r="B83" s="19"/>
      <c r="C83" s="19"/>
      <c r="D83" s="3">
        <v>2</v>
      </c>
      <c r="E83" s="10">
        <v>29.978171721704499</v>
      </c>
      <c r="F83" s="11">
        <f>AVERAGE(E82:E84)</f>
        <v>30.006437162935967</v>
      </c>
      <c r="G83" s="3"/>
      <c r="H83" s="12">
        <f>E83-F86</f>
        <v>-1.8762690608935664</v>
      </c>
      <c r="I83" s="12">
        <f>F83-F86</f>
        <v>-1.8480036196620979</v>
      </c>
      <c r="J83" s="11">
        <f>SQRT(G82*G82+G85*I85)/SQRT(3)</f>
        <v>3.4292404632316836E-2</v>
      </c>
      <c r="K83" s="12">
        <f>H83-I89</f>
        <v>-0.96816874952253329</v>
      </c>
      <c r="L83" s="13">
        <f>K83+J83*2.776</f>
        <v>-0.87297303426322181</v>
      </c>
      <c r="M83" s="13">
        <f>K83-J83*2.776</f>
        <v>-1.0633644647818448</v>
      </c>
      <c r="N83" s="3">
        <f t="shared" si="31"/>
        <v>1.9563557650336798</v>
      </c>
      <c r="O83" s="3">
        <f t="shared" si="32"/>
        <v>1.8314331407884903</v>
      </c>
      <c r="P83" s="3">
        <f t="shared" si="33"/>
        <v>2.0897994003388671</v>
      </c>
      <c r="Q83" s="3"/>
      <c r="R83" s="3"/>
    </row>
    <row r="84" spans="1:18" ht="15.6" x14ac:dyDescent="0.25">
      <c r="A84" s="18"/>
      <c r="B84" s="19"/>
      <c r="C84" s="19"/>
      <c r="D84" s="3">
        <v>3</v>
      </c>
      <c r="E84" s="10">
        <v>29.9664523663286</v>
      </c>
      <c r="F84" s="11">
        <f>AVERAGE(E82:E84)</f>
        <v>30.006437162935967</v>
      </c>
      <c r="G84" s="3"/>
      <c r="H84" s="12">
        <f>E84-F87</f>
        <v>-1.8879884162694651</v>
      </c>
      <c r="I84" s="12">
        <f>F84-F87</f>
        <v>-1.8480036196620979</v>
      </c>
      <c r="J84" s="11">
        <f>SQRT(G82*G82+G85*I85)/SQRT(3)</f>
        <v>3.4292404632316836E-2</v>
      </c>
      <c r="K84" s="12">
        <f>H84-I90</f>
        <v>-0.97988810489843203</v>
      </c>
      <c r="L84" s="13">
        <f>K84+J84*2.776</f>
        <v>-0.88469238963912056</v>
      </c>
      <c r="M84" s="13">
        <f>K84-J84*2.776</f>
        <v>-1.0750838201577435</v>
      </c>
      <c r="N84" s="3">
        <f t="shared" si="31"/>
        <v>1.9723124309475863</v>
      </c>
      <c r="O84" s="3">
        <f t="shared" si="32"/>
        <v>1.8463708976594728</v>
      </c>
      <c r="P84" s="3">
        <f t="shared" si="33"/>
        <v>2.1068444753984719</v>
      </c>
      <c r="Q84" s="3"/>
      <c r="R84" s="3"/>
    </row>
    <row r="85" spans="1:18" ht="15.6" x14ac:dyDescent="0.25">
      <c r="A85" s="18"/>
      <c r="B85" s="19" t="s">
        <v>11</v>
      </c>
      <c r="C85" s="19"/>
      <c r="D85" s="3">
        <v>1</v>
      </c>
      <c r="E85" s="10">
        <v>31.397186146288501</v>
      </c>
      <c r="F85" s="11">
        <f>AVERAGE(E85:E87)</f>
        <v>31.854440782598065</v>
      </c>
      <c r="G85" s="3">
        <f>STDEVA(E85:E87)</f>
        <v>0.40137929290956609</v>
      </c>
      <c r="H85" s="12"/>
      <c r="I85" s="12"/>
      <c r="J85" s="11"/>
      <c r="K85" s="12"/>
      <c r="L85" s="3"/>
      <c r="M85" s="3"/>
      <c r="N85" s="3"/>
      <c r="O85" s="3"/>
      <c r="P85" s="3"/>
      <c r="Q85" s="3"/>
      <c r="R85" s="3"/>
    </row>
    <row r="86" spans="1:18" ht="15.6" x14ac:dyDescent="0.25">
      <c r="A86" s="18"/>
      <c r="B86" s="19"/>
      <c r="C86" s="19"/>
      <c r="D86" s="3">
        <v>2</v>
      </c>
      <c r="E86" s="10">
        <v>32.148596605669702</v>
      </c>
      <c r="F86" s="11">
        <f>AVERAGE(E85:E87)</f>
        <v>31.854440782598065</v>
      </c>
      <c r="G86" s="3"/>
      <c r="H86" s="12"/>
      <c r="I86" s="12"/>
      <c r="J86" s="3"/>
      <c r="K86" s="12"/>
      <c r="L86" s="3"/>
      <c r="M86" s="3"/>
      <c r="N86" s="3"/>
      <c r="O86" s="3"/>
      <c r="P86" s="3"/>
      <c r="Q86" s="3"/>
      <c r="R86" s="3"/>
    </row>
    <row r="87" spans="1:18" ht="15.6" x14ac:dyDescent="0.25">
      <c r="A87" s="18"/>
      <c r="B87" s="19"/>
      <c r="C87" s="19"/>
      <c r="D87" s="3">
        <v>3</v>
      </c>
      <c r="E87" s="10">
        <v>32.017539595835999</v>
      </c>
      <c r="F87" s="11">
        <f>AVERAGE(E85:E87)</f>
        <v>31.854440782598065</v>
      </c>
      <c r="G87" s="3"/>
      <c r="H87" s="12"/>
      <c r="I87" s="12"/>
      <c r="J87" s="3"/>
      <c r="K87" s="12"/>
      <c r="L87" s="3"/>
      <c r="M87" s="3"/>
      <c r="N87" s="3"/>
      <c r="O87" s="3"/>
      <c r="P87" s="3"/>
      <c r="Q87" s="3"/>
      <c r="R87" s="3"/>
    </row>
    <row r="88" spans="1:18" ht="15.6" x14ac:dyDescent="0.25">
      <c r="A88" s="18"/>
      <c r="B88" s="19" t="s">
        <v>47</v>
      </c>
      <c r="C88" s="19" t="s">
        <v>6</v>
      </c>
      <c r="D88" s="3">
        <v>1</v>
      </c>
      <c r="E88" s="10">
        <v>31.709565398616999</v>
      </c>
      <c r="F88" s="11">
        <f>AVERAGE(E88:E90)</f>
        <v>31.584553508425632</v>
      </c>
      <c r="G88" s="3">
        <f>STDEVA(E88:E90)</f>
        <v>0.11741159823360514</v>
      </c>
      <c r="H88" s="12">
        <f>E88-F91</f>
        <v>-0.78308842117966648</v>
      </c>
      <c r="I88" s="12">
        <f>F88-F91</f>
        <v>-0.90810031137103309</v>
      </c>
      <c r="J88" s="11">
        <f>SQRT(G88*G88+G91*I91)/SQRT(3)</f>
        <v>6.7787617846156126E-2</v>
      </c>
      <c r="K88" s="12">
        <f>H88-I88</f>
        <v>0.1250118901913666</v>
      </c>
      <c r="L88" s="13">
        <f>K88+J88*2.776</f>
        <v>0.31319031733229596</v>
      </c>
      <c r="M88" s="13">
        <f>K88-J88*2.776</f>
        <v>-6.3166536949562785E-2</v>
      </c>
      <c r="N88" s="3">
        <f t="shared" ref="N88:N90" si="34">POWER(2,-K88)</f>
        <v>0.91699648560703761</v>
      </c>
      <c r="O88" s="3">
        <f t="shared" ref="O88:O90" si="35">POWER(2,-L88)</f>
        <v>0.80485995516456943</v>
      </c>
      <c r="P88" s="3">
        <f t="shared" ref="P88:P90" si="36">POWER(2,-M88)</f>
        <v>1.0447563569537053</v>
      </c>
      <c r="Q88" s="3">
        <f>AVERAGE(N88:N90)</f>
        <v>1.002196186353643</v>
      </c>
      <c r="R88" s="3">
        <f>STDEV(N88:N90)</f>
        <v>8.0785393652632972E-2</v>
      </c>
    </row>
    <row r="89" spans="1:18" ht="15.6" x14ac:dyDescent="0.25">
      <c r="A89" s="18"/>
      <c r="B89" s="19"/>
      <c r="C89" s="19"/>
      <c r="D89" s="3">
        <v>2</v>
      </c>
      <c r="E89" s="10">
        <v>31.476610751350499</v>
      </c>
      <c r="F89" s="11">
        <f>AVERAGE(E88:E90)</f>
        <v>31.584553508425632</v>
      </c>
      <c r="G89" s="3"/>
      <c r="H89" s="12">
        <f>E89-F92</f>
        <v>-1.0160430684461659</v>
      </c>
      <c r="I89" s="12">
        <f>F89-F92</f>
        <v>-0.90810031137103309</v>
      </c>
      <c r="J89" s="11">
        <f>SQRT(G88*G88+G91*I91)/SQRT(3)</f>
        <v>6.7787617846156126E-2</v>
      </c>
      <c r="K89" s="12">
        <f>H89-I89</f>
        <v>-0.10794275707513279</v>
      </c>
      <c r="L89" s="13">
        <f>K89+J89*2.776</f>
        <v>8.0235670065796599E-2</v>
      </c>
      <c r="M89" s="13">
        <f>K89-J89*2.776</f>
        <v>-0.29612118421606215</v>
      </c>
      <c r="N89" s="3">
        <f t="shared" si="34"/>
        <v>1.0776903838420282</v>
      </c>
      <c r="O89" s="3">
        <f t="shared" si="35"/>
        <v>0.94590311700724072</v>
      </c>
      <c r="P89" s="3">
        <f t="shared" si="36"/>
        <v>1.2278388161994898</v>
      </c>
      <c r="Q89" s="3"/>
      <c r="R89" s="3"/>
    </row>
    <row r="90" spans="1:18" ht="15.6" x14ac:dyDescent="0.25">
      <c r="A90" s="18"/>
      <c r="B90" s="19"/>
      <c r="C90" s="19"/>
      <c r="D90" s="3">
        <v>3</v>
      </c>
      <c r="E90" s="10">
        <v>31.567484375309402</v>
      </c>
      <c r="F90" s="11">
        <f>AVERAGE(E88:E90)</f>
        <v>31.584553508425632</v>
      </c>
      <c r="G90" s="3"/>
      <c r="H90" s="12">
        <f>E90-F93</f>
        <v>-0.92516944448726335</v>
      </c>
      <c r="I90" s="12">
        <f>F90-F93</f>
        <v>-0.90810031137103309</v>
      </c>
      <c r="J90" s="11">
        <f>SQRT(G88*G88+G91*I91)/SQRT(3)</f>
        <v>6.7787617846156126E-2</v>
      </c>
      <c r="K90" s="12">
        <f>H90-I90</f>
        <v>-1.7069133116230262E-2</v>
      </c>
      <c r="L90" s="13">
        <f>K90+J90*2.776</f>
        <v>0.17110929402469913</v>
      </c>
      <c r="M90" s="13">
        <f>K90-J90*2.776</f>
        <v>-0.20524756025715965</v>
      </c>
      <c r="N90" s="3">
        <f t="shared" si="34"/>
        <v>1.0119016896118633</v>
      </c>
      <c r="O90" s="3">
        <f t="shared" si="35"/>
        <v>0.88815950913138997</v>
      </c>
      <c r="P90" s="3">
        <f t="shared" si="36"/>
        <v>1.1528841597842605</v>
      </c>
      <c r="Q90" s="3"/>
      <c r="R90" s="3"/>
    </row>
    <row r="91" spans="1:18" ht="15.6" x14ac:dyDescent="0.25">
      <c r="A91" s="18"/>
      <c r="B91" s="19" t="s">
        <v>11</v>
      </c>
      <c r="C91" s="19"/>
      <c r="D91" s="3">
        <v>1</v>
      </c>
      <c r="E91" s="10">
        <v>32.357382870263201</v>
      </c>
      <c r="F91" s="11">
        <f>AVERAGE(E91:E93)</f>
        <v>32.492653819796665</v>
      </c>
      <c r="G91" s="3">
        <f>STDEVA(E91:E93)</f>
        <v>0.11715576543921882</v>
      </c>
      <c r="H91" s="12"/>
      <c r="I91" s="12"/>
      <c r="J91" s="11"/>
      <c r="K91" s="12"/>
      <c r="L91" s="3"/>
      <c r="M91" s="3"/>
      <c r="N91" s="3"/>
      <c r="O91" s="3"/>
      <c r="P91" s="3"/>
      <c r="Q91" s="3"/>
      <c r="R91" s="3"/>
    </row>
    <row r="92" spans="1:18" ht="15.6" x14ac:dyDescent="0.25">
      <c r="A92" s="18"/>
      <c r="B92" s="19"/>
      <c r="C92" s="19"/>
      <c r="D92" s="3">
        <v>2</v>
      </c>
      <c r="E92" s="10">
        <v>32.561631320973397</v>
      </c>
      <c r="F92" s="11">
        <f>AVERAGE(E91:E93)</f>
        <v>32.492653819796665</v>
      </c>
      <c r="G92" s="3"/>
      <c r="H92" s="12"/>
      <c r="I92" s="12"/>
      <c r="J92" s="3"/>
      <c r="K92" s="12"/>
      <c r="L92" s="3"/>
      <c r="M92" s="3"/>
      <c r="N92" s="3"/>
      <c r="O92" s="3"/>
      <c r="P92" s="3"/>
      <c r="Q92" s="3"/>
      <c r="R92" s="3"/>
    </row>
    <row r="93" spans="1:18" ht="15.6" x14ac:dyDescent="0.25">
      <c r="A93" s="18"/>
      <c r="B93" s="19"/>
      <c r="C93" s="19"/>
      <c r="D93" s="3">
        <v>3</v>
      </c>
      <c r="E93" s="10">
        <v>32.558947268153403</v>
      </c>
      <c r="F93" s="11">
        <f>AVERAGE(E91:E93)</f>
        <v>32.492653819796665</v>
      </c>
      <c r="G93" s="3"/>
      <c r="H93" s="12"/>
      <c r="I93" s="12"/>
      <c r="J93" s="3"/>
      <c r="K93" s="12"/>
      <c r="L93" s="3"/>
      <c r="M93" s="3"/>
      <c r="N93" s="3"/>
      <c r="O93" s="3"/>
      <c r="P93" s="3"/>
      <c r="Q93" s="3"/>
      <c r="R93" s="3"/>
    </row>
    <row r="94" spans="1:18" ht="15.6" x14ac:dyDescent="0.25">
      <c r="A94" s="18"/>
      <c r="B94" s="19" t="s">
        <v>48</v>
      </c>
      <c r="C94" s="19" t="s">
        <v>7</v>
      </c>
      <c r="D94" s="3">
        <v>1</v>
      </c>
      <c r="E94" s="10">
        <v>32.1017658889728</v>
      </c>
      <c r="F94" s="11">
        <f>AVERAGE(E94:E96)</f>
        <v>32.172901353230863</v>
      </c>
      <c r="G94" s="3">
        <f>STDEVA(E94:E96)</f>
        <v>6.2966726110521606E-2</v>
      </c>
      <c r="H94" s="12">
        <f>E94-F97</f>
        <v>-1.139735297240037</v>
      </c>
      <c r="I94" s="12">
        <f>F94-F97</f>
        <v>-1.0685998329819739</v>
      </c>
      <c r="J94" s="11">
        <f>SQRT(G94*G94+G97*I97)/SQRT(3)</f>
        <v>3.6353856269899086E-2</v>
      </c>
      <c r="K94" s="12">
        <f>H94-I88</f>
        <v>-0.23163498586900388</v>
      </c>
      <c r="L94" s="13">
        <f>K94+J94*2.776</f>
        <v>-0.13071668086376403</v>
      </c>
      <c r="M94" s="13">
        <f>K94-J94*2.776</f>
        <v>-0.33255329087424373</v>
      </c>
      <c r="N94" s="3">
        <f t="shared" ref="N94:N96" si="37">POWER(2,-K94)</f>
        <v>1.1741648599209233</v>
      </c>
      <c r="O94" s="3">
        <f t="shared" ref="O94:O96" si="38">POWER(2,-L94)</f>
        <v>1.0948374434664607</v>
      </c>
      <c r="P94" s="3">
        <f t="shared" ref="P94:P96" si="39">POWER(2,-M94)</f>
        <v>1.2592400145797129</v>
      </c>
      <c r="Q94" s="3">
        <f>AVERAGE(N94:N96)</f>
        <v>1.118388691682741</v>
      </c>
      <c r="R94" s="3">
        <f>STDEV(N94:N96)</f>
        <v>4.9296467816822148E-2</v>
      </c>
    </row>
    <row r="95" spans="1:18" ht="15.6" x14ac:dyDescent="0.25">
      <c r="A95" s="18"/>
      <c r="B95" s="19"/>
      <c r="C95" s="19"/>
      <c r="D95" s="3">
        <v>2</v>
      </c>
      <c r="E95" s="10">
        <v>32.221492828703099</v>
      </c>
      <c r="F95" s="11">
        <f>AVERAGE(E94:E96)</f>
        <v>32.172901353230863</v>
      </c>
      <c r="G95" s="3"/>
      <c r="H95" s="12">
        <f>E95-F98</f>
        <v>-1.0200083575097381</v>
      </c>
      <c r="I95" s="12">
        <f>F95-F98</f>
        <v>-1.0685998329819739</v>
      </c>
      <c r="J95" s="11">
        <f>SQRT(G94*G94+G97*I97)/SQRT(3)</f>
        <v>3.6353856269899086E-2</v>
      </c>
      <c r="K95" s="12">
        <f>H95-I89</f>
        <v>-0.11190804613870498</v>
      </c>
      <c r="L95" s="13">
        <f>K95+J95*2.776</f>
        <v>-1.0989741133465125E-2</v>
      </c>
      <c r="M95" s="13">
        <f>K95-J95*2.776</f>
        <v>-0.21282635114394483</v>
      </c>
      <c r="N95" s="3">
        <f t="shared" si="37"/>
        <v>1.0806565214346857</v>
      </c>
      <c r="O95" s="3">
        <f t="shared" si="38"/>
        <v>1.0076465951064069</v>
      </c>
      <c r="P95" s="3">
        <f t="shared" si="39"/>
        <v>1.1589564466260061</v>
      </c>
      <c r="Q95" s="3"/>
      <c r="R95" s="3"/>
    </row>
    <row r="96" spans="1:18" ht="15.6" x14ac:dyDescent="0.25">
      <c r="A96" s="18"/>
      <c r="B96" s="19"/>
      <c r="C96" s="19"/>
      <c r="D96" s="3">
        <v>3</v>
      </c>
      <c r="E96" s="10">
        <v>32.195445342016697</v>
      </c>
      <c r="F96" s="11">
        <f>AVERAGE(E94:E96)</f>
        <v>32.172901353230863</v>
      </c>
      <c r="G96" s="3"/>
      <c r="H96" s="12">
        <f>E96-F99</f>
        <v>-1.0460558441961396</v>
      </c>
      <c r="I96" s="12">
        <f>F96-F99</f>
        <v>-1.0685998329819739</v>
      </c>
      <c r="J96" s="11">
        <f>SQRT(G94*G94+G97*I97)/SQRT(3)</f>
        <v>3.6353856269899086E-2</v>
      </c>
      <c r="K96" s="12">
        <f>H96-I90</f>
        <v>-0.13795553282510653</v>
      </c>
      <c r="L96" s="13">
        <f>K96+J96*2.776</f>
        <v>-3.703722781986668E-2</v>
      </c>
      <c r="M96" s="13">
        <f>K96-J96*2.776</f>
        <v>-0.23887383783034638</v>
      </c>
      <c r="N96" s="3">
        <f t="shared" si="37"/>
        <v>1.1003446936926138</v>
      </c>
      <c r="O96" s="3">
        <f t="shared" si="38"/>
        <v>1.0260046203864761</v>
      </c>
      <c r="P96" s="3">
        <f t="shared" si="39"/>
        <v>1.1800711428389303</v>
      </c>
      <c r="Q96" s="3"/>
      <c r="R96" s="3"/>
    </row>
    <row r="97" spans="1:18" ht="15.6" x14ac:dyDescent="0.25">
      <c r="A97" s="18"/>
      <c r="B97" s="19" t="s">
        <v>11</v>
      </c>
      <c r="C97" s="19"/>
      <c r="D97" s="3">
        <v>1</v>
      </c>
      <c r="E97" s="10">
        <v>33.380497493577501</v>
      </c>
      <c r="F97" s="11">
        <f>AVERAGE(E97:E99)</f>
        <v>33.241501186212837</v>
      </c>
      <c r="G97" s="3">
        <f>STDEVA(E97:E99)</f>
        <v>0.37887729629566663</v>
      </c>
      <c r="H97" s="12"/>
      <c r="I97" s="12"/>
      <c r="J97" s="11"/>
      <c r="K97" s="12"/>
      <c r="L97" s="3"/>
      <c r="M97" s="3"/>
      <c r="N97" s="3"/>
      <c r="O97" s="3"/>
      <c r="P97" s="3"/>
      <c r="Q97" s="3"/>
      <c r="R97" s="3"/>
    </row>
    <row r="98" spans="1:18" ht="15.6" x14ac:dyDescent="0.25">
      <c r="A98" s="18"/>
      <c r="B98" s="19"/>
      <c r="C98" s="19"/>
      <c r="D98" s="3">
        <v>2</v>
      </c>
      <c r="E98" s="10">
        <v>32.812756563442001</v>
      </c>
      <c r="F98" s="11">
        <f>AVERAGE(E97:E99)</f>
        <v>33.241501186212837</v>
      </c>
      <c r="G98" s="3"/>
      <c r="H98" s="12"/>
      <c r="I98" s="12"/>
      <c r="J98" s="3"/>
      <c r="K98" s="12"/>
      <c r="L98" s="3"/>
      <c r="M98" s="3"/>
      <c r="N98" s="3"/>
      <c r="O98" s="3"/>
      <c r="P98" s="3"/>
      <c r="Q98" s="3"/>
      <c r="R98" s="3"/>
    </row>
    <row r="99" spans="1:18" ht="15.6" x14ac:dyDescent="0.25">
      <c r="A99" s="18"/>
      <c r="B99" s="19"/>
      <c r="C99" s="19"/>
      <c r="D99" s="3">
        <v>3</v>
      </c>
      <c r="E99" s="10">
        <v>33.531249501619001</v>
      </c>
      <c r="F99" s="11">
        <f>AVERAGE(E97:E99)</f>
        <v>33.241501186212837</v>
      </c>
      <c r="G99" s="3"/>
      <c r="H99" s="12"/>
      <c r="I99" s="12"/>
      <c r="J99" s="3"/>
      <c r="K99" s="12"/>
      <c r="L99" s="3"/>
      <c r="M99" s="3"/>
      <c r="N99" s="3"/>
      <c r="O99" s="3"/>
      <c r="P99" s="3"/>
      <c r="Q99" s="3"/>
      <c r="R99" s="3"/>
    </row>
    <row r="100" spans="1:18" ht="15.6" x14ac:dyDescent="0.25">
      <c r="A100" s="20" t="s">
        <v>12</v>
      </c>
      <c r="B100" s="19" t="s">
        <v>65</v>
      </c>
      <c r="C100" s="19" t="s">
        <v>4</v>
      </c>
      <c r="D100" s="3">
        <v>1</v>
      </c>
      <c r="E100" s="10">
        <v>20.662709610439901</v>
      </c>
      <c r="F100" s="11">
        <f>AVERAGE(E100:E102)</f>
        <v>20.815454669439468</v>
      </c>
      <c r="G100" s="3">
        <f>STDEVA(E100:E102)</f>
        <v>0.34753624268230204</v>
      </c>
      <c r="H100" s="12">
        <f>E100-F103</f>
        <v>-6.7680164740084976</v>
      </c>
      <c r="I100" s="12">
        <f>F100-F103</f>
        <v>-6.6152714150089302</v>
      </c>
      <c r="J100" s="11">
        <f>SQRT(G100*G100+G103*I103)/SQRT(3)</f>
        <v>0.20065014326577821</v>
      </c>
      <c r="K100" s="12">
        <f>H100-I112</f>
        <v>-2.157056300555567</v>
      </c>
      <c r="L100" s="13">
        <f>K100+J100*2.776</f>
        <v>-1.6000515028497668</v>
      </c>
      <c r="M100" s="13">
        <f>K100-J100*2.776</f>
        <v>-2.7140610982613671</v>
      </c>
      <c r="N100" s="3">
        <f t="shared" ref="N100:P102" si="40">POWER(2,-K100)</f>
        <v>4.4600389226218811</v>
      </c>
      <c r="O100" s="3">
        <f t="shared" si="40"/>
        <v>3.0315413542509502</v>
      </c>
      <c r="P100" s="3">
        <f t="shared" si="40"/>
        <v>6.5616611706150261</v>
      </c>
      <c r="Q100" s="3">
        <f>AVERAGE(N100:N102)</f>
        <v>4.0866212816460061</v>
      </c>
      <c r="R100" s="3">
        <f>STDEV(N100:N102)</f>
        <v>0.91379678932006836</v>
      </c>
    </row>
    <row r="101" spans="1:18" ht="15.6" x14ac:dyDescent="0.25">
      <c r="A101" s="20"/>
      <c r="B101" s="19"/>
      <c r="C101" s="19"/>
      <c r="D101" s="3">
        <v>2</v>
      </c>
      <c r="E101" s="10">
        <v>21.213204158585</v>
      </c>
      <c r="F101" s="11">
        <f>AVERAGE(E100:E102)</f>
        <v>20.815454669439468</v>
      </c>
      <c r="G101" s="3"/>
      <c r="H101" s="12">
        <f>E101-F104</f>
        <v>-6.217521925863398</v>
      </c>
      <c r="I101" s="12">
        <f>F101-F104</f>
        <v>-6.6152714150089302</v>
      </c>
      <c r="J101" s="11">
        <f>SQRT(G100*G100+G103*I103)/SQRT(3)</f>
        <v>0.20065014326577821</v>
      </c>
      <c r="K101" s="12">
        <f>H101-I113</f>
        <v>-1.6065617524104674</v>
      </c>
      <c r="L101" s="13">
        <f>K101+J101*2.776</f>
        <v>-1.0495569547046673</v>
      </c>
      <c r="M101" s="13">
        <f>K101-J101*2.776</f>
        <v>-2.1635665501162675</v>
      </c>
      <c r="N101" s="3">
        <f t="shared" si="40"/>
        <v>3.04525228235735</v>
      </c>
      <c r="O101" s="3">
        <f t="shared" si="40"/>
        <v>2.0698940947058779</v>
      </c>
      <c r="P101" s="3">
        <f t="shared" si="40"/>
        <v>4.4802105996250878</v>
      </c>
      <c r="Q101" s="3"/>
      <c r="R101" s="3"/>
    </row>
    <row r="102" spans="1:18" ht="15.6" x14ac:dyDescent="0.25">
      <c r="A102" s="20"/>
      <c r="B102" s="19"/>
      <c r="C102" s="19"/>
      <c r="D102" s="3">
        <v>3</v>
      </c>
      <c r="E102" s="10">
        <v>20.5704502392935</v>
      </c>
      <c r="F102" s="11">
        <f>AVERAGE(E100:E102)</f>
        <v>20.815454669439468</v>
      </c>
      <c r="G102" s="3"/>
      <c r="H102" s="12">
        <f>E102-F105</f>
        <v>-6.8602758451548986</v>
      </c>
      <c r="I102" s="12">
        <f>F102-F105</f>
        <v>-6.6152714150089302</v>
      </c>
      <c r="J102" s="11">
        <f>SQRT(G100*G100+G103*I103)/SQRT(3)</f>
        <v>0.20065014326577821</v>
      </c>
      <c r="K102" s="12">
        <f>H102-I114</f>
        <v>-2.249315671701968</v>
      </c>
      <c r="L102" s="13">
        <f>K102+J102*2.776</f>
        <v>-1.6923108739961679</v>
      </c>
      <c r="M102" s="13">
        <f>K102-J102*2.776</f>
        <v>-2.8063204694077681</v>
      </c>
      <c r="N102" s="3">
        <f t="shared" si="40"/>
        <v>4.754572639958786</v>
      </c>
      <c r="O102" s="3">
        <f t="shared" si="40"/>
        <v>3.23173941525872</v>
      </c>
      <c r="P102" s="3">
        <f t="shared" si="40"/>
        <v>6.9949826034581175</v>
      </c>
      <c r="Q102" s="3"/>
      <c r="R102" s="3"/>
    </row>
    <row r="103" spans="1:18" ht="15.6" x14ac:dyDescent="0.25">
      <c r="A103" s="20"/>
      <c r="B103" s="19" t="s">
        <v>11</v>
      </c>
      <c r="C103" s="19"/>
      <c r="D103" s="3">
        <v>1</v>
      </c>
      <c r="E103" s="10">
        <v>27.508041047454999</v>
      </c>
      <c r="F103" s="11">
        <f>AVERAGE(E103:E105)</f>
        <v>27.430726084448398</v>
      </c>
      <c r="G103" s="3">
        <f>STDEVA(E103:E105)</f>
        <v>0.35263478716898439</v>
      </c>
      <c r="H103" s="12"/>
      <c r="I103" s="12"/>
      <c r="J103" s="11"/>
      <c r="K103" s="12"/>
      <c r="L103" s="3"/>
      <c r="M103" s="3"/>
      <c r="N103" s="3"/>
      <c r="O103" s="3"/>
      <c r="P103" s="3"/>
      <c r="Q103" s="3"/>
      <c r="R103" s="3"/>
    </row>
    <row r="104" spans="1:18" ht="15.6" x14ac:dyDescent="0.25">
      <c r="A104" s="20"/>
      <c r="B104" s="19"/>
      <c r="C104" s="19"/>
      <c r="D104" s="3">
        <v>2</v>
      </c>
      <c r="E104" s="10">
        <v>27.738288317134199</v>
      </c>
      <c r="F104" s="11">
        <f>AVERAGE(E103:E105)</f>
        <v>27.430726084448398</v>
      </c>
      <c r="G104" s="3"/>
      <c r="H104" s="12"/>
      <c r="I104" s="12"/>
      <c r="J104" s="3"/>
      <c r="K104" s="12"/>
      <c r="L104" s="3"/>
      <c r="M104" s="3"/>
      <c r="N104" s="3"/>
      <c r="O104" s="3"/>
      <c r="P104" s="3"/>
      <c r="Q104" s="3"/>
      <c r="R104" s="3"/>
    </row>
    <row r="105" spans="1:18" ht="15.6" x14ac:dyDescent="0.25">
      <c r="A105" s="20"/>
      <c r="B105" s="19"/>
      <c r="C105" s="19"/>
      <c r="D105" s="3">
        <v>3</v>
      </c>
      <c r="E105" s="10">
        <v>27.045848888756002</v>
      </c>
      <c r="F105" s="11">
        <f>AVERAGE(E103:E105)</f>
        <v>27.430726084448398</v>
      </c>
      <c r="G105" s="3"/>
      <c r="H105" s="12"/>
      <c r="I105" s="12"/>
      <c r="J105" s="3"/>
      <c r="K105" s="12"/>
      <c r="L105" s="3"/>
      <c r="M105" s="3"/>
      <c r="N105" s="3"/>
      <c r="O105" s="3"/>
      <c r="P105" s="3"/>
      <c r="Q105" s="3"/>
      <c r="R105" s="3"/>
    </row>
    <row r="106" spans="1:18" ht="15.6" x14ac:dyDescent="0.25">
      <c r="A106" s="20"/>
      <c r="B106" s="19" t="s">
        <v>65</v>
      </c>
      <c r="C106" s="19" t="s">
        <v>5</v>
      </c>
      <c r="D106" s="3">
        <v>1</v>
      </c>
      <c r="E106" s="10">
        <v>22.7484841356411</v>
      </c>
      <c r="F106" s="11">
        <f>AVERAGE(E106:E108)</f>
        <v>22.6329827676674</v>
      </c>
      <c r="G106" s="3">
        <f>STDEVA(E106:E108)</f>
        <v>0.5162037868668331</v>
      </c>
      <c r="H106" s="12">
        <f>E106-F109</f>
        <v>-5.9057305441713659</v>
      </c>
      <c r="I106" s="12">
        <f>F106-F109</f>
        <v>-6.0212319121450655</v>
      </c>
      <c r="J106" s="11">
        <f>SQRT(G106*G106+G109*I109)/SQRT(3)</f>
        <v>0.29803039530427033</v>
      </c>
      <c r="K106" s="12">
        <f>H106-I112</f>
        <v>-1.2947703707184353</v>
      </c>
      <c r="L106" s="13">
        <f>K106+J106*2.776</f>
        <v>-0.46743799335378089</v>
      </c>
      <c r="M106" s="13">
        <f>K106-J106*2.776</f>
        <v>-2.1221027480830896</v>
      </c>
      <c r="N106" s="3">
        <f t="shared" ref="N106:P108" si="41">POWER(2,-K106)</f>
        <v>2.4533794266577811</v>
      </c>
      <c r="O106" s="3">
        <f t="shared" si="41"/>
        <v>1.3826519074432841</v>
      </c>
      <c r="P106" s="3">
        <f t="shared" si="41"/>
        <v>4.3532797942453652</v>
      </c>
      <c r="Q106" s="3">
        <f>AVERAGE(N106:N108)</f>
        <v>2.7768713748116518</v>
      </c>
      <c r="R106" s="3">
        <f>STDEV(N106:N108)</f>
        <v>1.0299776940138377</v>
      </c>
    </row>
    <row r="107" spans="1:18" ht="15.6" x14ac:dyDescent="0.25">
      <c r="A107" s="20"/>
      <c r="B107" s="19"/>
      <c r="C107" s="19"/>
      <c r="D107" s="3">
        <v>2</v>
      </c>
      <c r="E107" s="10">
        <v>23.081651796046501</v>
      </c>
      <c r="F107" s="11">
        <f>AVERAGE(E106:E108)</f>
        <v>22.6329827676674</v>
      </c>
      <c r="G107" s="3"/>
      <c r="H107" s="12">
        <f>E107-F110</f>
        <v>-5.5725628837659649</v>
      </c>
      <c r="I107" s="12">
        <f>F107-F110</f>
        <v>-6.0212319121450655</v>
      </c>
      <c r="J107" s="11">
        <f>SQRT(G106*G106+G109*I109)/SQRT(3)</f>
        <v>0.29803039530427033</v>
      </c>
      <c r="K107" s="12">
        <f>H107-I113</f>
        <v>-0.96160271031303424</v>
      </c>
      <c r="L107" s="13">
        <f>K107+J107*2.776</f>
        <v>-0.13427033294837987</v>
      </c>
      <c r="M107" s="13">
        <f>K107-J107*2.776</f>
        <v>-1.7889350876776886</v>
      </c>
      <c r="N107" s="3">
        <f t="shared" si="41"/>
        <v>1.9474721679106595</v>
      </c>
      <c r="O107" s="3">
        <f t="shared" si="41"/>
        <v>1.0975375754750631</v>
      </c>
      <c r="P107" s="3">
        <f t="shared" si="41"/>
        <v>3.4555972656744962</v>
      </c>
      <c r="Q107" s="3"/>
      <c r="R107" s="3"/>
    </row>
    <row r="108" spans="1:18" ht="15.6" x14ac:dyDescent="0.25">
      <c r="A108" s="20"/>
      <c r="B108" s="19"/>
      <c r="C108" s="19"/>
      <c r="D108" s="3">
        <v>3</v>
      </c>
      <c r="E108" s="10">
        <v>22.0688123713146</v>
      </c>
      <c r="F108" s="11">
        <f>AVERAGE(E106:E108)</f>
        <v>22.6329827676674</v>
      </c>
      <c r="G108" s="3"/>
      <c r="H108" s="12">
        <f>E108-F111</f>
        <v>-6.5854023084978657</v>
      </c>
      <c r="I108" s="12">
        <f>F108-F111</f>
        <v>-6.0212319121450655</v>
      </c>
      <c r="J108" s="11">
        <f>SQRT(G106*G106+G109*I109)/SQRT(3)</f>
        <v>0.29803039530427033</v>
      </c>
      <c r="K108" s="12">
        <f>H108-I114</f>
        <v>-1.974442135044935</v>
      </c>
      <c r="L108" s="13">
        <f>K108+J108*2.776</f>
        <v>-1.1471097576802807</v>
      </c>
      <c r="M108" s="13">
        <f>K108-J108*2.776</f>
        <v>-2.8017745124095894</v>
      </c>
      <c r="N108" s="3">
        <f t="shared" si="41"/>
        <v>3.9297625298665158</v>
      </c>
      <c r="O108" s="3">
        <f t="shared" si="41"/>
        <v>2.214697652829464</v>
      </c>
      <c r="P108" s="3">
        <f t="shared" si="41"/>
        <v>6.9729759822579354</v>
      </c>
      <c r="Q108" s="3"/>
      <c r="R108" s="3"/>
    </row>
    <row r="109" spans="1:18" ht="15.6" x14ac:dyDescent="0.25">
      <c r="A109" s="20"/>
      <c r="B109" s="19" t="s">
        <v>11</v>
      </c>
      <c r="C109" s="19"/>
      <c r="D109" s="3">
        <v>1</v>
      </c>
      <c r="E109" s="10">
        <v>28.0959251652137</v>
      </c>
      <c r="F109" s="11">
        <f>AVERAGE(E109:E111)</f>
        <v>28.654214679812466</v>
      </c>
      <c r="G109" s="3">
        <f>STDEVA(E109:E111)</f>
        <v>0.55670449815607392</v>
      </c>
      <c r="H109" s="12"/>
      <c r="I109" s="12"/>
      <c r="J109" s="11"/>
      <c r="K109" s="12"/>
      <c r="L109" s="3"/>
      <c r="M109" s="3"/>
      <c r="N109" s="3"/>
      <c r="O109" s="3"/>
      <c r="P109" s="3"/>
      <c r="Q109" s="3"/>
      <c r="R109" s="3"/>
    </row>
    <row r="110" spans="1:18" ht="15.6" x14ac:dyDescent="0.25">
      <c r="A110" s="20"/>
      <c r="B110" s="19"/>
      <c r="C110" s="19"/>
      <c r="D110" s="3">
        <v>2</v>
      </c>
      <c r="E110" s="10">
        <v>29.209320506257502</v>
      </c>
      <c r="F110" s="11">
        <f>AVERAGE(E109:E111)</f>
        <v>28.654214679812466</v>
      </c>
      <c r="G110" s="3"/>
      <c r="H110" s="12"/>
      <c r="I110" s="12"/>
      <c r="J110" s="3"/>
      <c r="K110" s="12"/>
      <c r="L110" s="3"/>
      <c r="M110" s="3"/>
      <c r="N110" s="3"/>
      <c r="O110" s="3"/>
      <c r="P110" s="3"/>
      <c r="Q110" s="3"/>
      <c r="R110" s="3"/>
    </row>
    <row r="111" spans="1:18" ht="15.6" x14ac:dyDescent="0.25">
      <c r="A111" s="20"/>
      <c r="B111" s="19"/>
      <c r="C111" s="19"/>
      <c r="D111" s="3">
        <v>3</v>
      </c>
      <c r="E111" s="10">
        <v>28.657398367966199</v>
      </c>
      <c r="F111" s="11">
        <f>AVERAGE(E109:E111)</f>
        <v>28.654214679812466</v>
      </c>
      <c r="G111" s="3"/>
      <c r="H111" s="12"/>
      <c r="I111" s="12"/>
      <c r="J111" s="3"/>
      <c r="K111" s="12"/>
      <c r="L111" s="3"/>
      <c r="M111" s="3"/>
      <c r="N111" s="3"/>
      <c r="O111" s="3"/>
      <c r="P111" s="3"/>
      <c r="Q111" s="3"/>
      <c r="R111" s="3"/>
    </row>
    <row r="112" spans="1:18" ht="15.6" x14ac:dyDescent="0.25">
      <c r="A112" s="20"/>
      <c r="B112" s="19" t="s">
        <v>65</v>
      </c>
      <c r="C112" s="19" t="s">
        <v>6</v>
      </c>
      <c r="D112" s="3">
        <v>1</v>
      </c>
      <c r="E112" s="10">
        <v>24.5069393639567</v>
      </c>
      <c r="F112" s="11">
        <f>AVERAGE(E112:E114)</f>
        <v>24.474855990417868</v>
      </c>
      <c r="G112" s="3">
        <f>STDEVA(E112:E114)</f>
        <v>0.16194985142612978</v>
      </c>
      <c r="H112" s="12">
        <f>E112-F115</f>
        <v>-4.5788767999140987</v>
      </c>
      <c r="I112" s="12">
        <f>F112-F115</f>
        <v>-4.6109601734529306</v>
      </c>
      <c r="J112" s="11">
        <f>SQRT(G112*G112+G115*I115)/SQRT(3)</f>
        <v>9.3501790316095929E-2</v>
      </c>
      <c r="K112" s="12">
        <f>H112-I112</f>
        <v>3.208337353883195E-2</v>
      </c>
      <c r="L112" s="13">
        <f>K112+J112*2.776</f>
        <v>0.29164434345631424</v>
      </c>
      <c r="M112" s="13">
        <f>K112-J112*2.776</f>
        <v>-0.22747759637865034</v>
      </c>
      <c r="N112" s="3">
        <f t="shared" ref="N112:P114" si="42">POWER(2,-K112)</f>
        <v>0.97800695266194748</v>
      </c>
      <c r="O112" s="3">
        <f t="shared" si="42"/>
        <v>0.81697036772609077</v>
      </c>
      <c r="P112" s="3">
        <f t="shared" si="42"/>
        <v>1.1707861597445333</v>
      </c>
      <c r="Q112" s="3">
        <f>AVERAGE(N112:N114)</f>
        <v>1.0042497334489777</v>
      </c>
      <c r="R112" s="3">
        <f>STDEV(N112:N114)</f>
        <v>0.11433677312091728</v>
      </c>
    </row>
    <row r="113" spans="1:18" ht="15.6" x14ac:dyDescent="0.25">
      <c r="A113" s="20"/>
      <c r="B113" s="19"/>
      <c r="C113" s="19"/>
      <c r="D113" s="3">
        <v>2</v>
      </c>
      <c r="E113" s="10">
        <v>24.2992657303746</v>
      </c>
      <c r="F113" s="11">
        <f>AVERAGE(E112:E114)</f>
        <v>24.474855990417868</v>
      </c>
      <c r="G113" s="3"/>
      <c r="H113" s="12">
        <f>E113-F116</f>
        <v>-4.786550433496199</v>
      </c>
      <c r="I113" s="12">
        <f>F113-F116</f>
        <v>-4.6109601734529306</v>
      </c>
      <c r="J113" s="11">
        <f>SQRT(G112*G112+G115*I115)/SQRT(3)</f>
        <v>9.3501790316095929E-2</v>
      </c>
      <c r="K113" s="12">
        <f>H113-I113</f>
        <v>-0.17559026004326839</v>
      </c>
      <c r="L113" s="13">
        <f>K113+J113*2.776</f>
        <v>8.39707098742139E-2</v>
      </c>
      <c r="M113" s="13">
        <f>K113-J113*2.776</f>
        <v>-0.43515122996075067</v>
      </c>
      <c r="N113" s="3">
        <f t="shared" si="42"/>
        <v>1.129426400514888</v>
      </c>
      <c r="O113" s="3">
        <f t="shared" si="42"/>
        <v>0.94345740512045329</v>
      </c>
      <c r="P113" s="3">
        <f t="shared" si="42"/>
        <v>1.3520525539964965</v>
      </c>
      <c r="Q113" s="3"/>
      <c r="R113" s="3"/>
    </row>
    <row r="114" spans="1:18" ht="15.6" x14ac:dyDescent="0.25">
      <c r="A114" s="20"/>
      <c r="B114" s="19"/>
      <c r="C114" s="19"/>
      <c r="D114" s="3">
        <v>3</v>
      </c>
      <c r="E114" s="10">
        <v>24.618362876922301</v>
      </c>
      <c r="F114" s="11">
        <f>AVERAGE(E112:E114)</f>
        <v>24.474855990417868</v>
      </c>
      <c r="G114" s="3"/>
      <c r="H114" s="12">
        <f>E114-F117</f>
        <v>-4.4674532869484977</v>
      </c>
      <c r="I114" s="12">
        <f>F114-F117</f>
        <v>-4.6109601734529306</v>
      </c>
      <c r="J114" s="11">
        <f>SQRT(G112*G112+G115*I115)/SQRT(3)</f>
        <v>9.3501790316095929E-2</v>
      </c>
      <c r="K114" s="12">
        <f>H114-I114</f>
        <v>0.14350688650443288</v>
      </c>
      <c r="L114" s="13">
        <f>K114+J114*2.776</f>
        <v>0.40306785642191517</v>
      </c>
      <c r="M114" s="13">
        <f>K114-J114*2.776</f>
        <v>-0.1160540834130494</v>
      </c>
      <c r="N114" s="3">
        <f t="shared" si="42"/>
        <v>0.90531584717009772</v>
      </c>
      <c r="O114" s="3">
        <f t="shared" si="42"/>
        <v>0.75624842804820391</v>
      </c>
      <c r="P114" s="3">
        <f t="shared" si="42"/>
        <v>1.0837665940709498</v>
      </c>
      <c r="Q114" s="3"/>
      <c r="R114" s="3"/>
    </row>
    <row r="115" spans="1:18" ht="15.6" x14ac:dyDescent="0.25">
      <c r="A115" s="20"/>
      <c r="B115" s="19" t="s">
        <v>11</v>
      </c>
      <c r="C115" s="19"/>
      <c r="D115" s="3">
        <v>1</v>
      </c>
      <c r="E115" s="10">
        <v>29.3735646653437</v>
      </c>
      <c r="F115" s="11">
        <f>AVERAGE(E115:E117)</f>
        <v>29.085816163870799</v>
      </c>
      <c r="G115" s="3">
        <f>STDEVA(E115:E117)</f>
        <v>0.29109973118619414</v>
      </c>
      <c r="H115" s="12"/>
      <c r="I115" s="12"/>
      <c r="J115" s="11"/>
      <c r="K115" s="12"/>
      <c r="L115" s="3"/>
      <c r="M115" s="3"/>
      <c r="N115" s="3"/>
      <c r="O115" s="3"/>
      <c r="P115" s="3"/>
      <c r="Q115" s="3"/>
      <c r="R115" s="3"/>
    </row>
    <row r="116" spans="1:18" ht="15.6" x14ac:dyDescent="0.25">
      <c r="A116" s="20"/>
      <c r="B116" s="19"/>
      <c r="C116" s="19"/>
      <c r="D116" s="3">
        <v>2</v>
      </c>
      <c r="E116" s="10">
        <v>28.791477121831701</v>
      </c>
      <c r="F116" s="11">
        <f>AVERAGE(E115:E117)</f>
        <v>29.085816163870799</v>
      </c>
      <c r="G116" s="3"/>
      <c r="H116" s="12"/>
      <c r="I116" s="12"/>
      <c r="J116" s="3"/>
      <c r="K116" s="12"/>
      <c r="L116" s="3"/>
      <c r="M116" s="3"/>
      <c r="N116" s="3"/>
      <c r="O116" s="3"/>
      <c r="P116" s="3"/>
      <c r="Q116" s="3"/>
      <c r="R116" s="3"/>
    </row>
    <row r="117" spans="1:18" ht="15.6" x14ac:dyDescent="0.25">
      <c r="A117" s="20"/>
      <c r="B117" s="19"/>
      <c r="C117" s="19"/>
      <c r="D117" s="3">
        <v>3</v>
      </c>
      <c r="E117" s="10">
        <v>29.092406704437</v>
      </c>
      <c r="F117" s="11">
        <f>AVERAGE(E115:E117)</f>
        <v>29.085816163870799</v>
      </c>
      <c r="G117" s="3"/>
      <c r="H117" s="12"/>
      <c r="I117" s="12"/>
      <c r="J117" s="3"/>
      <c r="K117" s="12"/>
      <c r="L117" s="3"/>
      <c r="M117" s="3"/>
      <c r="N117" s="3"/>
      <c r="O117" s="3"/>
      <c r="P117" s="3"/>
      <c r="Q117" s="3"/>
      <c r="R117" s="3"/>
    </row>
    <row r="118" spans="1:18" ht="15.6" x14ac:dyDescent="0.25">
      <c r="A118" s="20"/>
      <c r="B118" s="19" t="s">
        <v>65</v>
      </c>
      <c r="C118" s="19" t="s">
        <v>7</v>
      </c>
      <c r="D118" s="3">
        <v>1</v>
      </c>
      <c r="E118" s="10">
        <v>22.511188606751499</v>
      </c>
      <c r="F118" s="11">
        <f>AVERAGE(E118:E120)</f>
        <v>22.584056493407335</v>
      </c>
      <c r="G118" s="3">
        <f>STDEVA(E118:E120)</f>
        <v>0.27478966344435041</v>
      </c>
      <c r="H118" s="12">
        <f>E118-F121</f>
        <v>-6.7011388185571334</v>
      </c>
      <c r="I118" s="12">
        <f>F118-F121</f>
        <v>-6.628270931901298</v>
      </c>
      <c r="J118" s="11">
        <f>SQRT(G118*G118+G121*I121)/SQRT(3)</f>
        <v>0.15864988616012238</v>
      </c>
      <c r="K118" s="12">
        <f>H118-I112</f>
        <v>-2.0901786451042028</v>
      </c>
      <c r="L118" s="13">
        <f>K118+J118*2.776</f>
        <v>-1.6497665611237031</v>
      </c>
      <c r="M118" s="13">
        <f>K118-J118*2.776</f>
        <v>-2.5305907290847025</v>
      </c>
      <c r="N118" s="3">
        <f t="shared" ref="N118:P120" si="43">POWER(2,-K118)</f>
        <v>4.2580079550129373</v>
      </c>
      <c r="O118" s="3">
        <f t="shared" si="43"/>
        <v>3.1378286263058759</v>
      </c>
      <c r="P118" s="3">
        <f t="shared" si="43"/>
        <v>5.7780822040298636</v>
      </c>
      <c r="Q118" s="3">
        <f>AVERAGE(N118:N120)</f>
        <v>4.0962355477762928</v>
      </c>
      <c r="R118" s="3">
        <f>STDEV(N118:N120)</f>
        <v>0.74916678030884976</v>
      </c>
    </row>
    <row r="119" spans="1:18" ht="15.6" x14ac:dyDescent="0.25">
      <c r="A119" s="20"/>
      <c r="B119" s="19"/>
      <c r="C119" s="19"/>
      <c r="D119" s="3">
        <v>2</v>
      </c>
      <c r="E119" s="10">
        <v>22.353044998455601</v>
      </c>
      <c r="F119" s="11">
        <f>AVERAGE(E118:E120)</f>
        <v>22.584056493407335</v>
      </c>
      <c r="G119" s="3"/>
      <c r="H119" s="12">
        <f>E119-F122</f>
        <v>-6.8592824268530315</v>
      </c>
      <c r="I119" s="12">
        <f>F119-F122</f>
        <v>-6.628270931901298</v>
      </c>
      <c r="J119" s="11">
        <f>SQRT(G118*G118+G121*I121)/SQRT(3)</f>
        <v>0.15864988616012238</v>
      </c>
      <c r="K119" s="12">
        <f>H119-I113</f>
        <v>-2.2483222534001008</v>
      </c>
      <c r="L119" s="13">
        <f>K119+J119*2.776</f>
        <v>-1.8079101694196011</v>
      </c>
      <c r="M119" s="13">
        <f>K119-J119*2.776</f>
        <v>-2.6887343373806005</v>
      </c>
      <c r="N119" s="3">
        <f t="shared" si="43"/>
        <v>4.7512998390358332</v>
      </c>
      <c r="O119" s="3">
        <f t="shared" si="43"/>
        <v>3.501347297751547</v>
      </c>
      <c r="P119" s="3">
        <f t="shared" si="43"/>
        <v>6.4474752832770346</v>
      </c>
      <c r="Q119" s="3"/>
      <c r="R119" s="3"/>
    </row>
    <row r="120" spans="1:18" ht="15.6" x14ac:dyDescent="0.25">
      <c r="A120" s="20"/>
      <c r="B120" s="19"/>
      <c r="C120" s="19"/>
      <c r="D120" s="3">
        <v>3</v>
      </c>
      <c r="E120" s="10">
        <v>22.8879358750149</v>
      </c>
      <c r="F120" s="11">
        <f>AVERAGE(E118:E120)</f>
        <v>22.584056493407335</v>
      </c>
      <c r="G120" s="3"/>
      <c r="H120" s="12">
        <f>E120-F123</f>
        <v>-6.3243915502937327</v>
      </c>
      <c r="I120" s="12">
        <f>F120-F123</f>
        <v>-6.628270931901298</v>
      </c>
      <c r="J120" s="11">
        <f>SQRT(G118*G118+G121*I121)/SQRT(3)</f>
        <v>0.15864988616012238</v>
      </c>
      <c r="K120" s="12">
        <f>H120-I114</f>
        <v>-1.713431376840802</v>
      </c>
      <c r="L120" s="13">
        <f>K120+J120*2.776</f>
        <v>-1.2730192928603024</v>
      </c>
      <c r="M120" s="13">
        <f>K120-J120*2.776</f>
        <v>-2.1538434608213017</v>
      </c>
      <c r="N120" s="3">
        <f t="shared" si="43"/>
        <v>3.2793988492801107</v>
      </c>
      <c r="O120" s="3">
        <f t="shared" si="43"/>
        <v>2.4166680041616821</v>
      </c>
      <c r="P120" s="3">
        <f t="shared" si="43"/>
        <v>4.4501175975101832</v>
      </c>
      <c r="Q120" s="3"/>
      <c r="R120" s="3"/>
    </row>
    <row r="121" spans="1:18" ht="15.6" x14ac:dyDescent="0.25">
      <c r="A121" s="20"/>
      <c r="B121" s="19" t="s">
        <v>11</v>
      </c>
      <c r="C121" s="19"/>
      <c r="D121" s="3">
        <v>1</v>
      </c>
      <c r="E121" s="10">
        <v>28.706167053554999</v>
      </c>
      <c r="F121" s="11">
        <f>AVERAGE(E121:E123)</f>
        <v>29.212327425308633</v>
      </c>
      <c r="G121" s="3">
        <f>STDEVA(E121:E123)</f>
        <v>0.4440081247994131</v>
      </c>
      <c r="H121" s="12"/>
      <c r="I121" s="12"/>
      <c r="J121" s="11"/>
      <c r="K121" s="12"/>
      <c r="L121" s="3"/>
      <c r="M121" s="3"/>
      <c r="N121" s="3"/>
      <c r="O121" s="3"/>
      <c r="P121" s="3"/>
      <c r="Q121" s="3"/>
      <c r="R121" s="3"/>
    </row>
    <row r="122" spans="1:18" ht="15.6" x14ac:dyDescent="0.25">
      <c r="A122" s="20"/>
      <c r="B122" s="19"/>
      <c r="C122" s="19"/>
      <c r="D122" s="3">
        <v>2</v>
      </c>
      <c r="E122" s="10">
        <v>29.536079199801801</v>
      </c>
      <c r="F122" s="11">
        <f>AVERAGE(E121:E123)</f>
        <v>29.212327425308633</v>
      </c>
      <c r="G122" s="3"/>
      <c r="H122" s="12"/>
      <c r="I122" s="12"/>
      <c r="J122" s="3"/>
      <c r="K122" s="12"/>
      <c r="L122" s="3"/>
      <c r="M122" s="3"/>
      <c r="N122" s="3"/>
      <c r="O122" s="3"/>
      <c r="P122" s="3"/>
      <c r="Q122" s="3"/>
      <c r="R122" s="3"/>
    </row>
    <row r="123" spans="1:18" ht="15.6" x14ac:dyDescent="0.25">
      <c r="A123" s="20"/>
      <c r="B123" s="19"/>
      <c r="C123" s="19"/>
      <c r="D123" s="3">
        <v>3</v>
      </c>
      <c r="E123" s="10">
        <v>29.394736022569099</v>
      </c>
      <c r="F123" s="11">
        <f>AVERAGE(E121:E123)</f>
        <v>29.212327425308633</v>
      </c>
      <c r="G123" s="3"/>
      <c r="H123" s="12"/>
      <c r="I123" s="12"/>
      <c r="J123" s="3"/>
      <c r="K123" s="12"/>
      <c r="L123" s="3"/>
      <c r="M123" s="3"/>
      <c r="N123" s="3"/>
      <c r="O123" s="3"/>
      <c r="P123" s="3"/>
      <c r="Q123" s="3"/>
      <c r="R123" s="3"/>
    </row>
    <row r="124" spans="1:18" ht="15.6" x14ac:dyDescent="0.25">
      <c r="A124" s="18" t="s">
        <v>32</v>
      </c>
      <c r="B124" s="19" t="s">
        <v>28</v>
      </c>
      <c r="C124" s="19" t="s">
        <v>4</v>
      </c>
      <c r="D124" s="3">
        <v>1</v>
      </c>
      <c r="E124" s="10">
        <v>28.596656737123901</v>
      </c>
      <c r="F124" s="11">
        <f>AVERAGE(E124:E126)</f>
        <v>28.699222713523735</v>
      </c>
      <c r="G124" s="3">
        <f>STDEVA(E124:E126)</f>
        <v>0.1892827123058661</v>
      </c>
      <c r="H124" s="12">
        <f>E124-F127</f>
        <v>-1.0674446719709643</v>
      </c>
      <c r="I124" s="12">
        <f>F124-F127</f>
        <v>-0.96487869557113015</v>
      </c>
      <c r="J124" s="11">
        <f>SQRT(G124*G124+G127*I127)/SQRT(3)</f>
        <v>0.10928242490273429</v>
      </c>
      <c r="K124" s="12">
        <f>H124-I136</f>
        <v>-0.9337643243851268</v>
      </c>
      <c r="L124" s="13">
        <f>K124+J124*2.776</f>
        <v>-0.63039631285513642</v>
      </c>
      <c r="M124" s="13">
        <f>K124-J124*2.776</f>
        <v>-1.2371323359151172</v>
      </c>
      <c r="N124" s="3">
        <f t="shared" ref="N124:N126" si="44">POWER(2,-K124)</f>
        <v>1.9102537922501615</v>
      </c>
      <c r="O124" s="3">
        <f t="shared" ref="O124:O126" si="45">POWER(2,-L124)</f>
        <v>1.5479901728989967</v>
      </c>
      <c r="P124" s="3">
        <f t="shared" ref="P124:P126" si="46">POWER(2,-M124)</f>
        <v>2.35729503629363</v>
      </c>
      <c r="Q124" s="3">
        <f>AVERAGE(N124:N126)</f>
        <v>1.7891291543213284</v>
      </c>
      <c r="R124" s="3">
        <f>STDEV(N124:N126)</f>
        <v>0.22528693548794662</v>
      </c>
    </row>
    <row r="125" spans="1:18" ht="15.6" x14ac:dyDescent="0.25">
      <c r="A125" s="18"/>
      <c r="B125" s="19"/>
      <c r="C125" s="19"/>
      <c r="D125" s="3">
        <v>2</v>
      </c>
      <c r="E125" s="10">
        <v>28.583358728847301</v>
      </c>
      <c r="F125" s="11">
        <f>AVERAGE(E124:E126)</f>
        <v>28.699222713523735</v>
      </c>
      <c r="G125" s="3"/>
      <c r="H125" s="12">
        <f>E125-F128</f>
        <v>-1.0807426802475639</v>
      </c>
      <c r="I125" s="12">
        <f>F125-F128</f>
        <v>-0.96487869557113015</v>
      </c>
      <c r="J125" s="11">
        <f>SQRT(G124*G124+G127*I127)/SQRT(3)</f>
        <v>0.10928242490273429</v>
      </c>
      <c r="K125" s="12">
        <f>H125-I137</f>
        <v>-0.94706233266172646</v>
      </c>
      <c r="L125" s="13">
        <f>K125+J125*2.776</f>
        <v>-0.64369432113173608</v>
      </c>
      <c r="M125" s="13">
        <f>K125-J125*2.776</f>
        <v>-1.2504303441917168</v>
      </c>
      <c r="N125" s="3">
        <f t="shared" si="44"/>
        <v>1.9279429118217357</v>
      </c>
      <c r="O125" s="3">
        <f t="shared" si="45"/>
        <v>1.5623246992195947</v>
      </c>
      <c r="P125" s="3">
        <f t="shared" si="46"/>
        <v>2.3791237974413089</v>
      </c>
      <c r="Q125" s="3"/>
      <c r="R125" s="3"/>
    </row>
    <row r="126" spans="1:18" ht="15.6" x14ac:dyDescent="0.25">
      <c r="A126" s="18"/>
      <c r="B126" s="19"/>
      <c r="C126" s="19"/>
      <c r="D126" s="3">
        <v>3</v>
      </c>
      <c r="E126" s="10">
        <v>28.917652674599999</v>
      </c>
      <c r="F126" s="11">
        <f>AVERAGE(E124:E126)</f>
        <v>28.699222713523735</v>
      </c>
      <c r="G126" s="3"/>
      <c r="H126" s="12">
        <f>E126-F129</f>
        <v>-0.74644873449486582</v>
      </c>
      <c r="I126" s="12">
        <f>F126-F129</f>
        <v>-0.96487869557113015</v>
      </c>
      <c r="J126" s="11">
        <f>SQRT(G124*G124+G127*I127)/SQRT(3)</f>
        <v>0.10928242490273429</v>
      </c>
      <c r="K126" s="12">
        <f>H126-I138</f>
        <v>-0.61276838690902835</v>
      </c>
      <c r="L126" s="13">
        <f>K126+J126*2.776</f>
        <v>-0.30940037537903797</v>
      </c>
      <c r="M126" s="13">
        <f>K126-J126*2.776</f>
        <v>-0.91613639843901873</v>
      </c>
      <c r="N126" s="3">
        <f t="shared" si="44"/>
        <v>1.5291907588920881</v>
      </c>
      <c r="O126" s="3">
        <f t="shared" si="45"/>
        <v>1.239192549626889</v>
      </c>
      <c r="P126" s="3">
        <f t="shared" si="46"/>
        <v>1.8870549034409874</v>
      </c>
      <c r="Q126" s="3"/>
      <c r="R126" s="3"/>
    </row>
    <row r="127" spans="1:18" ht="15.6" x14ac:dyDescent="0.25">
      <c r="A127" s="18"/>
      <c r="B127" s="19" t="s">
        <v>11</v>
      </c>
      <c r="C127" s="19"/>
      <c r="D127" s="3">
        <v>1</v>
      </c>
      <c r="E127" s="10">
        <v>29.373203154525498</v>
      </c>
      <c r="F127" s="11">
        <f>AVERAGE(E127:E129)</f>
        <v>29.664101409094865</v>
      </c>
      <c r="G127" s="3">
        <f>STDEVA(E127:E129)</f>
        <v>0.40798601397064299</v>
      </c>
      <c r="H127" s="12"/>
      <c r="I127" s="12"/>
      <c r="J127" s="11"/>
      <c r="K127" s="12"/>
      <c r="L127" s="3"/>
      <c r="M127" s="3"/>
      <c r="N127" s="3"/>
      <c r="O127" s="3"/>
      <c r="P127" s="3"/>
      <c r="Q127" s="3"/>
      <c r="R127" s="3"/>
    </row>
    <row r="128" spans="1:18" ht="15.6" x14ac:dyDescent="0.25">
      <c r="A128" s="18"/>
      <c r="B128" s="19"/>
      <c r="C128" s="19"/>
      <c r="D128" s="3">
        <v>2</v>
      </c>
      <c r="E128" s="10">
        <v>29.488635840997699</v>
      </c>
      <c r="F128" s="11">
        <f>AVERAGE(E127:E129)</f>
        <v>29.664101409094865</v>
      </c>
      <c r="G128" s="3"/>
      <c r="H128" s="12"/>
      <c r="I128" s="12"/>
      <c r="J128" s="3"/>
      <c r="K128" s="12"/>
      <c r="L128" s="3"/>
      <c r="M128" s="3"/>
      <c r="N128" s="3"/>
      <c r="O128" s="3"/>
      <c r="P128" s="3"/>
      <c r="Q128" s="3"/>
      <c r="R128" s="3"/>
    </row>
    <row r="129" spans="1:18" ht="15.6" x14ac:dyDescent="0.25">
      <c r="A129" s="18"/>
      <c r="B129" s="19"/>
      <c r="C129" s="19"/>
      <c r="D129" s="3">
        <v>3</v>
      </c>
      <c r="E129" s="10">
        <v>30.130465231761399</v>
      </c>
      <c r="F129" s="11">
        <f>AVERAGE(E127:E129)</f>
        <v>29.664101409094865</v>
      </c>
      <c r="G129" s="3"/>
      <c r="H129" s="12"/>
      <c r="I129" s="12"/>
      <c r="J129" s="3"/>
      <c r="K129" s="12"/>
      <c r="L129" s="3"/>
      <c r="M129" s="3"/>
      <c r="N129" s="3"/>
      <c r="O129" s="3"/>
      <c r="P129" s="3"/>
      <c r="Q129" s="3"/>
      <c r="R129" s="3"/>
    </row>
    <row r="130" spans="1:18" ht="15.6" x14ac:dyDescent="0.25">
      <c r="A130" s="18"/>
      <c r="B130" s="19" t="s">
        <v>29</v>
      </c>
      <c r="C130" s="19" t="s">
        <v>5</v>
      </c>
      <c r="D130" s="3">
        <v>1</v>
      </c>
      <c r="E130" s="10">
        <v>31.138568269215</v>
      </c>
      <c r="F130" s="11">
        <f>AVERAGE(E130:E132)</f>
        <v>31.27639287749513</v>
      </c>
      <c r="G130" s="3">
        <f>STDEVA(E130:E132)</f>
        <v>0.14574486335800474</v>
      </c>
      <c r="H130" s="12">
        <f>E130-F133</f>
        <v>1.476446708313464</v>
      </c>
      <c r="I130" s="12">
        <f>F130-F133</f>
        <v>1.6142713165935945</v>
      </c>
      <c r="J130" s="11">
        <f>SQRT(G130*G130+G133*I133)/SQRT(3)</f>
        <v>8.4145836092749268E-2</v>
      </c>
      <c r="K130" s="12">
        <f>H130-I136</f>
        <v>1.6101270558993015</v>
      </c>
      <c r="L130" s="13">
        <f>K130+J130*2.776</f>
        <v>1.8437158968927734</v>
      </c>
      <c r="M130" s="13">
        <f>K130-J130*2.776</f>
        <v>1.3765382149058296</v>
      </c>
      <c r="N130" s="3">
        <f t="shared" ref="N130:N132" si="47">POWER(2,-K130)</f>
        <v>0.32756950115980465</v>
      </c>
      <c r="O130" s="3">
        <f t="shared" ref="O130:O132" si="48">POWER(2,-L130)</f>
        <v>0.27860327132693696</v>
      </c>
      <c r="P130" s="3">
        <f t="shared" ref="P130:P132" si="49">POWER(2,-M130)</f>
        <v>0.38514184553190745</v>
      </c>
      <c r="Q130" s="3">
        <f>AVERAGE(N130:N132)</f>
        <v>0.29873274457161408</v>
      </c>
      <c r="R130" s="3">
        <f>STDEV(N130:N132)</f>
        <v>2.9911905922902424E-2</v>
      </c>
    </row>
    <row r="131" spans="1:18" ht="15.6" x14ac:dyDescent="0.25">
      <c r="A131" s="18"/>
      <c r="B131" s="19"/>
      <c r="C131" s="19"/>
      <c r="D131" s="3">
        <v>2</v>
      </c>
      <c r="E131" s="10">
        <v>31.428940390785201</v>
      </c>
      <c r="F131" s="11">
        <f>AVERAGE(E130:E132)</f>
        <v>31.27639287749513</v>
      </c>
      <c r="G131" s="3"/>
      <c r="H131" s="12">
        <f>E131-F134</f>
        <v>1.7668188298836647</v>
      </c>
      <c r="I131" s="12">
        <f>F131-F134</f>
        <v>1.6142713165935945</v>
      </c>
      <c r="J131" s="11">
        <f>SQRT(G130*G130+G133*I133)/SQRT(3)</f>
        <v>8.4145836092749268E-2</v>
      </c>
      <c r="K131" s="12">
        <f>H131-I137</f>
        <v>1.9004991774695021</v>
      </c>
      <c r="L131" s="13">
        <f>K131+J131*2.776</f>
        <v>2.134088018462974</v>
      </c>
      <c r="M131" s="13">
        <f>K131-J131*2.776</f>
        <v>1.6669103364760303</v>
      </c>
      <c r="N131" s="3">
        <f t="shared" si="47"/>
        <v>0.26785067234068766</v>
      </c>
      <c r="O131" s="3">
        <f t="shared" si="48"/>
        <v>0.22781142101758051</v>
      </c>
      <c r="P131" s="3">
        <f t="shared" si="49"/>
        <v>0.31492706710179308</v>
      </c>
      <c r="Q131" s="3"/>
      <c r="R131" s="3"/>
    </row>
    <row r="132" spans="1:18" ht="15.6" x14ac:dyDescent="0.25">
      <c r="A132" s="18"/>
      <c r="B132" s="19"/>
      <c r="C132" s="19"/>
      <c r="D132" s="3">
        <v>3</v>
      </c>
      <c r="E132" s="10">
        <v>31.261669972485201</v>
      </c>
      <c r="F132" s="11">
        <f>AVERAGE(E130:E132)</f>
        <v>31.27639287749513</v>
      </c>
      <c r="G132" s="3"/>
      <c r="H132" s="12">
        <f>E132-F135</f>
        <v>1.5995484115836653</v>
      </c>
      <c r="I132" s="12">
        <f>F132-F135</f>
        <v>1.6142713165935945</v>
      </c>
      <c r="J132" s="11">
        <f>SQRT(G130*G130+G133*I133)/SQRT(3)</f>
        <v>8.4145836092749268E-2</v>
      </c>
      <c r="K132" s="12">
        <f>H132-I138</f>
        <v>1.7332287591695028</v>
      </c>
      <c r="L132" s="13">
        <f>K132+J132*2.776</f>
        <v>1.9668176001629747</v>
      </c>
      <c r="M132" s="13">
        <f>K132-J132*2.776</f>
        <v>1.4996399181760309</v>
      </c>
      <c r="N132" s="3">
        <f t="shared" si="47"/>
        <v>0.30077806021435005</v>
      </c>
      <c r="O132" s="3">
        <f t="shared" si="48"/>
        <v>0.25581670827836828</v>
      </c>
      <c r="P132" s="3">
        <f t="shared" si="49"/>
        <v>0.35364164489156275</v>
      </c>
      <c r="Q132" s="3"/>
      <c r="R132" s="3"/>
    </row>
    <row r="133" spans="1:18" ht="15.6" x14ac:dyDescent="0.25">
      <c r="A133" s="18"/>
      <c r="B133" s="19" t="s">
        <v>11</v>
      </c>
      <c r="C133" s="19"/>
      <c r="D133" s="3">
        <v>1</v>
      </c>
      <c r="E133" s="10">
        <v>29.644627244054</v>
      </c>
      <c r="F133" s="11">
        <f>AVERAGE(E133:E135)</f>
        <v>29.662121560901536</v>
      </c>
      <c r="G133" s="3">
        <f>STDEVA(E133:E135)</f>
        <v>0.4420586427111019</v>
      </c>
      <c r="H133" s="12"/>
      <c r="I133" s="12"/>
      <c r="J133" s="11"/>
      <c r="K133" s="12"/>
      <c r="L133" s="3"/>
      <c r="M133" s="3"/>
      <c r="N133" s="3"/>
      <c r="O133" s="3"/>
      <c r="P133" s="3"/>
      <c r="Q133" s="3"/>
      <c r="R133" s="3"/>
    </row>
    <row r="134" spans="1:18" ht="15.6" x14ac:dyDescent="0.25">
      <c r="A134" s="18"/>
      <c r="B134" s="19"/>
      <c r="C134" s="19"/>
      <c r="D134" s="3">
        <v>2</v>
      </c>
      <c r="E134" s="10">
        <v>29.2290697772101</v>
      </c>
      <c r="F134" s="11">
        <f>AVERAGE(E133:E135)</f>
        <v>29.662121560901536</v>
      </c>
      <c r="G134" s="3"/>
      <c r="H134" s="12"/>
      <c r="I134" s="12"/>
      <c r="J134" s="3"/>
      <c r="K134" s="12"/>
      <c r="L134" s="3"/>
      <c r="M134" s="3"/>
      <c r="N134" s="3"/>
      <c r="O134" s="3"/>
      <c r="P134" s="3"/>
      <c r="Q134" s="3"/>
      <c r="R134" s="3"/>
    </row>
    <row r="135" spans="1:18" ht="15.6" x14ac:dyDescent="0.25">
      <c r="A135" s="18"/>
      <c r="B135" s="19"/>
      <c r="C135" s="19"/>
      <c r="D135" s="3">
        <v>3</v>
      </c>
      <c r="E135" s="10">
        <v>30.112667661440501</v>
      </c>
      <c r="F135" s="11">
        <f>AVERAGE(E133:E135)</f>
        <v>29.662121560901536</v>
      </c>
      <c r="G135" s="3"/>
      <c r="H135" s="12"/>
      <c r="I135" s="12"/>
      <c r="J135" s="3"/>
      <c r="K135" s="12"/>
      <c r="L135" s="3"/>
      <c r="M135" s="3"/>
      <c r="N135" s="3"/>
      <c r="O135" s="3"/>
      <c r="P135" s="3"/>
      <c r="Q135" s="3"/>
      <c r="R135" s="3"/>
    </row>
    <row r="136" spans="1:18" ht="15.6" x14ac:dyDescent="0.25">
      <c r="A136" s="18"/>
      <c r="B136" s="19" t="s">
        <v>30</v>
      </c>
      <c r="C136" s="19" t="s">
        <v>6</v>
      </c>
      <c r="D136" s="3">
        <v>1</v>
      </c>
      <c r="E136" s="10">
        <v>30.070539158939201</v>
      </c>
      <c r="F136" s="11">
        <f>AVERAGE(E136:E138)</f>
        <v>30.270882085503331</v>
      </c>
      <c r="G136" s="3">
        <f>STDEVA(E136:E138)</f>
        <v>0.23216438952114823</v>
      </c>
      <c r="H136" s="12">
        <f>E136-F139</f>
        <v>-0.33402327414996691</v>
      </c>
      <c r="I136" s="12">
        <f>F136-F139</f>
        <v>-0.13368034758583747</v>
      </c>
      <c r="J136" s="11">
        <f>SQRT(G136*G136+G139*I139)/SQRT(3)</f>
        <v>0.13404017278628008</v>
      </c>
      <c r="K136" s="12">
        <f>H136-I136</f>
        <v>-0.20034292656412944</v>
      </c>
      <c r="L136" s="13">
        <f>K136+J136*2.776</f>
        <v>0.17175259309058405</v>
      </c>
      <c r="M136" s="13">
        <f>K136-J136*2.776</f>
        <v>-0.57243844621884299</v>
      </c>
      <c r="N136" s="3">
        <f t="shared" ref="N136:N138" si="50">POWER(2,-K136)</f>
        <v>1.1489714314197432</v>
      </c>
      <c r="O136" s="3">
        <f t="shared" ref="O136:O138" si="51">POWER(2,-L136)</f>
        <v>0.88776356625913566</v>
      </c>
      <c r="P136" s="3">
        <f t="shared" ref="P136:P138" si="52">POWER(2,-M136)</f>
        <v>1.487034837193792</v>
      </c>
      <c r="Q136" s="3">
        <f>AVERAGE(N136:N138)</f>
        <v>1.0084974604213608</v>
      </c>
      <c r="R136" s="3">
        <f>STDEV(N136:N138)</f>
        <v>0.15744447257164876</v>
      </c>
    </row>
    <row r="137" spans="1:18" ht="15.6" x14ac:dyDescent="0.25">
      <c r="A137" s="18"/>
      <c r="B137" s="19"/>
      <c r="C137" s="19"/>
      <c r="D137" s="3">
        <v>2</v>
      </c>
      <c r="E137" s="10">
        <v>30.5253174058405</v>
      </c>
      <c r="F137" s="11">
        <f>AVERAGE(E136:E138)</f>
        <v>30.270882085503331</v>
      </c>
      <c r="G137" s="3"/>
      <c r="H137" s="12">
        <f>E137-F140</f>
        <v>0.12075497275133174</v>
      </c>
      <c r="I137" s="12">
        <f>F137-F140</f>
        <v>-0.13368034758583747</v>
      </c>
      <c r="J137" s="11">
        <f>SQRT(G136*G136+G139*I139)/SQRT(3)</f>
        <v>0.13404017278628008</v>
      </c>
      <c r="K137" s="12">
        <f>H137-I137</f>
        <v>0.2544353203371692</v>
      </c>
      <c r="L137" s="13">
        <f>K137+J137*2.776</f>
        <v>0.62653083999188275</v>
      </c>
      <c r="M137" s="13">
        <f>K137-J137*2.776</f>
        <v>-0.11766019931754429</v>
      </c>
      <c r="N137" s="3">
        <f t="shared" si="50"/>
        <v>0.83831519215542893</v>
      </c>
      <c r="O137" s="3">
        <f t="shared" si="51"/>
        <v>0.64773210567777373</v>
      </c>
      <c r="P137" s="3">
        <f t="shared" si="52"/>
        <v>1.0849737958615266</v>
      </c>
      <c r="Q137" s="3"/>
      <c r="R137" s="3"/>
    </row>
    <row r="138" spans="1:18" ht="15.6" x14ac:dyDescent="0.25">
      <c r="A138" s="18"/>
      <c r="B138" s="19"/>
      <c r="C138" s="19"/>
      <c r="D138" s="3">
        <v>3</v>
      </c>
      <c r="E138" s="10">
        <v>30.216789691730298</v>
      </c>
      <c r="F138" s="11">
        <f>AVERAGE(E136:E138)</f>
        <v>30.270882085503331</v>
      </c>
      <c r="G138" s="3"/>
      <c r="H138" s="12">
        <f>E138-F141</f>
        <v>-0.18777274135887012</v>
      </c>
      <c r="I138" s="12">
        <f>F138-F141</f>
        <v>-0.13368034758583747</v>
      </c>
      <c r="J138" s="11">
        <f>SQRT(G136*G136+G139*I139)/SQRT(3)</f>
        <v>0.13404017278628008</v>
      </c>
      <c r="K138" s="12">
        <f>H138-I138</f>
        <v>-5.4092393773032654E-2</v>
      </c>
      <c r="L138" s="13">
        <f>K138+J138*2.776</f>
        <v>0.31800312588168084</v>
      </c>
      <c r="M138" s="13">
        <f>K138-J138*2.776</f>
        <v>-0.42618791342774615</v>
      </c>
      <c r="N138" s="3">
        <f t="shared" si="50"/>
        <v>1.0382057576889103</v>
      </c>
      <c r="O138" s="3">
        <f t="shared" si="51"/>
        <v>0.80217942827158573</v>
      </c>
      <c r="P138" s="3">
        <f t="shared" si="52"/>
        <v>1.3436784306733438</v>
      </c>
      <c r="Q138" s="3"/>
      <c r="R138" s="3"/>
    </row>
    <row r="139" spans="1:18" ht="15.6" x14ac:dyDescent="0.25">
      <c r="A139" s="18"/>
      <c r="B139" s="19" t="s">
        <v>11</v>
      </c>
      <c r="C139" s="19"/>
      <c r="D139" s="3">
        <v>1</v>
      </c>
      <c r="E139" s="10">
        <v>30.232541817001799</v>
      </c>
      <c r="F139" s="11">
        <f>AVERAGE(E139:E141)</f>
        <v>30.404562433089168</v>
      </c>
      <c r="G139" s="3">
        <f>STDEVA(E139:E141)</f>
        <v>0.16778409265596314</v>
      </c>
      <c r="H139" s="12"/>
      <c r="I139" s="12"/>
      <c r="J139" s="11"/>
      <c r="K139" s="12"/>
      <c r="L139" s="3"/>
      <c r="M139" s="3"/>
      <c r="N139" s="3"/>
      <c r="O139" s="3"/>
      <c r="P139" s="3"/>
      <c r="Q139" s="3"/>
      <c r="R139" s="3"/>
    </row>
    <row r="140" spans="1:18" ht="15.6" x14ac:dyDescent="0.25">
      <c r="A140" s="18"/>
      <c r="B140" s="19"/>
      <c r="C140" s="19"/>
      <c r="D140" s="3">
        <v>2</v>
      </c>
      <c r="E140" s="10">
        <v>30.413383477118501</v>
      </c>
      <c r="F140" s="11">
        <f>AVERAGE(E139:E141)</f>
        <v>30.404562433089168</v>
      </c>
      <c r="G140" s="3"/>
      <c r="H140" s="12"/>
      <c r="I140" s="12"/>
      <c r="J140" s="3"/>
      <c r="K140" s="12"/>
      <c r="L140" s="3"/>
      <c r="M140" s="3"/>
      <c r="N140" s="3"/>
      <c r="O140" s="3"/>
      <c r="P140" s="3"/>
      <c r="Q140" s="3"/>
      <c r="R140" s="3"/>
    </row>
    <row r="141" spans="1:18" ht="15.6" x14ac:dyDescent="0.25">
      <c r="A141" s="18"/>
      <c r="B141" s="19"/>
      <c r="C141" s="19"/>
      <c r="D141" s="3">
        <v>3</v>
      </c>
      <c r="E141" s="10">
        <v>30.567762005147198</v>
      </c>
      <c r="F141" s="11">
        <f>AVERAGE(E139:E141)</f>
        <v>30.404562433089168</v>
      </c>
      <c r="G141" s="3"/>
      <c r="H141" s="12"/>
      <c r="I141" s="12"/>
      <c r="J141" s="3"/>
      <c r="K141" s="12"/>
      <c r="L141" s="3"/>
      <c r="M141" s="3"/>
      <c r="N141" s="3"/>
      <c r="O141" s="3"/>
      <c r="P141" s="3"/>
      <c r="Q141" s="3"/>
      <c r="R141" s="3"/>
    </row>
    <row r="142" spans="1:18" ht="15.6" x14ac:dyDescent="0.25">
      <c r="A142" s="18"/>
      <c r="B142" s="19" t="s">
        <v>31</v>
      </c>
      <c r="C142" s="19" t="s">
        <v>7</v>
      </c>
      <c r="D142" s="3">
        <v>1</v>
      </c>
      <c r="E142" s="10">
        <v>29.2967742775087</v>
      </c>
      <c r="F142" s="11">
        <f>AVERAGE(E142:E144)</f>
        <v>29.208955945749967</v>
      </c>
      <c r="G142" s="3">
        <f>STDEVA(E142:E144)</f>
        <v>0.11079659646686291</v>
      </c>
      <c r="H142" s="12">
        <f>E142-F145</f>
        <v>-0.62254726324593435</v>
      </c>
      <c r="I142" s="12">
        <f>F142-F145</f>
        <v>-0.71036559500466723</v>
      </c>
      <c r="J142" s="11">
        <f>SQRT(G142*G142+G145*I145)/SQRT(3)</f>
        <v>6.3968444795437646E-2</v>
      </c>
      <c r="K142" s="12">
        <f>H142-I136</f>
        <v>-0.48886691566009688</v>
      </c>
      <c r="L142" s="13">
        <f>K142+J142*2.776</f>
        <v>-0.31129051290796195</v>
      </c>
      <c r="M142" s="13">
        <f>K142-J142*2.776</f>
        <v>-0.66644331841223181</v>
      </c>
      <c r="N142" s="3">
        <f t="shared" ref="N142:N144" si="53">POWER(2,-K142)</f>
        <v>1.4033422659049177</v>
      </c>
      <c r="O142" s="3">
        <f t="shared" ref="O142:O144" si="54">POWER(2,-L142)</f>
        <v>1.2408171336765825</v>
      </c>
      <c r="P142" s="3">
        <f t="shared" ref="P142:P144" si="55">POWER(2,-M142)</f>
        <v>1.5871553203330142</v>
      </c>
      <c r="Q142" s="3">
        <f>AVERAGE(N142:N144)</f>
        <v>1.4943853656937183</v>
      </c>
      <c r="R142" s="3">
        <f>STDEV(N142:N144)</f>
        <v>0.11660817792151935</v>
      </c>
    </row>
    <row r="143" spans="1:18" ht="15.6" x14ac:dyDescent="0.25">
      <c r="A143" s="18"/>
      <c r="B143" s="19"/>
      <c r="C143" s="19"/>
      <c r="D143" s="3">
        <v>2</v>
      </c>
      <c r="E143" s="10">
        <v>29.245618743009</v>
      </c>
      <c r="F143" s="11">
        <f>AVERAGE(E142:E144)</f>
        <v>29.208955945749967</v>
      </c>
      <c r="G143" s="3"/>
      <c r="H143" s="12">
        <f>E143-F146</f>
        <v>-0.67370279774563357</v>
      </c>
      <c r="I143" s="12">
        <f>F143-F146</f>
        <v>-0.71036559500466723</v>
      </c>
      <c r="J143" s="11">
        <f>SQRT(G142*G142+G145*I145)/SQRT(3)</f>
        <v>6.3968444795437646E-2</v>
      </c>
      <c r="K143" s="12">
        <f>H143-I137</f>
        <v>-0.54002245015979611</v>
      </c>
      <c r="L143" s="13">
        <f>K143+J143*2.776</f>
        <v>-0.36244604740766118</v>
      </c>
      <c r="M143" s="13">
        <f>K143-J143*2.776</f>
        <v>-0.71759885291193104</v>
      </c>
      <c r="N143" s="3">
        <f t="shared" si="53"/>
        <v>1.4539951431479483</v>
      </c>
      <c r="O143" s="3">
        <f t="shared" si="54"/>
        <v>1.285603754503285</v>
      </c>
      <c r="P143" s="3">
        <f t="shared" si="55"/>
        <v>1.6444428299874112</v>
      </c>
      <c r="Q143" s="3"/>
      <c r="R143" s="3"/>
    </row>
    <row r="144" spans="1:18" ht="15.6" x14ac:dyDescent="0.25">
      <c r="A144" s="18"/>
      <c r="B144" s="19"/>
      <c r="C144" s="19"/>
      <c r="D144" s="3">
        <v>3</v>
      </c>
      <c r="E144" s="10">
        <v>29.0844748167322</v>
      </c>
      <c r="F144" s="11">
        <f>AVERAGE(E142:E144)</f>
        <v>29.208955945749967</v>
      </c>
      <c r="G144" s="3"/>
      <c r="H144" s="12">
        <f>E144-F147</f>
        <v>-0.83484672402243376</v>
      </c>
      <c r="I144" s="12">
        <f>F144-F147</f>
        <v>-0.71036559500466723</v>
      </c>
      <c r="J144" s="11">
        <f>SQRT(G142*G142+G145*I145)/SQRT(3)</f>
        <v>6.3968444795437646E-2</v>
      </c>
      <c r="K144" s="12">
        <f>H144-I138</f>
        <v>-0.70116637643659629</v>
      </c>
      <c r="L144" s="13">
        <f>K144+J144*2.776</f>
        <v>-0.52358997368446136</v>
      </c>
      <c r="M144" s="13">
        <f>K144-J144*2.776</f>
        <v>-0.87874277918873123</v>
      </c>
      <c r="N144" s="3">
        <f t="shared" si="53"/>
        <v>1.6258186880282888</v>
      </c>
      <c r="O144" s="3">
        <f t="shared" si="54"/>
        <v>1.4375279170090689</v>
      </c>
      <c r="P144" s="3">
        <f t="shared" si="55"/>
        <v>1.8387722249190595</v>
      </c>
      <c r="Q144" s="3"/>
      <c r="R144" s="3"/>
    </row>
    <row r="145" spans="1:18" ht="15.6" x14ac:dyDescent="0.25">
      <c r="A145" s="18"/>
      <c r="B145" s="19" t="s">
        <v>11</v>
      </c>
      <c r="C145" s="19"/>
      <c r="D145" s="3">
        <v>1</v>
      </c>
      <c r="E145" s="10">
        <v>29.870300381389001</v>
      </c>
      <c r="F145" s="11">
        <f>AVERAGE(E145:E147)</f>
        <v>29.919321540754634</v>
      </c>
      <c r="G145" s="3">
        <f>STDEVA(E145:E147)</f>
        <v>0.15705147784834139</v>
      </c>
      <c r="H145" s="12"/>
      <c r="I145" s="12"/>
      <c r="J145" s="11"/>
      <c r="K145" s="12"/>
      <c r="L145" s="3"/>
      <c r="M145" s="3"/>
      <c r="N145" s="3"/>
      <c r="O145" s="3"/>
      <c r="P145" s="3"/>
      <c r="Q145" s="3"/>
      <c r="R145" s="3"/>
    </row>
    <row r="146" spans="1:18" ht="15.6" x14ac:dyDescent="0.25">
      <c r="A146" s="18"/>
      <c r="B146" s="19"/>
      <c r="C146" s="19"/>
      <c r="D146" s="3">
        <v>2</v>
      </c>
      <c r="E146" s="10">
        <v>29.7926274209563</v>
      </c>
      <c r="F146" s="11">
        <f>AVERAGE(E145:E147)</f>
        <v>29.919321540754634</v>
      </c>
      <c r="G146" s="3"/>
      <c r="H146" s="12"/>
      <c r="I146" s="12"/>
      <c r="J146" s="3"/>
      <c r="K146" s="12"/>
      <c r="L146" s="3"/>
      <c r="M146" s="3"/>
      <c r="N146" s="3"/>
      <c r="O146" s="3"/>
      <c r="P146" s="3"/>
      <c r="Q146" s="3"/>
      <c r="R146" s="3"/>
    </row>
    <row r="147" spans="1:18" ht="15.6" x14ac:dyDescent="0.25">
      <c r="A147" s="18"/>
      <c r="B147" s="19"/>
      <c r="C147" s="19"/>
      <c r="D147" s="3">
        <v>3</v>
      </c>
      <c r="E147" s="10">
        <v>30.095036819918601</v>
      </c>
      <c r="F147" s="11">
        <f>AVERAGE(E145:E147)</f>
        <v>29.919321540754634</v>
      </c>
      <c r="G147" s="3"/>
      <c r="H147" s="12"/>
      <c r="I147" s="12"/>
      <c r="J147" s="3"/>
      <c r="K147" s="12"/>
      <c r="L147" s="3"/>
      <c r="M147" s="3"/>
      <c r="N147" s="3"/>
      <c r="O147" s="3"/>
      <c r="P147" s="3"/>
      <c r="Q147" s="3"/>
      <c r="R147" s="3"/>
    </row>
    <row r="148" spans="1:18" ht="15.6" x14ac:dyDescent="0.25">
      <c r="A148" s="20" t="s">
        <v>39</v>
      </c>
      <c r="B148" s="19" t="s">
        <v>40</v>
      </c>
      <c r="C148" s="19" t="s">
        <v>4</v>
      </c>
      <c r="D148" s="3">
        <v>1</v>
      </c>
      <c r="E148" s="10">
        <v>22.261399015299499</v>
      </c>
      <c r="F148" s="11">
        <f>AVERAGE(E148:E150)</f>
        <v>22.646031461670702</v>
      </c>
      <c r="G148" s="3">
        <f>STDEVA(E148:E150)</f>
        <v>0.34608044799156984</v>
      </c>
      <c r="H148" s="12">
        <f>E148-F151</f>
        <v>-4.4784294434561005</v>
      </c>
      <c r="I148" s="12">
        <f>F148-F151</f>
        <v>-4.0937969970848975</v>
      </c>
      <c r="J148" s="11">
        <f>SQRT(G148*G148+G151*I151)/SQRT(3)</f>
        <v>0.19980963980919914</v>
      </c>
      <c r="K148" s="12">
        <f>H148-I160</f>
        <v>-3.6494883446206323</v>
      </c>
      <c r="L148" s="13">
        <f>K148+J148*2.776</f>
        <v>-3.0948167845102956</v>
      </c>
      <c r="M148" s="13">
        <f>K148-J148*2.776</f>
        <v>-4.204159904730969</v>
      </c>
      <c r="N148" s="3">
        <f t="shared" ref="N148:N150" si="56">POWER(2,-K148)</f>
        <v>12.548894280541518</v>
      </c>
      <c r="O148" s="3">
        <f t="shared" ref="O148:O150" si="57">POWER(2,-L148)</f>
        <v>8.5434382189857327</v>
      </c>
      <c r="P148" s="3">
        <f t="shared" ref="P148:P150" si="58">POWER(2,-M148)</f>
        <v>18.432245148593449</v>
      </c>
      <c r="Q148" s="3">
        <f>AVERAGE(N148:N150)</f>
        <v>9.8031983630510044</v>
      </c>
      <c r="R148" s="3">
        <f>STDEV(N148:N150)</f>
        <v>2.4401410426886727</v>
      </c>
    </row>
    <row r="149" spans="1:18" ht="15.6" x14ac:dyDescent="0.25">
      <c r="A149" s="20"/>
      <c r="B149" s="19"/>
      <c r="C149" s="19"/>
      <c r="D149" s="3">
        <v>2</v>
      </c>
      <c r="E149" s="10">
        <v>22.932236381625</v>
      </c>
      <c r="F149" s="11">
        <f>AVERAGE(E148:E150)</f>
        <v>22.646031461670702</v>
      </c>
      <c r="G149" s="3"/>
      <c r="H149" s="12">
        <f>E149-F152</f>
        <v>-3.8075920771306002</v>
      </c>
      <c r="I149" s="12">
        <f>F149-F152</f>
        <v>-4.0937969970848975</v>
      </c>
      <c r="J149" s="11">
        <f>SQRT(G148*G148+G151*I151)/SQRT(3)</f>
        <v>0.19980963980919914</v>
      </c>
      <c r="K149" s="12">
        <f>H149-I161</f>
        <v>-2.978650978295132</v>
      </c>
      <c r="L149" s="13">
        <f>K149+J149*2.776</f>
        <v>-2.4239794181847953</v>
      </c>
      <c r="M149" s="13">
        <f>K149-J149*2.776</f>
        <v>-3.5333225384054687</v>
      </c>
      <c r="N149" s="3">
        <f t="shared" si="56"/>
        <v>7.8824875065651812</v>
      </c>
      <c r="O149" s="3">
        <f t="shared" si="57"/>
        <v>5.3664923393840613</v>
      </c>
      <c r="P149" s="3">
        <f t="shared" si="58"/>
        <v>11.578067266613774</v>
      </c>
      <c r="Q149" s="3"/>
      <c r="R149" s="3"/>
    </row>
    <row r="150" spans="1:18" ht="15.6" x14ac:dyDescent="0.25">
      <c r="A150" s="20"/>
      <c r="B150" s="19"/>
      <c r="C150" s="19"/>
      <c r="D150" s="3">
        <v>3</v>
      </c>
      <c r="E150" s="10">
        <v>22.744458988087601</v>
      </c>
      <c r="F150" s="11">
        <f>AVERAGE(E148:E150)</f>
        <v>22.646031461670702</v>
      </c>
      <c r="G150" s="3"/>
      <c r="H150" s="12">
        <f>E150-F153</f>
        <v>-3.995369470667999</v>
      </c>
      <c r="I150" s="12">
        <f>F150-F153</f>
        <v>-4.0937969970848975</v>
      </c>
      <c r="J150" s="11">
        <f>SQRT(G148*G148+G151*I151)/SQRT(3)</f>
        <v>0.19980963980919914</v>
      </c>
      <c r="K150" s="12">
        <f>H150-I162</f>
        <v>-3.1664283718325308</v>
      </c>
      <c r="L150" s="13">
        <f>K150+J150*2.776</f>
        <v>-2.6117568117221941</v>
      </c>
      <c r="M150" s="13">
        <f>K150-J150*2.776</f>
        <v>-3.7210999319428675</v>
      </c>
      <c r="N150" s="3">
        <f t="shared" si="56"/>
        <v>8.9782133020463135</v>
      </c>
      <c r="O150" s="3">
        <f t="shared" si="57"/>
        <v>6.1124756451130562</v>
      </c>
      <c r="P150" s="3">
        <f t="shared" si="58"/>
        <v>13.187506793828774</v>
      </c>
      <c r="Q150" s="3"/>
      <c r="R150" s="3"/>
    </row>
    <row r="151" spans="1:18" ht="15.6" x14ac:dyDescent="0.25">
      <c r="A151" s="20"/>
      <c r="B151" s="19" t="s">
        <v>11</v>
      </c>
      <c r="C151" s="19"/>
      <c r="D151" s="3">
        <v>1</v>
      </c>
      <c r="E151" s="10">
        <v>26.691576812937001</v>
      </c>
      <c r="F151" s="11">
        <f>AVERAGE(E151:E153)</f>
        <v>26.7398284587556</v>
      </c>
      <c r="G151" s="3">
        <f>STDEVA(E151:E153)</f>
        <v>0.18948333814909799</v>
      </c>
      <c r="H151" s="12"/>
      <c r="I151" s="12"/>
      <c r="J151" s="11"/>
      <c r="K151" s="12"/>
      <c r="L151" s="3"/>
      <c r="M151" s="3"/>
      <c r="N151" s="3"/>
      <c r="O151" s="3"/>
      <c r="P151" s="3"/>
      <c r="Q151" s="3"/>
      <c r="R151" s="3"/>
    </row>
    <row r="152" spans="1:18" ht="15.6" x14ac:dyDescent="0.25">
      <c r="A152" s="20"/>
      <c r="B152" s="19"/>
      <c r="C152" s="19"/>
      <c r="D152" s="3">
        <v>2</v>
      </c>
      <c r="E152" s="10">
        <v>26.579136075194398</v>
      </c>
      <c r="F152" s="11">
        <f>AVERAGE(E151:E153)</f>
        <v>26.7398284587556</v>
      </c>
      <c r="G152" s="3"/>
      <c r="H152" s="12"/>
      <c r="I152" s="12"/>
      <c r="J152" s="3"/>
      <c r="K152" s="12"/>
      <c r="L152" s="3"/>
      <c r="M152" s="3"/>
      <c r="N152" s="3"/>
      <c r="O152" s="3"/>
      <c r="P152" s="3"/>
      <c r="Q152" s="3"/>
      <c r="R152" s="3"/>
    </row>
    <row r="153" spans="1:18" ht="15.6" x14ac:dyDescent="0.25">
      <c r="A153" s="20"/>
      <c r="B153" s="19"/>
      <c r="C153" s="19"/>
      <c r="D153" s="3">
        <v>3</v>
      </c>
      <c r="E153" s="10">
        <v>26.9487724881354</v>
      </c>
      <c r="F153" s="11">
        <f>AVERAGE(E151:E153)</f>
        <v>26.7398284587556</v>
      </c>
      <c r="G153" s="3"/>
      <c r="H153" s="12"/>
      <c r="I153" s="12"/>
      <c r="J153" s="3"/>
      <c r="K153" s="12"/>
      <c r="L153" s="3"/>
      <c r="M153" s="3"/>
      <c r="N153" s="3"/>
      <c r="O153" s="3"/>
      <c r="P153" s="3"/>
      <c r="Q153" s="3"/>
      <c r="R153" s="3"/>
    </row>
    <row r="154" spans="1:18" ht="15.6" x14ac:dyDescent="0.25">
      <c r="A154" s="20"/>
      <c r="B154" s="19" t="s">
        <v>40</v>
      </c>
      <c r="C154" s="19" t="s">
        <v>5</v>
      </c>
      <c r="D154" s="3">
        <v>1</v>
      </c>
      <c r="E154" s="10">
        <v>21.9130667735907</v>
      </c>
      <c r="F154" s="11">
        <f>AVERAGE(E154:E156)</f>
        <v>21.846031527963703</v>
      </c>
      <c r="G154" s="3">
        <f>STDEVA(E154:E156)</f>
        <v>5.8069479751977904E-2</v>
      </c>
      <c r="H154" s="12">
        <f>E154-F157</f>
        <v>-4.8171960321386997</v>
      </c>
      <c r="I154" s="12">
        <f>F154-F157</f>
        <v>-4.8842312777656964</v>
      </c>
      <c r="J154" s="11">
        <f>SQRT(G154*G154+G157*I157)/SQRT(3)</f>
        <v>3.3526429766505966E-2</v>
      </c>
      <c r="K154" s="12">
        <f>H154-I160</f>
        <v>-3.9882549333032316</v>
      </c>
      <c r="L154" s="13">
        <f>K154+J154*2.776</f>
        <v>-3.895185564271411</v>
      </c>
      <c r="M154" s="13">
        <f>K154-J154*2.776</f>
        <v>-4.0813243023350525</v>
      </c>
      <c r="N154" s="3">
        <f t="shared" ref="N154:N156" si="59">POWER(2,-K154)</f>
        <v>15.870271821071043</v>
      </c>
      <c r="O154" s="3">
        <f t="shared" ref="O154:O156" si="60">POWER(2,-L154)</f>
        <v>14.878792718925133</v>
      </c>
      <c r="P154" s="3">
        <f t="shared" ref="P154:P156" si="61">POWER(2,-M154)</f>
        <v>16.927820182232949</v>
      </c>
      <c r="Q154" s="3">
        <f>AVERAGE(N154:N156)</f>
        <v>16.633999257110677</v>
      </c>
      <c r="R154" s="3">
        <f>STDEV(N154:N156)</f>
        <v>0.6615936152004267</v>
      </c>
    </row>
    <row r="155" spans="1:18" ht="15.6" x14ac:dyDescent="0.25">
      <c r="A155" s="20"/>
      <c r="B155" s="19"/>
      <c r="C155" s="19"/>
      <c r="D155" s="3">
        <v>2</v>
      </c>
      <c r="E155" s="10">
        <v>21.811182980110502</v>
      </c>
      <c r="F155" s="11">
        <f>AVERAGE(E154:E156)</f>
        <v>21.846031527963703</v>
      </c>
      <c r="G155" s="3"/>
      <c r="H155" s="12">
        <f>E155-F158</f>
        <v>-4.9190798256188977</v>
      </c>
      <c r="I155" s="12">
        <f>F155-F158</f>
        <v>-4.8842312777656964</v>
      </c>
      <c r="J155" s="11">
        <f>SQRT(G154*G154+G157*I157)/SQRT(3)</f>
        <v>3.3526429766505966E-2</v>
      </c>
      <c r="K155" s="12">
        <f>H155-I161</f>
        <v>-4.0901387267834295</v>
      </c>
      <c r="L155" s="13">
        <f>K155+J155*2.776</f>
        <v>-3.997069357751609</v>
      </c>
      <c r="M155" s="13">
        <f>K155-J155*2.776</f>
        <v>-4.1832080958152504</v>
      </c>
      <c r="N155" s="3">
        <f t="shared" si="59"/>
        <v>17.031560562658886</v>
      </c>
      <c r="O155" s="3">
        <f t="shared" si="60"/>
        <v>15.96753112666722</v>
      </c>
      <c r="P155" s="3">
        <f t="shared" si="61"/>
        <v>18.166493799098824</v>
      </c>
      <c r="Q155" s="3"/>
      <c r="R155" s="3"/>
    </row>
    <row r="156" spans="1:18" ht="15.6" x14ac:dyDescent="0.25">
      <c r="A156" s="20"/>
      <c r="B156" s="19"/>
      <c r="C156" s="19"/>
      <c r="D156" s="3">
        <v>3</v>
      </c>
      <c r="E156" s="10">
        <v>21.8138448301899</v>
      </c>
      <c r="F156" s="11">
        <f>AVERAGE(E154:E156)</f>
        <v>21.846031527963703</v>
      </c>
      <c r="G156" s="3"/>
      <c r="H156" s="12">
        <f>E156-F159</f>
        <v>-4.916417975539499</v>
      </c>
      <c r="I156" s="12">
        <f>F156-F159</f>
        <v>-4.8842312777656964</v>
      </c>
      <c r="J156" s="11">
        <f>SQRT(G154*G154+G157*I157)/SQRT(3)</f>
        <v>3.3526429766505966E-2</v>
      </c>
      <c r="K156" s="12">
        <f>H156-I162</f>
        <v>-4.0874768767040308</v>
      </c>
      <c r="L156" s="13">
        <f>K156+J156*2.776</f>
        <v>-3.9944075076722103</v>
      </c>
      <c r="M156" s="13">
        <f>K156-J156*2.776</f>
        <v>-4.1805462457358518</v>
      </c>
      <c r="N156" s="3">
        <f t="shared" si="59"/>
        <v>17.000165387602113</v>
      </c>
      <c r="O156" s="3">
        <f t="shared" si="60"/>
        <v>15.938097333263389</v>
      </c>
      <c r="P156" s="3">
        <f t="shared" si="61"/>
        <v>18.133006541669175</v>
      </c>
      <c r="Q156" s="3"/>
      <c r="R156" s="3"/>
    </row>
    <row r="157" spans="1:18" ht="15.6" x14ac:dyDescent="0.25">
      <c r="A157" s="20"/>
      <c r="B157" s="19" t="s">
        <v>11</v>
      </c>
      <c r="C157" s="19"/>
      <c r="D157" s="3">
        <v>1</v>
      </c>
      <c r="E157" s="10">
        <v>26.744185768160499</v>
      </c>
      <c r="F157" s="11">
        <f>AVERAGE(E157:E159)</f>
        <v>26.730262805729399</v>
      </c>
      <c r="G157" s="3">
        <f>STDEVA(E157:E159)</f>
        <v>0.29232370447980038</v>
      </c>
      <c r="H157" s="12"/>
      <c r="I157" s="12"/>
      <c r="J157" s="11"/>
      <c r="K157" s="12"/>
      <c r="L157" s="3"/>
      <c r="M157" s="3"/>
      <c r="N157" s="3"/>
      <c r="O157" s="3"/>
      <c r="P157" s="3"/>
      <c r="Q157" s="3"/>
      <c r="R157" s="3"/>
    </row>
    <row r="158" spans="1:18" ht="15.6" x14ac:dyDescent="0.25">
      <c r="A158" s="20"/>
      <c r="B158" s="19"/>
      <c r="C158" s="19"/>
      <c r="D158" s="3">
        <v>2</v>
      </c>
      <c r="E158" s="10">
        <v>26.431226399984801</v>
      </c>
      <c r="F158" s="11">
        <f>AVERAGE(E157:E159)</f>
        <v>26.730262805729399</v>
      </c>
      <c r="G158" s="3"/>
      <c r="H158" s="12"/>
      <c r="I158" s="12"/>
      <c r="J158" s="3"/>
      <c r="K158" s="12"/>
      <c r="L158" s="3"/>
      <c r="M158" s="3"/>
      <c r="N158" s="3"/>
      <c r="O158" s="3"/>
      <c r="P158" s="3"/>
      <c r="Q158" s="3"/>
      <c r="R158" s="3"/>
    </row>
    <row r="159" spans="1:18" ht="15.6" x14ac:dyDescent="0.25">
      <c r="A159" s="20"/>
      <c r="B159" s="19"/>
      <c r="C159" s="19"/>
      <c r="D159" s="3">
        <v>3</v>
      </c>
      <c r="E159" s="10">
        <v>27.015376249042902</v>
      </c>
      <c r="F159" s="11">
        <f>AVERAGE(E157:E159)</f>
        <v>26.730262805729399</v>
      </c>
      <c r="G159" s="3"/>
      <c r="H159" s="12"/>
      <c r="I159" s="12"/>
      <c r="J159" s="3"/>
      <c r="K159" s="12"/>
      <c r="L159" s="3"/>
      <c r="M159" s="3"/>
      <c r="N159" s="3"/>
      <c r="O159" s="3"/>
      <c r="P159" s="3"/>
      <c r="Q159" s="3"/>
      <c r="R159" s="3"/>
    </row>
    <row r="160" spans="1:18" ht="15.6" x14ac:dyDescent="0.25">
      <c r="A160" s="20"/>
      <c r="B160" s="19" t="s">
        <v>41</v>
      </c>
      <c r="C160" s="19" t="s">
        <v>6</v>
      </c>
      <c r="D160" s="3">
        <v>1</v>
      </c>
      <c r="E160" s="10">
        <v>27.346574488920499</v>
      </c>
      <c r="F160" s="11">
        <f>AVERAGE(E160:E162)</f>
        <v>27.089222753351766</v>
      </c>
      <c r="G160" s="3">
        <f>STDEVA(E160:E162)</f>
        <v>0.28232164503195789</v>
      </c>
      <c r="H160" s="12">
        <f>E160-F163</f>
        <v>-0.57158936326673526</v>
      </c>
      <c r="I160" s="12">
        <f>F160-F163</f>
        <v>-0.82894109883546818</v>
      </c>
      <c r="J160" s="11">
        <f>SQRT(G160*G160+G163*I163)/SQRT(3)</f>
        <v>0.16299847775725887</v>
      </c>
      <c r="K160" s="12">
        <f>H160-I160</f>
        <v>0.25735173556873292</v>
      </c>
      <c r="L160" s="13">
        <f>K160+J160*2.776</f>
        <v>0.70983550982288346</v>
      </c>
      <c r="M160" s="13">
        <f>K160-J160*2.776</f>
        <v>-0.19513203868541767</v>
      </c>
      <c r="N160" s="3">
        <f t="shared" ref="N160:N162" si="62">POWER(2,-K160)</f>
        <v>0.83662224553356057</v>
      </c>
      <c r="O160" s="3">
        <f t="shared" ref="O160:O162" si="63">POWER(2,-L160)</f>
        <v>0.61138984303699762</v>
      </c>
      <c r="P160" s="3">
        <f t="shared" ref="P160:P162" si="64">POWER(2,-M160)</f>
        <v>1.1448289331153667</v>
      </c>
      <c r="Q160" s="3">
        <f>AVERAGE(N160:N162)</f>
        <v>1.0129988088929924</v>
      </c>
      <c r="R160" s="3">
        <f>STDEV(N160:N162)</f>
        <v>0.20164806691664192</v>
      </c>
    </row>
    <row r="161" spans="1:18" ht="15.6" x14ac:dyDescent="0.25">
      <c r="A161" s="20"/>
      <c r="B161" s="19"/>
      <c r="C161" s="19"/>
      <c r="D161" s="3">
        <v>2</v>
      </c>
      <c r="E161" s="10">
        <v>26.787246353533099</v>
      </c>
      <c r="F161" s="11">
        <f>AVERAGE(E160:E162)</f>
        <v>27.089222753351766</v>
      </c>
      <c r="G161" s="3"/>
      <c r="H161" s="12">
        <f>E161-F164</f>
        <v>-1.130917498654135</v>
      </c>
      <c r="I161" s="12">
        <f>F161-F164</f>
        <v>-0.82894109883546818</v>
      </c>
      <c r="J161" s="11">
        <f>SQRT(G160*G160+G163*I163)/SQRT(3)</f>
        <v>0.16299847775725887</v>
      </c>
      <c r="K161" s="12">
        <f>H161-I161</f>
        <v>-0.30197639981866686</v>
      </c>
      <c r="L161" s="13">
        <f>K161+J161*2.776</f>
        <v>0.15050737443548373</v>
      </c>
      <c r="M161" s="13">
        <f>K161-J161*2.776</f>
        <v>-0.7544601740728174</v>
      </c>
      <c r="N161" s="3">
        <f t="shared" si="62"/>
        <v>1.2328321581383246</v>
      </c>
      <c r="O161" s="3">
        <f t="shared" si="63"/>
        <v>0.90093356192608842</v>
      </c>
      <c r="P161" s="3">
        <f t="shared" si="64"/>
        <v>1.6870002343909656</v>
      </c>
      <c r="Q161" s="3"/>
      <c r="R161" s="3"/>
    </row>
    <row r="162" spans="1:18" ht="15.6" x14ac:dyDescent="0.25">
      <c r="A162" s="20"/>
      <c r="B162" s="19"/>
      <c r="C162" s="19"/>
      <c r="D162" s="3">
        <v>3</v>
      </c>
      <c r="E162" s="10">
        <v>27.1338474176017</v>
      </c>
      <c r="F162" s="11">
        <f>AVERAGE(E160:E162)</f>
        <v>27.089222753351766</v>
      </c>
      <c r="G162" s="3"/>
      <c r="H162" s="12">
        <f>E162-F165</f>
        <v>-0.78431643458553424</v>
      </c>
      <c r="I162" s="12">
        <f>F162-F165</f>
        <v>-0.82894109883546818</v>
      </c>
      <c r="J162" s="11">
        <f>SQRT(G160*G160+G163*I163)/SQRT(3)</f>
        <v>0.16299847775725887</v>
      </c>
      <c r="K162" s="12">
        <f>H162-I162</f>
        <v>4.4624664249933943E-2</v>
      </c>
      <c r="L162" s="13">
        <f>K162+J162*2.776</f>
        <v>0.49710843850408454</v>
      </c>
      <c r="M162" s="13">
        <f>K162-J162*2.776</f>
        <v>-0.40785911000421665</v>
      </c>
      <c r="N162" s="3">
        <f t="shared" si="62"/>
        <v>0.96954202300709236</v>
      </c>
      <c r="O162" s="3">
        <f t="shared" si="63"/>
        <v>0.70852544075736135</v>
      </c>
      <c r="P162" s="3">
        <f t="shared" si="64"/>
        <v>1.3267155705402509</v>
      </c>
      <c r="Q162" s="3"/>
      <c r="R162" s="3"/>
    </row>
    <row r="163" spans="1:18" ht="15.6" x14ac:dyDescent="0.25">
      <c r="A163" s="20"/>
      <c r="B163" s="19" t="s">
        <v>11</v>
      </c>
      <c r="C163" s="19"/>
      <c r="D163" s="3">
        <v>1</v>
      </c>
      <c r="E163" s="10">
        <v>28.0525747525271</v>
      </c>
      <c r="F163" s="11">
        <f>AVERAGE(E163:E165)</f>
        <v>27.918163852187234</v>
      </c>
      <c r="G163" s="3">
        <f>STDEVA(E163:E165)</f>
        <v>0.11966913838944848</v>
      </c>
      <c r="H163" s="12"/>
      <c r="I163" s="12"/>
      <c r="J163" s="11"/>
      <c r="K163" s="12"/>
      <c r="L163" s="3"/>
      <c r="M163" s="3"/>
      <c r="N163" s="3"/>
      <c r="O163" s="3"/>
      <c r="P163" s="3"/>
      <c r="Q163" s="3"/>
      <c r="R163" s="3"/>
    </row>
    <row r="164" spans="1:18" ht="15.6" x14ac:dyDescent="0.25">
      <c r="A164" s="20"/>
      <c r="B164" s="19"/>
      <c r="C164" s="19"/>
      <c r="D164" s="3">
        <v>2</v>
      </c>
      <c r="E164" s="10">
        <v>27.8231917838357</v>
      </c>
      <c r="F164" s="11">
        <f>AVERAGE(E163:E165)</f>
        <v>27.918163852187234</v>
      </c>
      <c r="G164" s="3"/>
      <c r="H164" s="12"/>
      <c r="I164" s="12"/>
      <c r="J164" s="3"/>
      <c r="K164" s="12"/>
      <c r="L164" s="3"/>
      <c r="M164" s="3"/>
      <c r="N164" s="3"/>
      <c r="O164" s="3"/>
      <c r="P164" s="3"/>
      <c r="Q164" s="3"/>
      <c r="R164" s="3"/>
    </row>
    <row r="165" spans="1:18" ht="15.6" x14ac:dyDescent="0.25">
      <c r="A165" s="20"/>
      <c r="B165" s="19"/>
      <c r="C165" s="19"/>
      <c r="D165" s="3">
        <v>3</v>
      </c>
      <c r="E165" s="10">
        <v>27.8787250201989</v>
      </c>
      <c r="F165" s="11">
        <f>AVERAGE(E163:E165)</f>
        <v>27.918163852187234</v>
      </c>
      <c r="G165" s="3"/>
      <c r="H165" s="12"/>
      <c r="I165" s="12"/>
      <c r="J165" s="3"/>
      <c r="K165" s="12"/>
      <c r="L165" s="3"/>
      <c r="M165" s="3"/>
      <c r="N165" s="3"/>
      <c r="O165" s="3"/>
      <c r="P165" s="3"/>
      <c r="Q165" s="3"/>
      <c r="R165" s="3"/>
    </row>
    <row r="166" spans="1:18" ht="15.6" x14ac:dyDescent="0.25">
      <c r="A166" s="20"/>
      <c r="B166" s="19" t="s">
        <v>40</v>
      </c>
      <c r="C166" s="19" t="s">
        <v>7</v>
      </c>
      <c r="D166" s="3">
        <v>1</v>
      </c>
      <c r="E166" s="10">
        <v>21.282906599798999</v>
      </c>
      <c r="F166" s="11">
        <f>AVERAGE(E166:E168)</f>
        <v>21.400012293551367</v>
      </c>
      <c r="G166" s="3">
        <f>STDEVA(E166:E168)</f>
        <v>0.18823034593888274</v>
      </c>
      <c r="H166" s="12">
        <f>E166-F169</f>
        <v>-5.967277529335238</v>
      </c>
      <c r="I166" s="12">
        <f>F166-F169</f>
        <v>-5.85017183558287</v>
      </c>
      <c r="J166" s="11">
        <f>SQRT(G166*G166+G169*I169)/SQRT(3)</f>
        <v>0.10867484089747034</v>
      </c>
      <c r="K166" s="12">
        <f>H166-I160</f>
        <v>-5.1383364304997698</v>
      </c>
      <c r="L166" s="13">
        <f>K166+J166*2.776</f>
        <v>-4.8366550721683925</v>
      </c>
      <c r="M166" s="13">
        <f>K166-J166*2.776</f>
        <v>-5.4400177888311472</v>
      </c>
      <c r="N166" s="3">
        <f t="shared" ref="N166:N168" si="65">POWER(2,-K166)</f>
        <v>35.220327776501314</v>
      </c>
      <c r="O166" s="3">
        <f t="shared" ref="O166:O168" si="66">POWER(2,-L166)</f>
        <v>28.574474708706031</v>
      </c>
      <c r="P166" s="3">
        <f t="shared" ref="P166:P168" si="67">POWER(2,-M166)</f>
        <v>43.411873755504075</v>
      </c>
      <c r="Q166" s="3">
        <f>AVERAGE(N166:N168)</f>
        <v>32.654333985020592</v>
      </c>
      <c r="R166" s="3">
        <f>STDEV(N166:N168)</f>
        <v>4.090591472311174</v>
      </c>
    </row>
    <row r="167" spans="1:18" ht="15.6" x14ac:dyDescent="0.25">
      <c r="A167" s="20"/>
      <c r="B167" s="19"/>
      <c r="C167" s="19"/>
      <c r="D167" s="3">
        <v>2</v>
      </c>
      <c r="E167" s="10">
        <v>21.299992269165301</v>
      </c>
      <c r="F167" s="11">
        <f>AVERAGE(E166:E168)</f>
        <v>21.400012293551367</v>
      </c>
      <c r="G167" s="3"/>
      <c r="H167" s="12">
        <f>E167-F170</f>
        <v>-5.9501918599689354</v>
      </c>
      <c r="I167" s="12">
        <f>F167-F170</f>
        <v>-5.85017183558287</v>
      </c>
      <c r="J167" s="11">
        <f>SQRT(G166*G166+G169*I169)/SQRT(3)</f>
        <v>0.10867484089747034</v>
      </c>
      <c r="K167" s="12">
        <f>H167-I161</f>
        <v>-5.1212507611334672</v>
      </c>
      <c r="L167" s="13">
        <f>K167+J167*2.776</f>
        <v>-4.8195694028020899</v>
      </c>
      <c r="M167" s="13">
        <f>K167-J167*2.776</f>
        <v>-5.4229321194648445</v>
      </c>
      <c r="N167" s="3">
        <f t="shared" si="65"/>
        <v>34.805677708657775</v>
      </c>
      <c r="O167" s="3">
        <f t="shared" si="66"/>
        <v>28.238066485825623</v>
      </c>
      <c r="P167" s="3">
        <f t="shared" si="67"/>
        <v>42.900784349631351</v>
      </c>
      <c r="Q167" s="3"/>
      <c r="R167" s="3"/>
    </row>
    <row r="168" spans="1:18" ht="15.6" x14ac:dyDescent="0.25">
      <c r="A168" s="20"/>
      <c r="B168" s="19"/>
      <c r="C168" s="19"/>
      <c r="D168" s="3">
        <v>3</v>
      </c>
      <c r="E168" s="10">
        <v>21.6171380116898</v>
      </c>
      <c r="F168" s="11">
        <f>AVERAGE(E166:E168)</f>
        <v>21.400012293551367</v>
      </c>
      <c r="G168" s="3"/>
      <c r="H168" s="12">
        <f>E168-F171</f>
        <v>-5.6330461174444366</v>
      </c>
      <c r="I168" s="12">
        <f>F168-F171</f>
        <v>-5.85017183558287</v>
      </c>
      <c r="J168" s="11">
        <f>SQRT(G166*G166+G169*I169)/SQRT(3)</f>
        <v>0.10867484089747034</v>
      </c>
      <c r="K168" s="12">
        <f>H168-I162</f>
        <v>-4.8041050186089684</v>
      </c>
      <c r="L168" s="13">
        <f>K168+J168*2.776</f>
        <v>-4.5024236602775911</v>
      </c>
      <c r="M168" s="13">
        <f>K168-J168*2.776</f>
        <v>-5.1057863769403458</v>
      </c>
      <c r="N168" s="3">
        <f t="shared" si="65"/>
        <v>27.936996469902684</v>
      </c>
      <c r="O168" s="3">
        <f t="shared" si="66"/>
        <v>22.665461949478292</v>
      </c>
      <c r="P168" s="3">
        <f t="shared" si="67"/>
        <v>34.434584810097817</v>
      </c>
      <c r="Q168" s="3"/>
      <c r="R168" s="3"/>
    </row>
    <row r="169" spans="1:18" ht="15.6" x14ac:dyDescent="0.25">
      <c r="A169" s="20"/>
      <c r="B169" s="19" t="s">
        <v>11</v>
      </c>
      <c r="C169" s="19"/>
      <c r="D169" s="3">
        <v>1</v>
      </c>
      <c r="E169" s="10">
        <v>27.628796542681901</v>
      </c>
      <c r="F169" s="11">
        <f>AVERAGE(E169:E171)</f>
        <v>27.250184129134237</v>
      </c>
      <c r="G169" s="3">
        <f>STDEVA(E169:E171)</f>
        <v>0.32977529869415062</v>
      </c>
      <c r="H169" s="12"/>
      <c r="I169" s="12"/>
      <c r="J169" s="11"/>
      <c r="K169" s="12"/>
      <c r="L169" s="3"/>
      <c r="M169" s="3"/>
      <c r="N169" s="3"/>
      <c r="O169" s="3"/>
      <c r="P169" s="3"/>
      <c r="Q169" s="3"/>
      <c r="R169" s="3"/>
    </row>
    <row r="170" spans="1:18" ht="15.6" x14ac:dyDescent="0.25">
      <c r="A170" s="20"/>
      <c r="B170" s="19"/>
      <c r="C170" s="19"/>
      <c r="D170" s="3">
        <v>2</v>
      </c>
      <c r="E170" s="10">
        <v>27.025646858517199</v>
      </c>
      <c r="F170" s="11">
        <f>AVERAGE(E169:E171)</f>
        <v>27.250184129134237</v>
      </c>
      <c r="G170" s="3"/>
      <c r="H170" s="12"/>
      <c r="I170" s="12"/>
      <c r="J170" s="3"/>
      <c r="K170" s="12"/>
      <c r="L170" s="3"/>
      <c r="M170" s="3"/>
      <c r="N170" s="3"/>
      <c r="O170" s="3"/>
      <c r="P170" s="3"/>
      <c r="Q170" s="3"/>
      <c r="R170" s="3"/>
    </row>
    <row r="171" spans="1:18" ht="15.6" x14ac:dyDescent="0.25">
      <c r="A171" s="20"/>
      <c r="B171" s="19"/>
      <c r="C171" s="19"/>
      <c r="D171" s="3">
        <v>3</v>
      </c>
      <c r="E171" s="10">
        <v>27.0961089862036</v>
      </c>
      <c r="F171" s="11">
        <f>AVERAGE(E169:E171)</f>
        <v>27.250184129134237</v>
      </c>
      <c r="G171" s="3"/>
      <c r="H171" s="12"/>
      <c r="I171" s="12"/>
      <c r="J171" s="3"/>
      <c r="K171" s="12"/>
      <c r="L171" s="3"/>
      <c r="M171" s="3"/>
      <c r="N171" s="3"/>
      <c r="O171" s="3"/>
      <c r="P171" s="3"/>
      <c r="Q171" s="3"/>
      <c r="R171" s="3"/>
    </row>
    <row r="172" spans="1:18" ht="15.6" x14ac:dyDescent="0.25">
      <c r="A172" s="18" t="s">
        <v>16</v>
      </c>
      <c r="B172" s="19" t="s">
        <v>15</v>
      </c>
      <c r="C172" s="19" t="s">
        <v>4</v>
      </c>
      <c r="D172" s="3">
        <v>1</v>
      </c>
      <c r="E172" s="10">
        <v>26.038702640133401</v>
      </c>
      <c r="F172" s="11">
        <f>AVERAGE(E172:E174)</f>
        <v>26.225800543688703</v>
      </c>
      <c r="G172" s="3">
        <f>STDEVA(E172:E174)</f>
        <v>0.19092285348750881</v>
      </c>
      <c r="H172" s="12">
        <f>E172-F175</f>
        <v>-1.6278474486470671</v>
      </c>
      <c r="I172" s="12">
        <f>F172-F175</f>
        <v>-1.4407495450917658</v>
      </c>
      <c r="J172" s="11">
        <f>SQRT(G172*G172+G175*I175)/SQRT(3)</f>
        <v>0.1102293608554647</v>
      </c>
      <c r="K172" s="12">
        <f>H172-I184</f>
        <v>-1.8460069037548621</v>
      </c>
      <c r="L172" s="13">
        <f>K172+J172*2.776</f>
        <v>-1.540010198020092</v>
      </c>
      <c r="M172" s="13">
        <f>K172-J172*2.776</f>
        <v>-2.1520036094896322</v>
      </c>
      <c r="N172" s="3">
        <f t="shared" ref="N172:P174" si="68">POWER(2,-K172)</f>
        <v>3.5950377098024044</v>
      </c>
      <c r="O172" s="3">
        <f t="shared" si="68"/>
        <v>2.9079655901883026</v>
      </c>
      <c r="P172" s="3">
        <f t="shared" si="68"/>
        <v>4.444446034199605</v>
      </c>
      <c r="Q172" s="3">
        <f>AVERAGE(N172:N174)</f>
        <v>3.1761901042123886</v>
      </c>
      <c r="R172" s="3">
        <f>STDEV(N172:N174)</f>
        <v>0.41780017754187426</v>
      </c>
    </row>
    <row r="173" spans="1:18" ht="15.6" x14ac:dyDescent="0.25">
      <c r="A173" s="18"/>
      <c r="B173" s="19"/>
      <c r="C173" s="19"/>
      <c r="D173" s="3">
        <v>2</v>
      </c>
      <c r="E173" s="10">
        <v>26.218367730539601</v>
      </c>
      <c r="F173" s="11">
        <f>AVERAGE(E172:E174)</f>
        <v>26.225800543688703</v>
      </c>
      <c r="G173" s="3"/>
      <c r="H173" s="12">
        <f>E173-F176</f>
        <v>-1.4481823582408673</v>
      </c>
      <c r="I173" s="12">
        <f>F173-F176</f>
        <v>-1.4407495450917658</v>
      </c>
      <c r="J173" s="11">
        <f>SQRT(G172*G172+G175*I175)/SQRT(3)</f>
        <v>0.1102293608554647</v>
      </c>
      <c r="K173" s="12">
        <f>H173-I185</f>
        <v>-1.6663418133486623</v>
      </c>
      <c r="L173" s="13">
        <f>K173+J173*2.776</f>
        <v>-1.3603451076138922</v>
      </c>
      <c r="M173" s="13">
        <f>K173-J173*2.776</f>
        <v>-1.9723385190834324</v>
      </c>
      <c r="N173" s="3">
        <f t="shared" si="68"/>
        <v>3.1740873105376672</v>
      </c>
      <c r="O173" s="3">
        <f t="shared" si="68"/>
        <v>2.5674658861378643</v>
      </c>
      <c r="P173" s="3">
        <f t="shared" si="68"/>
        <v>3.9240366578234864</v>
      </c>
      <c r="Q173" s="3"/>
      <c r="R173" s="3"/>
    </row>
    <row r="174" spans="1:18" ht="15.6" x14ac:dyDescent="0.25">
      <c r="A174" s="18"/>
      <c r="B174" s="19"/>
      <c r="C174" s="19"/>
      <c r="D174" s="3">
        <v>3</v>
      </c>
      <c r="E174" s="10">
        <v>26.420331260393102</v>
      </c>
      <c r="F174" s="11">
        <f>AVERAGE(E172:E174)</f>
        <v>26.225800543688703</v>
      </c>
      <c r="G174" s="3"/>
      <c r="H174" s="12">
        <f>E174-F177</f>
        <v>-1.2462188283873665</v>
      </c>
      <c r="I174" s="12">
        <f>F174-F177</f>
        <v>-1.4407495450917658</v>
      </c>
      <c r="J174" s="11">
        <f>SQRT(G172*G172+G175*I175)/SQRT(3)</f>
        <v>0.1102293608554647</v>
      </c>
      <c r="K174" s="12">
        <f>H174-I186</f>
        <v>-1.4643782834951615</v>
      </c>
      <c r="L174" s="13">
        <f>K174+J174*2.776</f>
        <v>-1.1583815777603914</v>
      </c>
      <c r="M174" s="13">
        <f>K174-J174*2.776</f>
        <v>-1.7703749892299316</v>
      </c>
      <c r="N174" s="3">
        <f t="shared" si="68"/>
        <v>2.7594452922970949</v>
      </c>
      <c r="O174" s="3">
        <f t="shared" si="68"/>
        <v>2.2320689254878783</v>
      </c>
      <c r="P174" s="3">
        <f t="shared" si="68"/>
        <v>3.4114261590359449</v>
      </c>
      <c r="Q174" s="3"/>
      <c r="R174" s="3"/>
    </row>
    <row r="175" spans="1:18" ht="15.6" x14ac:dyDescent="0.25">
      <c r="A175" s="18"/>
      <c r="B175" s="19" t="s">
        <v>11</v>
      </c>
      <c r="C175" s="19"/>
      <c r="D175" s="3">
        <v>1</v>
      </c>
      <c r="E175" s="10">
        <v>27.783532636278998</v>
      </c>
      <c r="F175" s="11">
        <f>AVERAGE(E175:E177)</f>
        <v>27.666550088780468</v>
      </c>
      <c r="G175" s="3">
        <f>STDEVA(E175:E177)</f>
        <v>0.1061355472067495</v>
      </c>
      <c r="H175" s="12"/>
      <c r="I175" s="12"/>
      <c r="J175" s="11"/>
      <c r="K175" s="12"/>
      <c r="L175" s="3"/>
      <c r="M175" s="3"/>
      <c r="N175" s="3"/>
      <c r="O175" s="3"/>
      <c r="P175" s="3"/>
      <c r="Q175" s="3"/>
      <c r="R175" s="3"/>
    </row>
    <row r="176" spans="1:18" ht="15.6" x14ac:dyDescent="0.25">
      <c r="A176" s="18"/>
      <c r="B176" s="19"/>
      <c r="C176" s="19"/>
      <c r="D176" s="3">
        <v>2</v>
      </c>
      <c r="E176" s="10">
        <v>27.576419171126101</v>
      </c>
      <c r="F176" s="11">
        <f>AVERAGE(E175:E177)</f>
        <v>27.666550088780468</v>
      </c>
      <c r="G176" s="3"/>
      <c r="H176" s="12"/>
      <c r="I176" s="12"/>
      <c r="J176" s="3"/>
      <c r="K176" s="12"/>
      <c r="L176" s="3"/>
      <c r="M176" s="3"/>
      <c r="N176" s="3"/>
      <c r="O176" s="3"/>
      <c r="P176" s="3"/>
      <c r="Q176" s="3"/>
      <c r="R176" s="3"/>
    </row>
    <row r="177" spans="1:18" ht="15.6" x14ac:dyDescent="0.25">
      <c r="A177" s="18"/>
      <c r="B177" s="19"/>
      <c r="C177" s="19"/>
      <c r="D177" s="3">
        <v>3</v>
      </c>
      <c r="E177" s="10">
        <v>27.639698458936302</v>
      </c>
      <c r="F177" s="11">
        <f>AVERAGE(E175:E177)</f>
        <v>27.666550088780468</v>
      </c>
      <c r="G177" s="3"/>
      <c r="H177" s="12"/>
      <c r="I177" s="12"/>
      <c r="J177" s="3"/>
      <c r="K177" s="12"/>
      <c r="L177" s="3"/>
      <c r="M177" s="3"/>
      <c r="N177" s="3"/>
      <c r="O177" s="3"/>
      <c r="P177" s="3"/>
      <c r="Q177" s="3"/>
      <c r="R177" s="3"/>
    </row>
    <row r="178" spans="1:18" ht="15.6" x14ac:dyDescent="0.25">
      <c r="A178" s="18"/>
      <c r="B178" s="19" t="s">
        <v>15</v>
      </c>
      <c r="C178" s="19" t="s">
        <v>5</v>
      </c>
      <c r="D178" s="3">
        <v>1</v>
      </c>
      <c r="E178" s="10">
        <v>26.158327480175799</v>
      </c>
      <c r="F178" s="11">
        <f>AVERAGE(E178:E180)</f>
        <v>26.232440068623003</v>
      </c>
      <c r="G178" s="3">
        <f>STDEVA(E178:E180)</f>
        <v>7.3351763931202671E-2</v>
      </c>
      <c r="H178" s="12">
        <f>E178-F181</f>
        <v>-1.0389204470482305</v>
      </c>
      <c r="I178" s="12">
        <f>F178-F181</f>
        <v>-0.96480785860102714</v>
      </c>
      <c r="J178" s="11">
        <f>SQRT(G178*G178+G181*I181)/SQRT(3)</f>
        <v>4.2349660651213747E-2</v>
      </c>
      <c r="K178" s="12">
        <f>H178-I184</f>
        <v>-1.2570799021560255</v>
      </c>
      <c r="L178" s="13">
        <f>K178+J178*2.776</f>
        <v>-1.1395172441882562</v>
      </c>
      <c r="M178" s="13">
        <f>K178-J178*2.776</f>
        <v>-1.3746425601237948</v>
      </c>
      <c r="N178" s="3">
        <f t="shared" ref="N178:P180" si="69">POWER(2,-K178)</f>
        <v>2.3901147800553733</v>
      </c>
      <c r="O178" s="3">
        <f t="shared" si="69"/>
        <v>2.203072914312497</v>
      </c>
      <c r="P178" s="3">
        <f t="shared" si="69"/>
        <v>2.5930365830047282</v>
      </c>
      <c r="Q178" s="3">
        <f>AVERAGE(N178:N180)</f>
        <v>2.2723906414445216</v>
      </c>
      <c r="R178" s="3">
        <f>STDEV(N178:N180)</f>
        <v>0.11559180595938899</v>
      </c>
    </row>
    <row r="179" spans="1:18" ht="15.6" x14ac:dyDescent="0.25">
      <c r="A179" s="18"/>
      <c r="B179" s="19"/>
      <c r="C179" s="19"/>
      <c r="D179" s="3">
        <v>2</v>
      </c>
      <c r="E179" s="10">
        <v>26.233986160832799</v>
      </c>
      <c r="F179" s="11">
        <f>AVERAGE(E178:E180)</f>
        <v>26.232440068623003</v>
      </c>
      <c r="G179" s="3"/>
      <c r="H179" s="12">
        <f>E179-F182</f>
        <v>-0.96326176639123062</v>
      </c>
      <c r="I179" s="12">
        <f>F179-F182</f>
        <v>-0.96480785860102714</v>
      </c>
      <c r="J179" s="11">
        <f>SQRT(G178*G178+G181*I181)/SQRT(3)</f>
        <v>4.2349660651213747E-2</v>
      </c>
      <c r="K179" s="12">
        <f>H179-I185</f>
        <v>-1.1814212214990256</v>
      </c>
      <c r="L179" s="13">
        <f>K179+J179*2.776</f>
        <v>-1.0638585635312563</v>
      </c>
      <c r="M179" s="13">
        <f>K179-J179*2.776</f>
        <v>-1.2989838794667949</v>
      </c>
      <c r="N179" s="3">
        <f t="shared" si="69"/>
        <v>2.2680009137098671</v>
      </c>
      <c r="O179" s="3">
        <f t="shared" si="69"/>
        <v>2.0905152440061663</v>
      </c>
      <c r="P179" s="3">
        <f t="shared" si="69"/>
        <v>2.4605551953457172</v>
      </c>
      <c r="Q179" s="3"/>
      <c r="R179" s="3"/>
    </row>
    <row r="180" spans="1:18" ht="15.6" x14ac:dyDescent="0.25">
      <c r="A180" s="18"/>
      <c r="B180" s="19"/>
      <c r="C180" s="19"/>
      <c r="D180" s="3">
        <v>3</v>
      </c>
      <c r="E180" s="10">
        <v>26.305006564860399</v>
      </c>
      <c r="F180" s="11">
        <f>AVERAGE(E178:E180)</f>
        <v>26.232440068623003</v>
      </c>
      <c r="G180" s="3"/>
      <c r="H180" s="12">
        <f>E180-F183</f>
        <v>-0.89224136236363094</v>
      </c>
      <c r="I180" s="12">
        <f>F180-F183</f>
        <v>-0.96480785860102714</v>
      </c>
      <c r="J180" s="11">
        <f>SQRT(G178*G178+G181*I181)/SQRT(3)</f>
        <v>4.2349660651213747E-2</v>
      </c>
      <c r="K180" s="12">
        <f>H180-I186</f>
        <v>-1.1104008174714259</v>
      </c>
      <c r="L180" s="13">
        <f>K180+J180*2.776</f>
        <v>-0.99283815950365661</v>
      </c>
      <c r="M180" s="13">
        <f>K180-J180*2.776</f>
        <v>-1.2279634754391953</v>
      </c>
      <c r="N180" s="3">
        <f t="shared" si="69"/>
        <v>2.1590562305683245</v>
      </c>
      <c r="O180" s="3">
        <f t="shared" si="69"/>
        <v>1.9900961835533753</v>
      </c>
      <c r="P180" s="3">
        <f t="shared" si="69"/>
        <v>2.3423610603747873</v>
      </c>
      <c r="Q180" s="3"/>
      <c r="R180" s="3"/>
    </row>
    <row r="181" spans="1:18" ht="15.6" x14ac:dyDescent="0.25">
      <c r="A181" s="18"/>
      <c r="B181" s="19" t="s">
        <v>11</v>
      </c>
      <c r="C181" s="19"/>
      <c r="D181" s="3">
        <v>1</v>
      </c>
      <c r="E181" s="10">
        <v>27.158308261302199</v>
      </c>
      <c r="F181" s="11">
        <f>AVERAGE(E181:E183)</f>
        <v>27.19724792722403</v>
      </c>
      <c r="G181" s="3">
        <f>STDEVA(E181:E183)</f>
        <v>4.5788764711590553E-2</v>
      </c>
      <c r="H181" s="12"/>
      <c r="I181" s="12"/>
      <c r="J181" s="11"/>
      <c r="K181" s="12"/>
      <c r="L181" s="3"/>
      <c r="M181" s="3"/>
      <c r="N181" s="3"/>
      <c r="O181" s="3"/>
      <c r="P181" s="3"/>
      <c r="Q181" s="3"/>
      <c r="R181" s="3"/>
    </row>
    <row r="182" spans="1:18" ht="15.6" x14ac:dyDescent="0.25">
      <c r="A182" s="18"/>
      <c r="B182" s="19"/>
      <c r="C182" s="19"/>
      <c r="D182" s="3">
        <v>2</v>
      </c>
      <c r="E182" s="10">
        <v>27.1857437745319</v>
      </c>
      <c r="F182" s="11">
        <f>AVERAGE(E181:E183)</f>
        <v>27.19724792722403</v>
      </c>
      <c r="G182" s="3"/>
      <c r="H182" s="12"/>
      <c r="I182" s="12"/>
      <c r="J182" s="3"/>
      <c r="K182" s="12"/>
      <c r="L182" s="3"/>
      <c r="M182" s="3"/>
      <c r="N182" s="3"/>
      <c r="O182" s="3"/>
      <c r="P182" s="3"/>
      <c r="Q182" s="3"/>
      <c r="R182" s="3"/>
    </row>
    <row r="183" spans="1:18" ht="15.6" x14ac:dyDescent="0.25">
      <c r="A183" s="18"/>
      <c r="B183" s="19"/>
      <c r="C183" s="19"/>
      <c r="D183" s="3">
        <v>3</v>
      </c>
      <c r="E183" s="10">
        <v>27.247691745838001</v>
      </c>
      <c r="F183" s="11">
        <f>AVERAGE(E181:E183)</f>
        <v>27.19724792722403</v>
      </c>
      <c r="G183" s="3"/>
      <c r="H183" s="12"/>
      <c r="I183" s="12"/>
      <c r="J183" s="3"/>
      <c r="K183" s="12"/>
      <c r="L183" s="3"/>
      <c r="M183" s="3"/>
      <c r="N183" s="3"/>
      <c r="O183" s="3"/>
      <c r="P183" s="3"/>
      <c r="Q183" s="3"/>
      <c r="R183" s="3"/>
    </row>
    <row r="184" spans="1:18" ht="15.6" x14ac:dyDescent="0.25">
      <c r="A184" s="18"/>
      <c r="B184" s="19" t="s">
        <v>15</v>
      </c>
      <c r="C184" s="19" t="s">
        <v>6</v>
      </c>
      <c r="D184" s="3">
        <v>1</v>
      </c>
      <c r="E184" s="10">
        <v>27.617713325810101</v>
      </c>
      <c r="F184" s="11">
        <f>AVERAGE(E184:E186)</f>
        <v>27.437473109852764</v>
      </c>
      <c r="G184" s="3">
        <f>STDEVA(E184:E186)</f>
        <v>0.1565845902688861</v>
      </c>
      <c r="H184" s="12">
        <f>E184-F187</f>
        <v>0.39839967106513186</v>
      </c>
      <c r="I184" s="12">
        <f>F184-F187</f>
        <v>0.218159455107795</v>
      </c>
      <c r="J184" s="11">
        <f>SQRT(G184*G184+G187*I187)/SQRT(3)</f>
        <v>9.0404155342688655E-2</v>
      </c>
      <c r="K184" s="12">
        <f>H184-I184</f>
        <v>0.18024021595733686</v>
      </c>
      <c r="L184" s="13">
        <f>K184+J184*2.776</f>
        <v>0.43120215118864053</v>
      </c>
      <c r="M184" s="13">
        <f>K184-J184*2.776</f>
        <v>-7.072171927396681E-2</v>
      </c>
      <c r="N184" s="3">
        <f t="shared" ref="N184:P186" si="70">POWER(2,-K184)</f>
        <v>0.88255603405160798</v>
      </c>
      <c r="O184" s="3">
        <f t="shared" si="70"/>
        <v>0.74164354015630729</v>
      </c>
      <c r="P184" s="3">
        <f t="shared" si="70"/>
        <v>1.0502419438275465</v>
      </c>
      <c r="Q184" s="3">
        <f>AVERAGE(N184:N186)</f>
        <v>1.0038507676978918</v>
      </c>
      <c r="R184" s="3">
        <f>STDEV(N184:N186)</f>
        <v>0.10544219202565261</v>
      </c>
    </row>
    <row r="185" spans="1:18" ht="15.6" x14ac:dyDescent="0.25">
      <c r="A185" s="18"/>
      <c r="B185" s="19"/>
      <c r="C185" s="19"/>
      <c r="D185" s="3">
        <v>2</v>
      </c>
      <c r="E185" s="10">
        <v>27.334950085950201</v>
      </c>
      <c r="F185" s="11">
        <f>AVERAGE(E184:E186)</f>
        <v>27.437473109852764</v>
      </c>
      <c r="G185" s="3"/>
      <c r="H185" s="12">
        <f>E185-F188</f>
        <v>0.11563643120523182</v>
      </c>
      <c r="I185" s="12">
        <f>F185-F188</f>
        <v>0.218159455107795</v>
      </c>
      <c r="J185" s="11">
        <f>SQRT(G184*G184+G187*I187)/SQRT(3)</f>
        <v>9.0404155342688655E-2</v>
      </c>
      <c r="K185" s="12">
        <f>H185-I185</f>
        <v>-0.10252302390256318</v>
      </c>
      <c r="L185" s="13">
        <f>K185+J185*2.776</f>
        <v>0.14843891132874049</v>
      </c>
      <c r="M185" s="13">
        <f>K185-J185*2.776</f>
        <v>-0.35348495913386685</v>
      </c>
      <c r="N185" s="3">
        <f t="shared" si="70"/>
        <v>1.0736494487125794</v>
      </c>
      <c r="O185" s="3">
        <f t="shared" si="70"/>
        <v>0.90222620129239617</v>
      </c>
      <c r="P185" s="3">
        <f t="shared" si="70"/>
        <v>1.2776431642858568</v>
      </c>
      <c r="Q185" s="3"/>
      <c r="R185" s="3"/>
    </row>
    <row r="186" spans="1:18" ht="15.6" x14ac:dyDescent="0.25">
      <c r="A186" s="18"/>
      <c r="B186" s="19"/>
      <c r="C186" s="19"/>
      <c r="D186" s="3">
        <v>3</v>
      </c>
      <c r="E186" s="10">
        <v>27.359755917798001</v>
      </c>
      <c r="F186" s="11">
        <f>AVERAGE(E184:E186)</f>
        <v>27.437473109852764</v>
      </c>
      <c r="G186" s="3"/>
      <c r="H186" s="12">
        <f>E186-F189</f>
        <v>0.14044226305303198</v>
      </c>
      <c r="I186" s="12">
        <f>F186-F189</f>
        <v>0.218159455107795</v>
      </c>
      <c r="J186" s="11">
        <f>SQRT(G184*G184+G187*I187)/SQRT(3)</f>
        <v>9.0404155342688655E-2</v>
      </c>
      <c r="K186" s="12">
        <f>H186-I186</f>
        <v>-7.7717192054763018E-2</v>
      </c>
      <c r="L186" s="13">
        <f>K186+J186*2.776</f>
        <v>0.17324474317654065</v>
      </c>
      <c r="M186" s="13">
        <f>K186-J186*2.776</f>
        <v>-0.32867912728606669</v>
      </c>
      <c r="N186" s="3">
        <f t="shared" si="70"/>
        <v>1.0553468203294882</v>
      </c>
      <c r="O186" s="3">
        <f t="shared" si="70"/>
        <v>0.886845845162615</v>
      </c>
      <c r="P186" s="3">
        <f t="shared" si="70"/>
        <v>1.2558630310494816</v>
      </c>
      <c r="Q186" s="3"/>
      <c r="R186" s="3"/>
    </row>
    <row r="187" spans="1:18" ht="15.6" x14ac:dyDescent="0.25">
      <c r="A187" s="18"/>
      <c r="B187" s="19" t="s">
        <v>11</v>
      </c>
      <c r="C187" s="19"/>
      <c r="D187" s="3">
        <v>1</v>
      </c>
      <c r="E187" s="10">
        <v>27.277261085165701</v>
      </c>
      <c r="F187" s="11">
        <f>AVERAGE(E187:E189)</f>
        <v>27.219313654744969</v>
      </c>
      <c r="G187" s="3">
        <f>STDEVA(E187:E189)</f>
        <v>8.9132917843239776E-2</v>
      </c>
      <c r="H187" s="12"/>
      <c r="I187" s="12"/>
      <c r="J187" s="11"/>
      <c r="K187" s="12"/>
      <c r="L187" s="3"/>
      <c r="M187" s="3"/>
      <c r="N187" s="3"/>
      <c r="O187" s="3"/>
      <c r="P187" s="3"/>
      <c r="Q187" s="3"/>
      <c r="R187" s="3"/>
    </row>
    <row r="188" spans="1:18" ht="15.6" x14ac:dyDescent="0.25">
      <c r="A188" s="18"/>
      <c r="B188" s="19"/>
      <c r="C188" s="19"/>
      <c r="D188" s="3">
        <v>2</v>
      </c>
      <c r="E188" s="10">
        <v>27.116676865175901</v>
      </c>
      <c r="F188" s="11">
        <f>AVERAGE(E187:E189)</f>
        <v>27.219313654744969</v>
      </c>
      <c r="G188" s="3"/>
      <c r="H188" s="12"/>
      <c r="I188" s="12"/>
      <c r="J188" s="3"/>
      <c r="K188" s="12"/>
      <c r="L188" s="3"/>
      <c r="M188" s="3"/>
      <c r="N188" s="3"/>
      <c r="O188" s="3"/>
      <c r="P188" s="3"/>
      <c r="Q188" s="3"/>
      <c r="R188" s="3"/>
    </row>
    <row r="189" spans="1:18" ht="15.6" x14ac:dyDescent="0.25">
      <c r="A189" s="18"/>
      <c r="B189" s="19"/>
      <c r="C189" s="19"/>
      <c r="D189" s="3">
        <v>3</v>
      </c>
      <c r="E189" s="10">
        <v>27.264003013893301</v>
      </c>
      <c r="F189" s="11">
        <f>AVERAGE(E187:E189)</f>
        <v>27.219313654744969</v>
      </c>
      <c r="G189" s="3"/>
      <c r="H189" s="12"/>
      <c r="I189" s="12"/>
      <c r="J189" s="3"/>
      <c r="K189" s="12"/>
      <c r="L189" s="3"/>
      <c r="M189" s="3"/>
      <c r="N189" s="3"/>
      <c r="O189" s="3"/>
      <c r="P189" s="3"/>
      <c r="Q189" s="3"/>
      <c r="R189" s="3"/>
    </row>
    <row r="190" spans="1:18" ht="15.6" x14ac:dyDescent="0.25">
      <c r="A190" s="18"/>
      <c r="B190" s="19" t="s">
        <v>15</v>
      </c>
      <c r="C190" s="19" t="s">
        <v>7</v>
      </c>
      <c r="D190" s="3">
        <v>1</v>
      </c>
      <c r="E190" s="10">
        <v>26.826956813604099</v>
      </c>
      <c r="F190" s="11">
        <f>AVERAGE(E190:E192)</f>
        <v>26.79138497362997</v>
      </c>
      <c r="G190" s="3">
        <f>STDEVA(E190:E192)</f>
        <v>4.6561439938267481E-2</v>
      </c>
      <c r="H190" s="12">
        <f>E190-F193</f>
        <v>-0.89695650068520294</v>
      </c>
      <c r="I190" s="12">
        <f>F190-F193</f>
        <v>-0.93252834065933143</v>
      </c>
      <c r="J190" s="11">
        <f>SQRT(G190*G190+G193*I193)/SQRT(3)</f>
        <v>2.6882259882215324E-2</v>
      </c>
      <c r="K190" s="12">
        <f>H190-I184</f>
        <v>-1.1151159557929979</v>
      </c>
      <c r="L190" s="13">
        <f>K190+J190*2.776</f>
        <v>-1.0404908023599682</v>
      </c>
      <c r="M190" s="13">
        <f>K190-J190*2.776</f>
        <v>-1.1897411092260277</v>
      </c>
      <c r="N190" s="3">
        <f t="shared" ref="N190:P192" si="71">POWER(2,-K190)</f>
        <v>2.1661241850542217</v>
      </c>
      <c r="O190" s="3">
        <f t="shared" si="71"/>
        <v>2.0569272974087864</v>
      </c>
      <c r="P190" s="3">
        <f t="shared" si="71"/>
        <v>2.2811180497179842</v>
      </c>
      <c r="Q190" s="3">
        <f>AVERAGE(N190:N192)</f>
        <v>2.2209720380869693</v>
      </c>
      <c r="R190" s="3">
        <f>STDEV(N190:N192)</f>
        <v>7.2219664647335022E-2</v>
      </c>
    </row>
    <row r="191" spans="1:18" ht="15.6" x14ac:dyDescent="0.25">
      <c r="A191" s="18"/>
      <c r="B191" s="19"/>
      <c r="C191" s="19"/>
      <c r="D191" s="3">
        <v>2</v>
      </c>
      <c r="E191" s="10">
        <v>26.7386855771651</v>
      </c>
      <c r="F191" s="11">
        <f>AVERAGE(E190:E192)</f>
        <v>26.79138497362997</v>
      </c>
      <c r="G191" s="3"/>
      <c r="H191" s="12">
        <f>E191-F194</f>
        <v>-0.98522773712420175</v>
      </c>
      <c r="I191" s="12">
        <f>F191-F194</f>
        <v>-0.93252834065933143</v>
      </c>
      <c r="J191" s="11">
        <f>SQRT(G190*G190+G193*I193)/SQRT(3)</f>
        <v>2.6882259882215324E-2</v>
      </c>
      <c r="K191" s="12">
        <f>H191-I185</f>
        <v>-1.2033871922319967</v>
      </c>
      <c r="L191" s="13">
        <f>K191+J191*2.776</f>
        <v>-1.128762038798967</v>
      </c>
      <c r="M191" s="13">
        <f>K191-J191*2.776</f>
        <v>-1.2780123456650265</v>
      </c>
      <c r="N191" s="3">
        <f t="shared" si="71"/>
        <v>2.3027969271412165</v>
      </c>
      <c r="O191" s="3">
        <f t="shared" si="71"/>
        <v>2.1867102045708768</v>
      </c>
      <c r="P191" s="3">
        <f t="shared" si="71"/>
        <v>2.4250463900367052</v>
      </c>
      <c r="Q191" s="3"/>
      <c r="R191" s="3"/>
    </row>
    <row r="192" spans="1:18" ht="15.6" x14ac:dyDescent="0.25">
      <c r="A192" s="18"/>
      <c r="B192" s="19"/>
      <c r="C192" s="19"/>
      <c r="D192" s="3">
        <v>3</v>
      </c>
      <c r="E192" s="10">
        <v>26.808512530120701</v>
      </c>
      <c r="F192" s="11">
        <f>AVERAGE(E190:E192)</f>
        <v>26.79138497362997</v>
      </c>
      <c r="G192" s="3"/>
      <c r="H192" s="12">
        <f>E192-F195</f>
        <v>-0.91540078416860027</v>
      </c>
      <c r="I192" s="12">
        <f>F192-F195</f>
        <v>-0.93252834065933143</v>
      </c>
      <c r="J192" s="11">
        <f>SQRT(G190*G190+G193*I193)/SQRT(3)</f>
        <v>2.6882259882215324E-2</v>
      </c>
      <c r="K192" s="12">
        <f>H192-I186</f>
        <v>-1.1335602392763953</v>
      </c>
      <c r="L192" s="13">
        <f>K192+J192*2.776</f>
        <v>-1.0589350858433655</v>
      </c>
      <c r="M192" s="13">
        <f>K192-J192*2.776</f>
        <v>-1.208185392709425</v>
      </c>
      <c r="N192" s="3">
        <f t="shared" si="71"/>
        <v>2.1939950020654693</v>
      </c>
      <c r="O192" s="3">
        <f t="shared" si="71"/>
        <v>2.0833931134996058</v>
      </c>
      <c r="P192" s="3">
        <f t="shared" si="71"/>
        <v>2.310468455471915</v>
      </c>
      <c r="Q192" s="3"/>
      <c r="R192" s="3"/>
    </row>
    <row r="193" spans="1:18" ht="15.6" x14ac:dyDescent="0.25">
      <c r="A193" s="18"/>
      <c r="B193" s="19" t="s">
        <v>11</v>
      </c>
      <c r="C193" s="19"/>
      <c r="D193" s="3">
        <v>1</v>
      </c>
      <c r="E193" s="10">
        <v>27.567661340651199</v>
      </c>
      <c r="F193" s="11">
        <f>AVERAGE(E193:E195)</f>
        <v>27.723913314289302</v>
      </c>
      <c r="G193" s="3">
        <f>STDEVA(E193:E195)</f>
        <v>0.14142992126898116</v>
      </c>
      <c r="H193" s="12"/>
      <c r="I193" s="12"/>
      <c r="J193" s="11"/>
      <c r="K193" s="12"/>
      <c r="L193" s="3"/>
      <c r="M193" s="3"/>
      <c r="N193" s="3"/>
      <c r="O193" s="3"/>
      <c r="P193" s="3"/>
      <c r="Q193" s="3"/>
      <c r="R193" s="3"/>
    </row>
    <row r="194" spans="1:18" ht="15.6" x14ac:dyDescent="0.25">
      <c r="A194" s="18"/>
      <c r="B194" s="19"/>
      <c r="C194" s="19"/>
      <c r="D194" s="3">
        <v>2</v>
      </c>
      <c r="E194" s="10">
        <v>27.760912507156</v>
      </c>
      <c r="F194" s="11">
        <f>AVERAGE(E193:E195)</f>
        <v>27.723913314289302</v>
      </c>
      <c r="G194" s="3"/>
      <c r="H194" s="12"/>
      <c r="I194" s="12"/>
      <c r="J194" s="3"/>
      <c r="K194" s="12"/>
      <c r="L194" s="3"/>
      <c r="M194" s="3"/>
      <c r="N194" s="3"/>
      <c r="O194" s="3"/>
      <c r="P194" s="3"/>
      <c r="Q194" s="3"/>
      <c r="R194" s="3"/>
    </row>
    <row r="195" spans="1:18" ht="15.6" x14ac:dyDescent="0.25">
      <c r="A195" s="18"/>
      <c r="B195" s="19"/>
      <c r="C195" s="19"/>
      <c r="D195" s="3">
        <v>3</v>
      </c>
      <c r="E195" s="10">
        <v>27.843166095060699</v>
      </c>
      <c r="F195" s="11">
        <f>AVERAGE(E193:E195)</f>
        <v>27.723913314289302</v>
      </c>
      <c r="G195" s="3"/>
      <c r="H195" s="12"/>
      <c r="I195" s="12"/>
      <c r="J195" s="3"/>
      <c r="K195" s="12"/>
      <c r="L195" s="3"/>
      <c r="M195" s="3"/>
      <c r="N195" s="3"/>
      <c r="O195" s="3"/>
      <c r="P195" s="3"/>
      <c r="Q195" s="3"/>
      <c r="R195" s="3"/>
    </row>
    <row r="196" spans="1:18" ht="15.6" x14ac:dyDescent="0.25">
      <c r="A196" s="20" t="s">
        <v>14</v>
      </c>
      <c r="B196" s="19" t="s">
        <v>13</v>
      </c>
      <c r="C196" s="19" t="s">
        <v>4</v>
      </c>
      <c r="D196" s="3">
        <v>1</v>
      </c>
      <c r="E196" s="10">
        <v>22.3801564074036</v>
      </c>
      <c r="F196" s="11">
        <f>AVERAGE(E196:E198)</f>
        <v>22.457436903356101</v>
      </c>
      <c r="G196" s="3">
        <f>STDEVA(E196:E198)</f>
        <v>0.36745925528989037</v>
      </c>
      <c r="H196" s="12">
        <f>E196-F199</f>
        <v>-6.9506116683579293</v>
      </c>
      <c r="I196" s="12">
        <f>F196-F199</f>
        <v>-6.8733311724054289</v>
      </c>
      <c r="J196" s="11">
        <f>SQRT(G196*G196+G199*I199)/SQRT(3)</f>
        <v>0.21215269995783764</v>
      </c>
      <c r="K196" s="12">
        <f>H196-I208</f>
        <v>1.1698519678733383</v>
      </c>
      <c r="L196" s="13">
        <f>K196+J196*2.776</f>
        <v>1.7587878629562956</v>
      </c>
      <c r="M196" s="13">
        <f>K196-J196*2.776</f>
        <v>0.58091607279038104</v>
      </c>
      <c r="N196" s="3">
        <f t="shared" ref="N196:P198" si="72">POWER(2,-K196)</f>
        <v>0.44446694413057197</v>
      </c>
      <c r="O196" s="3">
        <f t="shared" si="72"/>
        <v>0.29549633396841235</v>
      </c>
      <c r="P196" s="3">
        <f t="shared" si="72"/>
        <v>0.6685391381061484</v>
      </c>
      <c r="Q196" s="3">
        <f>AVERAGE(N196:N198)</f>
        <v>0.4302097378517204</v>
      </c>
      <c r="R196" s="3">
        <f>STDEV(N196:N198)</f>
        <v>0.10452846211528746</v>
      </c>
    </row>
    <row r="197" spans="1:18" ht="15.6" x14ac:dyDescent="0.25">
      <c r="A197" s="20"/>
      <c r="B197" s="19"/>
      <c r="C197" s="19"/>
      <c r="D197" s="3">
        <v>2</v>
      </c>
      <c r="E197" s="10">
        <v>22.134764131905701</v>
      </c>
      <c r="F197" s="11">
        <f>AVERAGE(E196:E198)</f>
        <v>22.457436903356101</v>
      </c>
      <c r="G197" s="3"/>
      <c r="H197" s="12">
        <f>E197-F200</f>
        <v>-7.1960039438558283</v>
      </c>
      <c r="I197" s="12">
        <f>F197-F200</f>
        <v>-6.8733311724054289</v>
      </c>
      <c r="J197" s="11">
        <f>SQRT(G196*G196+G199*I199)/SQRT(3)</f>
        <v>0.21215269995783764</v>
      </c>
      <c r="K197" s="12">
        <f>H197-I209</f>
        <v>0.92445969237543935</v>
      </c>
      <c r="L197" s="13">
        <f>K197+J197*2.776</f>
        <v>1.5133955874583966</v>
      </c>
      <c r="M197" s="13">
        <f>K197-J197*2.776</f>
        <v>0.33552379729248205</v>
      </c>
      <c r="N197" s="3">
        <f t="shared" si="72"/>
        <v>0.52687780346437363</v>
      </c>
      <c r="O197" s="3">
        <f t="shared" si="72"/>
        <v>0.35028580061808734</v>
      </c>
      <c r="P197" s="3">
        <f t="shared" si="72"/>
        <v>0.79249635381625849</v>
      </c>
      <c r="Q197" s="3"/>
      <c r="R197" s="3"/>
    </row>
    <row r="198" spans="1:18" ht="15.6" x14ac:dyDescent="0.25">
      <c r="A198" s="20"/>
      <c r="B198" s="19"/>
      <c r="C198" s="19"/>
      <c r="D198" s="3">
        <v>3</v>
      </c>
      <c r="E198" s="10">
        <v>22.857390170759</v>
      </c>
      <c r="F198" s="11">
        <f>AVERAGE(E196:E198)</f>
        <v>22.457436903356101</v>
      </c>
      <c r="G198" s="3"/>
      <c r="H198" s="12">
        <f>E198-F201</f>
        <v>-6.4733779050025291</v>
      </c>
      <c r="I198" s="12">
        <f>F198-F201</f>
        <v>-6.8733311724054289</v>
      </c>
      <c r="J198" s="11">
        <f>SQRT(G196*G196+G199*I199)/SQRT(3)</f>
        <v>0.21215269995783764</v>
      </c>
      <c r="K198" s="12">
        <f>H198-I210</f>
        <v>1.6470857312287386</v>
      </c>
      <c r="L198" s="13">
        <f>K198+J198*2.776</f>
        <v>2.2360216263116959</v>
      </c>
      <c r="M198" s="13">
        <f>K198-J198*2.776</f>
        <v>1.0581498361457813</v>
      </c>
      <c r="N198" s="3">
        <f t="shared" si="72"/>
        <v>0.31928446596021542</v>
      </c>
      <c r="O198" s="3">
        <f t="shared" si="72"/>
        <v>0.21227087960131716</v>
      </c>
      <c r="P198" s="3">
        <f t="shared" si="72"/>
        <v>0.48024755159523719</v>
      </c>
      <c r="Q198" s="3"/>
      <c r="R198" s="3"/>
    </row>
    <row r="199" spans="1:18" ht="15.6" x14ac:dyDescent="0.25">
      <c r="A199" s="20"/>
      <c r="B199" s="19" t="s">
        <v>11</v>
      </c>
      <c r="C199" s="19"/>
      <c r="D199" s="3">
        <v>1</v>
      </c>
      <c r="E199" s="10">
        <v>29.373203154525498</v>
      </c>
      <c r="F199" s="11">
        <f>AVERAGE(E199:E201)</f>
        <v>29.330768075761529</v>
      </c>
      <c r="G199" s="3">
        <f>STDEVA(E199:E201)</f>
        <v>0.18281711698430647</v>
      </c>
      <c r="H199" s="12"/>
      <c r="I199" s="12"/>
      <c r="J199" s="11"/>
      <c r="K199" s="12"/>
      <c r="L199" s="3"/>
      <c r="M199" s="3"/>
      <c r="N199" s="3"/>
      <c r="O199" s="3"/>
      <c r="P199" s="3"/>
      <c r="Q199" s="3"/>
      <c r="R199" s="3"/>
    </row>
    <row r="200" spans="1:18" ht="15.6" x14ac:dyDescent="0.25">
      <c r="A200" s="20"/>
      <c r="B200" s="19"/>
      <c r="C200" s="19"/>
      <c r="D200" s="3">
        <v>2</v>
      </c>
      <c r="E200" s="10">
        <v>29.488635840997699</v>
      </c>
      <c r="F200" s="11">
        <f>AVERAGE(E199:E201)</f>
        <v>29.330768075761529</v>
      </c>
      <c r="G200" s="3"/>
      <c r="H200" s="12"/>
      <c r="I200" s="12"/>
      <c r="J200" s="3"/>
      <c r="K200" s="12"/>
      <c r="L200" s="3"/>
      <c r="M200" s="3"/>
      <c r="N200" s="3"/>
      <c r="O200" s="3"/>
      <c r="P200" s="3"/>
      <c r="Q200" s="3"/>
      <c r="R200" s="3"/>
    </row>
    <row r="201" spans="1:18" ht="15.6" x14ac:dyDescent="0.25">
      <c r="A201" s="20"/>
      <c r="B201" s="19"/>
      <c r="C201" s="19"/>
      <c r="D201" s="3">
        <v>3</v>
      </c>
      <c r="E201" s="10">
        <v>29.130465231761399</v>
      </c>
      <c r="F201" s="11">
        <f>AVERAGE(E199:E201)</f>
        <v>29.330768075761529</v>
      </c>
      <c r="G201" s="3"/>
      <c r="H201" s="12"/>
      <c r="I201" s="12"/>
      <c r="J201" s="3"/>
      <c r="K201" s="12"/>
      <c r="L201" s="3"/>
      <c r="M201" s="3"/>
      <c r="N201" s="3"/>
      <c r="O201" s="3"/>
      <c r="P201" s="3"/>
      <c r="Q201" s="3"/>
      <c r="R201" s="3"/>
    </row>
    <row r="202" spans="1:18" ht="15.6" x14ac:dyDescent="0.25">
      <c r="A202" s="20"/>
      <c r="B202" s="19" t="s">
        <v>13</v>
      </c>
      <c r="C202" s="19" t="s">
        <v>5</v>
      </c>
      <c r="D202" s="3">
        <v>1</v>
      </c>
      <c r="E202" s="10">
        <v>23.275518854391599</v>
      </c>
      <c r="F202" s="11">
        <f>AVERAGE(E202:E204)</f>
        <v>23.435021633889932</v>
      </c>
      <c r="G202" s="3">
        <f>STDEVA(E202:E204)</f>
        <v>0.30759510818470714</v>
      </c>
      <c r="H202" s="12">
        <f>E202-F205</f>
        <v>-7.053269373176601</v>
      </c>
      <c r="I202" s="12">
        <f>F202-F205</f>
        <v>-6.8937665936782686</v>
      </c>
      <c r="J202" s="11">
        <f>SQRT(G202*G202+G205*I205)/SQRT(3)</f>
        <v>0.17759011851185275</v>
      </c>
      <c r="K202" s="12">
        <f>H202-I208</f>
        <v>1.0671942630546667</v>
      </c>
      <c r="L202" s="13">
        <f>K202+J202*2.776</f>
        <v>1.5601844320435698</v>
      </c>
      <c r="M202" s="13">
        <f>K202-J202*2.776</f>
        <v>0.57420409406576356</v>
      </c>
      <c r="N202" s="3">
        <f t="shared" ref="N202:P204" si="73">POWER(2,-K202)</f>
        <v>0.47724624015826816</v>
      </c>
      <c r="O202" s="3">
        <f t="shared" si="73"/>
        <v>0.33910772805024419</v>
      </c>
      <c r="P202" s="3">
        <f t="shared" si="73"/>
        <v>0.67165668873065776</v>
      </c>
      <c r="Q202" s="3">
        <f>AVERAGE(N202:N204)</f>
        <v>0.43353113966344753</v>
      </c>
      <c r="R202" s="3">
        <f>STDEV(N202:N204)</f>
        <v>8.6242665738924307E-2</v>
      </c>
    </row>
    <row r="203" spans="1:18" ht="15.6" x14ac:dyDescent="0.25">
      <c r="A203" s="20"/>
      <c r="B203" s="19"/>
      <c r="C203" s="19"/>
      <c r="D203" s="3">
        <v>2</v>
      </c>
      <c r="E203" s="10">
        <v>23.239938713411298</v>
      </c>
      <c r="F203" s="11">
        <f>AVERAGE(E202:E204)</f>
        <v>23.435021633889932</v>
      </c>
      <c r="G203" s="3"/>
      <c r="H203" s="12">
        <f>E203-F206</f>
        <v>-7.0888495141569017</v>
      </c>
      <c r="I203" s="12">
        <f>F203-F206</f>
        <v>-6.8937665936782686</v>
      </c>
      <c r="J203" s="11">
        <f>SQRT(G202*G202+G205*I205)/SQRT(3)</f>
        <v>0.17759011851185275</v>
      </c>
      <c r="K203" s="12">
        <f>H203-I209</f>
        <v>1.031614122074366</v>
      </c>
      <c r="L203" s="13">
        <f>K203+J203*2.776</f>
        <v>1.5246042910632691</v>
      </c>
      <c r="M203" s="13">
        <f>K203-J203*2.776</f>
        <v>0.53862395308546285</v>
      </c>
      <c r="N203" s="3">
        <f t="shared" si="73"/>
        <v>0.48916255563253569</v>
      </c>
      <c r="O203" s="3">
        <f t="shared" si="73"/>
        <v>0.34757487630031469</v>
      </c>
      <c r="P203" s="3">
        <f t="shared" si="73"/>
        <v>0.68842721999909107</v>
      </c>
      <c r="Q203" s="3"/>
      <c r="R203" s="3"/>
    </row>
    <row r="204" spans="1:18" ht="15.6" x14ac:dyDescent="0.25">
      <c r="A204" s="20"/>
      <c r="B204" s="19"/>
      <c r="C204" s="19"/>
      <c r="D204" s="3">
        <v>3</v>
      </c>
      <c r="E204" s="10">
        <v>23.789607333866901</v>
      </c>
      <c r="F204" s="11">
        <f>AVERAGE(E202:E204)</f>
        <v>23.435021633889932</v>
      </c>
      <c r="G204" s="3"/>
      <c r="H204" s="12">
        <f>E204-F207</f>
        <v>-6.5391808937012996</v>
      </c>
      <c r="I204" s="12">
        <f>F204-F207</f>
        <v>-6.8937665936782686</v>
      </c>
      <c r="J204" s="11">
        <f>SQRT(G202*G202+G205*I205)/SQRT(3)</f>
        <v>0.17759011851185275</v>
      </c>
      <c r="K204" s="12">
        <f>H204-I210</f>
        <v>1.581282742529968</v>
      </c>
      <c r="L204" s="13">
        <f>K204+J204*2.776</f>
        <v>2.0742729115188712</v>
      </c>
      <c r="M204" s="13">
        <f>K204-J204*2.776</f>
        <v>1.0882925735410649</v>
      </c>
      <c r="N204" s="3">
        <f t="shared" si="73"/>
        <v>0.33418462319953862</v>
      </c>
      <c r="O204" s="3">
        <f t="shared" si="73"/>
        <v>0.23745517258541596</v>
      </c>
      <c r="P204" s="3">
        <f t="shared" si="73"/>
        <v>0.47031766529678337</v>
      </c>
      <c r="Q204" s="3"/>
      <c r="R204" s="3"/>
    </row>
    <row r="205" spans="1:18" ht="15.6" x14ac:dyDescent="0.25">
      <c r="A205" s="20"/>
      <c r="B205" s="19" t="s">
        <v>11</v>
      </c>
      <c r="C205" s="19"/>
      <c r="D205" s="3">
        <v>1</v>
      </c>
      <c r="E205" s="10">
        <v>30.644627244054</v>
      </c>
      <c r="F205" s="11">
        <f>AVERAGE(E205:E207)</f>
        <v>30.3287882275682</v>
      </c>
      <c r="G205" s="3">
        <f>STDEVA(E205:E207)</f>
        <v>0.27964812960209079</v>
      </c>
      <c r="H205" s="12"/>
      <c r="I205" s="12"/>
      <c r="J205" s="11"/>
      <c r="K205" s="12"/>
      <c r="L205" s="3"/>
      <c r="M205" s="3"/>
      <c r="N205" s="3"/>
      <c r="O205" s="3"/>
      <c r="P205" s="3"/>
      <c r="Q205" s="3"/>
      <c r="R205" s="3"/>
    </row>
    <row r="206" spans="1:18" ht="15.6" x14ac:dyDescent="0.25">
      <c r="A206" s="20"/>
      <c r="B206" s="19"/>
      <c r="C206" s="19"/>
      <c r="D206" s="3">
        <v>2</v>
      </c>
      <c r="E206" s="10">
        <v>30.2290697772101</v>
      </c>
      <c r="F206" s="11">
        <f>AVERAGE(E205:E207)</f>
        <v>30.3287882275682</v>
      </c>
      <c r="G206" s="3"/>
      <c r="H206" s="12"/>
      <c r="I206" s="12"/>
      <c r="J206" s="3"/>
      <c r="K206" s="12"/>
      <c r="L206" s="3"/>
      <c r="M206" s="3"/>
      <c r="N206" s="3"/>
      <c r="O206" s="3"/>
      <c r="P206" s="3"/>
      <c r="Q206" s="3"/>
      <c r="R206" s="3"/>
    </row>
    <row r="207" spans="1:18" ht="15.6" x14ac:dyDescent="0.25">
      <c r="A207" s="20"/>
      <c r="B207" s="19"/>
      <c r="C207" s="19"/>
      <c r="D207" s="3">
        <v>3</v>
      </c>
      <c r="E207" s="10">
        <v>30.112667661440501</v>
      </c>
      <c r="F207" s="11">
        <f>AVERAGE(E205:E207)</f>
        <v>30.3287882275682</v>
      </c>
      <c r="G207" s="3"/>
      <c r="H207" s="12"/>
      <c r="I207" s="12"/>
      <c r="J207" s="3"/>
      <c r="K207" s="12"/>
      <c r="L207" s="3"/>
      <c r="M207" s="3"/>
      <c r="N207" s="3"/>
      <c r="O207" s="3"/>
      <c r="P207" s="3"/>
      <c r="Q207" s="3"/>
      <c r="R207" s="3"/>
    </row>
    <row r="208" spans="1:18" ht="15.6" x14ac:dyDescent="0.25">
      <c r="A208" s="20"/>
      <c r="B208" s="19" t="s">
        <v>13</v>
      </c>
      <c r="C208" s="19" t="s">
        <v>6</v>
      </c>
      <c r="D208" s="3">
        <v>1</v>
      </c>
      <c r="E208" s="10">
        <v>22.2737020711584</v>
      </c>
      <c r="F208" s="11">
        <f>AVERAGE(E208:E210)</f>
        <v>22.284098796857901</v>
      </c>
      <c r="G208" s="3">
        <f>STDEVA(E208:E210)</f>
        <v>0.36278542315178686</v>
      </c>
      <c r="H208" s="12">
        <f>E208-F211</f>
        <v>-8.1308603619307682</v>
      </c>
      <c r="I208" s="12">
        <f>F208-F211</f>
        <v>-8.1204636362312677</v>
      </c>
      <c r="J208" s="11">
        <f>SQRT(G208*G208+G211*I211)/SQRT(3)</f>
        <v>0.20945426171475645</v>
      </c>
      <c r="K208" s="12">
        <f>H208-I208</f>
        <v>-1.0396725699500564E-2</v>
      </c>
      <c r="L208" s="13">
        <f>K208+J208*2.776</f>
        <v>0.57104830482066327</v>
      </c>
      <c r="M208" s="13">
        <f>K208-J208*2.776</f>
        <v>-0.59184175621966439</v>
      </c>
      <c r="N208" s="3">
        <f t="shared" ref="N208:P210" si="74">POWER(2,-K208)</f>
        <v>1.007232490134659</v>
      </c>
      <c r="O208" s="3">
        <f t="shared" si="74"/>
        <v>0.67312749637047975</v>
      </c>
      <c r="P208" s="3">
        <f t="shared" si="74"/>
        <v>1.5071695847416253</v>
      </c>
      <c r="Q208" s="3">
        <f>AVERAGE(N208:N210)</f>
        <v>1.021113014251162</v>
      </c>
      <c r="R208" s="3">
        <f>STDEV(N208:N210)</f>
        <v>0.25341388571083789</v>
      </c>
    </row>
    <row r="209" spans="1:18" ht="15.6" x14ac:dyDescent="0.25">
      <c r="A209" s="20"/>
      <c r="B209" s="19"/>
      <c r="C209" s="19"/>
      <c r="D209" s="3">
        <v>2</v>
      </c>
      <c r="E209" s="10">
        <v>22.651970834410498</v>
      </c>
      <c r="F209" s="11">
        <f>AVERAGE(E208:E210)</f>
        <v>22.284098796857901</v>
      </c>
      <c r="G209" s="3"/>
      <c r="H209" s="12">
        <f>E209-F212</f>
        <v>-7.75259159867867</v>
      </c>
      <c r="I209" s="12">
        <f>F209-F212</f>
        <v>-8.1204636362312677</v>
      </c>
      <c r="J209" s="11">
        <f>SQRT(G208*G208+G211*I211)/SQRT(3)</f>
        <v>0.20945426171475645</v>
      </c>
      <c r="K209" s="12">
        <f>H209-I209</f>
        <v>0.36787203755259767</v>
      </c>
      <c r="L209" s="13">
        <f>K209+J209*2.776</f>
        <v>0.94931706807276151</v>
      </c>
      <c r="M209" s="13">
        <f>K209-J209*2.776</f>
        <v>-0.21357299296756616</v>
      </c>
      <c r="N209" s="3">
        <f t="shared" si="74"/>
        <v>0.77492466125620796</v>
      </c>
      <c r="O209" s="3">
        <f t="shared" si="74"/>
        <v>0.51787755281543435</v>
      </c>
      <c r="P209" s="3">
        <f t="shared" si="74"/>
        <v>1.1595563996902234</v>
      </c>
      <c r="Q209" s="3"/>
      <c r="R209" s="3"/>
    </row>
    <row r="210" spans="1:18" ht="15.6" x14ac:dyDescent="0.25">
      <c r="A210" s="20"/>
      <c r="B210" s="19"/>
      <c r="C210" s="19"/>
      <c r="D210" s="3">
        <v>3</v>
      </c>
      <c r="E210" s="10">
        <v>21.9266234850048</v>
      </c>
      <c r="F210" s="11">
        <f>AVERAGE(E208:E210)</f>
        <v>22.284098796857901</v>
      </c>
      <c r="G210" s="3"/>
      <c r="H210" s="12">
        <f>E210-F213</f>
        <v>-8.4779389480843683</v>
      </c>
      <c r="I210" s="12">
        <f>F210-F213</f>
        <v>-8.1204636362312677</v>
      </c>
      <c r="J210" s="11">
        <f>SQRT(G208*G208+G211*I211)/SQRT(3)</f>
        <v>0.20945426171475645</v>
      </c>
      <c r="K210" s="12">
        <f>H210-I210</f>
        <v>-0.35747531185310066</v>
      </c>
      <c r="L210" s="13">
        <f>K210+J210*2.776</f>
        <v>0.22396971866706317</v>
      </c>
      <c r="M210" s="13">
        <f>K210-J210*2.776</f>
        <v>-0.93892034237326449</v>
      </c>
      <c r="N210" s="3">
        <f t="shared" si="74"/>
        <v>1.2811818913626187</v>
      </c>
      <c r="O210" s="3">
        <f t="shared" si="74"/>
        <v>0.85620625563103092</v>
      </c>
      <c r="P210" s="3">
        <f t="shared" si="74"/>
        <v>1.9170930228088001</v>
      </c>
      <c r="Q210" s="3"/>
      <c r="R210" s="3"/>
    </row>
    <row r="211" spans="1:18" ht="15.6" x14ac:dyDescent="0.25">
      <c r="A211" s="20"/>
      <c r="B211" s="19" t="s">
        <v>11</v>
      </c>
      <c r="C211" s="19"/>
      <c r="D211" s="3">
        <v>1</v>
      </c>
      <c r="E211" s="10">
        <v>30.232541817001799</v>
      </c>
      <c r="F211" s="11">
        <f>AVERAGE(E211:E213)</f>
        <v>30.404562433089168</v>
      </c>
      <c r="G211" s="3">
        <f>STDEVA(E211:E213)</f>
        <v>0.16778409265596314</v>
      </c>
      <c r="H211" s="12"/>
      <c r="I211" s="12"/>
      <c r="J211" s="11"/>
      <c r="K211" s="12"/>
      <c r="L211" s="3"/>
      <c r="M211" s="3"/>
      <c r="N211" s="3"/>
      <c r="O211" s="3"/>
      <c r="P211" s="3"/>
      <c r="Q211" s="3"/>
      <c r="R211" s="3"/>
    </row>
    <row r="212" spans="1:18" ht="15.6" x14ac:dyDescent="0.25">
      <c r="A212" s="20"/>
      <c r="B212" s="19"/>
      <c r="C212" s="19"/>
      <c r="D212" s="3">
        <v>2</v>
      </c>
      <c r="E212" s="10">
        <v>30.413383477118501</v>
      </c>
      <c r="F212" s="11">
        <f>AVERAGE(E211:E213)</f>
        <v>30.404562433089168</v>
      </c>
      <c r="G212" s="3"/>
      <c r="H212" s="12"/>
      <c r="I212" s="12"/>
      <c r="J212" s="3"/>
      <c r="K212" s="12"/>
      <c r="L212" s="3"/>
      <c r="M212" s="3"/>
      <c r="N212" s="3"/>
      <c r="O212" s="3"/>
      <c r="P212" s="3"/>
      <c r="Q212" s="3"/>
      <c r="R212" s="3"/>
    </row>
    <row r="213" spans="1:18" ht="15.6" x14ac:dyDescent="0.25">
      <c r="A213" s="20"/>
      <c r="B213" s="19"/>
      <c r="C213" s="19"/>
      <c r="D213" s="3">
        <v>3</v>
      </c>
      <c r="E213" s="10">
        <v>30.567762005147198</v>
      </c>
      <c r="F213" s="11">
        <f>AVERAGE(E211:E213)</f>
        <v>30.404562433089168</v>
      </c>
      <c r="G213" s="3"/>
      <c r="H213" s="12"/>
      <c r="I213" s="12"/>
      <c r="J213" s="3"/>
      <c r="K213" s="12"/>
      <c r="L213" s="3"/>
      <c r="M213" s="3"/>
      <c r="N213" s="3"/>
      <c r="O213" s="3"/>
      <c r="P213" s="3"/>
      <c r="Q213" s="3"/>
      <c r="R213" s="3"/>
    </row>
    <row r="214" spans="1:18" ht="15.6" x14ac:dyDescent="0.25">
      <c r="A214" s="20"/>
      <c r="B214" s="19" t="s">
        <v>13</v>
      </c>
      <c r="C214" s="19" t="s">
        <v>7</v>
      </c>
      <c r="D214" s="3">
        <v>1</v>
      </c>
      <c r="E214" s="10">
        <v>23.917108109429702</v>
      </c>
      <c r="F214" s="11">
        <f>AVERAGE(E214:E216)</f>
        <v>24.047673164481466</v>
      </c>
      <c r="G214" s="3">
        <f>STDEVA(E214:E216)</f>
        <v>0.28569712722577267</v>
      </c>
      <c r="H214" s="12">
        <f>E214-F217</f>
        <v>-6.0022134313249325</v>
      </c>
      <c r="I214" s="12">
        <f>F214-F217</f>
        <v>-5.8716483762731677</v>
      </c>
      <c r="J214" s="11">
        <f>SQRT(G214*G214+G217*I217)/SQRT(3)</f>
        <v>0.16494731331050264</v>
      </c>
      <c r="K214" s="12">
        <f>H214-I208</f>
        <v>2.1182502049063352</v>
      </c>
      <c r="L214" s="13">
        <f>K214+J214*2.776</f>
        <v>2.5761439466562903</v>
      </c>
      <c r="M214" s="13">
        <f>K214-J214*2.776</f>
        <v>1.6603564631563799</v>
      </c>
      <c r="N214" s="3">
        <f t="shared" ref="N214:P216" si="75">POWER(2,-K214)</f>
        <v>0.23032609790103722</v>
      </c>
      <c r="O214" s="3">
        <f t="shared" si="75"/>
        <v>0.16768854594648333</v>
      </c>
      <c r="P214" s="3">
        <f t="shared" si="75"/>
        <v>0.31636097191306539</v>
      </c>
      <c r="Q214" s="3">
        <f>AVERAGE(N214:N216)</f>
        <v>0.21305733360201284</v>
      </c>
      <c r="R214" s="3">
        <f>STDEV(N214:N216)</f>
        <v>3.9696738993393717E-2</v>
      </c>
    </row>
    <row r="215" spans="1:18" ht="15.6" x14ac:dyDescent="0.25">
      <c r="A215" s="20"/>
      <c r="B215" s="19"/>
      <c r="C215" s="19"/>
      <c r="D215" s="3">
        <v>2</v>
      </c>
      <c r="E215" s="10">
        <v>23.850586823227999</v>
      </c>
      <c r="F215" s="11">
        <f>AVERAGE(E214:E216)</f>
        <v>24.047673164481466</v>
      </c>
      <c r="G215" s="3"/>
      <c r="H215" s="12">
        <f>E215-F218</f>
        <v>-6.0687347175266346</v>
      </c>
      <c r="I215" s="12">
        <f>F215-F218</f>
        <v>-5.8716483762731677</v>
      </c>
      <c r="J215" s="11">
        <f>SQRT(G214*G214+G217*I217)/SQRT(3)</f>
        <v>0.16494731331050264</v>
      </c>
      <c r="K215" s="12">
        <f>H215-I209</f>
        <v>2.051728918704633</v>
      </c>
      <c r="L215" s="13">
        <f>K215+J215*2.776</f>
        <v>2.5096226604545882</v>
      </c>
      <c r="M215" s="13">
        <f>K215-J215*2.776</f>
        <v>1.5938351769546777</v>
      </c>
      <c r="N215" s="3">
        <f t="shared" si="75"/>
        <v>0.24119486221871175</v>
      </c>
      <c r="O215" s="3">
        <f t="shared" si="75"/>
        <v>0.17560153236562961</v>
      </c>
      <c r="P215" s="3">
        <f t="shared" si="75"/>
        <v>0.33128960081950809</v>
      </c>
      <c r="Q215" s="3"/>
      <c r="R215" s="3"/>
    </row>
    <row r="216" spans="1:18" ht="15.6" x14ac:dyDescent="0.25">
      <c r="A216" s="20"/>
      <c r="B216" s="19"/>
      <c r="C216" s="19"/>
      <c r="D216" s="3">
        <v>3</v>
      </c>
      <c r="E216" s="10">
        <v>24.375324560786702</v>
      </c>
      <c r="F216" s="11">
        <f>AVERAGE(E214:E216)</f>
        <v>24.047673164481466</v>
      </c>
      <c r="G216" s="3"/>
      <c r="H216" s="12">
        <f>E216-F219</f>
        <v>-5.5439969799679325</v>
      </c>
      <c r="I216" s="12">
        <f>F216-F219</f>
        <v>-5.8716483762731677</v>
      </c>
      <c r="J216" s="11">
        <f>SQRT(G214*G214+G217*I217)/SQRT(3)</f>
        <v>0.16494731331050264</v>
      </c>
      <c r="K216" s="12">
        <f>H216-I210</f>
        <v>2.5764666562633352</v>
      </c>
      <c r="L216" s="13">
        <f>K216+J216*2.776</f>
        <v>3.0343603980132903</v>
      </c>
      <c r="M216" s="13">
        <f>K216-J216*2.776</f>
        <v>2.11857291451338</v>
      </c>
      <c r="N216" s="3">
        <f t="shared" si="75"/>
        <v>0.16765104068628955</v>
      </c>
      <c r="O216" s="3">
        <f t="shared" si="75"/>
        <v>0.12205807112304663</v>
      </c>
      <c r="P216" s="3">
        <f t="shared" si="75"/>
        <v>0.23027458311102914</v>
      </c>
      <c r="Q216" s="3"/>
      <c r="R216" s="3"/>
    </row>
    <row r="217" spans="1:18" ht="15.6" x14ac:dyDescent="0.25">
      <c r="A217" s="20"/>
      <c r="B217" s="19" t="s">
        <v>11</v>
      </c>
      <c r="C217" s="19"/>
      <c r="D217" s="3">
        <v>1</v>
      </c>
      <c r="E217" s="10">
        <v>29.870300381389001</v>
      </c>
      <c r="F217" s="11">
        <f>AVERAGE(E217:E219)</f>
        <v>29.919321540754634</v>
      </c>
      <c r="G217" s="3">
        <f>STDEVA(E217:E219)</f>
        <v>0.15705147784834139</v>
      </c>
      <c r="H217" s="12"/>
      <c r="I217" s="12"/>
      <c r="J217" s="11"/>
      <c r="K217" s="12"/>
      <c r="L217" s="3"/>
      <c r="M217" s="3"/>
      <c r="N217" s="3"/>
      <c r="O217" s="3"/>
      <c r="P217" s="3"/>
      <c r="Q217" s="3"/>
      <c r="R217" s="3"/>
    </row>
    <row r="218" spans="1:18" ht="15.6" x14ac:dyDescent="0.25">
      <c r="A218" s="20"/>
      <c r="B218" s="19"/>
      <c r="C218" s="19"/>
      <c r="D218" s="3">
        <v>2</v>
      </c>
      <c r="E218" s="10">
        <v>29.7926274209563</v>
      </c>
      <c r="F218" s="11">
        <f>AVERAGE(E217:E219)</f>
        <v>29.919321540754634</v>
      </c>
      <c r="G218" s="14"/>
      <c r="H218" s="12"/>
      <c r="I218" s="12"/>
      <c r="J218" s="3"/>
      <c r="K218" s="12"/>
      <c r="L218" s="3"/>
      <c r="M218" s="3"/>
      <c r="N218" s="3"/>
      <c r="O218" s="3"/>
      <c r="P218" s="3"/>
      <c r="Q218" s="3"/>
      <c r="R218" s="3"/>
    </row>
    <row r="219" spans="1:18" ht="15.6" x14ac:dyDescent="0.25">
      <c r="A219" s="20"/>
      <c r="B219" s="19"/>
      <c r="C219" s="19"/>
      <c r="D219" s="3">
        <v>3</v>
      </c>
      <c r="E219" s="10">
        <v>30.095036819918601</v>
      </c>
      <c r="F219" s="11">
        <f>AVERAGE(E217:E219)</f>
        <v>29.919321540754634</v>
      </c>
      <c r="G219" s="14"/>
      <c r="H219" s="12"/>
      <c r="I219" s="12"/>
      <c r="J219" s="3"/>
      <c r="K219" s="12"/>
      <c r="L219" s="3"/>
      <c r="M219" s="3"/>
      <c r="N219" s="3"/>
      <c r="O219" s="3"/>
      <c r="P219" s="3"/>
      <c r="Q219" s="3"/>
      <c r="R219" s="3"/>
    </row>
    <row r="220" spans="1:18" ht="15.6" x14ac:dyDescent="0.25">
      <c r="A220" s="18" t="s">
        <v>37</v>
      </c>
      <c r="B220" s="19" t="s">
        <v>38</v>
      </c>
      <c r="C220" s="19" t="s">
        <v>4</v>
      </c>
      <c r="D220" s="3">
        <v>1</v>
      </c>
      <c r="E220" s="10">
        <v>27.787245348769599</v>
      </c>
      <c r="F220" s="11">
        <f>AVERAGE(E220:E222)</f>
        <v>27.428626480880329</v>
      </c>
      <c r="G220" s="3">
        <f>STDEVA(E220:E222)</f>
        <v>0.31499507364951396</v>
      </c>
      <c r="H220" s="12">
        <f>E220-F223</f>
        <v>-0.57757687932803492</v>
      </c>
      <c r="I220" s="12">
        <f>F220-F223</f>
        <v>-0.93619574721730459</v>
      </c>
      <c r="J220" s="11">
        <f>SQRT(G220*G220+G223*I223)/SQRT(3)</f>
        <v>0.18186249056495288</v>
      </c>
      <c r="K220" s="12">
        <f>H220-I232</f>
        <v>-0.56891681537020133</v>
      </c>
      <c r="L220" s="13">
        <f>K220+J220*2.776</f>
        <v>-6.4066541561892176E-2</v>
      </c>
      <c r="M220" s="13">
        <f>K220-J220*2.776</f>
        <v>-1.0737670891785105</v>
      </c>
      <c r="N220" s="3">
        <f t="shared" ref="N220:P222" si="76">POWER(2,-K220)</f>
        <v>1.483409399188431</v>
      </c>
      <c r="O220" s="3">
        <f t="shared" si="76"/>
        <v>1.0454083165613728</v>
      </c>
      <c r="P220" s="3">
        <f t="shared" si="76"/>
        <v>2.104922460191081</v>
      </c>
      <c r="Q220" s="3">
        <f>AVERAGE(N220:N222)</f>
        <v>1.9312517415268726</v>
      </c>
      <c r="R220" s="3">
        <f>STDEV(N220:N222)</f>
        <v>0.39571430877551095</v>
      </c>
    </row>
    <row r="221" spans="1:18" ht="15.6" x14ac:dyDescent="0.25">
      <c r="A221" s="18"/>
      <c r="B221" s="19"/>
      <c r="C221" s="19"/>
      <c r="D221" s="3">
        <v>2</v>
      </c>
      <c r="E221" s="10">
        <v>27.196721637261199</v>
      </c>
      <c r="F221" s="11">
        <f>AVERAGE(E220:E222)</f>
        <v>27.428626480880329</v>
      </c>
      <c r="G221" s="3"/>
      <c r="H221" s="12">
        <f>E221-F224</f>
        <v>-1.1681005908364348</v>
      </c>
      <c r="I221" s="12">
        <f>F221-F224</f>
        <v>-0.93619574721730459</v>
      </c>
      <c r="J221" s="11">
        <f>SQRT(G220*G220+G223*I223)/SQRT(3)</f>
        <v>0.18186249056495288</v>
      </c>
      <c r="K221" s="12">
        <f>H221-I233</f>
        <v>-1.1594405268786012</v>
      </c>
      <c r="L221" s="13">
        <f>K221+J221*2.776</f>
        <v>-0.65459025307029206</v>
      </c>
      <c r="M221" s="13">
        <f>K221-J221*2.776</f>
        <v>-1.6642908006869104</v>
      </c>
      <c r="N221" s="3">
        <f t="shared" si="76"/>
        <v>2.2337078824630363</v>
      </c>
      <c r="O221" s="3">
        <f t="shared" si="76"/>
        <v>1.5741688022019398</v>
      </c>
      <c r="P221" s="3">
        <f t="shared" si="76"/>
        <v>3.1695780637999436</v>
      </c>
      <c r="Q221" s="3"/>
      <c r="R221" s="3"/>
    </row>
    <row r="222" spans="1:18" ht="15.6" x14ac:dyDescent="0.25">
      <c r="A222" s="18"/>
      <c r="B222" s="19"/>
      <c r="C222" s="19"/>
      <c r="D222" s="3">
        <v>3</v>
      </c>
      <c r="E222" s="10">
        <v>27.3019124566102</v>
      </c>
      <c r="F222" s="11">
        <f>AVERAGE(E220:E222)</f>
        <v>27.428626480880329</v>
      </c>
      <c r="G222" s="3"/>
      <c r="H222" s="12">
        <f>E222-F225</f>
        <v>-1.0629097714874334</v>
      </c>
      <c r="I222" s="12">
        <f>F222-F225</f>
        <v>-0.93619574721730459</v>
      </c>
      <c r="J222" s="11">
        <f>SQRT(G220*G220+G223*I223)/SQRT(3)</f>
        <v>0.18186249056495288</v>
      </c>
      <c r="K222" s="12">
        <f>H222-I234</f>
        <v>-1.0542497075295998</v>
      </c>
      <c r="L222" s="13">
        <f>K222+J222*2.776</f>
        <v>-0.54939943372129063</v>
      </c>
      <c r="M222" s="13">
        <f>K222-J222*2.776</f>
        <v>-1.5590999813379089</v>
      </c>
      <c r="N222" s="3">
        <f t="shared" si="76"/>
        <v>2.0766379429291502</v>
      </c>
      <c r="O222" s="3">
        <f t="shared" si="76"/>
        <v>1.4634763519853302</v>
      </c>
      <c r="P222" s="3">
        <f t="shared" si="76"/>
        <v>2.9466995760900687</v>
      </c>
      <c r="Q222" s="3"/>
      <c r="R222" s="3"/>
    </row>
    <row r="223" spans="1:18" ht="15.6" x14ac:dyDescent="0.25">
      <c r="A223" s="18"/>
      <c r="B223" s="19" t="s">
        <v>11</v>
      </c>
      <c r="C223" s="19"/>
      <c r="D223" s="3">
        <v>1</v>
      </c>
      <c r="E223" s="10">
        <v>28.609339460031901</v>
      </c>
      <c r="F223" s="11">
        <f>AVERAGE(E223:E225)</f>
        <v>28.364822228097633</v>
      </c>
      <c r="G223" s="3">
        <f>STDEVA(E223:E225)</f>
        <v>0.24361511827465429</v>
      </c>
      <c r="H223" s="12"/>
      <c r="I223" s="12"/>
      <c r="J223" s="11"/>
      <c r="K223" s="12"/>
      <c r="L223" s="3"/>
      <c r="M223" s="3"/>
      <c r="N223" s="3"/>
      <c r="O223" s="3"/>
      <c r="P223" s="3"/>
      <c r="Q223" s="3"/>
      <c r="R223" s="3"/>
    </row>
    <row r="224" spans="1:18" ht="15.6" x14ac:dyDescent="0.25">
      <c r="A224" s="18"/>
      <c r="B224" s="19"/>
      <c r="C224" s="19"/>
      <c r="D224" s="3">
        <v>2</v>
      </c>
      <c r="E224" s="10">
        <v>28.122119358148101</v>
      </c>
      <c r="F224" s="11">
        <f>AVERAGE(E223:E225)</f>
        <v>28.364822228097633</v>
      </c>
      <c r="G224" s="3"/>
      <c r="H224" s="12"/>
      <c r="I224" s="12"/>
      <c r="J224" s="3"/>
      <c r="K224" s="12"/>
      <c r="L224" s="3"/>
      <c r="M224" s="3"/>
      <c r="N224" s="3"/>
      <c r="O224" s="3"/>
      <c r="P224" s="3"/>
      <c r="Q224" s="3"/>
      <c r="R224" s="3"/>
    </row>
    <row r="225" spans="1:18" ht="15.6" x14ac:dyDescent="0.25">
      <c r="A225" s="18"/>
      <c r="B225" s="19"/>
      <c r="C225" s="19"/>
      <c r="D225" s="3">
        <v>3</v>
      </c>
      <c r="E225" s="10">
        <v>28.363007866112898</v>
      </c>
      <c r="F225" s="11">
        <f>AVERAGE(E223:E225)</f>
        <v>28.364822228097633</v>
      </c>
      <c r="G225" s="3"/>
      <c r="H225" s="12"/>
      <c r="I225" s="12"/>
      <c r="J225" s="3"/>
      <c r="K225" s="12"/>
      <c r="L225" s="3"/>
      <c r="M225" s="3"/>
      <c r="N225" s="3"/>
      <c r="O225" s="3"/>
      <c r="P225" s="3"/>
      <c r="Q225" s="3"/>
      <c r="R225" s="3"/>
    </row>
    <row r="226" spans="1:18" ht="15.6" x14ac:dyDescent="0.25">
      <c r="A226" s="18"/>
      <c r="B226" s="19" t="s">
        <v>38</v>
      </c>
      <c r="C226" s="19" t="s">
        <v>5</v>
      </c>
      <c r="D226" s="3">
        <v>1</v>
      </c>
      <c r="E226" s="10">
        <v>26.5639159040953</v>
      </c>
      <c r="F226" s="11">
        <f>AVERAGE(E226:E228)</f>
        <v>26.778672522568332</v>
      </c>
      <c r="G226" s="3">
        <f>STDEVA(E226:E228)</f>
        <v>0.18973488023801252</v>
      </c>
      <c r="H226" s="12">
        <f>E226-F229</f>
        <v>-1.3852220941706683</v>
      </c>
      <c r="I226" s="12">
        <f>F226-F229</f>
        <v>-1.170465475697636</v>
      </c>
      <c r="J226" s="11">
        <f>SQRT(G226*G226+G229*I229)/SQRT(3)</f>
        <v>0.10954348418007794</v>
      </c>
      <c r="K226" s="12">
        <f>H226-I232</f>
        <v>-1.3765620302128347</v>
      </c>
      <c r="L226" s="13">
        <f>K226+J226*2.776</f>
        <v>-1.0724693181289384</v>
      </c>
      <c r="M226" s="13">
        <f>K226-J226*2.776</f>
        <v>-1.6806547422967311</v>
      </c>
      <c r="N226" s="3">
        <f t="shared" ref="N226:P228" si="77">POWER(2,-K226)</f>
        <v>2.5964888501483463</v>
      </c>
      <c r="O226" s="3">
        <f t="shared" si="77"/>
        <v>2.1030298362666531</v>
      </c>
      <c r="P226" s="3">
        <f t="shared" si="77"/>
        <v>3.205734047460211</v>
      </c>
      <c r="Q226" s="3">
        <f>AVERAGE(N226:N228)</f>
        <v>2.250560509320461</v>
      </c>
      <c r="R226" s="3">
        <f>STDEV(N226:N228)</f>
        <v>0.30441840456511821</v>
      </c>
    </row>
    <row r="227" spans="1:18" ht="15.6" x14ac:dyDescent="0.25">
      <c r="A227" s="18"/>
      <c r="B227" s="19"/>
      <c r="C227" s="19"/>
      <c r="D227" s="3">
        <v>2</v>
      </c>
      <c r="E227" s="10">
        <v>26.923587758896101</v>
      </c>
      <c r="F227" s="11">
        <f>AVERAGE(E226:E228)</f>
        <v>26.778672522568332</v>
      </c>
      <c r="G227" s="3"/>
      <c r="H227" s="12">
        <f>E227-F230</f>
        <v>-1.025550239369867</v>
      </c>
      <c r="I227" s="12">
        <f>F227-F230</f>
        <v>-1.170465475697636</v>
      </c>
      <c r="J227" s="11">
        <f>SQRT(G226*G226+G229*I229)/SQRT(3)</f>
        <v>0.10954348418007794</v>
      </c>
      <c r="K227" s="12">
        <f>H227-I233</f>
        <v>-1.0168901754120334</v>
      </c>
      <c r="L227" s="13">
        <f>K227+J227*2.776</f>
        <v>-0.71279746332813709</v>
      </c>
      <c r="M227" s="13">
        <f>K227-J227*2.776</f>
        <v>-1.3209828874959297</v>
      </c>
      <c r="N227" s="3">
        <f t="shared" si="77"/>
        <v>2.0235523540698854</v>
      </c>
      <c r="O227" s="3">
        <f t="shared" si="77"/>
        <v>1.6389791065782757</v>
      </c>
      <c r="P227" s="3">
        <f t="shared" si="77"/>
        <v>2.4983626168429218</v>
      </c>
      <c r="Q227" s="3"/>
      <c r="R227" s="3"/>
    </row>
    <row r="228" spans="1:18" ht="15.6" x14ac:dyDescent="0.25">
      <c r="A228" s="18"/>
      <c r="B228" s="19"/>
      <c r="C228" s="19"/>
      <c r="D228" s="3">
        <v>3</v>
      </c>
      <c r="E228" s="10">
        <v>26.848513904713599</v>
      </c>
      <c r="F228" s="11">
        <f>AVERAGE(E226:E228)</f>
        <v>26.778672522568332</v>
      </c>
      <c r="G228" s="3"/>
      <c r="H228" s="12">
        <f>E228-F231</f>
        <v>-1.1006240935523692</v>
      </c>
      <c r="I228" s="12">
        <f>F228-F231</f>
        <v>-1.170465475697636</v>
      </c>
      <c r="J228" s="11">
        <f>SQRT(G226*G226+G229*I229)/SQRT(3)</f>
        <v>0.10954348418007794</v>
      </c>
      <c r="K228" s="12">
        <f>H228-I234</f>
        <v>-1.0919640295945356</v>
      </c>
      <c r="L228" s="13">
        <f>K228+J228*2.776</f>
        <v>-0.78787131751063932</v>
      </c>
      <c r="M228" s="13">
        <f>K228-J228*2.776</f>
        <v>-1.396056741678432</v>
      </c>
      <c r="N228" s="3">
        <f t="shared" si="77"/>
        <v>2.13164032374315</v>
      </c>
      <c r="O228" s="3">
        <f t="shared" si="77"/>
        <v>1.7265251113113111</v>
      </c>
      <c r="P228" s="3">
        <f t="shared" si="77"/>
        <v>2.6318125580905547</v>
      </c>
      <c r="Q228" s="3"/>
      <c r="R228" s="3"/>
    </row>
    <row r="229" spans="1:18" ht="15.6" x14ac:dyDescent="0.25">
      <c r="A229" s="18"/>
      <c r="B229" s="19" t="s">
        <v>11</v>
      </c>
      <c r="C229" s="19"/>
      <c r="D229" s="3">
        <v>1</v>
      </c>
      <c r="E229" s="10">
        <v>27.92226825733</v>
      </c>
      <c r="F229" s="11">
        <f>AVERAGE(E229:E231)</f>
        <v>27.949137998265968</v>
      </c>
      <c r="G229" s="3">
        <f>STDEVA(E229:E231)</f>
        <v>4.2581991161170389E-2</v>
      </c>
      <c r="H229" s="12"/>
      <c r="I229" s="12"/>
      <c r="J229" s="11"/>
      <c r="K229" s="12"/>
      <c r="L229" s="3"/>
      <c r="M229" s="3"/>
      <c r="N229" s="3"/>
      <c r="O229" s="3"/>
      <c r="P229" s="3"/>
      <c r="Q229" s="3"/>
      <c r="R229" s="3"/>
    </row>
    <row r="230" spans="1:18" ht="15.6" x14ac:dyDescent="0.25">
      <c r="A230" s="18"/>
      <c r="B230" s="19"/>
      <c r="C230" s="19"/>
      <c r="D230" s="3">
        <v>2</v>
      </c>
      <c r="E230" s="10">
        <v>27.926911422636302</v>
      </c>
      <c r="F230" s="11">
        <f>AVERAGE(E229:E231)</f>
        <v>27.949137998265968</v>
      </c>
      <c r="G230" s="3"/>
      <c r="H230" s="12"/>
      <c r="I230" s="12"/>
      <c r="J230" s="3"/>
      <c r="K230" s="12"/>
      <c r="L230" s="3"/>
      <c r="M230" s="3"/>
      <c r="N230" s="3"/>
      <c r="O230" s="3"/>
      <c r="P230" s="3"/>
      <c r="Q230" s="3"/>
      <c r="R230" s="3"/>
    </row>
    <row r="231" spans="1:18" ht="15.6" x14ac:dyDescent="0.25">
      <c r="A231" s="18"/>
      <c r="B231" s="19"/>
      <c r="C231" s="19"/>
      <c r="D231" s="3">
        <v>3</v>
      </c>
      <c r="E231" s="10">
        <v>27.998234314831599</v>
      </c>
      <c r="F231" s="11">
        <f>AVERAGE(E229:E231)</f>
        <v>27.949137998265968</v>
      </c>
      <c r="G231" s="3"/>
      <c r="H231" s="12"/>
      <c r="I231" s="12"/>
      <c r="J231" s="3"/>
      <c r="K231" s="12"/>
      <c r="L231" s="3"/>
      <c r="M231" s="3"/>
      <c r="N231" s="3"/>
      <c r="O231" s="3"/>
      <c r="P231" s="3"/>
      <c r="Q231" s="3"/>
      <c r="R231" s="3"/>
    </row>
    <row r="232" spans="1:18" ht="15.6" x14ac:dyDescent="0.25">
      <c r="A232" s="18"/>
      <c r="B232" s="19" t="s">
        <v>38</v>
      </c>
      <c r="C232" s="19" t="s">
        <v>6</v>
      </c>
      <c r="D232" s="3">
        <v>1</v>
      </c>
      <c r="E232" s="10">
        <v>29.3644545701267</v>
      </c>
      <c r="F232" s="11">
        <f>AVERAGE(E232:E234)</f>
        <v>29.167283410734967</v>
      </c>
      <c r="G232" s="3">
        <f>STDEVA(E232:E234)</f>
        <v>0.17181844496685789</v>
      </c>
      <c r="H232" s="12">
        <f>E232-F235</f>
        <v>0.1885110954338991</v>
      </c>
      <c r="I232" s="12">
        <f>F232-F235</f>
        <v>-8.6600639578335858E-3</v>
      </c>
      <c r="J232" s="11">
        <f>SQRT(G232*G232+G235*I235)/SQRT(3)</f>
        <v>9.9199425453358303E-2</v>
      </c>
      <c r="K232" s="12">
        <f>H232-I232</f>
        <v>0.19717115939173269</v>
      </c>
      <c r="L232" s="13">
        <f>K232+J232*2.776</f>
        <v>0.47254876445025534</v>
      </c>
      <c r="M232" s="13">
        <f>K232-J232*2.776</f>
        <v>-7.820644566678997E-2</v>
      </c>
      <c r="N232" s="3">
        <f t="shared" ref="N232:P234" si="78">POWER(2,-K232)</f>
        <v>0.87225921597627099</v>
      </c>
      <c r="O232" s="3">
        <f t="shared" si="78"/>
        <v>0.72069025137033293</v>
      </c>
      <c r="P232" s="3">
        <f t="shared" si="78"/>
        <v>1.0557047752607613</v>
      </c>
      <c r="Q232" s="3">
        <f>AVERAGE(N232:N234)</f>
        <v>1.004631002653164</v>
      </c>
      <c r="R232" s="3">
        <f>STDEV(N232:N234)</f>
        <v>0.11550909681154302</v>
      </c>
    </row>
    <row r="233" spans="1:18" ht="15.6" x14ac:dyDescent="0.25">
      <c r="A233" s="18"/>
      <c r="B233" s="19"/>
      <c r="C233" s="19"/>
      <c r="D233" s="3">
        <v>2</v>
      </c>
      <c r="E233" s="10">
        <v>29.0496130606994</v>
      </c>
      <c r="F233" s="11">
        <f>AVERAGE(E232:E234)</f>
        <v>29.167283410734967</v>
      </c>
      <c r="G233" s="3"/>
      <c r="H233" s="12">
        <f>E233-F236</f>
        <v>-0.12633041399340073</v>
      </c>
      <c r="I233" s="12">
        <f>F233-F236</f>
        <v>-8.6600639578335858E-3</v>
      </c>
      <c r="J233" s="11">
        <f>SQRT(G232*G232+G235*I235)/SQRT(3)</f>
        <v>9.9199425453358303E-2</v>
      </c>
      <c r="K233" s="12">
        <f>H233-I233</f>
        <v>-0.11767035003556714</v>
      </c>
      <c r="L233" s="13">
        <f>K233+J233*2.776</f>
        <v>0.15770725502295552</v>
      </c>
      <c r="M233" s="13">
        <f>K233-J233*2.776</f>
        <v>-0.3930479550940898</v>
      </c>
      <c r="N233" s="3">
        <f t="shared" si="78"/>
        <v>1.0849814297006237</v>
      </c>
      <c r="O233" s="3">
        <f t="shared" si="78"/>
        <v>0.89644858429831431</v>
      </c>
      <c r="P233" s="3">
        <f t="shared" si="78"/>
        <v>1.313164774214729</v>
      </c>
      <c r="Q233" s="3"/>
      <c r="R233" s="3"/>
    </row>
    <row r="234" spans="1:18" ht="15.6" x14ac:dyDescent="0.25">
      <c r="A234" s="18"/>
      <c r="B234" s="19"/>
      <c r="C234" s="19"/>
      <c r="D234" s="3">
        <v>3</v>
      </c>
      <c r="E234" s="10">
        <v>29.087782601378802</v>
      </c>
      <c r="F234" s="11">
        <f>AVERAGE(E232:E234)</f>
        <v>29.167283410734967</v>
      </c>
      <c r="G234" s="3"/>
      <c r="H234" s="12">
        <f>E234-F237</f>
        <v>-8.8160873313999133E-2</v>
      </c>
      <c r="I234" s="12">
        <f>F234-F237</f>
        <v>-8.6600639578335858E-3</v>
      </c>
      <c r="J234" s="11">
        <f>SQRT(G232*G232+G235*I235)/SQRT(3)</f>
        <v>9.9199425453358303E-2</v>
      </c>
      <c r="K234" s="12">
        <f>H234-I234</f>
        <v>-7.9500809356165547E-2</v>
      </c>
      <c r="L234" s="13">
        <f>K234+J234*2.776</f>
        <v>0.19587679570235711</v>
      </c>
      <c r="M234" s="13">
        <f>K234-J234*2.776</f>
        <v>-0.3548784144146882</v>
      </c>
      <c r="N234" s="3">
        <f t="shared" si="78"/>
        <v>1.0566523622825972</v>
      </c>
      <c r="O234" s="3">
        <f t="shared" si="78"/>
        <v>0.87304214462460605</v>
      </c>
      <c r="P234" s="3">
        <f t="shared" si="78"/>
        <v>1.2788777971279679</v>
      </c>
      <c r="Q234" s="3"/>
      <c r="R234" s="3"/>
    </row>
    <row r="235" spans="1:18" ht="15.6" x14ac:dyDescent="0.25">
      <c r="A235" s="18"/>
      <c r="B235" s="19" t="s">
        <v>11</v>
      </c>
      <c r="C235" s="19"/>
      <c r="D235" s="3">
        <v>1</v>
      </c>
      <c r="E235" s="10">
        <v>29.233564030409902</v>
      </c>
      <c r="F235" s="11">
        <f>AVERAGE(E235:E237)</f>
        <v>29.175943474692801</v>
      </c>
      <c r="G235" s="3">
        <f>STDEVA(E235:E237)</f>
        <v>5.6933790742579128E-2</v>
      </c>
      <c r="H235" s="12"/>
      <c r="I235" s="12"/>
      <c r="J235" s="11"/>
      <c r="K235" s="12"/>
      <c r="L235" s="3"/>
      <c r="M235" s="3"/>
      <c r="N235" s="3"/>
      <c r="O235" s="3"/>
      <c r="P235" s="3"/>
      <c r="Q235" s="3"/>
      <c r="R235" s="3"/>
    </row>
    <row r="236" spans="1:18" ht="15.6" x14ac:dyDescent="0.25">
      <c r="A236" s="18"/>
      <c r="B236" s="19"/>
      <c r="C236" s="19"/>
      <c r="D236" s="3">
        <v>2</v>
      </c>
      <c r="E236" s="10">
        <v>29.119722246514002</v>
      </c>
      <c r="F236" s="11">
        <f>AVERAGE(E235:E237)</f>
        <v>29.175943474692801</v>
      </c>
      <c r="G236" s="3"/>
      <c r="H236" s="12"/>
      <c r="I236" s="12"/>
      <c r="J236" s="3"/>
      <c r="K236" s="12"/>
      <c r="L236" s="3"/>
      <c r="M236" s="3"/>
      <c r="N236" s="3"/>
      <c r="O236" s="3"/>
      <c r="P236" s="3"/>
      <c r="Q236" s="3"/>
      <c r="R236" s="3"/>
    </row>
    <row r="237" spans="1:18" ht="15.6" x14ac:dyDescent="0.25">
      <c r="A237" s="18"/>
      <c r="B237" s="19"/>
      <c r="C237" s="19"/>
      <c r="D237" s="3">
        <v>3</v>
      </c>
      <c r="E237" s="10">
        <v>29.174544147154499</v>
      </c>
      <c r="F237" s="11">
        <f>AVERAGE(E235:E237)</f>
        <v>29.175943474692801</v>
      </c>
      <c r="G237" s="3"/>
      <c r="H237" s="12"/>
      <c r="I237" s="12"/>
      <c r="J237" s="3"/>
      <c r="K237" s="12"/>
      <c r="L237" s="3"/>
      <c r="M237" s="3"/>
      <c r="N237" s="3"/>
      <c r="O237" s="3"/>
      <c r="P237" s="3"/>
      <c r="Q237" s="3"/>
      <c r="R237" s="3"/>
    </row>
    <row r="238" spans="1:18" ht="15.6" x14ac:dyDescent="0.25">
      <c r="A238" s="18"/>
      <c r="B238" s="19" t="s">
        <v>38</v>
      </c>
      <c r="C238" s="19" t="s">
        <v>7</v>
      </c>
      <c r="D238" s="3">
        <v>1</v>
      </c>
      <c r="E238" s="10">
        <v>26.9378022247543</v>
      </c>
      <c r="F238" s="11">
        <f>AVERAGE(E238:E240)</f>
        <v>26.703787734740132</v>
      </c>
      <c r="G238" s="3">
        <f>STDEVA(E238:E240)</f>
        <v>0.3599090549613182</v>
      </c>
      <c r="H238" s="12">
        <f>E238-F241</f>
        <v>-1.0489560625161012</v>
      </c>
      <c r="I238" s="12">
        <f>F238-F241</f>
        <v>-1.2829705525302693</v>
      </c>
      <c r="J238" s="11">
        <f>SQRT(G238*G238+G241*I241)/SQRT(3)</f>
        <v>0.20779358976570089</v>
      </c>
      <c r="K238" s="12">
        <f>H238-I232</f>
        <v>-1.0402959985582676</v>
      </c>
      <c r="L238" s="13">
        <f>K238+J238*2.776</f>
        <v>-0.46346099336868196</v>
      </c>
      <c r="M238" s="13">
        <f>K238-J238*2.776</f>
        <v>-1.6171310037478532</v>
      </c>
      <c r="N238" s="3">
        <f t="shared" ref="N238:P240" si="79">POWER(2,-K238)</f>
        <v>2.056649573985192</v>
      </c>
      <c r="O238" s="3">
        <f t="shared" si="79"/>
        <v>1.3788456737718084</v>
      </c>
      <c r="P238" s="3">
        <f t="shared" si="79"/>
        <v>3.0676438637276249</v>
      </c>
      <c r="Q238" s="3">
        <f>AVERAGE(N238:N240)</f>
        <v>2.4716329914415014</v>
      </c>
      <c r="R238" s="3">
        <f>STDEV(N238:N240)</f>
        <v>0.65252236608250813</v>
      </c>
    </row>
    <row r="239" spans="1:18" ht="15.6" x14ac:dyDescent="0.25">
      <c r="A239" s="18"/>
      <c r="B239" s="19"/>
      <c r="C239" s="19"/>
      <c r="D239" s="3">
        <v>2</v>
      </c>
      <c r="E239" s="10">
        <v>26.884206853209299</v>
      </c>
      <c r="F239" s="11">
        <f>AVERAGE(E238:E240)</f>
        <v>26.703787734740132</v>
      </c>
      <c r="G239" s="3"/>
      <c r="H239" s="12">
        <f>E239-F242</f>
        <v>-1.1025514340611018</v>
      </c>
      <c r="I239" s="12">
        <f>F239-F242</f>
        <v>-1.2829705525302693</v>
      </c>
      <c r="J239" s="11">
        <f>SQRT(G238*G238+G241*I241)/SQRT(3)</f>
        <v>0.20779358976570089</v>
      </c>
      <c r="K239" s="12">
        <f>H239-I233</f>
        <v>-1.0938913701032682</v>
      </c>
      <c r="L239" s="13">
        <f>K239+J239*2.776</f>
        <v>-0.51705636491368256</v>
      </c>
      <c r="M239" s="13">
        <f>K239-J239*2.776</f>
        <v>-1.6707263752928538</v>
      </c>
      <c r="N239" s="3">
        <f t="shared" si="79"/>
        <v>2.134489950392223</v>
      </c>
      <c r="O239" s="3">
        <f t="shared" si="79"/>
        <v>1.4310324281957183</v>
      </c>
      <c r="P239" s="3">
        <f t="shared" si="79"/>
        <v>3.1837485011222095</v>
      </c>
      <c r="Q239" s="3"/>
      <c r="R239" s="3"/>
    </row>
    <row r="240" spans="1:18" ht="15.6" x14ac:dyDescent="0.25">
      <c r="A240" s="18"/>
      <c r="B240" s="19"/>
      <c r="C240" s="19"/>
      <c r="D240" s="3">
        <v>3</v>
      </c>
      <c r="E240" s="10">
        <v>26.2893541262568</v>
      </c>
      <c r="F240" s="11">
        <f>AVERAGE(E238:E240)</f>
        <v>26.703787734740132</v>
      </c>
      <c r="G240" s="3"/>
      <c r="H240" s="12">
        <f>E240-F243</f>
        <v>-1.6974041610136013</v>
      </c>
      <c r="I240" s="12">
        <f>F240-F243</f>
        <v>-1.2829705525302693</v>
      </c>
      <c r="J240" s="11">
        <f>SQRT(G238*G238+G241*I241)/SQRT(3)</f>
        <v>0.20779358976570089</v>
      </c>
      <c r="K240" s="12">
        <f>H240-I234</f>
        <v>-1.6887440970557677</v>
      </c>
      <c r="L240" s="13">
        <f>K240+J240*2.776</f>
        <v>-1.111909091866182</v>
      </c>
      <c r="M240" s="13">
        <f>K240-J240*2.776</f>
        <v>-2.2655791022453533</v>
      </c>
      <c r="N240" s="3">
        <f t="shared" si="79"/>
        <v>3.2237594499470892</v>
      </c>
      <c r="O240" s="3">
        <f t="shared" si="79"/>
        <v>2.1613146094826821</v>
      </c>
      <c r="P240" s="3">
        <f t="shared" si="79"/>
        <v>4.8084739470718105</v>
      </c>
      <c r="Q240" s="3"/>
      <c r="R240" s="3"/>
    </row>
    <row r="241" spans="1:18" ht="15.6" x14ac:dyDescent="0.25">
      <c r="A241" s="18"/>
      <c r="B241" s="19" t="s">
        <v>11</v>
      </c>
      <c r="C241" s="19"/>
      <c r="D241" s="3">
        <v>1</v>
      </c>
      <c r="E241" s="10">
        <v>28.109777748430002</v>
      </c>
      <c r="F241" s="11">
        <f>AVERAGE(E241:E243)</f>
        <v>27.986758287270401</v>
      </c>
      <c r="G241" s="3">
        <f>STDEVA(E241:E243)</f>
        <v>0.12700809861930204</v>
      </c>
      <c r="H241" s="12"/>
      <c r="I241" s="12"/>
      <c r="J241" s="11"/>
      <c r="K241" s="12"/>
      <c r="L241" s="3"/>
      <c r="M241" s="3"/>
      <c r="N241" s="3"/>
      <c r="O241" s="3"/>
      <c r="P241" s="3"/>
      <c r="Q241" s="3"/>
      <c r="R241" s="3"/>
    </row>
    <row r="242" spans="1:18" ht="15.6" x14ac:dyDescent="0.25">
      <c r="A242" s="18"/>
      <c r="B242" s="19"/>
      <c r="C242" s="19"/>
      <c r="D242" s="3">
        <v>2</v>
      </c>
      <c r="E242" s="10">
        <v>27.9943912804357</v>
      </c>
      <c r="F242" s="11">
        <f>AVERAGE(E241:E243)</f>
        <v>27.986758287270401</v>
      </c>
      <c r="G242" s="3"/>
      <c r="H242" s="12"/>
      <c r="I242" s="12"/>
      <c r="J242" s="3"/>
      <c r="K242" s="12"/>
      <c r="L242" s="3"/>
      <c r="M242" s="3"/>
      <c r="N242" s="3"/>
      <c r="O242" s="3"/>
      <c r="P242" s="3"/>
      <c r="Q242" s="3"/>
      <c r="R242" s="3"/>
    </row>
    <row r="243" spans="1:18" ht="15.6" x14ac:dyDescent="0.25">
      <c r="A243" s="18"/>
      <c r="B243" s="19"/>
      <c r="C243" s="19"/>
      <c r="D243" s="3">
        <v>3</v>
      </c>
      <c r="E243" s="10">
        <v>27.856105832945499</v>
      </c>
      <c r="F243" s="11">
        <f>AVERAGE(E241:E243)</f>
        <v>27.986758287270401</v>
      </c>
      <c r="G243" s="3"/>
      <c r="H243" s="12"/>
      <c r="I243" s="12"/>
      <c r="J243" s="3"/>
      <c r="K243" s="12"/>
      <c r="L243" s="3"/>
      <c r="M243" s="3"/>
      <c r="N243" s="3"/>
      <c r="O243" s="3"/>
      <c r="P243" s="3"/>
      <c r="Q243" s="3"/>
      <c r="R243" s="3"/>
    </row>
    <row r="244" spans="1:18" ht="15.6" x14ac:dyDescent="0.25">
      <c r="A244" s="20" t="s">
        <v>19</v>
      </c>
      <c r="B244" s="19" t="s">
        <v>64</v>
      </c>
      <c r="C244" s="19" t="s">
        <v>4</v>
      </c>
      <c r="D244" s="3">
        <v>1</v>
      </c>
      <c r="E244" s="10">
        <v>13.246097465018201</v>
      </c>
      <c r="F244" s="11">
        <f>AVERAGE(E244:E246)</f>
        <v>13.191113817501368</v>
      </c>
      <c r="G244" s="3">
        <f>STDEVA(E244:E246)</f>
        <v>7.3448239587575515E-2</v>
      </c>
      <c r="H244" s="12">
        <f>E244-F247</f>
        <v>-12.913018708685366</v>
      </c>
      <c r="I244" s="12">
        <f>F244-F247</f>
        <v>-12.968002356202199</v>
      </c>
      <c r="J244" s="11">
        <f>SQRT(G244*G244+G247*I247)/SQRT(3)</f>
        <v>4.2405360897390852E-2</v>
      </c>
      <c r="K244" s="12">
        <f>H244-I256</f>
        <v>-1.8524723456974979</v>
      </c>
      <c r="L244" s="13">
        <f>K244+J244*2.776</f>
        <v>-1.7347550638463409</v>
      </c>
      <c r="M244" s="13">
        <f>K244-J244*2.776</f>
        <v>-1.9701896275486548</v>
      </c>
      <c r="N244" s="3">
        <f t="shared" ref="N244:P246" si="80">POWER(2,-K244)</f>
        <v>3.6111850366784064</v>
      </c>
      <c r="O244" s="3">
        <f t="shared" si="80"/>
        <v>3.3282298346512733</v>
      </c>
      <c r="P244" s="3">
        <f t="shared" si="80"/>
        <v>3.918196163425836</v>
      </c>
      <c r="Q244" s="3">
        <f>AVERAGE(N244:N246)</f>
        <v>3.7547388943690563</v>
      </c>
      <c r="R244" s="3">
        <f>STDEV(N244:N246)</f>
        <v>0.19347766318958609</v>
      </c>
    </row>
    <row r="245" spans="1:18" ht="15.6" x14ac:dyDescent="0.25">
      <c r="A245" s="20"/>
      <c r="B245" s="19"/>
      <c r="C245" s="19"/>
      <c r="D245" s="3">
        <v>2</v>
      </c>
      <c r="E245" s="10">
        <v>13.1077002378887</v>
      </c>
      <c r="F245" s="11">
        <f>AVERAGE(E244:E246)</f>
        <v>13.191113817501368</v>
      </c>
      <c r="G245" s="3"/>
      <c r="H245" s="12">
        <f>E245-F248</f>
        <v>-13.051415935814866</v>
      </c>
      <c r="I245" s="12">
        <f>F245-F248</f>
        <v>-12.968002356202199</v>
      </c>
      <c r="J245" s="11">
        <f>SQRT(G244*G244+G247*I247)/SQRT(3)</f>
        <v>4.2405360897390852E-2</v>
      </c>
      <c r="K245" s="12">
        <f>H245-I257</f>
        <v>-1.9908695728269983</v>
      </c>
      <c r="L245" s="13">
        <f>K245+J245*2.776</f>
        <v>-1.8731522909758413</v>
      </c>
      <c r="M245" s="13">
        <f>K245-J245*2.776</f>
        <v>-2.1085868546781552</v>
      </c>
      <c r="N245" s="3">
        <f t="shared" si="80"/>
        <v>3.9747650175120315</v>
      </c>
      <c r="O245" s="3">
        <f t="shared" si="80"/>
        <v>3.6633214256945967</v>
      </c>
      <c r="P245" s="3">
        <f t="shared" si="80"/>
        <v>4.3126865236625642</v>
      </c>
      <c r="Q245" s="3"/>
      <c r="R245" s="3"/>
    </row>
    <row r="246" spans="1:18" ht="15.6" x14ac:dyDescent="0.25">
      <c r="A246" s="20"/>
      <c r="B246" s="19"/>
      <c r="C246" s="19"/>
      <c r="D246" s="3">
        <v>3</v>
      </c>
      <c r="E246" s="10">
        <v>13.2195437495972</v>
      </c>
      <c r="F246" s="11">
        <f>AVERAGE(E244:E246)</f>
        <v>13.191113817501368</v>
      </c>
      <c r="G246" s="3"/>
      <c r="H246" s="12">
        <f>E246-F249</f>
        <v>-12.939572424106366</v>
      </c>
      <c r="I246" s="12">
        <f>F246-F249</f>
        <v>-12.968002356202199</v>
      </c>
      <c r="J246" s="11">
        <f>SQRT(G244*G244+G247*I247)/SQRT(3)</f>
        <v>4.2405360897390852E-2</v>
      </c>
      <c r="K246" s="12">
        <f>H246-I258</f>
        <v>-1.8790260611184983</v>
      </c>
      <c r="L246" s="13">
        <f>K246+J246*2.776</f>
        <v>-1.7613087792673414</v>
      </c>
      <c r="M246" s="13">
        <f>K246-J246*2.776</f>
        <v>-1.9967433429696553</v>
      </c>
      <c r="N246" s="3">
        <f t="shared" si="80"/>
        <v>3.6782666289167318</v>
      </c>
      <c r="O246" s="3">
        <f t="shared" si="80"/>
        <v>3.3900552338971854</v>
      </c>
      <c r="P246" s="3">
        <f t="shared" si="80"/>
        <v>3.9909808129730284</v>
      </c>
      <c r="Q246" s="3"/>
      <c r="R246" s="3"/>
    </row>
    <row r="247" spans="1:18" ht="15.6" x14ac:dyDescent="0.25">
      <c r="A247" s="20"/>
      <c r="B247" s="19" t="s">
        <v>11</v>
      </c>
      <c r="C247" s="19"/>
      <c r="D247" s="3">
        <v>1</v>
      </c>
      <c r="E247" s="10">
        <v>26.216605083328201</v>
      </c>
      <c r="F247" s="11">
        <f>AVERAGE(E247:E249)</f>
        <v>26.159116173703566</v>
      </c>
      <c r="G247" s="3">
        <f>STDEVA(E247:E249)</f>
        <v>4.9898555895482283E-2</v>
      </c>
      <c r="H247" s="12"/>
      <c r="I247" s="12"/>
      <c r="J247" s="11"/>
      <c r="K247" s="12"/>
      <c r="L247" s="3"/>
      <c r="M247" s="3"/>
      <c r="N247" s="3"/>
      <c r="O247" s="3"/>
      <c r="P247" s="3"/>
      <c r="Q247" s="3"/>
      <c r="R247" s="3"/>
    </row>
    <row r="248" spans="1:18" ht="15.6" x14ac:dyDescent="0.25">
      <c r="A248" s="20"/>
      <c r="B248" s="19"/>
      <c r="C248" s="19"/>
      <c r="D248" s="3">
        <v>2</v>
      </c>
      <c r="E248" s="10">
        <v>26.127034829159399</v>
      </c>
      <c r="F248" s="11">
        <f>AVERAGE(E247:E249)</f>
        <v>26.159116173703566</v>
      </c>
      <c r="G248" s="3"/>
      <c r="H248" s="12"/>
      <c r="I248" s="12"/>
      <c r="J248" s="3"/>
      <c r="K248" s="12"/>
      <c r="L248" s="3"/>
      <c r="M248" s="3"/>
      <c r="N248" s="3"/>
      <c r="O248" s="3"/>
      <c r="P248" s="3"/>
      <c r="Q248" s="3"/>
      <c r="R248" s="3"/>
    </row>
    <row r="249" spans="1:18" ht="15.6" x14ac:dyDescent="0.25">
      <c r="A249" s="20"/>
      <c r="B249" s="19"/>
      <c r="C249" s="19"/>
      <c r="D249" s="3">
        <v>3</v>
      </c>
      <c r="E249" s="10">
        <v>26.133708608623099</v>
      </c>
      <c r="F249" s="11">
        <f>AVERAGE(E247:E249)</f>
        <v>26.159116173703566</v>
      </c>
      <c r="G249" s="3"/>
      <c r="H249" s="12"/>
      <c r="I249" s="12"/>
      <c r="J249" s="3"/>
      <c r="K249" s="12"/>
      <c r="L249" s="3"/>
      <c r="M249" s="3"/>
      <c r="N249" s="3"/>
      <c r="O249" s="3"/>
      <c r="P249" s="3"/>
      <c r="Q249" s="3"/>
      <c r="R249" s="3"/>
    </row>
    <row r="250" spans="1:18" ht="15.6" x14ac:dyDescent="0.25">
      <c r="A250" s="20"/>
      <c r="B250" s="19" t="s">
        <v>64</v>
      </c>
      <c r="C250" s="19" t="s">
        <v>5</v>
      </c>
      <c r="D250" s="3">
        <v>1</v>
      </c>
      <c r="E250" s="10">
        <v>12.217891616779299</v>
      </c>
      <c r="F250" s="11">
        <f>AVERAGE(E250:E252)</f>
        <v>12.253964850080534</v>
      </c>
      <c r="G250" s="3">
        <f>STDEVA(E250:E252)</f>
        <v>3.8757844927333751E-2</v>
      </c>
      <c r="H250" s="12">
        <f>E250-F253</f>
        <v>-13.730844222777803</v>
      </c>
      <c r="I250" s="12">
        <f>F250-F253</f>
        <v>-13.694770989476568</v>
      </c>
      <c r="J250" s="11">
        <f>SQRT(G250*G250+G253*I253)/SQRT(3)</f>
        <v>2.2376852202005915E-2</v>
      </c>
      <c r="K250" s="12">
        <f>H250-I256</f>
        <v>-2.6702978597899349</v>
      </c>
      <c r="L250" s="13">
        <f>K250+J250*2.776</f>
        <v>-2.6081797180771664</v>
      </c>
      <c r="M250" s="13">
        <f>K250-J250*2.776</f>
        <v>-2.7324160015027035</v>
      </c>
      <c r="N250" s="3">
        <f t="shared" ref="N250:P252" si="81">POWER(2,-K250)</f>
        <v>6.365605981677315</v>
      </c>
      <c r="O250" s="3">
        <f t="shared" si="81"/>
        <v>6.0973388261253811</v>
      </c>
      <c r="P250" s="3">
        <f t="shared" si="81"/>
        <v>6.645676198991139</v>
      </c>
      <c r="Q250" s="3">
        <f>AVERAGE(N250:N252)</f>
        <v>6.209904580135067</v>
      </c>
      <c r="R250" s="3">
        <f>STDEV(N250:N252)</f>
        <v>0.16639457850488673</v>
      </c>
    </row>
    <row r="251" spans="1:18" ht="15.6" x14ac:dyDescent="0.25">
      <c r="A251" s="20"/>
      <c r="B251" s="19"/>
      <c r="C251" s="19"/>
      <c r="D251" s="3">
        <v>2</v>
      </c>
      <c r="E251" s="10">
        <v>12.249062157177301</v>
      </c>
      <c r="F251" s="11">
        <f>AVERAGE(E250:E252)</f>
        <v>12.253964850080534</v>
      </c>
      <c r="G251" s="3"/>
      <c r="H251" s="12">
        <f>E251-F254</f>
        <v>-13.699673682379801</v>
      </c>
      <c r="I251" s="12">
        <f>F251-F254</f>
        <v>-13.694770989476568</v>
      </c>
      <c r="J251" s="11">
        <f>SQRT(G250*G250+G253*I253)/SQRT(3)</f>
        <v>2.2376852202005915E-2</v>
      </c>
      <c r="K251" s="12">
        <f>H251-I257</f>
        <v>-2.6391273193919336</v>
      </c>
      <c r="L251" s="13">
        <f>K251+J251*2.776</f>
        <v>-2.577009177679165</v>
      </c>
      <c r="M251" s="13">
        <f>K251-J251*2.776</f>
        <v>-2.7012454611047021</v>
      </c>
      <c r="N251" s="3">
        <f t="shared" si="81"/>
        <v>6.2295472684944553</v>
      </c>
      <c r="O251" s="3">
        <f t="shared" si="81"/>
        <v>5.9670140657003063</v>
      </c>
      <c r="P251" s="3">
        <f t="shared" si="81"/>
        <v>6.5036312539431202</v>
      </c>
      <c r="Q251" s="3"/>
      <c r="R251" s="3"/>
    </row>
    <row r="252" spans="1:18" ht="15.6" x14ac:dyDescent="0.25">
      <c r="A252" s="20"/>
      <c r="B252" s="19"/>
      <c r="C252" s="19"/>
      <c r="D252" s="3">
        <v>3</v>
      </c>
      <c r="E252" s="10">
        <v>12.294940776284999</v>
      </c>
      <c r="F252" s="11">
        <f>AVERAGE(E250:E252)</f>
        <v>12.253964850080534</v>
      </c>
      <c r="G252" s="3"/>
      <c r="H252" s="12">
        <f>E252-F255</f>
        <v>-13.653795063272103</v>
      </c>
      <c r="I252" s="12">
        <f>F252-F255</f>
        <v>-13.694770989476568</v>
      </c>
      <c r="J252" s="11">
        <f>SQRT(G250*G250+G253*I253)/SQRT(3)</f>
        <v>2.2376852202005915E-2</v>
      </c>
      <c r="K252" s="12">
        <f>H252-I258</f>
        <v>-2.593248700284235</v>
      </c>
      <c r="L252" s="13">
        <f>K252+J252*2.776</f>
        <v>-2.5311305585714665</v>
      </c>
      <c r="M252" s="13">
        <f>K252-J252*2.776</f>
        <v>-2.6553668419970036</v>
      </c>
      <c r="N252" s="3">
        <f t="shared" si="81"/>
        <v>6.0345604902334298</v>
      </c>
      <c r="O252" s="3">
        <f t="shared" si="81"/>
        <v>5.7802446588136469</v>
      </c>
      <c r="P252" s="3">
        <f t="shared" si="81"/>
        <v>6.3000655611972709</v>
      </c>
      <c r="Q252" s="3"/>
      <c r="R252" s="3"/>
    </row>
    <row r="253" spans="1:18" ht="15.6" x14ac:dyDescent="0.25">
      <c r="A253" s="20"/>
      <c r="B253" s="19" t="s">
        <v>11</v>
      </c>
      <c r="C253" s="19"/>
      <c r="D253" s="3">
        <v>1</v>
      </c>
      <c r="E253" s="10">
        <v>25.9965191350453</v>
      </c>
      <c r="F253" s="11">
        <f>AVERAGE(E253:E255)</f>
        <v>25.948735839557102</v>
      </c>
      <c r="G253" s="3">
        <f>STDEVA(E253:E255)</f>
        <v>0.10318447697268004</v>
      </c>
      <c r="H253" s="12"/>
      <c r="I253" s="12"/>
      <c r="J253" s="11"/>
      <c r="K253" s="12"/>
      <c r="L253" s="3"/>
      <c r="M253" s="3"/>
      <c r="N253" s="3"/>
      <c r="O253" s="3"/>
      <c r="P253" s="3"/>
      <c r="Q253" s="3"/>
      <c r="R253" s="3"/>
    </row>
    <row r="254" spans="1:18" ht="15.6" x14ac:dyDescent="0.25">
      <c r="A254" s="20"/>
      <c r="B254" s="19"/>
      <c r="C254" s="19"/>
      <c r="D254" s="3">
        <v>2</v>
      </c>
      <c r="E254" s="10">
        <v>25.830321158681699</v>
      </c>
      <c r="F254" s="11">
        <f>AVERAGE(E253:E255)</f>
        <v>25.948735839557102</v>
      </c>
      <c r="G254" s="3"/>
      <c r="H254" s="12"/>
      <c r="I254" s="12"/>
      <c r="J254" s="3"/>
      <c r="K254" s="12"/>
      <c r="L254" s="3"/>
      <c r="M254" s="3"/>
      <c r="N254" s="3"/>
      <c r="O254" s="3"/>
      <c r="P254" s="3"/>
      <c r="Q254" s="3"/>
      <c r="R254" s="3"/>
    </row>
    <row r="255" spans="1:18" ht="15.6" x14ac:dyDescent="0.25">
      <c r="A255" s="20"/>
      <c r="B255" s="19"/>
      <c r="C255" s="19"/>
      <c r="D255" s="3">
        <v>3</v>
      </c>
      <c r="E255" s="10">
        <v>26.0193672249443</v>
      </c>
      <c r="F255" s="11">
        <f>AVERAGE(E253:E255)</f>
        <v>25.948735839557102</v>
      </c>
      <c r="G255" s="3"/>
      <c r="H255" s="12"/>
      <c r="I255" s="12"/>
      <c r="J255" s="3"/>
      <c r="K255" s="12"/>
      <c r="L255" s="3"/>
      <c r="M255" s="3"/>
      <c r="N255" s="3"/>
      <c r="O255" s="3"/>
      <c r="P255" s="3"/>
      <c r="Q255" s="3"/>
      <c r="R255" s="3"/>
    </row>
    <row r="256" spans="1:18" ht="15.6" x14ac:dyDescent="0.25">
      <c r="A256" s="20"/>
      <c r="B256" s="19" t="s">
        <v>64</v>
      </c>
      <c r="C256" s="19" t="s">
        <v>6</v>
      </c>
      <c r="D256" s="3">
        <v>1</v>
      </c>
      <c r="E256" s="10">
        <v>16.085590452255602</v>
      </c>
      <c r="F256" s="11">
        <f>AVERAGE(E256:E258)</f>
        <v>16.140873486103899</v>
      </c>
      <c r="G256" s="3">
        <f>STDEVA(E256:E258)</f>
        <v>0.10927663850732003</v>
      </c>
      <c r="H256" s="12">
        <f>E256-F259</f>
        <v>-11.115829396836165</v>
      </c>
      <c r="I256" s="12">
        <f>F256-F259</f>
        <v>-11.060546362987868</v>
      </c>
      <c r="J256" s="11">
        <f>SQRT(G256*G256+G259*I259)/SQRT(3)</f>
        <v>6.3090896658338641E-2</v>
      </c>
      <c r="K256" s="12">
        <f>H256-I256</f>
        <v>-5.5283033848297691E-2</v>
      </c>
      <c r="L256" s="13">
        <f>K256+J256*2.776</f>
        <v>0.11985729527525035</v>
      </c>
      <c r="M256" s="13">
        <f>K256-J256*2.776</f>
        <v>-0.23042336297184574</v>
      </c>
      <c r="N256" s="3">
        <f t="shared" ref="N256:P258" si="82">POWER(2,-K256)</f>
        <v>1.0390629309435835</v>
      </c>
      <c r="O256" s="3">
        <f t="shared" si="82"/>
        <v>0.92027867583563361</v>
      </c>
      <c r="P256" s="3">
        <f t="shared" si="82"/>
        <v>1.1731791714946807</v>
      </c>
      <c r="Q256" s="3">
        <f>AVERAGE(N256:N258)</f>
        <v>1.0018860625458583</v>
      </c>
      <c r="R256" s="3">
        <f>STDEV(N256:N258)</f>
        <v>7.4197032850593772E-2</v>
      </c>
    </row>
    <row r="257" spans="1:18" ht="15.6" x14ac:dyDescent="0.25">
      <c r="A257" s="20"/>
      <c r="B257" s="19"/>
      <c r="C257" s="19"/>
      <c r="D257" s="3">
        <v>2</v>
      </c>
      <c r="E257" s="10">
        <v>16.070284542630802</v>
      </c>
      <c r="F257" s="11">
        <f>AVERAGE(E256:E258)</f>
        <v>16.140873486103899</v>
      </c>
      <c r="G257" s="3"/>
      <c r="H257" s="12">
        <f>E257-F260</f>
        <v>-11.131135306460965</v>
      </c>
      <c r="I257" s="12">
        <f>F257-F260</f>
        <v>-11.060546362987868</v>
      </c>
      <c r="J257" s="11">
        <f>SQRT(G256*G256+G259*I259)/SQRT(3)</f>
        <v>6.3090896658338641E-2</v>
      </c>
      <c r="K257" s="12">
        <f>H257-I257</f>
        <v>-7.0588943473097743E-2</v>
      </c>
      <c r="L257" s="13">
        <f>K257+J257*2.776</f>
        <v>0.1045513856504503</v>
      </c>
      <c r="M257" s="13">
        <f>K257-J257*2.776</f>
        <v>-0.24572927259664579</v>
      </c>
      <c r="N257" s="3">
        <f t="shared" si="82"/>
        <v>1.0501452911777618</v>
      </c>
      <c r="O257" s="3">
        <f t="shared" si="82"/>
        <v>0.93009411578418555</v>
      </c>
      <c r="P257" s="3">
        <f t="shared" si="82"/>
        <v>1.1856919787660669</v>
      </c>
      <c r="Q257" s="3"/>
      <c r="R257" s="3"/>
    </row>
    <row r="258" spans="1:18" ht="15.6" x14ac:dyDescent="0.25">
      <c r="A258" s="20"/>
      <c r="B258" s="19"/>
      <c r="C258" s="19"/>
      <c r="D258" s="3">
        <v>3</v>
      </c>
      <c r="E258" s="10">
        <v>16.266745463425298</v>
      </c>
      <c r="F258" s="11">
        <f>AVERAGE(E256:E258)</f>
        <v>16.140873486103899</v>
      </c>
      <c r="G258" s="3"/>
      <c r="H258" s="12">
        <f>E258-F261</f>
        <v>-10.934674385666469</v>
      </c>
      <c r="I258" s="12">
        <f>F258-F261</f>
        <v>-11.060546362987868</v>
      </c>
      <c r="J258" s="11">
        <f>SQRT(G256*G256+G259*I259)/SQRT(3)</f>
        <v>6.3090896658338641E-2</v>
      </c>
      <c r="K258" s="12">
        <f>H258-I258</f>
        <v>0.12587197732139899</v>
      </c>
      <c r="L258" s="13">
        <f>K258+J258*2.776</f>
        <v>0.30101230644494703</v>
      </c>
      <c r="M258" s="13">
        <f>K258-J258*2.776</f>
        <v>-4.9268351802149057E-2</v>
      </c>
      <c r="N258" s="3">
        <f t="shared" si="82"/>
        <v>0.91644996551622993</v>
      </c>
      <c r="O258" s="3">
        <f t="shared" si="82"/>
        <v>0.81168265715051313</v>
      </c>
      <c r="P258" s="3">
        <f t="shared" si="82"/>
        <v>1.0347400328142737</v>
      </c>
      <c r="Q258" s="3"/>
      <c r="R258" s="3"/>
    </row>
    <row r="259" spans="1:18" ht="15.6" x14ac:dyDescent="0.25">
      <c r="A259" s="20"/>
      <c r="B259" s="19" t="s">
        <v>11</v>
      </c>
      <c r="C259" s="19"/>
      <c r="D259" s="3">
        <v>1</v>
      </c>
      <c r="E259" s="10">
        <v>27.249042494928499</v>
      </c>
      <c r="F259" s="11">
        <f>AVERAGE(E259:E261)</f>
        <v>27.201419849091767</v>
      </c>
      <c r="G259" s="3">
        <f>STDEVA(E259:E261)</f>
        <v>4.4944586988467546E-2</v>
      </c>
      <c r="H259" s="12"/>
      <c r="I259" s="12"/>
      <c r="J259" s="11"/>
      <c r="K259" s="12"/>
      <c r="L259" s="3"/>
      <c r="M259" s="3"/>
      <c r="N259" s="3"/>
      <c r="O259" s="3"/>
      <c r="P259" s="3"/>
      <c r="Q259" s="3"/>
      <c r="R259" s="3"/>
    </row>
    <row r="260" spans="1:18" ht="15.6" x14ac:dyDescent="0.25">
      <c r="A260" s="20"/>
      <c r="B260" s="19"/>
      <c r="C260" s="19"/>
      <c r="D260" s="3">
        <v>2</v>
      </c>
      <c r="E260" s="10">
        <v>27.1954712975764</v>
      </c>
      <c r="F260" s="11">
        <f>AVERAGE(E259:E261)</f>
        <v>27.201419849091767</v>
      </c>
      <c r="G260" s="3"/>
      <c r="H260" s="12"/>
      <c r="I260" s="12"/>
      <c r="J260" s="3"/>
      <c r="K260" s="12"/>
      <c r="L260" s="3"/>
      <c r="M260" s="3"/>
      <c r="N260" s="3"/>
      <c r="O260" s="3"/>
      <c r="P260" s="3"/>
      <c r="Q260" s="3"/>
      <c r="R260" s="3"/>
    </row>
    <row r="261" spans="1:18" ht="15.6" x14ac:dyDescent="0.25">
      <c r="A261" s="20"/>
      <c r="B261" s="19"/>
      <c r="C261" s="19"/>
      <c r="D261" s="3">
        <v>3</v>
      </c>
      <c r="E261" s="10">
        <v>27.159745754770402</v>
      </c>
      <c r="F261" s="11">
        <f>AVERAGE(E259:E261)</f>
        <v>27.201419849091767</v>
      </c>
      <c r="G261" s="3"/>
      <c r="H261" s="12"/>
      <c r="I261" s="12"/>
      <c r="J261" s="3"/>
      <c r="K261" s="12"/>
      <c r="L261" s="3"/>
      <c r="M261" s="3"/>
      <c r="N261" s="3"/>
      <c r="O261" s="3"/>
      <c r="P261" s="3"/>
      <c r="Q261" s="3"/>
      <c r="R261" s="3"/>
    </row>
    <row r="262" spans="1:18" ht="15.6" x14ac:dyDescent="0.25">
      <c r="A262" s="20"/>
      <c r="B262" s="19" t="s">
        <v>64</v>
      </c>
      <c r="C262" s="19" t="s">
        <v>7</v>
      </c>
      <c r="D262" s="3">
        <v>1</v>
      </c>
      <c r="E262" s="10">
        <v>12.194358999401</v>
      </c>
      <c r="F262" s="11">
        <f>AVERAGE(E262:E264)</f>
        <v>12.168606148114135</v>
      </c>
      <c r="G262" s="3">
        <f>STDEVA(E262:E264)</f>
        <v>3.4669582026858256E-2</v>
      </c>
      <c r="H262" s="12">
        <f>E262-F265</f>
        <v>-14.092537846411663</v>
      </c>
      <c r="I262" s="12">
        <f>F262-F265</f>
        <v>-14.118290697698528</v>
      </c>
      <c r="J262" s="11">
        <f>SQRT(G262*G262+G265*I265)/SQRT(3)</f>
        <v>2.0016492515898425E-2</v>
      </c>
      <c r="K262" s="12">
        <f>H262-I256</f>
        <v>-3.0319914834237949</v>
      </c>
      <c r="L262" s="13">
        <f>K262+J262*2.776</f>
        <v>-2.9764257001996608</v>
      </c>
      <c r="M262" s="13">
        <f>K262-J262*2.776</f>
        <v>-3.087557266647929</v>
      </c>
      <c r="N262" s="3">
        <f t="shared" ref="N262:P264" si="83">POWER(2,-K262)</f>
        <v>8.1793799598874859</v>
      </c>
      <c r="O262" s="3">
        <f t="shared" si="83"/>
        <v>7.8703385731892439</v>
      </c>
      <c r="P262" s="3">
        <f t="shared" si="83"/>
        <v>8.5005563491404761</v>
      </c>
      <c r="Q262" s="3">
        <f>AVERAGE(N262:N264)</f>
        <v>8.3283064110348359</v>
      </c>
      <c r="R262" s="3">
        <f>STDEV(N262:N264)</f>
        <v>0.2013212280462785</v>
      </c>
    </row>
    <row r="263" spans="1:18" ht="15.6" x14ac:dyDescent="0.25">
      <c r="A263" s="20"/>
      <c r="B263" s="19"/>
      <c r="C263" s="19"/>
      <c r="D263" s="3">
        <v>2</v>
      </c>
      <c r="E263" s="10">
        <v>12.1822735146991</v>
      </c>
      <c r="F263" s="11">
        <f>AVERAGE(E262:E264)</f>
        <v>12.168606148114135</v>
      </c>
      <c r="G263" s="3"/>
      <c r="H263" s="12">
        <f>E263-F266</f>
        <v>-14.104623331113563</v>
      </c>
      <c r="I263" s="12">
        <f>F263-F266</f>
        <v>-14.118290697698528</v>
      </c>
      <c r="J263" s="11">
        <f>SQRT(G262*G262+G265*I265)/SQRT(3)</f>
        <v>2.0016492515898425E-2</v>
      </c>
      <c r="K263" s="12">
        <f>H263-I257</f>
        <v>-3.0440769681256956</v>
      </c>
      <c r="L263" s="13">
        <f>K263+J263*2.776</f>
        <v>-2.9885111849015615</v>
      </c>
      <c r="M263" s="13">
        <f>K263-J263*2.776</f>
        <v>-3.0996427513498297</v>
      </c>
      <c r="N263" s="3">
        <f t="shared" si="83"/>
        <v>8.2481865813483886</v>
      </c>
      <c r="O263" s="3">
        <f t="shared" si="83"/>
        <v>7.9365454751341709</v>
      </c>
      <c r="P263" s="3">
        <f t="shared" si="83"/>
        <v>8.5720647722472076</v>
      </c>
      <c r="Q263" s="3"/>
      <c r="R263" s="3"/>
    </row>
    <row r="264" spans="1:18" ht="15.6" x14ac:dyDescent="0.25">
      <c r="A264" s="20"/>
      <c r="B264" s="19"/>
      <c r="C264" s="19"/>
      <c r="D264" s="3">
        <v>3</v>
      </c>
      <c r="E264" s="10">
        <v>12.129185930242301</v>
      </c>
      <c r="F264" s="11">
        <f>AVERAGE(E262:E264)</f>
        <v>12.168606148114135</v>
      </c>
      <c r="G264" s="3"/>
      <c r="H264" s="12">
        <f>E264-F267</f>
        <v>-14.157710915570362</v>
      </c>
      <c r="I264" s="12">
        <f>F264-F267</f>
        <v>-14.118290697698528</v>
      </c>
      <c r="J264" s="11">
        <f>SQRT(G262*G262+G265*I265)/SQRT(3)</f>
        <v>2.0016492515898425E-2</v>
      </c>
      <c r="K264" s="12">
        <f>H264-I258</f>
        <v>-3.0971645525824947</v>
      </c>
      <c r="L264" s="13">
        <f>K264+J264*2.776</f>
        <v>-3.0415987693583606</v>
      </c>
      <c r="M264" s="13">
        <f>K264-J264*2.776</f>
        <v>-3.1527303358066288</v>
      </c>
      <c r="N264" s="3">
        <f t="shared" si="83"/>
        <v>8.5573526918686316</v>
      </c>
      <c r="O264" s="3">
        <f t="shared" si="83"/>
        <v>8.2340303672755368</v>
      </c>
      <c r="P264" s="3">
        <f t="shared" si="83"/>
        <v>8.8933707828018385</v>
      </c>
      <c r="Q264" s="3"/>
      <c r="R264" s="3"/>
    </row>
    <row r="265" spans="1:18" ht="15.6" x14ac:dyDescent="0.25">
      <c r="A265" s="20"/>
      <c r="B265" s="19" t="s">
        <v>11</v>
      </c>
      <c r="C265" s="19"/>
      <c r="D265" s="3">
        <v>1</v>
      </c>
      <c r="E265" s="10">
        <v>26.2854785152748</v>
      </c>
      <c r="F265" s="11">
        <f>AVERAGE(E265:E267)</f>
        <v>26.286896845812663</v>
      </c>
      <c r="G265" s="3">
        <f>STDEVA(E265:E267)</f>
        <v>4.590810529263461E-3</v>
      </c>
      <c r="H265" s="12"/>
      <c r="I265" s="12"/>
      <c r="J265" s="11"/>
      <c r="K265" s="12"/>
      <c r="L265" s="3"/>
      <c r="M265" s="3"/>
      <c r="N265" s="3"/>
      <c r="O265" s="3"/>
      <c r="P265" s="3"/>
      <c r="Q265" s="3"/>
      <c r="R265" s="3"/>
    </row>
    <row r="266" spans="1:18" ht="15.6" x14ac:dyDescent="0.25">
      <c r="A266" s="20"/>
      <c r="B266" s="19"/>
      <c r="C266" s="19"/>
      <c r="D266" s="3">
        <v>2</v>
      </c>
      <c r="E266" s="10">
        <v>26.283182574049199</v>
      </c>
      <c r="F266" s="11">
        <f>AVERAGE(E265:E267)</f>
        <v>26.286896845812663</v>
      </c>
      <c r="G266" s="3"/>
      <c r="H266" s="12"/>
      <c r="I266" s="12"/>
      <c r="J266" s="3"/>
      <c r="K266" s="12"/>
      <c r="L266" s="3"/>
      <c r="M266" s="3"/>
      <c r="N266" s="3"/>
      <c r="O266" s="3"/>
      <c r="P266" s="3"/>
      <c r="Q266" s="3"/>
      <c r="R266" s="3"/>
    </row>
    <row r="267" spans="1:18" ht="15.6" x14ac:dyDescent="0.25">
      <c r="A267" s="20"/>
      <c r="B267" s="19"/>
      <c r="C267" s="19"/>
      <c r="D267" s="3">
        <v>3</v>
      </c>
      <c r="E267" s="10">
        <v>26.292029448114</v>
      </c>
      <c r="F267" s="11">
        <f>AVERAGE(E265:E267)</f>
        <v>26.286896845812663</v>
      </c>
      <c r="G267" s="3"/>
      <c r="H267" s="12"/>
      <c r="I267" s="12"/>
      <c r="J267" s="3"/>
      <c r="K267" s="12"/>
      <c r="L267" s="3"/>
      <c r="M267" s="3"/>
      <c r="N267" s="3"/>
      <c r="O267" s="3"/>
      <c r="P267" s="3"/>
      <c r="Q267" s="3"/>
      <c r="R267" s="3"/>
    </row>
    <row r="268" spans="1:18" ht="24.6" x14ac:dyDescent="0.25">
      <c r="A268" s="24" t="s">
        <v>60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ht="17.399999999999999" x14ac:dyDescent="0.3">
      <c r="A269" s="5" t="s">
        <v>0</v>
      </c>
      <c r="B269" s="5" t="s">
        <v>2</v>
      </c>
      <c r="C269" s="5" t="s">
        <v>1</v>
      </c>
      <c r="D269" s="5" t="s">
        <v>3</v>
      </c>
      <c r="E269" s="6" t="s">
        <v>10</v>
      </c>
      <c r="F269" s="6" t="s">
        <v>8</v>
      </c>
      <c r="G269" s="6" t="s">
        <v>9</v>
      </c>
      <c r="H269" s="7" t="s">
        <v>25</v>
      </c>
      <c r="I269" s="7" t="s">
        <v>24</v>
      </c>
      <c r="J269" s="6" t="s">
        <v>23</v>
      </c>
      <c r="K269" s="8" t="s">
        <v>52</v>
      </c>
      <c r="L269" s="9" t="s">
        <v>50</v>
      </c>
      <c r="M269" s="9" t="s">
        <v>51</v>
      </c>
      <c r="N269" s="15" t="s">
        <v>22</v>
      </c>
      <c r="O269" s="5" t="s">
        <v>20</v>
      </c>
      <c r="P269" s="5" t="s">
        <v>21</v>
      </c>
      <c r="Q269" s="5" t="s">
        <v>26</v>
      </c>
      <c r="R269" s="5" t="s">
        <v>27</v>
      </c>
    </row>
    <row r="270" spans="1:18" ht="15.6" x14ac:dyDescent="0.25">
      <c r="A270" s="18" t="s">
        <v>42</v>
      </c>
      <c r="B270" s="19" t="s">
        <v>43</v>
      </c>
      <c r="C270" s="19" t="s">
        <v>4</v>
      </c>
      <c r="D270" s="16">
        <v>1</v>
      </c>
      <c r="E270" s="10">
        <v>24.888149141883599</v>
      </c>
      <c r="F270" s="11">
        <f>AVERAGE(E270:E272)</f>
        <v>24.905438550076834</v>
      </c>
      <c r="G270" s="16">
        <f>STDEVA(E270:E272)</f>
        <v>4.6745874909692099E-2</v>
      </c>
      <c r="H270" s="12">
        <f>E270-F273</f>
        <v>-5.7791889307551401</v>
      </c>
      <c r="I270" s="12">
        <f>F270-F273</f>
        <v>-5.7618995225619045</v>
      </c>
      <c r="J270" s="11">
        <f>SQRT(G270*G270+G273*I273)/SQRT(3)</f>
        <v>2.698874346261531E-2</v>
      </c>
      <c r="K270" s="12">
        <f>H270-I282</f>
        <v>1.7085815237429536</v>
      </c>
      <c r="L270" s="13">
        <f>K270+J270*2.776</f>
        <v>1.7835022755951737</v>
      </c>
      <c r="M270" s="13">
        <f>K270-J270*2.776</f>
        <v>1.6336607718907334</v>
      </c>
      <c r="N270" s="16">
        <f t="shared" ref="N270:P272" si="84">POWER(2,-K270)</f>
        <v>0.30596074611167001</v>
      </c>
      <c r="O270" s="16">
        <f t="shared" si="84"/>
        <v>0.29047737930852846</v>
      </c>
      <c r="P270" s="16">
        <f t="shared" si="84"/>
        <v>0.32226942553685228</v>
      </c>
      <c r="Q270" s="16">
        <f>AVERAGE(N270:N272)</f>
        <v>0.30242122384425435</v>
      </c>
      <c r="R270" s="16">
        <f>STDEV(N270:N272)</f>
        <v>9.7214111340343089E-3</v>
      </c>
    </row>
    <row r="271" spans="1:18" ht="15.6" x14ac:dyDescent="0.25">
      <c r="A271" s="18"/>
      <c r="B271" s="19"/>
      <c r="C271" s="19"/>
      <c r="D271" s="16">
        <v>2</v>
      </c>
      <c r="E271" s="10">
        <v>24.8698002541134</v>
      </c>
      <c r="F271" s="11">
        <f>AVERAGE(E270:E272)</f>
        <v>24.905438550076834</v>
      </c>
      <c r="G271" s="16"/>
      <c r="H271" s="12">
        <f>E271-F274</f>
        <v>-5.7975378185253383</v>
      </c>
      <c r="I271" s="12">
        <f>F271-F274</f>
        <v>-5.7618995225619045</v>
      </c>
      <c r="J271" s="11">
        <f>SQRT(G270*G270+G273*I273)/SQRT(3)</f>
        <v>2.698874346261531E-2</v>
      </c>
      <c r="K271" s="12">
        <f>H271-I283</f>
        <v>1.6902326359727553</v>
      </c>
      <c r="L271" s="13">
        <f>K271+J271*2.776</f>
        <v>1.7651533878249754</v>
      </c>
      <c r="M271" s="13">
        <f>K271-J271*2.776</f>
        <v>1.6153118841205352</v>
      </c>
      <c r="N271" s="16">
        <f t="shared" si="84"/>
        <v>0.3098769529970179</v>
      </c>
      <c r="O271" s="16">
        <f t="shared" si="84"/>
        <v>0.29419540368695857</v>
      </c>
      <c r="P271" s="16">
        <f t="shared" si="84"/>
        <v>0.32639437868611637</v>
      </c>
      <c r="Q271" s="16"/>
      <c r="R271" s="16"/>
    </row>
    <row r="272" spans="1:18" ht="15.6" x14ac:dyDescent="0.25">
      <c r="A272" s="18"/>
      <c r="B272" s="19"/>
      <c r="C272" s="19"/>
      <c r="D272" s="16">
        <v>3</v>
      </c>
      <c r="E272" s="10">
        <v>24.9583662542335</v>
      </c>
      <c r="F272" s="11">
        <f>AVERAGE(E270:E272)</f>
        <v>24.905438550076834</v>
      </c>
      <c r="G272" s="16"/>
      <c r="H272" s="12">
        <f>E272-F275</f>
        <v>-5.7089718184052387</v>
      </c>
      <c r="I272" s="12">
        <f>F272-F275</f>
        <v>-5.7618995225619045</v>
      </c>
      <c r="J272" s="11">
        <f>SQRT(G270*G270+G273*I273)/SQRT(3)</f>
        <v>2.698874346261531E-2</v>
      </c>
      <c r="K272" s="12">
        <f>H272-I284</f>
        <v>1.7787986360928549</v>
      </c>
      <c r="L272" s="13">
        <f>K272+J272*2.776</f>
        <v>1.8537193879450751</v>
      </c>
      <c r="M272" s="13">
        <f>K272-J272*2.776</f>
        <v>1.7038778842406348</v>
      </c>
      <c r="N272" s="16">
        <f t="shared" si="84"/>
        <v>0.29142597242407514</v>
      </c>
      <c r="O272" s="16">
        <f t="shared" si="84"/>
        <v>0.27667814844878225</v>
      </c>
      <c r="P272" s="16">
        <f t="shared" si="84"/>
        <v>0.30695990225277797</v>
      </c>
      <c r="Q272" s="16"/>
      <c r="R272" s="16"/>
    </row>
    <row r="273" spans="1:18" ht="15.6" x14ac:dyDescent="0.25">
      <c r="A273" s="18"/>
      <c r="B273" s="19" t="s">
        <v>11</v>
      </c>
      <c r="C273" s="19"/>
      <c r="D273" s="16">
        <v>1</v>
      </c>
      <c r="E273" s="10">
        <v>31.223416558639499</v>
      </c>
      <c r="F273" s="11">
        <f>AVERAGE(E273:E275)</f>
        <v>30.667338072638739</v>
      </c>
      <c r="G273" s="16">
        <f>STDEVA(E273:E275)</f>
        <v>0.49771904227615593</v>
      </c>
      <c r="H273" s="12"/>
      <c r="I273" s="12"/>
      <c r="J273" s="11"/>
      <c r="K273" s="12"/>
      <c r="L273" s="16"/>
      <c r="M273" s="16"/>
      <c r="N273" s="16"/>
      <c r="O273" s="16"/>
      <c r="P273" s="16"/>
      <c r="Q273" s="16"/>
      <c r="R273" s="16"/>
    </row>
    <row r="274" spans="1:18" ht="15.6" x14ac:dyDescent="0.25">
      <c r="A274" s="18"/>
      <c r="B274" s="19"/>
      <c r="C274" s="19"/>
      <c r="D274" s="16">
        <v>2</v>
      </c>
      <c r="E274" s="10">
        <v>30.515023859364401</v>
      </c>
      <c r="F274" s="11">
        <f>AVERAGE(E273:E275)</f>
        <v>30.667338072638739</v>
      </c>
      <c r="G274" s="16"/>
      <c r="H274" s="12"/>
      <c r="I274" s="12"/>
      <c r="J274" s="16"/>
      <c r="K274" s="12"/>
      <c r="L274" s="16"/>
      <c r="M274" s="16"/>
      <c r="N274" s="16"/>
      <c r="O274" s="16"/>
      <c r="P274" s="16"/>
      <c r="Q274" s="16"/>
      <c r="R274" s="16"/>
    </row>
    <row r="275" spans="1:18" ht="15.6" x14ac:dyDescent="0.25">
      <c r="A275" s="18"/>
      <c r="B275" s="19"/>
      <c r="C275" s="19"/>
      <c r="D275" s="16">
        <v>3</v>
      </c>
      <c r="E275" s="10">
        <v>30.263573799912301</v>
      </c>
      <c r="F275" s="11">
        <f>AVERAGE(E273:E275)</f>
        <v>30.667338072638739</v>
      </c>
      <c r="G275" s="16"/>
      <c r="H275" s="12"/>
      <c r="I275" s="12"/>
      <c r="J275" s="16"/>
      <c r="K275" s="12"/>
      <c r="L275" s="16"/>
      <c r="M275" s="16"/>
      <c r="N275" s="16"/>
      <c r="O275" s="16"/>
      <c r="P275" s="16"/>
      <c r="Q275" s="16"/>
      <c r="R275" s="16"/>
    </row>
    <row r="276" spans="1:18" ht="15.6" x14ac:dyDescent="0.25">
      <c r="A276" s="18"/>
      <c r="B276" s="19" t="s">
        <v>43</v>
      </c>
      <c r="C276" s="19" t="s">
        <v>5</v>
      </c>
      <c r="D276" s="16">
        <v>1</v>
      </c>
      <c r="E276" s="10">
        <v>25.414148532398599</v>
      </c>
      <c r="F276" s="11">
        <f>AVERAGE(E276:E278)</f>
        <v>25.631198719765433</v>
      </c>
      <c r="G276" s="16">
        <f>STDEVA(E276:E278)</f>
        <v>0.1935860379703167</v>
      </c>
      <c r="H276" s="12">
        <f>E276-F279</f>
        <v>-6.3994457182642002</v>
      </c>
      <c r="I276" s="12">
        <f>F276-F279</f>
        <v>-6.1823955308973666</v>
      </c>
      <c r="J276" s="11">
        <f>SQRT(G276*G276+G279*I279)/SQRT(3)</f>
        <v>0.11176695113351547</v>
      </c>
      <c r="K276" s="12">
        <f>H276-I282</f>
        <v>1.0883247362338935</v>
      </c>
      <c r="L276" s="13">
        <f>K276+J276*2.776</f>
        <v>1.3985897925805324</v>
      </c>
      <c r="M276" s="13">
        <f>K276-J276*2.776</f>
        <v>0.77805967988725455</v>
      </c>
      <c r="N276" s="16">
        <f t="shared" ref="N276:P278" si="85">POWER(2,-K276)</f>
        <v>0.47030718039626035</v>
      </c>
      <c r="O276" s="16">
        <f t="shared" si="85"/>
        <v>0.37929971886300834</v>
      </c>
      <c r="P276" s="16">
        <f t="shared" si="85"/>
        <v>0.58315056123774067</v>
      </c>
      <c r="Q276" s="16">
        <f>AVERAGE(N276:N278)</f>
        <v>0.40709503029578092</v>
      </c>
      <c r="R276" s="16">
        <f>STDEV(N276:N278)</f>
        <v>5.605232455007083E-2</v>
      </c>
    </row>
    <row r="277" spans="1:18" ht="15.6" x14ac:dyDescent="0.25">
      <c r="A277" s="18"/>
      <c r="B277" s="19"/>
      <c r="C277" s="19"/>
      <c r="D277" s="16">
        <v>2</v>
      </c>
      <c r="E277" s="10">
        <v>25.7860105957961</v>
      </c>
      <c r="F277" s="11">
        <f>AVERAGE(E276:E278)</f>
        <v>25.631198719765433</v>
      </c>
      <c r="G277" s="16"/>
      <c r="H277" s="12">
        <f>E277-F280</f>
        <v>-6.0275836548666994</v>
      </c>
      <c r="I277" s="12">
        <f>F277-F280</f>
        <v>-6.1823955308973666</v>
      </c>
      <c r="J277" s="11">
        <f>SQRT(G276*G276+G279*I279)/SQRT(3)</f>
        <v>0.11176695113351547</v>
      </c>
      <c r="K277" s="12">
        <f>H277-I283</f>
        <v>1.4601867996313942</v>
      </c>
      <c r="L277" s="13">
        <f>K277+J277*2.776</f>
        <v>1.7704518559780331</v>
      </c>
      <c r="M277" s="13">
        <f>K277-J277*2.776</f>
        <v>1.1499217432847553</v>
      </c>
      <c r="N277" s="16">
        <f t="shared" si="85"/>
        <v>0.36344606741818347</v>
      </c>
      <c r="O277" s="16">
        <f t="shared" si="85"/>
        <v>0.29311691792039485</v>
      </c>
      <c r="P277" s="16">
        <f t="shared" si="85"/>
        <v>0.45064967542275003</v>
      </c>
      <c r="Q277" s="16"/>
      <c r="R277" s="16"/>
    </row>
    <row r="278" spans="1:18" ht="15.6" x14ac:dyDescent="0.25">
      <c r="A278" s="18"/>
      <c r="B278" s="19"/>
      <c r="C278" s="19"/>
      <c r="D278" s="16">
        <v>3</v>
      </c>
      <c r="E278" s="10">
        <v>25.693437031101599</v>
      </c>
      <c r="F278" s="11">
        <f>AVERAGE(E276:E278)</f>
        <v>25.631198719765433</v>
      </c>
      <c r="G278" s="16"/>
      <c r="H278" s="12">
        <f>E278-F281</f>
        <v>-6.1201572195612002</v>
      </c>
      <c r="I278" s="12">
        <f>F278-F281</f>
        <v>-6.1823955308973666</v>
      </c>
      <c r="J278" s="11">
        <f>SQRT(G276*G276+G279*I279)/SQRT(3)</f>
        <v>0.11176695113351547</v>
      </c>
      <c r="K278" s="12">
        <f>H278-I284</f>
        <v>1.3676132349368935</v>
      </c>
      <c r="L278" s="13">
        <f>K278+J278*2.776</f>
        <v>1.6778782912835324</v>
      </c>
      <c r="M278" s="13">
        <f>K278-J278*2.776</f>
        <v>1.0573481785902545</v>
      </c>
      <c r="N278" s="16">
        <f t="shared" si="85"/>
        <v>0.3875318430728989</v>
      </c>
      <c r="O278" s="16">
        <f t="shared" si="85"/>
        <v>0.31254194121417844</v>
      </c>
      <c r="P278" s="16">
        <f t="shared" si="85"/>
        <v>0.48051448331077617</v>
      </c>
      <c r="Q278" s="16"/>
      <c r="R278" s="16"/>
    </row>
    <row r="279" spans="1:18" ht="15.6" x14ac:dyDescent="0.25">
      <c r="A279" s="18"/>
      <c r="B279" s="19" t="s">
        <v>11</v>
      </c>
      <c r="C279" s="19"/>
      <c r="D279" s="16">
        <v>1</v>
      </c>
      <c r="E279" s="10">
        <v>32.247212244775803</v>
      </c>
      <c r="F279" s="11">
        <f>AVERAGE(E279:E281)</f>
        <v>31.813594250662799</v>
      </c>
      <c r="G279" s="16">
        <f>STDEVA(E279:E281)</f>
        <v>0.662247481523773</v>
      </c>
      <c r="H279" s="12"/>
      <c r="I279" s="12"/>
      <c r="J279" s="11"/>
      <c r="K279" s="12"/>
      <c r="L279" s="16"/>
      <c r="M279" s="16"/>
      <c r="N279" s="16"/>
      <c r="O279" s="16"/>
      <c r="P279" s="16"/>
      <c r="Q279" s="16"/>
      <c r="R279" s="16"/>
    </row>
    <row r="280" spans="1:18" ht="15.6" x14ac:dyDescent="0.25">
      <c r="A280" s="18"/>
      <c r="B280" s="19"/>
      <c r="C280" s="19"/>
      <c r="D280" s="16">
        <v>2</v>
      </c>
      <c r="E280" s="10">
        <v>31.0513007871266</v>
      </c>
      <c r="F280" s="11">
        <f>AVERAGE(E279:E281)</f>
        <v>31.813594250662799</v>
      </c>
      <c r="G280" s="16"/>
      <c r="H280" s="12"/>
      <c r="I280" s="12"/>
      <c r="J280" s="16"/>
      <c r="K280" s="12"/>
      <c r="L280" s="16"/>
      <c r="M280" s="16"/>
      <c r="N280" s="16"/>
      <c r="O280" s="16"/>
      <c r="P280" s="16"/>
      <c r="Q280" s="16"/>
      <c r="R280" s="16"/>
    </row>
    <row r="281" spans="1:18" ht="15.6" x14ac:dyDescent="0.25">
      <c r="A281" s="18"/>
      <c r="B281" s="19"/>
      <c r="C281" s="19"/>
      <c r="D281" s="16">
        <v>3</v>
      </c>
      <c r="E281" s="10">
        <v>32.142269720085999</v>
      </c>
      <c r="F281" s="11">
        <f>AVERAGE(E279:E281)</f>
        <v>31.813594250662799</v>
      </c>
      <c r="G281" s="16"/>
      <c r="H281" s="12"/>
      <c r="I281" s="12"/>
      <c r="J281" s="16"/>
      <c r="K281" s="12"/>
      <c r="L281" s="16"/>
      <c r="M281" s="16"/>
      <c r="N281" s="16"/>
      <c r="O281" s="16"/>
      <c r="P281" s="16"/>
      <c r="Q281" s="16"/>
      <c r="R281" s="16"/>
    </row>
    <row r="282" spans="1:18" ht="15.6" x14ac:dyDescent="0.25">
      <c r="A282" s="18"/>
      <c r="B282" s="19" t="s">
        <v>44</v>
      </c>
      <c r="C282" s="19" t="s">
        <v>6</v>
      </c>
      <c r="D282" s="16">
        <v>1</v>
      </c>
      <c r="E282" s="10">
        <v>24.500249765608402</v>
      </c>
      <c r="F282" s="11">
        <f>AVERAGE(E282:E284)</f>
        <v>24.256589990162137</v>
      </c>
      <c r="G282" s="16">
        <f>STDEVA(E282:E284)</f>
        <v>0.34868960159959067</v>
      </c>
      <c r="H282" s="12">
        <f>E282-F285</f>
        <v>-7.244110679051829</v>
      </c>
      <c r="I282" s="12">
        <f>F282-F285</f>
        <v>-7.4877704544980936</v>
      </c>
      <c r="J282" s="11">
        <f>SQRT(G282*G282+G285*I285)/SQRT(3)</f>
        <v>0.20131603534714704</v>
      </c>
      <c r="K282" s="12">
        <f>H282-I282</f>
        <v>0.2436597754462646</v>
      </c>
      <c r="L282" s="13">
        <f>K282+J282*2.776</f>
        <v>0.80251308956994472</v>
      </c>
      <c r="M282" s="13">
        <f>K282-J282*2.776</f>
        <v>-0.31519353867741551</v>
      </c>
      <c r="N282" s="16">
        <f t="shared" ref="N282:P284" si="86">POWER(2,-K282)</f>
        <v>0.84460004232784469</v>
      </c>
      <c r="O282" s="16">
        <f t="shared" si="86"/>
        <v>0.57334956603152964</v>
      </c>
      <c r="P282" s="16">
        <f t="shared" si="86"/>
        <v>1.2441785496371489</v>
      </c>
      <c r="Q282" s="16">
        <f>AVERAGE(N282:N284)</f>
        <v>1.0204123767691942</v>
      </c>
      <c r="R282" s="16">
        <f>STDEV(N282:N284)</f>
        <v>0.25992328588717606</v>
      </c>
    </row>
    <row r="283" spans="1:18" ht="15.6" x14ac:dyDescent="0.25">
      <c r="A283" s="18"/>
      <c r="B283" s="19"/>
      <c r="C283" s="19"/>
      <c r="D283" s="16">
        <v>2</v>
      </c>
      <c r="E283" s="10">
        <v>24.412351301211199</v>
      </c>
      <c r="F283" s="11">
        <f>AVERAGE(E282:E284)</f>
        <v>24.256589990162137</v>
      </c>
      <c r="G283" s="16"/>
      <c r="H283" s="12">
        <f>E283-F286</f>
        <v>-7.3320091434490315</v>
      </c>
      <c r="I283" s="12">
        <f>F283-F286</f>
        <v>-7.4877704544980936</v>
      </c>
      <c r="J283" s="11">
        <f>SQRT(G282*G282+G285*I285)/SQRT(3)</f>
        <v>0.20131603534714704</v>
      </c>
      <c r="K283" s="12">
        <f>H283-I283</f>
        <v>0.1557613110490621</v>
      </c>
      <c r="L283" s="13">
        <f>K283+J283*2.776</f>
        <v>0.71461462517274221</v>
      </c>
      <c r="M283" s="13">
        <f>K283-J283*2.776</f>
        <v>-0.40309200307461801</v>
      </c>
      <c r="N283" s="16">
        <f t="shared" si="86"/>
        <v>0.89765855291396779</v>
      </c>
      <c r="O283" s="16">
        <f t="shared" si="86"/>
        <v>0.60936788534748398</v>
      </c>
      <c r="P283" s="16">
        <f t="shared" si="86"/>
        <v>1.3223389302180029</v>
      </c>
      <c r="Q283" s="16"/>
      <c r="R283" s="16"/>
    </row>
    <row r="284" spans="1:18" ht="15.6" x14ac:dyDescent="0.25">
      <c r="A284" s="18"/>
      <c r="B284" s="19"/>
      <c r="C284" s="19"/>
      <c r="D284" s="16">
        <v>3</v>
      </c>
      <c r="E284" s="10">
        <v>23.8571689036668</v>
      </c>
      <c r="F284" s="11">
        <f>AVERAGE(E282:E284)</f>
        <v>24.256589990162137</v>
      </c>
      <c r="G284" s="16"/>
      <c r="H284" s="12">
        <f>E284-F287</f>
        <v>-7.887191540993431</v>
      </c>
      <c r="I284" s="12">
        <f>F284-F287</f>
        <v>-7.4877704544980936</v>
      </c>
      <c r="J284" s="11">
        <f>SQRT(G282*G282+G285*I285)/SQRT(3)</f>
        <v>0.20131603534714704</v>
      </c>
      <c r="K284" s="12">
        <f>H284-I284</f>
        <v>-0.39942108649533736</v>
      </c>
      <c r="L284" s="13">
        <f>K284+J284*2.776</f>
        <v>0.15943222762834275</v>
      </c>
      <c r="M284" s="13">
        <f>K284-J284*2.776</f>
        <v>-0.95827440061901747</v>
      </c>
      <c r="N284" s="16">
        <f t="shared" si="86"/>
        <v>1.3189785350657703</v>
      </c>
      <c r="O284" s="16">
        <f t="shared" si="86"/>
        <v>0.89537737720277921</v>
      </c>
      <c r="P284" s="16">
        <f t="shared" si="86"/>
        <v>1.9429845116248101</v>
      </c>
      <c r="Q284" s="16"/>
      <c r="R284" s="16"/>
    </row>
    <row r="285" spans="1:18" ht="15.6" x14ac:dyDescent="0.25">
      <c r="A285" s="18"/>
      <c r="B285" s="19" t="s">
        <v>11</v>
      </c>
      <c r="C285" s="19"/>
      <c r="D285" s="16">
        <v>1</v>
      </c>
      <c r="E285" s="10">
        <v>31.109936913196201</v>
      </c>
      <c r="F285" s="11">
        <f>AVERAGE(E285:E287)</f>
        <v>31.744360444660231</v>
      </c>
      <c r="G285" s="16">
        <f>STDEVA(E285:E287)</f>
        <v>0.61662384093083566</v>
      </c>
      <c r="H285" s="12"/>
      <c r="I285" s="12"/>
      <c r="J285" s="11"/>
      <c r="K285" s="12"/>
      <c r="L285" s="16"/>
      <c r="M285" s="16"/>
      <c r="N285" s="16"/>
      <c r="O285" s="16"/>
      <c r="P285" s="16"/>
      <c r="Q285" s="16"/>
      <c r="R285" s="16"/>
    </row>
    <row r="286" spans="1:18" ht="15.6" x14ac:dyDescent="0.25">
      <c r="A286" s="18"/>
      <c r="B286" s="19"/>
      <c r="C286" s="19"/>
      <c r="D286" s="16">
        <v>2</v>
      </c>
      <c r="E286" s="10">
        <v>31.781652492887702</v>
      </c>
      <c r="F286" s="11">
        <f>AVERAGE(E285:E287)</f>
        <v>31.744360444660231</v>
      </c>
      <c r="G286" s="16"/>
      <c r="H286" s="12"/>
      <c r="I286" s="12"/>
      <c r="J286" s="16"/>
      <c r="K286" s="12"/>
      <c r="L286" s="16"/>
      <c r="M286" s="16"/>
      <c r="N286" s="16"/>
      <c r="O286" s="16"/>
      <c r="P286" s="16"/>
      <c r="Q286" s="16"/>
      <c r="R286" s="16"/>
    </row>
    <row r="287" spans="1:18" ht="15.6" x14ac:dyDescent="0.25">
      <c r="A287" s="18"/>
      <c r="B287" s="19"/>
      <c r="C287" s="19"/>
      <c r="D287" s="16">
        <v>3</v>
      </c>
      <c r="E287" s="10">
        <v>32.341491927896797</v>
      </c>
      <c r="F287" s="11">
        <f>AVERAGE(E285:E287)</f>
        <v>31.744360444660231</v>
      </c>
      <c r="G287" s="16"/>
      <c r="H287" s="12"/>
      <c r="I287" s="12"/>
      <c r="J287" s="16"/>
      <c r="K287" s="12"/>
      <c r="L287" s="16"/>
      <c r="M287" s="16"/>
      <c r="N287" s="16"/>
      <c r="O287" s="16"/>
      <c r="P287" s="16"/>
      <c r="Q287" s="16"/>
      <c r="R287" s="16"/>
    </row>
    <row r="288" spans="1:18" ht="15.6" x14ac:dyDescent="0.25">
      <c r="A288" s="18"/>
      <c r="B288" s="19" t="s">
        <v>43</v>
      </c>
      <c r="C288" s="19" t="s">
        <v>7</v>
      </c>
      <c r="D288" s="16">
        <v>1</v>
      </c>
      <c r="E288" s="10">
        <v>25.853109882310701</v>
      </c>
      <c r="F288" s="11">
        <f>AVERAGE(E288:E290)</f>
        <v>25.829922468250601</v>
      </c>
      <c r="G288" s="16">
        <f>STDEVA(E288:E290)</f>
        <v>6.4135878548289477E-2</v>
      </c>
      <c r="H288" s="12">
        <f>E288-F291</f>
        <v>-4.0781774926580994</v>
      </c>
      <c r="I288" s="12">
        <f>F288-F291</f>
        <v>-4.1013649067181994</v>
      </c>
      <c r="J288" s="11">
        <f>SQRT(G288*G288+G291*I291)/SQRT(3)</f>
        <v>3.7028866744568074E-2</v>
      </c>
      <c r="K288" s="12">
        <f>H288-I282</f>
        <v>3.4095929618399943</v>
      </c>
      <c r="L288" s="13">
        <f>K288+J288*2.776</f>
        <v>3.512385095922915</v>
      </c>
      <c r="M288" s="13">
        <f>K288-J288*2.776</f>
        <v>3.3068008277570735</v>
      </c>
      <c r="N288" s="16">
        <f t="shared" ref="N288:P290" si="87">POWER(2,-K288)</f>
        <v>9.4104468353721854E-2</v>
      </c>
      <c r="O288" s="16">
        <f t="shared" si="87"/>
        <v>8.7632808379223895E-2</v>
      </c>
      <c r="P288" s="16">
        <f t="shared" si="87"/>
        <v>0.10105405872438235</v>
      </c>
      <c r="Q288" s="16">
        <f>AVERAGE(N288:N290)</f>
        <v>9.5692610424902388E-2</v>
      </c>
      <c r="R288" s="16">
        <f>STDEV(N288:N290)</f>
        <v>4.2973275821516343E-3</v>
      </c>
    </row>
    <row r="289" spans="1:18" ht="15.6" x14ac:dyDescent="0.25">
      <c r="A289" s="18"/>
      <c r="B289" s="19"/>
      <c r="C289" s="19"/>
      <c r="D289" s="16">
        <v>2</v>
      </c>
      <c r="E289" s="10">
        <v>25.7574176063385</v>
      </c>
      <c r="F289" s="11">
        <f>AVERAGE(E288:E290)</f>
        <v>25.829922468250601</v>
      </c>
      <c r="G289" s="16"/>
      <c r="H289" s="12">
        <f>E289-F292</f>
        <v>-4.1738697686303006</v>
      </c>
      <c r="I289" s="12">
        <f>F289-F292</f>
        <v>-4.1013649067181994</v>
      </c>
      <c r="J289" s="11">
        <f>SQRT(G288*G288+G291*I291)/SQRT(3)</f>
        <v>3.7028866744568074E-2</v>
      </c>
      <c r="K289" s="12">
        <f>H289-I283</f>
        <v>3.3139006858677931</v>
      </c>
      <c r="L289" s="13">
        <f>K289+J289*2.776</f>
        <v>3.4166928199507138</v>
      </c>
      <c r="M289" s="13">
        <f>K289-J289*2.776</f>
        <v>3.2111085517848723</v>
      </c>
      <c r="N289" s="16">
        <f t="shared" si="87"/>
        <v>0.10055796847071817</v>
      </c>
      <c r="O289" s="16">
        <f t="shared" si="87"/>
        <v>9.3642494731228779E-2</v>
      </c>
      <c r="P289" s="16">
        <f t="shared" si="87"/>
        <v>0.10798414813681527</v>
      </c>
      <c r="Q289" s="16"/>
      <c r="R289" s="16"/>
    </row>
    <row r="290" spans="1:18" ht="15.6" x14ac:dyDescent="0.25">
      <c r="A290" s="18"/>
      <c r="B290" s="19"/>
      <c r="C290" s="19"/>
      <c r="D290" s="16">
        <v>3</v>
      </c>
      <c r="E290" s="10">
        <v>25.879239916102598</v>
      </c>
      <c r="F290" s="11">
        <f>AVERAGE(E288:E290)</f>
        <v>25.829922468250601</v>
      </c>
      <c r="G290" s="16"/>
      <c r="H290" s="12">
        <f>E290-F293</f>
        <v>-4.0520474588662019</v>
      </c>
      <c r="I290" s="12">
        <f>F290-F293</f>
        <v>-4.1013649067181994</v>
      </c>
      <c r="J290" s="11">
        <f>SQRT(G288*G288+G291*I291)/SQRT(3)</f>
        <v>3.7028866744568074E-2</v>
      </c>
      <c r="K290" s="12">
        <f>H290-I284</f>
        <v>3.4357229956318918</v>
      </c>
      <c r="L290" s="13">
        <f>K290+J290*2.776</f>
        <v>3.5385151297148125</v>
      </c>
      <c r="M290" s="13">
        <f>K290-J290*2.776</f>
        <v>3.332930861548971</v>
      </c>
      <c r="N290" s="16">
        <f t="shared" si="87"/>
        <v>9.2415394450267141E-2</v>
      </c>
      <c r="O290" s="16">
        <f t="shared" si="87"/>
        <v>8.6059893805567098E-2</v>
      </c>
      <c r="P290" s="16">
        <f t="shared" si="87"/>
        <v>9.9240247155010869E-2</v>
      </c>
      <c r="Q290" s="16"/>
      <c r="R290" s="16"/>
    </row>
    <row r="291" spans="1:18" ht="15.6" x14ac:dyDescent="0.25">
      <c r="A291" s="18"/>
      <c r="B291" s="19" t="s">
        <v>11</v>
      </c>
      <c r="C291" s="19"/>
      <c r="D291" s="16">
        <v>1</v>
      </c>
      <c r="E291" s="10">
        <v>29.595585845415201</v>
      </c>
      <c r="F291" s="11">
        <f>AVERAGE(E291:E293)</f>
        <v>29.9312873749688</v>
      </c>
      <c r="G291" s="16">
        <f>STDEVA(E291:E293)</f>
        <v>0.45944649146466648</v>
      </c>
      <c r="H291" s="12"/>
      <c r="I291" s="12"/>
      <c r="J291" s="11"/>
      <c r="K291" s="12"/>
      <c r="L291" s="16"/>
      <c r="M291" s="16"/>
      <c r="N291" s="16"/>
      <c r="O291" s="16"/>
      <c r="P291" s="16"/>
      <c r="Q291" s="16"/>
      <c r="R291" s="16"/>
    </row>
    <row r="292" spans="1:18" ht="15.6" x14ac:dyDescent="0.25">
      <c r="A292" s="18"/>
      <c r="B292" s="19"/>
      <c r="C292" s="19"/>
      <c r="D292" s="16">
        <v>2</v>
      </c>
      <c r="E292" s="10">
        <v>30.454904131389998</v>
      </c>
      <c r="F292" s="11">
        <f>AVERAGE(E291:E293)</f>
        <v>29.9312873749688</v>
      </c>
      <c r="G292" s="16"/>
      <c r="H292" s="12"/>
      <c r="I292" s="12"/>
      <c r="J292" s="16"/>
      <c r="K292" s="12"/>
      <c r="L292" s="16"/>
      <c r="M292" s="16"/>
      <c r="N292" s="16"/>
      <c r="O292" s="16"/>
      <c r="P292" s="16"/>
      <c r="Q292" s="16"/>
      <c r="R292" s="16"/>
    </row>
    <row r="293" spans="1:18" ht="15.6" x14ac:dyDescent="0.25">
      <c r="A293" s="18"/>
      <c r="B293" s="19"/>
      <c r="C293" s="19"/>
      <c r="D293" s="16">
        <v>3</v>
      </c>
      <c r="E293" s="10">
        <v>29.743372148101201</v>
      </c>
      <c r="F293" s="11">
        <f>AVERAGE(E291:E293)</f>
        <v>29.9312873749688</v>
      </c>
      <c r="G293" s="16"/>
      <c r="H293" s="12"/>
      <c r="I293" s="12"/>
      <c r="J293" s="16"/>
      <c r="K293" s="12"/>
      <c r="L293" s="16"/>
      <c r="M293" s="16"/>
      <c r="N293" s="16"/>
      <c r="O293" s="16"/>
      <c r="P293" s="16"/>
      <c r="Q293" s="16"/>
      <c r="R293" s="16"/>
    </row>
    <row r="294" spans="1:18" ht="15.6" x14ac:dyDescent="0.25">
      <c r="A294" s="20" t="s">
        <v>53</v>
      </c>
      <c r="B294" s="19" t="s">
        <v>18</v>
      </c>
      <c r="C294" s="19" t="s">
        <v>4</v>
      </c>
      <c r="D294" s="16">
        <v>1</v>
      </c>
      <c r="E294" s="10">
        <v>20.369607728305201</v>
      </c>
      <c r="F294" s="11">
        <f>AVERAGE(E294:E296)</f>
        <v>20.178031946173963</v>
      </c>
      <c r="G294" s="16">
        <f>STDEVA(E294:E296)</f>
        <v>0.16615077783329676</v>
      </c>
      <c r="H294" s="12">
        <f>E294-F297</f>
        <v>-8.904279693984364</v>
      </c>
      <c r="I294" s="12">
        <f>F294-F297</f>
        <v>-9.0958554761156023</v>
      </c>
      <c r="J294" s="11">
        <f>SQRT(G294*G294+G297*I297)/SQRT(3)</f>
        <v>9.5927196308119592E-2</v>
      </c>
      <c r="K294" s="12">
        <f>H294-I306</f>
        <v>-1.2370127183223651</v>
      </c>
      <c r="L294" s="13">
        <f>K294+J294*2.776</f>
        <v>-0.97071882137102516</v>
      </c>
      <c r="M294" s="13">
        <f>K294-J294*2.776</f>
        <v>-1.5033066152737051</v>
      </c>
      <c r="N294" s="16">
        <f t="shared" ref="N294:P296" si="88">POWER(2,-K294)</f>
        <v>2.3570995949422824</v>
      </c>
      <c r="O294" s="16">
        <f t="shared" si="88"/>
        <v>1.9598168287380953</v>
      </c>
      <c r="P294" s="16">
        <f t="shared" si="88"/>
        <v>2.8349172325734475</v>
      </c>
      <c r="Q294" s="16">
        <f>AVERAGE(N294:N296)</f>
        <v>2.703485752043282</v>
      </c>
      <c r="R294" s="16">
        <f>STDEV(N294:N296)</f>
        <v>0.3005096836824025</v>
      </c>
    </row>
    <row r="295" spans="1:18" ht="15.6" x14ac:dyDescent="0.25">
      <c r="A295" s="20"/>
      <c r="B295" s="19"/>
      <c r="C295" s="19"/>
      <c r="D295" s="16">
        <v>2</v>
      </c>
      <c r="E295" s="10">
        <v>20.0911950746153</v>
      </c>
      <c r="F295" s="11">
        <f>AVERAGE(E294:E296)</f>
        <v>20.178031946173963</v>
      </c>
      <c r="G295" s="16"/>
      <c r="H295" s="12">
        <f>E295-F298</f>
        <v>-9.1826923476742657</v>
      </c>
      <c r="I295" s="12">
        <f>F295-F298</f>
        <v>-9.0958554761156023</v>
      </c>
      <c r="J295" s="11">
        <f>SQRT(G294*G294+G297*I297)/SQRT(3)</f>
        <v>9.5927196308119592E-2</v>
      </c>
      <c r="K295" s="12">
        <f>H295-I307</f>
        <v>-1.5154253720122668</v>
      </c>
      <c r="L295" s="13">
        <f>K295+J295*2.776</f>
        <v>-1.2491314750609268</v>
      </c>
      <c r="M295" s="13">
        <f>K295-J295*2.776</f>
        <v>-1.7817192689636068</v>
      </c>
      <c r="N295" s="16">
        <f t="shared" si="88"/>
        <v>2.8588310684511842</v>
      </c>
      <c r="O295" s="16">
        <f t="shared" si="88"/>
        <v>2.3769828184146515</v>
      </c>
      <c r="P295" s="16">
        <f t="shared" si="88"/>
        <v>3.4383568171488648</v>
      </c>
      <c r="Q295" s="16"/>
      <c r="R295" s="16"/>
    </row>
    <row r="296" spans="1:18" ht="15.6" x14ac:dyDescent="0.25">
      <c r="A296" s="20"/>
      <c r="B296" s="19"/>
      <c r="C296" s="19"/>
      <c r="D296" s="16">
        <v>3</v>
      </c>
      <c r="E296" s="10">
        <v>20.073293035601399</v>
      </c>
      <c r="F296" s="11">
        <f>AVERAGE(E294:E296)</f>
        <v>20.178031946173963</v>
      </c>
      <c r="G296" s="16"/>
      <c r="H296" s="12">
        <f>E296-F299</f>
        <v>-9.2005943866881665</v>
      </c>
      <c r="I296" s="12">
        <f>F296-F299</f>
        <v>-9.0958554761156023</v>
      </c>
      <c r="J296" s="11">
        <f>SQRT(G294*G294+G297*I297)/SQRT(3)</f>
        <v>9.5927196308119592E-2</v>
      </c>
      <c r="K296" s="12">
        <f>H296-I308</f>
        <v>-1.5333274110261677</v>
      </c>
      <c r="L296" s="13">
        <f>K296+J296*2.776</f>
        <v>-1.2670335140748277</v>
      </c>
      <c r="M296" s="13">
        <f>K296-J296*2.776</f>
        <v>-1.7996213079775076</v>
      </c>
      <c r="N296" s="16">
        <f t="shared" si="88"/>
        <v>2.8945265927363799</v>
      </c>
      <c r="O296" s="16">
        <f t="shared" si="88"/>
        <v>2.4066619585557238</v>
      </c>
      <c r="P296" s="16">
        <f t="shared" si="88"/>
        <v>3.4812883322782984</v>
      </c>
      <c r="Q296" s="16"/>
      <c r="R296" s="16"/>
    </row>
    <row r="297" spans="1:18" ht="15.6" x14ac:dyDescent="0.25">
      <c r="A297" s="20"/>
      <c r="B297" s="19" t="s">
        <v>11</v>
      </c>
      <c r="C297" s="19"/>
      <c r="D297" s="16">
        <v>1</v>
      </c>
      <c r="E297" s="10">
        <v>29.550484513428</v>
      </c>
      <c r="F297" s="11">
        <f>AVERAGE(E297:E299)</f>
        <v>29.273887422289565</v>
      </c>
      <c r="G297" s="16">
        <f>STDEVA(E297:E299)</f>
        <v>0.25130147553652876</v>
      </c>
      <c r="H297" s="12"/>
      <c r="I297" s="12"/>
      <c r="J297" s="11"/>
      <c r="K297" s="12"/>
      <c r="L297" s="16"/>
      <c r="M297" s="16"/>
      <c r="N297" s="16"/>
      <c r="O297" s="16"/>
      <c r="P297" s="16"/>
      <c r="Q297" s="16"/>
      <c r="R297" s="16"/>
    </row>
    <row r="298" spans="1:18" ht="15.6" x14ac:dyDescent="0.25">
      <c r="A298" s="20"/>
      <c r="B298" s="19"/>
      <c r="C298" s="19"/>
      <c r="D298" s="16">
        <v>2</v>
      </c>
      <c r="E298" s="10">
        <v>29.059608823501399</v>
      </c>
      <c r="F298" s="11">
        <f>AVERAGE(E297:E299)</f>
        <v>29.273887422289565</v>
      </c>
      <c r="G298" s="16"/>
      <c r="H298" s="12"/>
      <c r="I298" s="12"/>
      <c r="J298" s="16"/>
      <c r="K298" s="12"/>
      <c r="L298" s="16"/>
      <c r="M298" s="16"/>
      <c r="N298" s="16"/>
      <c r="O298" s="16"/>
      <c r="P298" s="16"/>
      <c r="Q298" s="16"/>
      <c r="R298" s="16"/>
    </row>
    <row r="299" spans="1:18" ht="15.6" x14ac:dyDescent="0.25">
      <c r="A299" s="20"/>
      <c r="B299" s="19"/>
      <c r="C299" s="19"/>
      <c r="D299" s="16">
        <v>3</v>
      </c>
      <c r="E299" s="10">
        <v>29.2115689299393</v>
      </c>
      <c r="F299" s="11">
        <f>AVERAGE(E297:E299)</f>
        <v>29.273887422289565</v>
      </c>
      <c r="G299" s="16"/>
      <c r="H299" s="12"/>
      <c r="I299" s="12"/>
      <c r="J299" s="16"/>
      <c r="K299" s="12"/>
      <c r="L299" s="16"/>
      <c r="M299" s="16"/>
      <c r="N299" s="16"/>
      <c r="O299" s="16"/>
      <c r="P299" s="16"/>
      <c r="Q299" s="16"/>
      <c r="R299" s="16"/>
    </row>
    <row r="300" spans="1:18" ht="15.6" x14ac:dyDescent="0.25">
      <c r="A300" s="20"/>
      <c r="B300" s="19" t="s">
        <v>18</v>
      </c>
      <c r="C300" s="19" t="s">
        <v>5</v>
      </c>
      <c r="D300" s="16">
        <v>1</v>
      </c>
      <c r="E300" s="10">
        <v>18.614072222961799</v>
      </c>
      <c r="F300" s="11">
        <f>AVERAGE(E300:E302)</f>
        <v>18.640087547692399</v>
      </c>
      <c r="G300" s="16">
        <f>STDEVA(E300:E302)</f>
        <v>2.2688671564241588E-2</v>
      </c>
      <c r="H300" s="12">
        <f>E300-F303</f>
        <v>-10.799846049629835</v>
      </c>
      <c r="I300" s="12">
        <f>F300-F303</f>
        <v>-10.773830724899234</v>
      </c>
      <c r="J300" s="11">
        <f>SQRT(G300*G300+G303*I303)/SQRT(3)</f>
        <v>1.3099310635169888E-2</v>
      </c>
      <c r="K300" s="12">
        <f>H300-I306</f>
        <v>-3.1325790739678361</v>
      </c>
      <c r="L300" s="13">
        <f>K300+J300*2.776</f>
        <v>-3.0962153876446044</v>
      </c>
      <c r="M300" s="13">
        <f>K300-J300*2.776</f>
        <v>-3.1689427602910678</v>
      </c>
      <c r="N300" s="16">
        <f t="shared" ref="N300:P302" si="89">POWER(2,-K300)</f>
        <v>8.770013563848579</v>
      </c>
      <c r="O300" s="16">
        <f t="shared" si="89"/>
        <v>8.5517245670024096</v>
      </c>
      <c r="P300" s="16">
        <f t="shared" si="89"/>
        <v>8.9938745462949381</v>
      </c>
      <c r="Q300" s="16">
        <f>AVERAGE(N300:N302)</f>
        <v>8.6139982038449521</v>
      </c>
      <c r="R300" s="16">
        <f>STDEV(N300:N302)</f>
        <v>0.13603997763098671</v>
      </c>
    </row>
    <row r="301" spans="1:18" ht="15.6" x14ac:dyDescent="0.25">
      <c r="A301" s="20"/>
      <c r="B301" s="19"/>
      <c r="C301" s="19"/>
      <c r="D301" s="16">
        <v>2</v>
      </c>
      <c r="E301" s="10">
        <v>18.650416035423401</v>
      </c>
      <c r="F301" s="11">
        <f>AVERAGE(E300:E302)</f>
        <v>18.640087547692399</v>
      </c>
      <c r="G301" s="16"/>
      <c r="H301" s="12">
        <f>E301-F304</f>
        <v>-10.763502237168233</v>
      </c>
      <c r="I301" s="12">
        <f>F301-F304</f>
        <v>-10.773830724899234</v>
      </c>
      <c r="J301" s="11">
        <f>SQRT(G300*G300+G303*I303)/SQRT(3)</f>
        <v>1.3099310635169888E-2</v>
      </c>
      <c r="K301" s="12">
        <f>H301-I307</f>
        <v>-3.0962352615062336</v>
      </c>
      <c r="L301" s="13">
        <f>K301+J301*2.776</f>
        <v>-3.0598715751830019</v>
      </c>
      <c r="M301" s="13">
        <f>K301-J301*2.776</f>
        <v>-3.1325989478294654</v>
      </c>
      <c r="N301" s="16">
        <f t="shared" si="89"/>
        <v>8.551842372190988</v>
      </c>
      <c r="O301" s="16">
        <f t="shared" si="89"/>
        <v>8.3389837398728712</v>
      </c>
      <c r="P301" s="16">
        <f t="shared" si="89"/>
        <v>8.7701343761003852</v>
      </c>
      <c r="Q301" s="16"/>
      <c r="R301" s="16"/>
    </row>
    <row r="302" spans="1:18" ht="15.6" x14ac:dyDescent="0.25">
      <c r="A302" s="20"/>
      <c r="B302" s="19"/>
      <c r="C302" s="19"/>
      <c r="D302" s="16">
        <v>3</v>
      </c>
      <c r="E302" s="10">
        <v>18.655774384691998</v>
      </c>
      <c r="F302" s="11">
        <f>AVERAGE(E300:E302)</f>
        <v>18.640087547692399</v>
      </c>
      <c r="G302" s="16"/>
      <c r="H302" s="12">
        <f>E302-F305</f>
        <v>-10.758143887899635</v>
      </c>
      <c r="I302" s="12">
        <f>F302-F305</f>
        <v>-10.773830724899234</v>
      </c>
      <c r="J302" s="11">
        <f>SQRT(G300*G300+G303*I303)/SQRT(3)</f>
        <v>1.3099310635169888E-2</v>
      </c>
      <c r="K302" s="12">
        <f>H302-I308</f>
        <v>-3.0908769122376363</v>
      </c>
      <c r="L302" s="13">
        <f>K302+J302*2.776</f>
        <v>-3.0545132259144046</v>
      </c>
      <c r="M302" s="13">
        <f>K302-J302*2.776</f>
        <v>-3.127240598560868</v>
      </c>
      <c r="N302" s="16">
        <f t="shared" si="89"/>
        <v>8.5201386754952875</v>
      </c>
      <c r="O302" s="16">
        <f t="shared" si="89"/>
        <v>8.3080691603316197</v>
      </c>
      <c r="P302" s="16">
        <f t="shared" si="89"/>
        <v>8.7376214194602326</v>
      </c>
      <c r="Q302" s="16"/>
      <c r="R302" s="16"/>
    </row>
    <row r="303" spans="1:18" ht="15.6" x14ac:dyDescent="0.25">
      <c r="A303" s="20"/>
      <c r="B303" s="19" t="s">
        <v>11</v>
      </c>
      <c r="C303" s="19"/>
      <c r="D303" s="16">
        <v>1</v>
      </c>
      <c r="E303" s="10">
        <v>29.246633930112701</v>
      </c>
      <c r="F303" s="11">
        <f>AVERAGE(E303:E305)</f>
        <v>29.413918272591633</v>
      </c>
      <c r="G303" s="16">
        <f>STDEVA(E303:E305)</f>
        <v>0.15830311358481192</v>
      </c>
      <c r="H303" s="12"/>
      <c r="I303" s="12"/>
      <c r="J303" s="11"/>
      <c r="K303" s="12"/>
      <c r="L303" s="16"/>
      <c r="M303" s="16"/>
      <c r="N303" s="16"/>
      <c r="O303" s="16"/>
      <c r="P303" s="16"/>
      <c r="Q303" s="16"/>
      <c r="R303" s="16"/>
    </row>
    <row r="304" spans="1:18" ht="15.6" x14ac:dyDescent="0.25">
      <c r="A304" s="20"/>
      <c r="B304" s="19"/>
      <c r="C304" s="19"/>
      <c r="D304" s="16">
        <v>2</v>
      </c>
      <c r="E304" s="10">
        <v>29.4337494938171</v>
      </c>
      <c r="F304" s="11">
        <f>AVERAGE(E303:E305)</f>
        <v>29.413918272591633</v>
      </c>
      <c r="G304" s="16"/>
      <c r="H304" s="12"/>
      <c r="I304" s="12"/>
      <c r="J304" s="16"/>
      <c r="K304" s="12"/>
      <c r="L304" s="16"/>
      <c r="M304" s="16"/>
      <c r="N304" s="16"/>
      <c r="O304" s="16"/>
      <c r="P304" s="16"/>
      <c r="Q304" s="16"/>
      <c r="R304" s="16"/>
    </row>
    <row r="305" spans="1:18" ht="15.6" x14ac:dyDescent="0.25">
      <c r="A305" s="20"/>
      <c r="B305" s="19"/>
      <c r="C305" s="19"/>
      <c r="D305" s="16">
        <v>3</v>
      </c>
      <c r="E305" s="10">
        <v>29.5613713938451</v>
      </c>
      <c r="F305" s="11">
        <f>AVERAGE(E303:E305)</f>
        <v>29.413918272591633</v>
      </c>
      <c r="G305" s="16"/>
      <c r="H305" s="12"/>
      <c r="I305" s="12"/>
      <c r="J305" s="16"/>
      <c r="K305" s="12"/>
      <c r="L305" s="16"/>
      <c r="M305" s="16"/>
      <c r="N305" s="16"/>
      <c r="O305" s="16"/>
      <c r="P305" s="16"/>
      <c r="Q305" s="16"/>
      <c r="R305" s="16"/>
    </row>
    <row r="306" spans="1:18" ht="15.6" x14ac:dyDescent="0.25">
      <c r="A306" s="20"/>
      <c r="B306" s="19" t="s">
        <v>18</v>
      </c>
      <c r="C306" s="19" t="s">
        <v>6</v>
      </c>
      <c r="D306" s="16">
        <v>1</v>
      </c>
      <c r="E306" s="10">
        <v>20.666094780007001</v>
      </c>
      <c r="F306" s="11">
        <f>AVERAGE(E306:E308)</f>
        <v>20.70681600244987</v>
      </c>
      <c r="G306" s="16">
        <f>STDEVA(E306:E308)</f>
        <v>4.6543312911638074E-2</v>
      </c>
      <c r="H306" s="12">
        <f>E306-F309</f>
        <v>-7.7079881981048679</v>
      </c>
      <c r="I306" s="12">
        <f>F306-F309</f>
        <v>-7.6672669756619989</v>
      </c>
      <c r="J306" s="11">
        <f>SQRT(G306*G306+G309*I309)/SQRT(3)</f>
        <v>2.6871794238511229E-2</v>
      </c>
      <c r="K306" s="12">
        <f>H306-I306</f>
        <v>-4.0721222442869021E-2</v>
      </c>
      <c r="L306" s="13">
        <f>K306+J306*2.776</f>
        <v>3.3874878363238145E-2</v>
      </c>
      <c r="M306" s="13">
        <f>K306-J306*2.776</f>
        <v>-0.11531732324897619</v>
      </c>
      <c r="N306" s="16">
        <f t="shared" ref="N306:P308" si="90">POWER(2,-K306)</f>
        <v>1.0286279229259121</v>
      </c>
      <c r="O306" s="16">
        <f t="shared" si="90"/>
        <v>0.97679324032939441</v>
      </c>
      <c r="P306" s="16">
        <f t="shared" si="90"/>
        <v>1.0832132739432878</v>
      </c>
      <c r="Q306" s="16">
        <f>AVERAGE(N306:N308)</f>
        <v>1.0003458135872474</v>
      </c>
      <c r="R306" s="16">
        <f>STDEV(N306:N308)</f>
        <v>3.210777179053538E-2</v>
      </c>
    </row>
    <row r="307" spans="1:18" ht="15.6" x14ac:dyDescent="0.25">
      <c r="A307" s="20"/>
      <c r="B307" s="19"/>
      <c r="C307" s="19"/>
      <c r="D307" s="16">
        <v>2</v>
      </c>
      <c r="E307" s="10">
        <v>20.696802010647399</v>
      </c>
      <c r="F307" s="11">
        <f>AVERAGE(E306:E308)</f>
        <v>20.70681600244987</v>
      </c>
      <c r="G307" s="16"/>
      <c r="H307" s="12">
        <f>E307-F310</f>
        <v>-7.6772809674644691</v>
      </c>
      <c r="I307" s="12">
        <f>F307-F310</f>
        <v>-7.6672669756619989</v>
      </c>
      <c r="J307" s="11">
        <f>SQRT(G306*G306+G309*I309)/SQRT(3)</f>
        <v>2.6871794238511229E-2</v>
      </c>
      <c r="K307" s="12">
        <f>H307-I307</f>
        <v>-1.0013991802470201E-2</v>
      </c>
      <c r="L307" s="13">
        <f>K307+J307*2.776</f>
        <v>6.4582109003636964E-2</v>
      </c>
      <c r="M307" s="13">
        <f>K307-J307*2.776</f>
        <v>-8.4610092608577367E-2</v>
      </c>
      <c r="N307" s="16">
        <f t="shared" si="90"/>
        <v>1.0069653159400651</v>
      </c>
      <c r="O307" s="16">
        <f t="shared" si="90"/>
        <v>0.95622225678901118</v>
      </c>
      <c r="P307" s="16">
        <f t="shared" si="90"/>
        <v>1.0604011152294357</v>
      </c>
      <c r="Q307" s="16"/>
      <c r="R307" s="16"/>
    </row>
    <row r="308" spans="1:18" ht="15.6" x14ac:dyDescent="0.25">
      <c r="A308" s="20"/>
      <c r="B308" s="19"/>
      <c r="C308" s="19"/>
      <c r="D308" s="16">
        <v>3</v>
      </c>
      <c r="E308" s="10">
        <v>20.757551216695202</v>
      </c>
      <c r="F308" s="11">
        <f>AVERAGE(E306:E308)</f>
        <v>20.70681600244987</v>
      </c>
      <c r="G308" s="16"/>
      <c r="H308" s="12">
        <f>E308-F311</f>
        <v>-7.6165317614166668</v>
      </c>
      <c r="I308" s="12">
        <f>F308-F311</f>
        <v>-7.6672669756619989</v>
      </c>
      <c r="J308" s="11">
        <f>SQRT(G306*G306+G309*I309)/SQRT(3)</f>
        <v>2.6871794238511229E-2</v>
      </c>
      <c r="K308" s="12">
        <f>H308-I308</f>
        <v>5.0735214245332116E-2</v>
      </c>
      <c r="L308" s="13">
        <f>K308+J308*2.776</f>
        <v>0.1253313150514393</v>
      </c>
      <c r="M308" s="13">
        <f>K308-J308*2.776</f>
        <v>-2.3860886560775049E-2</v>
      </c>
      <c r="N308" s="16">
        <f t="shared" si="90"/>
        <v>0.96544420189576452</v>
      </c>
      <c r="O308" s="16">
        <f t="shared" si="90"/>
        <v>0.9167934773193136</v>
      </c>
      <c r="P308" s="16">
        <f t="shared" si="90"/>
        <v>1.0166766344144822</v>
      </c>
      <c r="Q308" s="16"/>
      <c r="R308" s="16"/>
    </row>
    <row r="309" spans="1:18" ht="15.6" x14ac:dyDescent="0.25">
      <c r="A309" s="20"/>
      <c r="B309" s="19" t="s">
        <v>11</v>
      </c>
      <c r="C309" s="19"/>
      <c r="D309" s="16">
        <v>1</v>
      </c>
      <c r="E309" s="10">
        <v>28.3012165850865</v>
      </c>
      <c r="F309" s="11">
        <f>AVERAGE(E309:E311)</f>
        <v>28.374082978111868</v>
      </c>
      <c r="G309" s="16">
        <f>STDEVA(E309:E311)</f>
        <v>0.25136401118226115</v>
      </c>
      <c r="H309" s="12"/>
      <c r="I309" s="12"/>
      <c r="J309" s="11"/>
      <c r="K309" s="12"/>
      <c r="L309" s="16"/>
      <c r="M309" s="16"/>
      <c r="N309" s="16"/>
      <c r="O309" s="16"/>
      <c r="P309" s="16"/>
      <c r="Q309" s="16"/>
      <c r="R309" s="16"/>
    </row>
    <row r="310" spans="1:18" ht="15.6" x14ac:dyDescent="0.25">
      <c r="A310" s="20"/>
      <c r="B310" s="19"/>
      <c r="C310" s="19"/>
      <c r="D310" s="16">
        <v>2</v>
      </c>
      <c r="E310" s="10">
        <v>28.653830236473102</v>
      </c>
      <c r="F310" s="11">
        <f>AVERAGE(E309:E311)</f>
        <v>28.374082978111868</v>
      </c>
      <c r="G310" s="16"/>
      <c r="H310" s="12"/>
      <c r="I310" s="12"/>
      <c r="J310" s="16"/>
      <c r="K310" s="12"/>
      <c r="L310" s="16"/>
      <c r="M310" s="16"/>
      <c r="N310" s="16"/>
      <c r="O310" s="16"/>
      <c r="P310" s="16"/>
      <c r="Q310" s="16"/>
      <c r="R310" s="16"/>
    </row>
    <row r="311" spans="1:18" ht="15.6" x14ac:dyDescent="0.25">
      <c r="A311" s="20"/>
      <c r="B311" s="19"/>
      <c r="C311" s="19"/>
      <c r="D311" s="16">
        <v>3</v>
      </c>
      <c r="E311" s="10">
        <v>28.167202112776</v>
      </c>
      <c r="F311" s="11">
        <f>AVERAGE(E309:E311)</f>
        <v>28.374082978111868</v>
      </c>
      <c r="G311" s="16"/>
      <c r="H311" s="12"/>
      <c r="I311" s="12"/>
      <c r="J311" s="16"/>
      <c r="K311" s="12"/>
      <c r="L311" s="16"/>
      <c r="M311" s="16"/>
      <c r="N311" s="16"/>
      <c r="O311" s="16"/>
      <c r="P311" s="16"/>
      <c r="Q311" s="16"/>
      <c r="R311" s="16"/>
    </row>
    <row r="312" spans="1:18" ht="15.6" x14ac:dyDescent="0.25">
      <c r="A312" s="20"/>
      <c r="B312" s="19" t="s">
        <v>18</v>
      </c>
      <c r="C312" s="19" t="s">
        <v>7</v>
      </c>
      <c r="D312" s="16">
        <v>1</v>
      </c>
      <c r="E312" s="10">
        <v>17.294021667329002</v>
      </c>
      <c r="F312" s="11">
        <f>AVERAGE(E312:E314)</f>
        <v>17.4158470407944</v>
      </c>
      <c r="G312" s="16">
        <f>STDEVA(E312:E314)</f>
        <v>0.32870967555975833</v>
      </c>
      <c r="H312" s="12">
        <f>E312-F315</f>
        <v>-10.861643664675171</v>
      </c>
      <c r="I312" s="12">
        <f>F312-F315</f>
        <v>-10.739818291209772</v>
      </c>
      <c r="J312" s="11">
        <f>SQRT(G312*G312+G315*I315)/SQRT(3)</f>
        <v>0.18978061966966103</v>
      </c>
      <c r="K312" s="12">
        <f>H312-I306</f>
        <v>-3.194376689013172</v>
      </c>
      <c r="L312" s="13">
        <f>K312+J312*2.776</f>
        <v>-2.6675456888101929</v>
      </c>
      <c r="M312" s="13">
        <f>K312-J312*2.776</f>
        <v>-3.721207689216151</v>
      </c>
      <c r="N312" s="16">
        <f t="shared" ref="N312:P314" si="91">POWER(2,-K312)</f>
        <v>9.1538375491057522</v>
      </c>
      <c r="O312" s="16">
        <f t="shared" si="91"/>
        <v>6.3534741479862058</v>
      </c>
      <c r="P312" s="16">
        <f t="shared" si="91"/>
        <v>13.188491827259147</v>
      </c>
      <c r="Q312" s="16">
        <f>AVERAGE(N312:N314)</f>
        <v>8.5534777189473292</v>
      </c>
      <c r="R312" s="16">
        <f>STDEV(N312:N314)</f>
        <v>1.8292788288278676</v>
      </c>
    </row>
    <row r="313" spans="1:18" ht="15.6" x14ac:dyDescent="0.25">
      <c r="A313" s="20"/>
      <c r="B313" s="19"/>
      <c r="C313" s="19"/>
      <c r="D313" s="16">
        <v>2</v>
      </c>
      <c r="E313" s="10">
        <v>17.788077868006599</v>
      </c>
      <c r="F313" s="11">
        <f>AVERAGE(E312:E314)</f>
        <v>17.4158470407944</v>
      </c>
      <c r="G313" s="16"/>
      <c r="H313" s="12">
        <f>E313-F316</f>
        <v>-10.367587463997573</v>
      </c>
      <c r="I313" s="12">
        <f>F313-F316</f>
        <v>-10.739818291209772</v>
      </c>
      <c r="J313" s="11">
        <f>SQRT(G312*G312+G315*I315)/SQRT(3)</f>
        <v>0.18978061966966103</v>
      </c>
      <c r="K313" s="12">
        <f>H313-I307</f>
        <v>-2.7003204883355743</v>
      </c>
      <c r="L313" s="13">
        <f>K313+J313*2.776</f>
        <v>-2.1734894881325952</v>
      </c>
      <c r="M313" s="13">
        <f>K313-J313*2.776</f>
        <v>-3.2271514885385533</v>
      </c>
      <c r="N313" s="16">
        <f t="shared" si="91"/>
        <v>6.4994628374739145</v>
      </c>
      <c r="O313" s="16">
        <f t="shared" si="91"/>
        <v>4.5111319588276579</v>
      </c>
      <c r="P313" s="16">
        <f t="shared" si="91"/>
        <v>9.3641723543557092</v>
      </c>
      <c r="Q313" s="16"/>
      <c r="R313" s="16"/>
    </row>
    <row r="314" spans="1:18" ht="15.6" x14ac:dyDescent="0.25">
      <c r="A314" s="20"/>
      <c r="B314" s="19"/>
      <c r="C314" s="19"/>
      <c r="D314" s="16">
        <v>3</v>
      </c>
      <c r="E314" s="10">
        <v>17.165441587047599</v>
      </c>
      <c r="F314" s="11">
        <f>AVERAGE(E312:E314)</f>
        <v>17.4158470407944</v>
      </c>
      <c r="G314" s="16"/>
      <c r="H314" s="12">
        <f>E314-F317</f>
        <v>-10.990223744956573</v>
      </c>
      <c r="I314" s="12">
        <f>F314-F317</f>
        <v>-10.739818291209772</v>
      </c>
      <c r="J314" s="11">
        <f>SQRT(G312*G312+G315*I315)/SQRT(3)</f>
        <v>0.18978061966966103</v>
      </c>
      <c r="K314" s="12">
        <f>H314-I308</f>
        <v>-3.3229567692945743</v>
      </c>
      <c r="L314" s="13">
        <f>K314+J314*2.776</f>
        <v>-2.7961257690915953</v>
      </c>
      <c r="M314" s="13">
        <f>K314-J314*2.776</f>
        <v>-3.8497877694975533</v>
      </c>
      <c r="N314" s="16">
        <f t="shared" si="91"/>
        <v>10.007132770262324</v>
      </c>
      <c r="O314" s="16">
        <f t="shared" si="91"/>
        <v>6.9457272985512502</v>
      </c>
      <c r="P314" s="16">
        <f t="shared" si="91"/>
        <v>14.417886274133746</v>
      </c>
      <c r="Q314" s="16"/>
      <c r="R314" s="16"/>
    </row>
    <row r="315" spans="1:18" ht="15.6" x14ac:dyDescent="0.25">
      <c r="A315" s="20"/>
      <c r="B315" s="19" t="s">
        <v>11</v>
      </c>
      <c r="C315" s="19"/>
      <c r="D315" s="16">
        <v>1</v>
      </c>
      <c r="E315" s="10">
        <v>28.187528620612301</v>
      </c>
      <c r="F315" s="11">
        <f>AVERAGE(E315:E317)</f>
        <v>28.155665332004173</v>
      </c>
      <c r="G315" s="16">
        <f>STDEVA(E315:E317)</f>
        <v>6.1137346816073954E-2</v>
      </c>
      <c r="H315" s="12"/>
      <c r="I315" s="12"/>
      <c r="J315" s="11"/>
      <c r="K315" s="12"/>
      <c r="L315" s="16"/>
      <c r="M315" s="16"/>
      <c r="N315" s="16"/>
      <c r="O315" s="16"/>
      <c r="P315" s="16"/>
      <c r="Q315" s="16"/>
      <c r="R315" s="16"/>
    </row>
    <row r="316" spans="1:18" ht="15.6" x14ac:dyDescent="0.25">
      <c r="A316" s="20"/>
      <c r="B316" s="19"/>
      <c r="C316" s="19"/>
      <c r="D316" s="16">
        <v>2</v>
      </c>
      <c r="E316" s="10">
        <v>28.194289377641802</v>
      </c>
      <c r="F316" s="11">
        <f>AVERAGE(E315:E317)</f>
        <v>28.155665332004173</v>
      </c>
      <c r="G316" s="16"/>
      <c r="H316" s="12"/>
      <c r="I316" s="12"/>
      <c r="J316" s="16"/>
      <c r="K316" s="12"/>
      <c r="L316" s="16"/>
      <c r="M316" s="16"/>
      <c r="N316" s="16"/>
      <c r="O316" s="16"/>
      <c r="P316" s="16"/>
      <c r="Q316" s="16"/>
      <c r="R316" s="16"/>
    </row>
    <row r="317" spans="1:18" ht="15.6" x14ac:dyDescent="0.25">
      <c r="A317" s="20"/>
      <c r="B317" s="19"/>
      <c r="C317" s="19"/>
      <c r="D317" s="16">
        <v>3</v>
      </c>
      <c r="E317" s="10">
        <v>28.0851779977584</v>
      </c>
      <c r="F317" s="11">
        <f>AVERAGE(E315:E317)</f>
        <v>28.155665332004173</v>
      </c>
      <c r="G317" s="16"/>
      <c r="H317" s="12"/>
      <c r="I317" s="12"/>
      <c r="J317" s="16"/>
      <c r="K317" s="12"/>
      <c r="L317" s="16"/>
      <c r="M317" s="16"/>
      <c r="N317" s="16"/>
      <c r="O317" s="16"/>
      <c r="P317" s="16"/>
      <c r="Q317" s="16"/>
      <c r="R317" s="16"/>
    </row>
    <row r="318" spans="1:18" ht="15.6" x14ac:dyDescent="0.25">
      <c r="A318" s="18" t="s">
        <v>33</v>
      </c>
      <c r="B318" s="19" t="s">
        <v>34</v>
      </c>
      <c r="C318" s="19" t="s">
        <v>4</v>
      </c>
      <c r="D318" s="16">
        <v>1</v>
      </c>
      <c r="E318" s="10">
        <v>25.773983228353099</v>
      </c>
      <c r="F318" s="11">
        <f>AVERAGE(E318:E320)</f>
        <v>25.626567156249269</v>
      </c>
      <c r="G318" s="16">
        <f>STDEVA(E318:E320)</f>
        <v>0.13546512138637945</v>
      </c>
      <c r="H318" s="12">
        <f>E318-F321</f>
        <v>-1.0014203728328326</v>
      </c>
      <c r="I318" s="12">
        <f>F318-F321</f>
        <v>-1.1488364449366628</v>
      </c>
      <c r="J318" s="11">
        <f>SQRT(G318*G318+G321*I321)/SQRT(3)</f>
        <v>7.8210824298231507E-2</v>
      </c>
      <c r="K318" s="12">
        <f>H318-I330</f>
        <v>-0.14723340214899494</v>
      </c>
      <c r="L318" s="13">
        <f>K318+J318*2.776</f>
        <v>6.9879846102895715E-2</v>
      </c>
      <c r="M318" s="13">
        <f>K318-J318*2.776</f>
        <v>-0.3643466504008856</v>
      </c>
      <c r="N318" s="16">
        <f t="shared" ref="N318:P320" si="92">POWER(2,-K318)</f>
        <v>1.1074437345004944</v>
      </c>
      <c r="O318" s="16">
        <f t="shared" si="92"/>
        <v>0.95271734117008477</v>
      </c>
      <c r="P318" s="16">
        <f t="shared" si="92"/>
        <v>1.2872985219080331</v>
      </c>
      <c r="Q318" s="16">
        <f>AVERAGE(N318:N320)</f>
        <v>1.2301604323252171</v>
      </c>
      <c r="R318" s="16">
        <f>STDEV(N318:N320)</f>
        <v>0.11374570476872482</v>
      </c>
    </row>
    <row r="319" spans="1:18" ht="15.6" x14ac:dyDescent="0.25">
      <c r="A319" s="18"/>
      <c r="B319" s="19"/>
      <c r="C319" s="19"/>
      <c r="D319" s="16">
        <v>2</v>
      </c>
      <c r="E319" s="10">
        <v>25.507558177863501</v>
      </c>
      <c r="F319" s="11">
        <f>AVERAGE(E318:E320)</f>
        <v>25.626567156249269</v>
      </c>
      <c r="G319" s="16"/>
      <c r="H319" s="12">
        <f>E319-F322</f>
        <v>-1.2678454233224308</v>
      </c>
      <c r="I319" s="12">
        <f>F319-F322</f>
        <v>-1.1488364449366628</v>
      </c>
      <c r="J319" s="11">
        <f>SQRT(G318*G318+G321*I321)/SQRT(3)</f>
        <v>7.8210824298231507E-2</v>
      </c>
      <c r="K319" s="12">
        <f>H319-I331</f>
        <v>-0.41365845263859313</v>
      </c>
      <c r="L319" s="13">
        <f>K319+J319*2.776</f>
        <v>-0.19654520438670248</v>
      </c>
      <c r="M319" s="13">
        <f>K319-J319*2.776</f>
        <v>-0.63077170089048384</v>
      </c>
      <c r="N319" s="16">
        <f t="shared" si="92"/>
        <v>1.3320594325591923</v>
      </c>
      <c r="O319" s="16">
        <f t="shared" si="92"/>
        <v>1.1459508788866233</v>
      </c>
      <c r="P319" s="16">
        <f t="shared" si="92"/>
        <v>1.5483930110458686</v>
      </c>
      <c r="Q319" s="16"/>
      <c r="R319" s="16"/>
    </row>
    <row r="320" spans="1:18" ht="15.6" x14ac:dyDescent="0.25">
      <c r="A320" s="18"/>
      <c r="B320" s="19"/>
      <c r="C320" s="19"/>
      <c r="D320" s="16">
        <v>3</v>
      </c>
      <c r="E320" s="10">
        <v>25.5981600625312</v>
      </c>
      <c r="F320" s="11">
        <f>AVERAGE(E318:E320)</f>
        <v>25.626567156249269</v>
      </c>
      <c r="G320" s="16"/>
      <c r="H320" s="12">
        <f>E320-F323</f>
        <v>-1.1772435386547322</v>
      </c>
      <c r="I320" s="12">
        <f>F320-F323</f>
        <v>-1.1488364449366628</v>
      </c>
      <c r="J320" s="11">
        <f>SQRT(G318*G318+G321*I321)/SQRT(3)</f>
        <v>7.8210824298231507E-2</v>
      </c>
      <c r="K320" s="12">
        <f>H320-I332</f>
        <v>-0.32305656797089455</v>
      </c>
      <c r="L320" s="13">
        <f>K320+J320*2.776</f>
        <v>-0.10594331971900389</v>
      </c>
      <c r="M320" s="13">
        <f>K320-J320*2.776</f>
        <v>-0.54016981622278526</v>
      </c>
      <c r="N320" s="16">
        <f t="shared" si="92"/>
        <v>1.2509781299159648</v>
      </c>
      <c r="O320" s="16">
        <f t="shared" si="92"/>
        <v>1.0761978425324061</v>
      </c>
      <c r="P320" s="16">
        <f t="shared" si="92"/>
        <v>1.4541436710610405</v>
      </c>
      <c r="Q320" s="16"/>
      <c r="R320" s="16"/>
    </row>
    <row r="321" spans="1:18" ht="15.6" x14ac:dyDescent="0.25">
      <c r="A321" s="18"/>
      <c r="B321" s="19" t="s">
        <v>11</v>
      </c>
      <c r="C321" s="19"/>
      <c r="D321" s="16">
        <v>1</v>
      </c>
      <c r="E321" s="10">
        <v>26.7788696215265</v>
      </c>
      <c r="F321" s="11">
        <f>AVERAGE(E321:E323)</f>
        <v>26.775403601185932</v>
      </c>
      <c r="G321" s="16">
        <f>STDEVA(E321:E323)</f>
        <v>8.8311339145856985E-3</v>
      </c>
      <c r="H321" s="12"/>
      <c r="I321" s="12"/>
      <c r="J321" s="11"/>
      <c r="K321" s="12"/>
      <c r="L321" s="16"/>
      <c r="M321" s="16"/>
      <c r="N321" s="16"/>
      <c r="O321" s="16"/>
      <c r="P321" s="16"/>
      <c r="Q321" s="16"/>
      <c r="R321" s="16"/>
    </row>
    <row r="322" spans="1:18" ht="15.6" x14ac:dyDescent="0.25">
      <c r="A322" s="18"/>
      <c r="B322" s="19"/>
      <c r="C322" s="19"/>
      <c r="D322" s="16">
        <v>2</v>
      </c>
      <c r="E322" s="10">
        <v>26.7653652341018</v>
      </c>
      <c r="F322" s="11">
        <f>AVERAGE(E321:E323)</f>
        <v>26.775403601185932</v>
      </c>
      <c r="G322" s="16"/>
      <c r="H322" s="12"/>
      <c r="I322" s="12"/>
      <c r="J322" s="16"/>
      <c r="K322" s="12"/>
      <c r="L322" s="16"/>
      <c r="M322" s="16"/>
      <c r="N322" s="16"/>
      <c r="O322" s="16"/>
      <c r="P322" s="16"/>
      <c r="Q322" s="16"/>
      <c r="R322" s="16"/>
    </row>
    <row r="323" spans="1:18" ht="15.6" x14ac:dyDescent="0.25">
      <c r="A323" s="18"/>
      <c r="B323" s="19"/>
      <c r="C323" s="19"/>
      <c r="D323" s="16">
        <v>3</v>
      </c>
      <c r="E323" s="10">
        <v>26.781975947929499</v>
      </c>
      <c r="F323" s="11">
        <f>AVERAGE(E321:E323)</f>
        <v>26.775403601185932</v>
      </c>
      <c r="G323" s="16"/>
      <c r="H323" s="12"/>
      <c r="I323" s="12"/>
      <c r="J323" s="16"/>
      <c r="K323" s="12"/>
      <c r="L323" s="16"/>
      <c r="M323" s="16"/>
      <c r="N323" s="16"/>
      <c r="O323" s="16"/>
      <c r="P323" s="16"/>
      <c r="Q323" s="16"/>
      <c r="R323" s="16"/>
    </row>
    <row r="324" spans="1:18" ht="15.6" x14ac:dyDescent="0.25">
      <c r="A324" s="18"/>
      <c r="B324" s="19" t="s">
        <v>34</v>
      </c>
      <c r="C324" s="19" t="s">
        <v>5</v>
      </c>
      <c r="D324" s="16">
        <v>1</v>
      </c>
      <c r="E324" s="10">
        <v>25.283847673204399</v>
      </c>
      <c r="F324" s="11">
        <f>AVERAGE(E324:E326)</f>
        <v>24.987915291183601</v>
      </c>
      <c r="G324" s="16">
        <f>STDEVA(E324:E326)</f>
        <v>0.25766496420411811</v>
      </c>
      <c r="H324" s="12">
        <f>E324-F327</f>
        <v>-2.0224810111547313</v>
      </c>
      <c r="I324" s="12">
        <f>F324-F327</f>
        <v>-2.3184133931755291</v>
      </c>
      <c r="J324" s="11">
        <f>SQRT(G324*G324+G327*I327)/SQRT(3)</f>
        <v>0.14876293644398289</v>
      </c>
      <c r="K324" s="12">
        <f>H324-I330</f>
        <v>-1.1682940404708937</v>
      </c>
      <c r="L324" s="13">
        <f>K324+J324*2.776</f>
        <v>-0.7553281289023972</v>
      </c>
      <c r="M324" s="13">
        <f>K324-J324*2.776</f>
        <v>-1.5812599520393902</v>
      </c>
      <c r="N324" s="16">
        <f t="shared" ref="N324:P326" si="93">POWER(2,-K324)</f>
        <v>2.2474578212345881</v>
      </c>
      <c r="O324" s="16">
        <f t="shared" si="93"/>
        <v>1.688015473582986</v>
      </c>
      <c r="P324" s="16">
        <f t="shared" si="93"/>
        <v>2.9923106377141879</v>
      </c>
      <c r="Q324" s="16">
        <f>AVERAGE(N324:N326)</f>
        <v>2.7876073219242095</v>
      </c>
      <c r="R324" s="16">
        <f>STDEV(N324:N326)</f>
        <v>0.47117546770331697</v>
      </c>
    </row>
    <row r="325" spans="1:18" ht="15.6" x14ac:dyDescent="0.25">
      <c r="A325" s="18"/>
      <c r="B325" s="19"/>
      <c r="C325" s="19"/>
      <c r="D325" s="16">
        <v>2</v>
      </c>
      <c r="E325" s="10">
        <v>24.813317300911201</v>
      </c>
      <c r="F325" s="11">
        <f>AVERAGE(E324:E326)</f>
        <v>24.987915291183601</v>
      </c>
      <c r="G325" s="16"/>
      <c r="H325" s="12">
        <f>E325-F328</f>
        <v>-2.4930113834479286</v>
      </c>
      <c r="I325" s="12">
        <f>F325-F328</f>
        <v>-2.3184133931755291</v>
      </c>
      <c r="J325" s="11">
        <f>SQRT(G324*G324+G327*I327)/SQRT(3)</f>
        <v>0.14876293644398289</v>
      </c>
      <c r="K325" s="12">
        <f>H325-I331</f>
        <v>-1.638824412764091</v>
      </c>
      <c r="L325" s="13">
        <f>K325+J325*2.776</f>
        <v>-1.2258585011955945</v>
      </c>
      <c r="M325" s="13">
        <f>K325-J325*2.776</f>
        <v>-2.0517903243325875</v>
      </c>
      <c r="N325" s="16">
        <f t="shared" si="93"/>
        <v>3.1141197285279647</v>
      </c>
      <c r="O325" s="16">
        <f t="shared" si="93"/>
        <v>2.3389459142141393</v>
      </c>
      <c r="P325" s="16">
        <f t="shared" si="93"/>
        <v>4.1462017675023581</v>
      </c>
      <c r="Q325" s="16"/>
      <c r="R325" s="16"/>
    </row>
    <row r="326" spans="1:18" ht="15.6" x14ac:dyDescent="0.25">
      <c r="A326" s="18"/>
      <c r="B326" s="19"/>
      <c r="C326" s="19"/>
      <c r="D326" s="16">
        <v>3</v>
      </c>
      <c r="E326" s="10">
        <v>24.866580899435199</v>
      </c>
      <c r="F326" s="11">
        <f>AVERAGE(E324:E326)</f>
        <v>24.987915291183601</v>
      </c>
      <c r="G326" s="16"/>
      <c r="H326" s="12">
        <f>E326-F329</f>
        <v>-2.4397477849239309</v>
      </c>
      <c r="I326" s="12">
        <f>F326-F329</f>
        <v>-2.3184133931755291</v>
      </c>
      <c r="J326" s="11">
        <f>SQRT(G324*G324+G327*I327)/SQRT(3)</f>
        <v>0.14876293644398289</v>
      </c>
      <c r="K326" s="12">
        <f>H326-I332</f>
        <v>-1.5855608142400932</v>
      </c>
      <c r="L326" s="13">
        <f>K326+J326*2.776</f>
        <v>-1.1725949026715967</v>
      </c>
      <c r="M326" s="13">
        <f>K326-J326*2.776</f>
        <v>-1.9985267258085897</v>
      </c>
      <c r="N326" s="16">
        <f t="shared" si="93"/>
        <v>3.0012444160100769</v>
      </c>
      <c r="O326" s="16">
        <f t="shared" si="93"/>
        <v>2.2541677829782687</v>
      </c>
      <c r="P326" s="16">
        <f t="shared" si="93"/>
        <v>3.9959173015642833</v>
      </c>
      <c r="Q326" s="16"/>
      <c r="R326" s="16"/>
    </row>
    <row r="327" spans="1:18" ht="15.6" x14ac:dyDescent="0.25">
      <c r="A327" s="18"/>
      <c r="B327" s="19" t="s">
        <v>11</v>
      </c>
      <c r="C327" s="19"/>
      <c r="D327" s="16">
        <v>1</v>
      </c>
      <c r="E327" s="10">
        <v>27.3936921405863</v>
      </c>
      <c r="F327" s="11">
        <f>AVERAGE(E327:E329)</f>
        <v>27.30632868435913</v>
      </c>
      <c r="G327" s="16">
        <f>STDEVA(E327:E329)</f>
        <v>7.7331345090128276E-2</v>
      </c>
      <c r="H327" s="12"/>
      <c r="I327" s="12"/>
      <c r="J327" s="11"/>
      <c r="K327" s="12"/>
      <c r="L327" s="16"/>
      <c r="M327" s="16"/>
      <c r="N327" s="16"/>
      <c r="O327" s="16"/>
      <c r="P327" s="16"/>
      <c r="Q327" s="16"/>
      <c r="R327" s="16"/>
    </row>
    <row r="328" spans="1:18" ht="15.6" x14ac:dyDescent="0.25">
      <c r="A328" s="18"/>
      <c r="B328" s="19"/>
      <c r="C328" s="19"/>
      <c r="D328" s="16">
        <v>2</v>
      </c>
      <c r="E328" s="10">
        <v>27.2466514312313</v>
      </c>
      <c r="F328" s="11">
        <f>AVERAGE(E327:E329)</f>
        <v>27.30632868435913</v>
      </c>
      <c r="G328" s="16"/>
      <c r="H328" s="12"/>
      <c r="I328" s="12"/>
      <c r="J328" s="16"/>
      <c r="K328" s="12"/>
      <c r="L328" s="16"/>
      <c r="M328" s="16"/>
      <c r="N328" s="16"/>
      <c r="O328" s="16"/>
      <c r="P328" s="16"/>
      <c r="Q328" s="16"/>
      <c r="R328" s="16"/>
    </row>
    <row r="329" spans="1:18" ht="15.6" x14ac:dyDescent="0.25">
      <c r="A329" s="18"/>
      <c r="B329" s="19"/>
      <c r="C329" s="19"/>
      <c r="D329" s="16">
        <v>3</v>
      </c>
      <c r="E329" s="10">
        <v>27.278642481259801</v>
      </c>
      <c r="F329" s="11">
        <f>AVERAGE(E327:E329)</f>
        <v>27.30632868435913</v>
      </c>
      <c r="G329" s="16"/>
      <c r="H329" s="12"/>
      <c r="I329" s="12"/>
      <c r="J329" s="16"/>
      <c r="K329" s="12"/>
      <c r="L329" s="16"/>
      <c r="M329" s="16"/>
      <c r="N329" s="16"/>
      <c r="O329" s="16"/>
      <c r="P329" s="16"/>
      <c r="Q329" s="16"/>
      <c r="R329" s="16"/>
    </row>
    <row r="330" spans="1:18" ht="15.6" x14ac:dyDescent="0.25">
      <c r="A330" s="18"/>
      <c r="B330" s="19" t="s">
        <v>34</v>
      </c>
      <c r="C330" s="19" t="s">
        <v>6</v>
      </c>
      <c r="D330" s="16">
        <v>1</v>
      </c>
      <c r="E330" s="10">
        <v>25.206160182594701</v>
      </c>
      <c r="F330" s="11">
        <f>AVERAGE(E330:E332)</f>
        <v>25.258021565705764</v>
      </c>
      <c r="G330" s="16">
        <f>STDEVA(E330:E332)</f>
        <v>4.6481571714394675E-2</v>
      </c>
      <c r="H330" s="12">
        <f>E330-F333</f>
        <v>-0.90604835379490112</v>
      </c>
      <c r="I330" s="12">
        <f>F330-F333</f>
        <v>-0.85418697068383764</v>
      </c>
      <c r="J330" s="11">
        <f>SQRT(G330*G330+G333*I333)/SQRT(3)</f>
        <v>2.6836147941662662E-2</v>
      </c>
      <c r="K330" s="12">
        <f>H330-I330</f>
        <v>-5.1861383111063475E-2</v>
      </c>
      <c r="L330" s="13">
        <f>K330+J330*2.776</f>
        <v>2.2635763574992071E-2</v>
      </c>
      <c r="M330" s="13">
        <f>K330-J330*2.776</f>
        <v>-0.12635852979711903</v>
      </c>
      <c r="N330" s="16">
        <f t="shared" ref="N330:P332" si="94">POWER(2,-K330)</f>
        <v>1.0366014975873679</v>
      </c>
      <c r="O330" s="16">
        <f t="shared" si="94"/>
        <v>0.98443252980256679</v>
      </c>
      <c r="P330" s="16">
        <f t="shared" si="94"/>
        <v>1.0915351050171813</v>
      </c>
      <c r="Q330" s="16">
        <f>AVERAGE(N330:N332)</f>
        <v>1.0003475650850278</v>
      </c>
      <c r="R330" s="16">
        <f>STDEV(N330:N332)</f>
        <v>3.2437571138581277E-2</v>
      </c>
    </row>
    <row r="331" spans="1:18" ht="15.6" x14ac:dyDescent="0.25">
      <c r="A331" s="18"/>
      <c r="B331" s="19"/>
      <c r="C331" s="19"/>
      <c r="D331" s="16">
        <v>2</v>
      </c>
      <c r="E331" s="10">
        <v>25.295924484096599</v>
      </c>
      <c r="F331" s="11">
        <f>AVERAGE(E330:E332)</f>
        <v>25.258021565705764</v>
      </c>
      <c r="G331" s="16"/>
      <c r="H331" s="12">
        <f>E331-F334</f>
        <v>-0.81628405229300327</v>
      </c>
      <c r="I331" s="12">
        <f>F331-F334</f>
        <v>-0.85418697068383764</v>
      </c>
      <c r="J331" s="11">
        <f>SQRT(G330*G330+G333*I333)/SQRT(3)</f>
        <v>2.6836147941662662E-2</v>
      </c>
      <c r="K331" s="12">
        <f>H331-I331</f>
        <v>3.7902918390834373E-2</v>
      </c>
      <c r="L331" s="13">
        <f>K331+J331*2.776</f>
        <v>0.11240006507688992</v>
      </c>
      <c r="M331" s="13">
        <f>K331-J331*2.776</f>
        <v>-3.6594228295221173E-2</v>
      </c>
      <c r="N331" s="16">
        <f t="shared" si="94"/>
        <v>0.97406981329150977</v>
      </c>
      <c r="O331" s="16">
        <f t="shared" si="94"/>
        <v>0.92504787301067459</v>
      </c>
      <c r="P331" s="16">
        <f t="shared" si="94"/>
        <v>1.0256896198006908</v>
      </c>
      <c r="Q331" s="16"/>
      <c r="R331" s="16"/>
    </row>
    <row r="332" spans="1:18" ht="15.6" x14ac:dyDescent="0.25">
      <c r="A332" s="18"/>
      <c r="B332" s="19"/>
      <c r="C332" s="19"/>
      <c r="D332" s="16">
        <v>3</v>
      </c>
      <c r="E332" s="10">
        <v>25.271980030426</v>
      </c>
      <c r="F332" s="11">
        <f>AVERAGE(E330:E332)</f>
        <v>25.258021565705764</v>
      </c>
      <c r="G332" s="16"/>
      <c r="H332" s="12">
        <f>E332-F335</f>
        <v>-0.84022850596360144</v>
      </c>
      <c r="I332" s="12">
        <f>F332-F335</f>
        <v>-0.85418697068383764</v>
      </c>
      <c r="J332" s="11">
        <f>SQRT(G330*G330+G333*I333)/SQRT(3)</f>
        <v>2.6836147941662662E-2</v>
      </c>
      <c r="K332" s="12">
        <f>H332-I332</f>
        <v>1.3958464720236208E-2</v>
      </c>
      <c r="L332" s="13">
        <f>K332+J332*2.776</f>
        <v>8.8455611406291754E-2</v>
      </c>
      <c r="M332" s="13">
        <f>K332-J332*2.776</f>
        <v>-6.0538681965819338E-2</v>
      </c>
      <c r="N332" s="16">
        <f t="shared" si="94"/>
        <v>0.99037138437620575</v>
      </c>
      <c r="O332" s="16">
        <f t="shared" si="94"/>
        <v>0.94052903611917305</v>
      </c>
      <c r="P332" s="16">
        <f t="shared" si="94"/>
        <v>1.0428550755204566</v>
      </c>
      <c r="Q332" s="16"/>
      <c r="R332" s="16"/>
    </row>
    <row r="333" spans="1:18" ht="15.6" x14ac:dyDescent="0.25">
      <c r="A333" s="18"/>
      <c r="B333" s="19" t="s">
        <v>11</v>
      </c>
      <c r="C333" s="19"/>
      <c r="D333" s="16">
        <v>1</v>
      </c>
      <c r="E333" s="10">
        <v>26.125510481525701</v>
      </c>
      <c r="F333" s="11">
        <f>AVERAGE(E333:E335)</f>
        <v>26.112208536389602</v>
      </c>
      <c r="G333" s="16">
        <f>STDEVA(E333:E335)</f>
        <v>6.0190931191860517E-2</v>
      </c>
      <c r="H333" s="12"/>
      <c r="I333" s="12"/>
      <c r="J333" s="11"/>
      <c r="K333" s="12"/>
      <c r="L333" s="16"/>
      <c r="M333" s="16"/>
      <c r="N333" s="16"/>
      <c r="O333" s="16"/>
      <c r="P333" s="16"/>
      <c r="Q333" s="16"/>
      <c r="R333" s="16"/>
    </row>
    <row r="334" spans="1:18" ht="15.6" x14ac:dyDescent="0.25">
      <c r="A334" s="18"/>
      <c r="B334" s="19"/>
      <c r="C334" s="19"/>
      <c r="D334" s="16">
        <v>2</v>
      </c>
      <c r="E334" s="10">
        <v>26.046479294640399</v>
      </c>
      <c r="F334" s="11">
        <f>AVERAGE(E333:E335)</f>
        <v>26.112208536389602</v>
      </c>
      <c r="G334" s="16"/>
      <c r="H334" s="12"/>
      <c r="I334" s="12"/>
      <c r="J334" s="16"/>
      <c r="K334" s="12"/>
      <c r="L334" s="16"/>
      <c r="M334" s="16"/>
      <c r="N334" s="16"/>
      <c r="O334" s="16"/>
      <c r="P334" s="16"/>
      <c r="Q334" s="16"/>
      <c r="R334" s="16"/>
    </row>
    <row r="335" spans="1:18" ht="15.6" x14ac:dyDescent="0.25">
      <c r="A335" s="18"/>
      <c r="B335" s="19"/>
      <c r="C335" s="19"/>
      <c r="D335" s="16">
        <v>3</v>
      </c>
      <c r="E335" s="10">
        <v>26.164635833002698</v>
      </c>
      <c r="F335" s="11">
        <f>AVERAGE(E333:E335)</f>
        <v>26.112208536389602</v>
      </c>
      <c r="G335" s="16"/>
      <c r="H335" s="12"/>
      <c r="I335" s="12"/>
      <c r="J335" s="16"/>
      <c r="K335" s="12"/>
      <c r="L335" s="16"/>
      <c r="M335" s="16"/>
      <c r="N335" s="16"/>
      <c r="O335" s="16"/>
      <c r="P335" s="16"/>
      <c r="Q335" s="16"/>
      <c r="R335" s="16"/>
    </row>
    <row r="336" spans="1:18" ht="15.6" x14ac:dyDescent="0.25">
      <c r="A336" s="18"/>
      <c r="B336" s="19" t="s">
        <v>34</v>
      </c>
      <c r="C336" s="19" t="s">
        <v>7</v>
      </c>
      <c r="D336" s="16">
        <v>1</v>
      </c>
      <c r="E336" s="10">
        <v>26.276439273726002</v>
      </c>
      <c r="F336" s="11">
        <f>AVERAGE(E336:E338)</f>
        <v>26.286689166645601</v>
      </c>
      <c r="G336" s="16">
        <f>STDEVA(E336:E338)</f>
        <v>4.5847458845838969E-2</v>
      </c>
      <c r="H336" s="12">
        <f>E336-F339</f>
        <v>-0.34201900091869675</v>
      </c>
      <c r="I336" s="12">
        <f>F336-F339</f>
        <v>-0.3317691079990972</v>
      </c>
      <c r="J336" s="11">
        <f>SQRT(G336*G336+G339*I339)/SQRT(3)</f>
        <v>2.647004270630542E-2</v>
      </c>
      <c r="K336" s="12">
        <f>H336-I330</f>
        <v>0.5121679697651409</v>
      </c>
      <c r="L336" s="13">
        <f>K336+J336*2.776</f>
        <v>0.58564880831784472</v>
      </c>
      <c r="M336" s="13">
        <f>K336-J336*2.776</f>
        <v>0.43868713121243708</v>
      </c>
      <c r="N336" s="16">
        <f t="shared" ref="N336:P338" si="95">POWER(2,-K336)</f>
        <v>0.70116798514440748</v>
      </c>
      <c r="O336" s="16">
        <f t="shared" si="95"/>
        <v>0.66634960063830351</v>
      </c>
      <c r="P336" s="16">
        <f t="shared" si="95"/>
        <v>0.73780571477873502</v>
      </c>
      <c r="Q336" s="16">
        <f>AVERAGE(N336:N338)</f>
        <v>0.69643765822523085</v>
      </c>
      <c r="R336" s="16">
        <f>STDEV(N336:N338)</f>
        <v>2.2017054473671561E-2</v>
      </c>
    </row>
    <row r="337" spans="1:18" ht="15.6" x14ac:dyDescent="0.25">
      <c r="A337" s="18"/>
      <c r="B337" s="19"/>
      <c r="C337" s="19"/>
      <c r="D337" s="16">
        <v>2</v>
      </c>
      <c r="E337" s="10">
        <v>26.336794044785801</v>
      </c>
      <c r="F337" s="11">
        <f>AVERAGE(E336:E338)</f>
        <v>26.286689166645601</v>
      </c>
      <c r="G337" s="16"/>
      <c r="H337" s="12">
        <f>E337-F340</f>
        <v>-0.28166422985889739</v>
      </c>
      <c r="I337" s="12">
        <f>F337-F340</f>
        <v>-0.3317691079990972</v>
      </c>
      <c r="J337" s="11">
        <f>SQRT(G336*G336+G339*I339)/SQRT(3)</f>
        <v>2.647004270630542E-2</v>
      </c>
      <c r="K337" s="12">
        <f>H337-I331</f>
        <v>0.57252274082494026</v>
      </c>
      <c r="L337" s="13">
        <f>K337+J337*2.776</f>
        <v>0.64600357937764408</v>
      </c>
      <c r="M337" s="13">
        <f>K337-J337*2.776</f>
        <v>0.49904190227223644</v>
      </c>
      <c r="N337" s="16">
        <f t="shared" si="95"/>
        <v>0.67243991070536657</v>
      </c>
      <c r="O337" s="16">
        <f t="shared" si="95"/>
        <v>0.63904809609853208</v>
      </c>
      <c r="P337" s="16">
        <f t="shared" si="95"/>
        <v>0.70757652869952747</v>
      </c>
      <c r="Q337" s="16"/>
      <c r="R337" s="16"/>
    </row>
    <row r="338" spans="1:18" ht="15.6" x14ac:dyDescent="0.25">
      <c r="A338" s="18"/>
      <c r="B338" s="19"/>
      <c r="C338" s="19"/>
      <c r="D338" s="16">
        <v>3</v>
      </c>
      <c r="E338" s="10">
        <v>26.246834181425001</v>
      </c>
      <c r="F338" s="11">
        <f>AVERAGE(E336:E338)</f>
        <v>26.286689166645601</v>
      </c>
      <c r="G338" s="16"/>
      <c r="H338" s="12">
        <f>E338-F341</f>
        <v>-0.37162409321969747</v>
      </c>
      <c r="I338" s="12">
        <f>F338-F341</f>
        <v>-0.3317691079990972</v>
      </c>
      <c r="J338" s="11">
        <f>SQRT(G336*G336+G339*I339)/SQRT(3)</f>
        <v>2.647004270630542E-2</v>
      </c>
      <c r="K338" s="12">
        <f>H338-I332</f>
        <v>0.48256287746414017</v>
      </c>
      <c r="L338" s="13">
        <f>K338+J338*2.776</f>
        <v>0.55604371601684399</v>
      </c>
      <c r="M338" s="13">
        <f>K338-J338*2.776</f>
        <v>0.40908203891143635</v>
      </c>
      <c r="N338" s="16">
        <f t="shared" si="95"/>
        <v>0.71570507882591849</v>
      </c>
      <c r="O338" s="16">
        <f t="shared" si="95"/>
        <v>0.68016481578552868</v>
      </c>
      <c r="P338" s="16">
        <f t="shared" si="95"/>
        <v>0.75310240690064312</v>
      </c>
      <c r="Q338" s="16"/>
      <c r="R338" s="16"/>
    </row>
    <row r="339" spans="1:18" ht="15.6" x14ac:dyDescent="0.25">
      <c r="A339" s="18"/>
      <c r="B339" s="19" t="s">
        <v>11</v>
      </c>
      <c r="C339" s="19"/>
      <c r="D339" s="16">
        <v>1</v>
      </c>
      <c r="E339" s="10">
        <v>26.637354330492499</v>
      </c>
      <c r="F339" s="11">
        <f>AVERAGE(E339:E341)</f>
        <v>26.618458274644698</v>
      </c>
      <c r="G339" s="16">
        <f>STDEVA(E339:E341)</f>
        <v>4.835885119745105E-2</v>
      </c>
      <c r="H339" s="12"/>
      <c r="I339" s="12"/>
      <c r="J339" s="11"/>
      <c r="K339" s="12"/>
      <c r="L339" s="16"/>
      <c r="M339" s="16"/>
      <c r="N339" s="16"/>
      <c r="O339" s="16"/>
      <c r="P339" s="16"/>
      <c r="Q339" s="16"/>
      <c r="R339" s="16"/>
    </row>
    <row r="340" spans="1:18" ht="15.6" x14ac:dyDescent="0.25">
      <c r="A340" s="18"/>
      <c r="B340" s="19"/>
      <c r="C340" s="19"/>
      <c r="D340" s="16">
        <v>2</v>
      </c>
      <c r="E340" s="10">
        <v>26.654516101225301</v>
      </c>
      <c r="F340" s="11">
        <f>AVERAGE(E339:E341)</f>
        <v>26.618458274644698</v>
      </c>
      <c r="G340" s="16"/>
      <c r="H340" s="12"/>
      <c r="I340" s="12"/>
      <c r="J340" s="16"/>
      <c r="K340" s="12"/>
      <c r="L340" s="16"/>
      <c r="M340" s="16"/>
      <c r="N340" s="16"/>
      <c r="O340" s="16"/>
      <c r="P340" s="16"/>
      <c r="Q340" s="16"/>
      <c r="R340" s="16"/>
    </row>
    <row r="341" spans="1:18" ht="15.6" x14ac:dyDescent="0.25">
      <c r="A341" s="18"/>
      <c r="B341" s="19"/>
      <c r="C341" s="19"/>
      <c r="D341" s="16">
        <v>3</v>
      </c>
      <c r="E341" s="10">
        <v>26.563504392216299</v>
      </c>
      <c r="F341" s="11">
        <f>AVERAGE(E339:E341)</f>
        <v>26.618458274644698</v>
      </c>
      <c r="G341" s="16"/>
      <c r="H341" s="12"/>
      <c r="I341" s="12"/>
      <c r="J341" s="16"/>
      <c r="K341" s="12"/>
      <c r="L341" s="16"/>
      <c r="M341" s="16"/>
      <c r="N341" s="16"/>
      <c r="O341" s="16"/>
      <c r="P341" s="16"/>
      <c r="Q341" s="16"/>
      <c r="R341" s="16"/>
    </row>
    <row r="342" spans="1:18" ht="15.6" x14ac:dyDescent="0.25">
      <c r="A342" s="20" t="s">
        <v>45</v>
      </c>
      <c r="B342" s="19" t="s">
        <v>46</v>
      </c>
      <c r="C342" s="19" t="s">
        <v>4</v>
      </c>
      <c r="D342" s="16">
        <v>1</v>
      </c>
      <c r="E342" s="10">
        <v>30.097529572921601</v>
      </c>
      <c r="F342" s="11">
        <f>AVERAGE(E342:E344)</f>
        <v>29.864809771564268</v>
      </c>
      <c r="G342" s="16">
        <f>STDEVA(E342:E344)</f>
        <v>0.22067657257194551</v>
      </c>
      <c r="H342" s="12">
        <f>E342-F345</f>
        <v>-1.2905410702515354</v>
      </c>
      <c r="I342" s="12">
        <f>F342-F345</f>
        <v>-1.5232608716088691</v>
      </c>
      <c r="J342" s="11">
        <f>SQRT(G342*G342+G345*I345)/SQRT(3)</f>
        <v>0.12740767857825674</v>
      </c>
      <c r="K342" s="12">
        <f>H342-I354</f>
        <v>-0.11356735834730358</v>
      </c>
      <c r="L342" s="13">
        <f>K342+J342*2.776</f>
        <v>0.24011635738593712</v>
      </c>
      <c r="M342" s="13">
        <f>K342-J342*2.776</f>
        <v>-0.46725107408054428</v>
      </c>
      <c r="N342" s="16">
        <f t="shared" ref="N342:P344" si="96">POWER(2,-K342)</f>
        <v>1.0819001509582573</v>
      </c>
      <c r="O342" s="16">
        <f t="shared" si="96"/>
        <v>0.8466770227411905</v>
      </c>
      <c r="P342" s="16">
        <f t="shared" si="96"/>
        <v>1.3824727791169753</v>
      </c>
      <c r="Q342" s="16">
        <f>AVERAGE(N342:N344)</f>
        <v>1.2811290354268789</v>
      </c>
      <c r="R342" s="16">
        <f>STDEV(N342:N344)</f>
        <v>0.19274412631282731</v>
      </c>
    </row>
    <row r="343" spans="1:18" ht="15.6" x14ac:dyDescent="0.25">
      <c r="A343" s="20"/>
      <c r="B343" s="19"/>
      <c r="C343" s="19"/>
      <c r="D343" s="16">
        <v>2</v>
      </c>
      <c r="E343" s="10">
        <v>29.658565110084599</v>
      </c>
      <c r="F343" s="11">
        <f>AVERAGE(E342:E344)</f>
        <v>29.864809771564268</v>
      </c>
      <c r="G343" s="16"/>
      <c r="H343" s="12">
        <f>E343-F346</f>
        <v>-1.7295055330885383</v>
      </c>
      <c r="I343" s="12">
        <f>F343-F346</f>
        <v>-1.5232608716088691</v>
      </c>
      <c r="J343" s="11">
        <f>SQRT(G342*G342+G345*I345)/SQRT(3)</f>
        <v>0.12740767857825674</v>
      </c>
      <c r="K343" s="12">
        <f>H343-I355</f>
        <v>-0.55253182118430644</v>
      </c>
      <c r="L343" s="13">
        <f>K343+J343*2.776</f>
        <v>-0.19884810545106574</v>
      </c>
      <c r="M343" s="13">
        <f>K343-J343*2.776</f>
        <v>-0.90621553691754708</v>
      </c>
      <c r="N343" s="16">
        <f t="shared" si="96"/>
        <v>1.4666573119554238</v>
      </c>
      <c r="O343" s="16">
        <f t="shared" si="96"/>
        <v>1.1477815629918764</v>
      </c>
      <c r="P343" s="16">
        <f t="shared" si="96"/>
        <v>1.8741228645502592</v>
      </c>
      <c r="Q343" s="16"/>
      <c r="R343" s="16"/>
    </row>
    <row r="344" spans="1:18" ht="15.6" x14ac:dyDescent="0.25">
      <c r="A344" s="20"/>
      <c r="B344" s="19"/>
      <c r="C344" s="19"/>
      <c r="D344" s="16">
        <v>3</v>
      </c>
      <c r="E344" s="10">
        <v>29.8383346316866</v>
      </c>
      <c r="F344" s="11">
        <f>AVERAGE(E342:E344)</f>
        <v>29.864809771564268</v>
      </c>
      <c r="G344" s="16"/>
      <c r="H344" s="12">
        <f>E344-F347</f>
        <v>-1.5497360114865373</v>
      </c>
      <c r="I344" s="12">
        <f>F344-F347</f>
        <v>-1.5232608716088691</v>
      </c>
      <c r="J344" s="11">
        <f>SQRT(G342*G342+G345*I345)/SQRT(3)</f>
        <v>0.12740767857825674</v>
      </c>
      <c r="K344" s="12">
        <f>H344-I356</f>
        <v>-0.37276229958230545</v>
      </c>
      <c r="L344" s="13">
        <f>K344+J344*2.776</f>
        <v>-1.9078583849064745E-2</v>
      </c>
      <c r="M344" s="13">
        <f>K344-J344*2.776</f>
        <v>-0.72644601531554609</v>
      </c>
      <c r="N344" s="16">
        <f t="shared" si="96"/>
        <v>1.2948296433669551</v>
      </c>
      <c r="O344" s="16">
        <f t="shared" si="96"/>
        <v>1.0133120939413467</v>
      </c>
      <c r="P344" s="16">
        <f t="shared" si="96"/>
        <v>1.6545581715309527</v>
      </c>
      <c r="Q344" s="16"/>
      <c r="R344" s="16"/>
    </row>
    <row r="345" spans="1:18" ht="15.6" x14ac:dyDescent="0.25">
      <c r="A345" s="20"/>
      <c r="B345" s="19" t="s">
        <v>11</v>
      </c>
      <c r="C345" s="19"/>
      <c r="D345" s="16">
        <v>1</v>
      </c>
      <c r="E345" s="10">
        <v>31.223416558639499</v>
      </c>
      <c r="F345" s="11">
        <f>AVERAGE(E345:E347)</f>
        <v>31.388070643173137</v>
      </c>
      <c r="G345" s="16">
        <f>STDEVA(E345:E347)</f>
        <v>0.14941459454933492</v>
      </c>
      <c r="H345" s="12"/>
      <c r="I345" s="12"/>
      <c r="J345" s="11"/>
      <c r="K345" s="12"/>
      <c r="L345" s="16"/>
      <c r="M345" s="16"/>
      <c r="N345" s="16"/>
      <c r="O345" s="16"/>
      <c r="P345" s="16"/>
      <c r="Q345" s="16"/>
      <c r="R345" s="16"/>
    </row>
    <row r="346" spans="1:18" ht="15.6" x14ac:dyDescent="0.25">
      <c r="A346" s="20"/>
      <c r="B346" s="19"/>
      <c r="C346" s="19"/>
      <c r="D346" s="16">
        <v>2</v>
      </c>
      <c r="E346" s="10">
        <v>31.515023859364401</v>
      </c>
      <c r="F346" s="11">
        <f>AVERAGE(E345:E347)</f>
        <v>31.388070643173137</v>
      </c>
      <c r="G346" s="16"/>
      <c r="H346" s="12"/>
      <c r="I346" s="12"/>
      <c r="J346" s="16"/>
      <c r="K346" s="12"/>
      <c r="L346" s="16"/>
      <c r="M346" s="16"/>
      <c r="N346" s="16"/>
      <c r="O346" s="16"/>
      <c r="P346" s="16"/>
      <c r="Q346" s="16"/>
      <c r="R346" s="16"/>
    </row>
    <row r="347" spans="1:18" ht="15.6" x14ac:dyDescent="0.25">
      <c r="A347" s="20"/>
      <c r="B347" s="19"/>
      <c r="C347" s="19"/>
      <c r="D347" s="16">
        <v>3</v>
      </c>
      <c r="E347" s="10">
        <v>31.425771511515499</v>
      </c>
      <c r="F347" s="11">
        <f>AVERAGE(E345:E347)</f>
        <v>31.388070643173137</v>
      </c>
      <c r="G347" s="16"/>
      <c r="H347" s="12"/>
      <c r="I347" s="12"/>
      <c r="J347" s="16"/>
      <c r="K347" s="12"/>
      <c r="L347" s="16"/>
      <c r="M347" s="16"/>
      <c r="N347" s="16"/>
      <c r="O347" s="16"/>
      <c r="P347" s="16"/>
      <c r="Q347" s="16"/>
      <c r="R347" s="16"/>
    </row>
    <row r="348" spans="1:18" ht="15.6" x14ac:dyDescent="0.25">
      <c r="A348" s="20"/>
      <c r="B348" s="19" t="s">
        <v>47</v>
      </c>
      <c r="C348" s="19" t="s">
        <v>5</v>
      </c>
      <c r="D348" s="16">
        <v>1</v>
      </c>
      <c r="E348" s="10">
        <v>30.324590538582999</v>
      </c>
      <c r="F348" s="11">
        <f>AVERAGE(E348:E350)</f>
        <v>30.362316114344466</v>
      </c>
      <c r="G348" s="16">
        <f>STDEVA(E348:E350)</f>
        <v>0.12435765029704904</v>
      </c>
      <c r="H348" s="12">
        <f>E348-F351</f>
        <v>-1.1556703787464642</v>
      </c>
      <c r="I348" s="12">
        <f>F348-F351</f>
        <v>-1.1179448029849972</v>
      </c>
      <c r="J348" s="11">
        <f>SQRT(G348*G348+G351*I351)/SQRT(3)</f>
        <v>7.1797922874790615E-2</v>
      </c>
      <c r="K348" s="12">
        <f>H348-I354</f>
        <v>2.1303333157767668E-2</v>
      </c>
      <c r="L348" s="13">
        <f>K348+J348*2.776</f>
        <v>0.22061436705818641</v>
      </c>
      <c r="M348" s="13">
        <f>K348-J348*2.776</f>
        <v>-0.17800770074265107</v>
      </c>
      <c r="N348" s="16">
        <f t="shared" ref="N348:P350" si="97">POWER(2,-K348)</f>
        <v>0.98534214251610919</v>
      </c>
      <c r="O348" s="16">
        <f t="shared" si="97"/>
        <v>0.85819989693646304</v>
      </c>
      <c r="P348" s="16">
        <f t="shared" si="97"/>
        <v>1.1313205015335925</v>
      </c>
      <c r="Q348" s="16">
        <f>AVERAGE(N348:N350)</f>
        <v>0.9622606738312417</v>
      </c>
      <c r="R348" s="16">
        <f>STDEV(N348:N350)</f>
        <v>8.1382774238761016E-2</v>
      </c>
    </row>
    <row r="349" spans="1:18" ht="15.6" x14ac:dyDescent="0.25">
      <c r="A349" s="20"/>
      <c r="B349" s="19"/>
      <c r="C349" s="19"/>
      <c r="D349" s="16">
        <v>2</v>
      </c>
      <c r="E349" s="10">
        <v>30.261189690678901</v>
      </c>
      <c r="F349" s="11">
        <f>AVERAGE(E348:E350)</f>
        <v>30.362316114344466</v>
      </c>
      <c r="G349" s="16"/>
      <c r="H349" s="12">
        <f>E349-F352</f>
        <v>-1.2190712266505628</v>
      </c>
      <c r="I349" s="12">
        <f>F349-F352</f>
        <v>-1.1179448029849972</v>
      </c>
      <c r="J349" s="11">
        <f>SQRT(G348*G348+G351*I351)/SQRT(3)</f>
        <v>7.1797922874790615E-2</v>
      </c>
      <c r="K349" s="12">
        <f>H349-I355</f>
        <v>-4.2097514746330944E-2</v>
      </c>
      <c r="L349" s="13">
        <f>K349+J349*2.776</f>
        <v>0.15721351915408779</v>
      </c>
      <c r="M349" s="13">
        <f>K349-J349*2.776</f>
        <v>-0.24140854864674968</v>
      </c>
      <c r="N349" s="16">
        <f t="shared" si="97"/>
        <v>1.0296096745327872</v>
      </c>
      <c r="O349" s="16">
        <f t="shared" si="97"/>
        <v>0.89675542985758083</v>
      </c>
      <c r="P349" s="16">
        <f t="shared" si="97"/>
        <v>1.1821462648515799</v>
      </c>
      <c r="Q349" s="16"/>
      <c r="R349" s="16"/>
    </row>
    <row r="350" spans="1:18" ht="15.6" x14ac:dyDescent="0.25">
      <c r="A350" s="20"/>
      <c r="B350" s="19"/>
      <c r="C350" s="19"/>
      <c r="D350" s="16">
        <v>3</v>
      </c>
      <c r="E350" s="10">
        <v>30.501168113771499</v>
      </c>
      <c r="F350" s="11">
        <f>AVERAGE(E348:E350)</f>
        <v>30.362316114344466</v>
      </c>
      <c r="G350" s="16"/>
      <c r="H350" s="12">
        <f>E350-F353</f>
        <v>-0.97909280355796469</v>
      </c>
      <c r="I350" s="12">
        <f>F350-F353</f>
        <v>-1.1179448029849972</v>
      </c>
      <c r="J350" s="11">
        <f>SQRT(G348*G348+G351*I351)/SQRT(3)</f>
        <v>7.1797922874790615E-2</v>
      </c>
      <c r="K350" s="12">
        <f>H350-I356</f>
        <v>0.19788090834626715</v>
      </c>
      <c r="L350" s="13">
        <f>K350+J350*2.776</f>
        <v>0.39719194224668586</v>
      </c>
      <c r="M350" s="13">
        <f>K350-J350*2.776</f>
        <v>-1.43012555415159E-3</v>
      </c>
      <c r="N350" s="16">
        <f t="shared" si="97"/>
        <v>0.87183020444482862</v>
      </c>
      <c r="O350" s="16">
        <f t="shared" si="97"/>
        <v>0.7593348130732317</v>
      </c>
      <c r="P350" s="16">
        <f t="shared" si="97"/>
        <v>1.000991778983545</v>
      </c>
      <c r="Q350" s="16"/>
      <c r="R350" s="16"/>
    </row>
    <row r="351" spans="1:18" ht="15.6" x14ac:dyDescent="0.25">
      <c r="A351" s="20"/>
      <c r="B351" s="19" t="s">
        <v>11</v>
      </c>
      <c r="C351" s="19"/>
      <c r="D351" s="16">
        <v>1</v>
      </c>
      <c r="E351" s="10">
        <v>31.247212244775799</v>
      </c>
      <c r="F351" s="11">
        <f>AVERAGE(E351:E353)</f>
        <v>31.480260917329463</v>
      </c>
      <c r="G351" s="16">
        <f>STDEVA(E351:E353)</f>
        <v>0.49731090179636439</v>
      </c>
      <c r="H351" s="12"/>
      <c r="I351" s="12"/>
      <c r="J351" s="11"/>
      <c r="K351" s="12"/>
      <c r="L351" s="16"/>
      <c r="M351" s="16"/>
      <c r="N351" s="16"/>
      <c r="O351" s="16"/>
      <c r="P351" s="16"/>
      <c r="Q351" s="16"/>
      <c r="R351" s="16"/>
    </row>
    <row r="352" spans="1:18" ht="15.6" x14ac:dyDescent="0.25">
      <c r="A352" s="20"/>
      <c r="B352" s="19"/>
      <c r="C352" s="19"/>
      <c r="D352" s="16">
        <v>2</v>
      </c>
      <c r="E352" s="10">
        <v>32.0513007871266</v>
      </c>
      <c r="F352" s="11">
        <f>AVERAGE(E351:E353)</f>
        <v>31.480260917329463</v>
      </c>
      <c r="G352" s="16"/>
      <c r="H352" s="12"/>
      <c r="I352" s="12"/>
      <c r="J352" s="16"/>
      <c r="K352" s="12"/>
      <c r="L352" s="16"/>
      <c r="M352" s="16"/>
      <c r="N352" s="16"/>
      <c r="O352" s="16"/>
      <c r="P352" s="16"/>
      <c r="Q352" s="16"/>
      <c r="R352" s="16"/>
    </row>
    <row r="353" spans="1:18" ht="15.6" x14ac:dyDescent="0.25">
      <c r="A353" s="20"/>
      <c r="B353" s="19"/>
      <c r="C353" s="19"/>
      <c r="D353" s="16">
        <v>3</v>
      </c>
      <c r="E353" s="10">
        <v>31.142269720085999</v>
      </c>
      <c r="F353" s="11">
        <f>AVERAGE(E351:E353)</f>
        <v>31.480260917329463</v>
      </c>
      <c r="G353" s="16"/>
      <c r="H353" s="12"/>
      <c r="I353" s="12"/>
      <c r="J353" s="16"/>
      <c r="K353" s="12"/>
      <c r="L353" s="16"/>
      <c r="M353" s="16"/>
      <c r="N353" s="16"/>
      <c r="O353" s="16"/>
      <c r="P353" s="16"/>
      <c r="Q353" s="16"/>
      <c r="R353" s="16"/>
    </row>
    <row r="354" spans="1:18" ht="15.6" x14ac:dyDescent="0.25">
      <c r="A354" s="20"/>
      <c r="B354" s="19" t="s">
        <v>47</v>
      </c>
      <c r="C354" s="19" t="s">
        <v>6</v>
      </c>
      <c r="D354" s="16">
        <v>1</v>
      </c>
      <c r="E354" s="10">
        <v>30.4909561662387</v>
      </c>
      <c r="F354" s="11">
        <f>AVERAGE(E354:E356)</f>
        <v>30.309679395788532</v>
      </c>
      <c r="G354" s="16">
        <f>STDEVA(E354:E356)</f>
        <v>0.2435803846041075</v>
      </c>
      <c r="H354" s="12">
        <f>E354-F357</f>
        <v>-0.99569694145406373</v>
      </c>
      <c r="I354" s="12">
        <f>F354-F357</f>
        <v>-1.1769737119042318</v>
      </c>
      <c r="J354" s="11">
        <f>SQRT(G354*G354+G357*I357)/SQRT(3)</f>
        <v>0.14063120062049406</v>
      </c>
      <c r="K354" s="12">
        <f>H354-I354</f>
        <v>0.1812767704501681</v>
      </c>
      <c r="L354" s="13">
        <f>K354+J354*2.776</f>
        <v>0.57166898337265959</v>
      </c>
      <c r="M354" s="13">
        <f>K354-J354*2.776</f>
        <v>-0.20911544247232339</v>
      </c>
      <c r="N354" s="16">
        <f t="shared" ref="N354:P356" si="98">POWER(2,-K354)</f>
        <v>0.88192215867682033</v>
      </c>
      <c r="O354" s="16">
        <f t="shared" si="98"/>
        <v>0.67283796467568746</v>
      </c>
      <c r="P354" s="16">
        <f t="shared" si="98"/>
        <v>1.155979202719456</v>
      </c>
      <c r="Q354" s="16">
        <f>AVERAGE(N354:N356)</f>
        <v>1.0097915461967804</v>
      </c>
      <c r="R354" s="16">
        <f>STDEV(N354:N356)</f>
        <v>0.17681644091087412</v>
      </c>
    </row>
    <row r="355" spans="1:18" ht="15.6" x14ac:dyDescent="0.25">
      <c r="A355" s="20"/>
      <c r="B355" s="19"/>
      <c r="C355" s="19"/>
      <c r="D355" s="16">
        <v>2</v>
      </c>
      <c r="E355" s="10">
        <v>30.405281320741601</v>
      </c>
      <c r="F355" s="11">
        <f>AVERAGE(E354:E356)</f>
        <v>30.309679395788532</v>
      </c>
      <c r="G355" s="16"/>
      <c r="H355" s="12">
        <f>E355-F358</f>
        <v>-1.0813717869511628</v>
      </c>
      <c r="I355" s="12">
        <f>F355-F358</f>
        <v>-1.1769737119042318</v>
      </c>
      <c r="J355" s="11">
        <f>SQRT(G354*G354+G357*I357)/SQRT(3)</f>
        <v>0.14063120062049406</v>
      </c>
      <c r="K355" s="12">
        <f>H355-I355</f>
        <v>9.5601924953069073E-2</v>
      </c>
      <c r="L355" s="13">
        <f>K355+J355*2.776</f>
        <v>0.48599413787556056</v>
      </c>
      <c r="M355" s="13">
        <f>K355-J355*2.776</f>
        <v>-0.29479028796942242</v>
      </c>
      <c r="N355" s="16">
        <f t="shared" si="98"/>
        <v>0.93588169498728579</v>
      </c>
      <c r="O355" s="16">
        <f t="shared" si="98"/>
        <v>0.71400489106344112</v>
      </c>
      <c r="P355" s="16">
        <f t="shared" si="98"/>
        <v>1.226706648616573</v>
      </c>
      <c r="Q355" s="16"/>
      <c r="R355" s="16"/>
    </row>
    <row r="356" spans="1:18" ht="15.6" x14ac:dyDescent="0.25">
      <c r="A356" s="20"/>
      <c r="B356" s="19"/>
      <c r="C356" s="19"/>
      <c r="D356" s="16">
        <v>3</v>
      </c>
      <c r="E356" s="10">
        <v>30.032800700385302</v>
      </c>
      <c r="F356" s="11">
        <f>AVERAGE(E354:E356)</f>
        <v>30.309679395788532</v>
      </c>
      <c r="G356" s="16"/>
      <c r="H356" s="12">
        <f>E356-F359</f>
        <v>-1.4538524073074619</v>
      </c>
      <c r="I356" s="12">
        <f>F356-F359</f>
        <v>-1.1769737119042318</v>
      </c>
      <c r="J356" s="11">
        <f>SQRT(G354*G354+G357*I357)/SQRT(3)</f>
        <v>0.14063120062049406</v>
      </c>
      <c r="K356" s="12">
        <f>H356-I356</f>
        <v>-0.27687869540323007</v>
      </c>
      <c r="L356" s="13">
        <f>K356+J356*2.776</f>
        <v>0.11351351751926142</v>
      </c>
      <c r="M356" s="13">
        <f>K356-J356*2.776</f>
        <v>-0.66727090832572156</v>
      </c>
      <c r="N356" s="16">
        <f t="shared" si="98"/>
        <v>1.2115707849262349</v>
      </c>
      <c r="O356" s="16">
        <f t="shared" si="98"/>
        <v>0.92433420905690067</v>
      </c>
      <c r="P356" s="16">
        <f t="shared" si="98"/>
        <v>1.5880660398628732</v>
      </c>
      <c r="Q356" s="16"/>
      <c r="R356" s="16"/>
    </row>
    <row r="357" spans="1:18" ht="15.6" x14ac:dyDescent="0.25">
      <c r="A357" s="20"/>
      <c r="B357" s="19" t="s">
        <v>11</v>
      </c>
      <c r="C357" s="19"/>
      <c r="D357" s="16">
        <v>1</v>
      </c>
      <c r="E357" s="10">
        <v>31.109936913196201</v>
      </c>
      <c r="F357" s="11">
        <f>AVERAGE(E357:E359)</f>
        <v>31.486653107692764</v>
      </c>
      <c r="G357" s="16">
        <f>STDEVA(E357:E359)</f>
        <v>0.34323269467214473</v>
      </c>
      <c r="H357" s="12"/>
      <c r="I357" s="12"/>
      <c r="J357" s="11"/>
      <c r="K357" s="12"/>
      <c r="L357" s="16"/>
      <c r="M357" s="16"/>
      <c r="N357" s="16"/>
      <c r="O357" s="16"/>
      <c r="P357" s="16"/>
      <c r="Q357" s="16"/>
      <c r="R357" s="16"/>
    </row>
    <row r="358" spans="1:18" ht="15.6" x14ac:dyDescent="0.25">
      <c r="A358" s="20"/>
      <c r="B358" s="19"/>
      <c r="C358" s="19"/>
      <c r="D358" s="16">
        <v>2</v>
      </c>
      <c r="E358" s="10">
        <v>31.781652492887702</v>
      </c>
      <c r="F358" s="11">
        <f>AVERAGE(E357:E359)</f>
        <v>31.486653107692764</v>
      </c>
      <c r="G358" s="16"/>
      <c r="H358" s="12"/>
      <c r="I358" s="12"/>
      <c r="J358" s="16"/>
      <c r="K358" s="12"/>
      <c r="L358" s="16"/>
      <c r="M358" s="16"/>
      <c r="N358" s="16"/>
      <c r="O358" s="16"/>
      <c r="P358" s="16"/>
      <c r="Q358" s="16"/>
      <c r="R358" s="16"/>
    </row>
    <row r="359" spans="1:18" ht="15.6" x14ac:dyDescent="0.25">
      <c r="A359" s="20"/>
      <c r="B359" s="19"/>
      <c r="C359" s="19"/>
      <c r="D359" s="16">
        <v>3</v>
      </c>
      <c r="E359" s="10">
        <v>31.568369916994399</v>
      </c>
      <c r="F359" s="11">
        <f>AVERAGE(E357:E359)</f>
        <v>31.486653107692764</v>
      </c>
      <c r="G359" s="16"/>
      <c r="H359" s="12"/>
      <c r="I359" s="12"/>
      <c r="J359" s="16"/>
      <c r="K359" s="12"/>
      <c r="L359" s="16"/>
      <c r="M359" s="16"/>
      <c r="N359" s="16"/>
      <c r="O359" s="16"/>
      <c r="P359" s="16"/>
      <c r="Q359" s="16"/>
      <c r="R359" s="16"/>
    </row>
    <row r="360" spans="1:18" ht="15.6" x14ac:dyDescent="0.25">
      <c r="A360" s="20"/>
      <c r="B360" s="19" t="s">
        <v>48</v>
      </c>
      <c r="C360" s="19" t="s">
        <v>7</v>
      </c>
      <c r="D360" s="16">
        <v>1</v>
      </c>
      <c r="E360" s="10">
        <v>29.084803302606201</v>
      </c>
      <c r="F360" s="11">
        <f>AVERAGE(E360:E362)</f>
        <v>29.725740291887735</v>
      </c>
      <c r="G360" s="16">
        <f>STDEVA(E360:E362)</f>
        <v>0.55516137938526244</v>
      </c>
      <c r="H360" s="12">
        <f>E360-F363</f>
        <v>-2.513150739029264</v>
      </c>
      <c r="I360" s="12">
        <f>F360-F363</f>
        <v>-1.8722137497477291</v>
      </c>
      <c r="J360" s="11">
        <f>SQRT(G360*G360+G363*I363)/SQRT(3)</f>
        <v>0.32052257183176525</v>
      </c>
      <c r="K360" s="12">
        <f>H360-I354</f>
        <v>-1.3361770271250322</v>
      </c>
      <c r="L360" s="13">
        <f>K360+J360*2.776</f>
        <v>-0.44640636772005193</v>
      </c>
      <c r="M360" s="13">
        <f>K360-J360*2.776</f>
        <v>-2.2259476865300125</v>
      </c>
      <c r="N360" s="16">
        <f t="shared" ref="N360:P362" si="99">POWER(2,-K360)</f>
        <v>2.5248138546539813</v>
      </c>
      <c r="O360" s="16">
        <f t="shared" si="99"/>
        <v>1.362641799502176</v>
      </c>
      <c r="P360" s="16">
        <f t="shared" si="99"/>
        <v>4.6781810179179928</v>
      </c>
      <c r="Q360" s="16">
        <f>AVERAGE(N360:N362)</f>
        <v>1.7060490196705074</v>
      </c>
      <c r="R360" s="16">
        <f>STDEV(N360:N362)</f>
        <v>0.70913037692777259</v>
      </c>
    </row>
    <row r="361" spans="1:18" ht="15.6" x14ac:dyDescent="0.25">
      <c r="A361" s="20"/>
      <c r="B361" s="19"/>
      <c r="C361" s="19"/>
      <c r="D361" s="16">
        <v>2</v>
      </c>
      <c r="E361" s="10">
        <v>30.056406285682201</v>
      </c>
      <c r="F361" s="11">
        <f>AVERAGE(E360:E362)</f>
        <v>29.725740291887735</v>
      </c>
      <c r="G361" s="16"/>
      <c r="H361" s="12">
        <f>E361-F364</f>
        <v>-1.541547755953264</v>
      </c>
      <c r="I361" s="12">
        <f>F361-F364</f>
        <v>-1.8722137497477291</v>
      </c>
      <c r="J361" s="11">
        <f>SQRT(G360*G360+G363*I363)/SQRT(3)</f>
        <v>0.32052257183176525</v>
      </c>
      <c r="K361" s="12">
        <f>H361-I355</f>
        <v>-0.36457404404903215</v>
      </c>
      <c r="L361" s="13">
        <f>K361+J361*2.776</f>
        <v>0.52519661535594808</v>
      </c>
      <c r="M361" s="13">
        <f>K361-J361*2.776</f>
        <v>-1.2543447034540125</v>
      </c>
      <c r="N361" s="16">
        <f t="shared" si="99"/>
        <v>1.2875014383728471</v>
      </c>
      <c r="O361" s="16">
        <f t="shared" si="99"/>
        <v>0.6948644049984638</v>
      </c>
      <c r="P361" s="16">
        <f t="shared" si="99"/>
        <v>2.3855876655760127</v>
      </c>
      <c r="Q361" s="16"/>
      <c r="R361" s="16"/>
    </row>
    <row r="362" spans="1:18" ht="15.6" x14ac:dyDescent="0.25">
      <c r="A362" s="20"/>
      <c r="B362" s="19"/>
      <c r="C362" s="19"/>
      <c r="D362" s="16">
        <v>3</v>
      </c>
      <c r="E362" s="10">
        <v>30.036011287374802</v>
      </c>
      <c r="F362" s="11">
        <f>AVERAGE(E360:E362)</f>
        <v>29.725740291887735</v>
      </c>
      <c r="G362" s="16"/>
      <c r="H362" s="12">
        <f>E362-F365</f>
        <v>-1.561942754260663</v>
      </c>
      <c r="I362" s="12">
        <f>F362-F365</f>
        <v>-1.8722137497477291</v>
      </c>
      <c r="J362" s="11">
        <f>SQRT(G360*G360+G363*I363)/SQRT(3)</f>
        <v>0.32052257183176525</v>
      </c>
      <c r="K362" s="12">
        <f>H362-I356</f>
        <v>-0.38496904235643115</v>
      </c>
      <c r="L362" s="13">
        <f>K362+J362*2.776</f>
        <v>0.50480161704854909</v>
      </c>
      <c r="M362" s="13">
        <f>K362-J362*2.776</f>
        <v>-1.2747397017614115</v>
      </c>
      <c r="N362" s="16">
        <f t="shared" si="99"/>
        <v>1.3058317659846936</v>
      </c>
      <c r="O362" s="16">
        <f t="shared" si="99"/>
        <v>0.70475728108373614</v>
      </c>
      <c r="P362" s="16">
        <f t="shared" si="99"/>
        <v>2.419551591482032</v>
      </c>
      <c r="Q362" s="16"/>
      <c r="R362" s="16"/>
    </row>
    <row r="363" spans="1:18" ht="15.6" x14ac:dyDescent="0.25">
      <c r="A363" s="20"/>
      <c r="B363" s="19" t="s">
        <v>11</v>
      </c>
      <c r="C363" s="19"/>
      <c r="D363" s="16">
        <v>1</v>
      </c>
      <c r="E363" s="10">
        <v>31.595585845415201</v>
      </c>
      <c r="F363" s="11">
        <f>AVERAGE(E363:E365)</f>
        <v>31.597954041635465</v>
      </c>
      <c r="G363" s="16">
        <f>STDEVA(E363:E365)</f>
        <v>0.14424858900983048</v>
      </c>
      <c r="H363" s="12"/>
      <c r="I363" s="12"/>
      <c r="J363" s="11"/>
      <c r="K363" s="12"/>
      <c r="L363" s="16"/>
      <c r="M363" s="16"/>
      <c r="N363" s="16"/>
      <c r="O363" s="16"/>
      <c r="P363" s="16"/>
      <c r="Q363" s="16"/>
      <c r="R363" s="16"/>
    </row>
    <row r="364" spans="1:18" ht="15.6" x14ac:dyDescent="0.25">
      <c r="A364" s="20"/>
      <c r="B364" s="19"/>
      <c r="C364" s="19"/>
      <c r="D364" s="16">
        <v>2</v>
      </c>
      <c r="E364" s="10">
        <v>31.454904131389998</v>
      </c>
      <c r="F364" s="11">
        <f>AVERAGE(E363:E365)</f>
        <v>31.597954041635465</v>
      </c>
      <c r="G364" s="16"/>
      <c r="H364" s="12"/>
      <c r="I364" s="12"/>
      <c r="J364" s="16"/>
      <c r="K364" s="12"/>
      <c r="L364" s="16"/>
      <c r="M364" s="16"/>
      <c r="N364" s="16"/>
      <c r="O364" s="16"/>
      <c r="P364" s="16"/>
      <c r="Q364" s="16"/>
      <c r="R364" s="16"/>
    </row>
    <row r="365" spans="1:18" ht="15.6" x14ac:dyDescent="0.25">
      <c r="A365" s="20"/>
      <c r="B365" s="19"/>
      <c r="C365" s="19"/>
      <c r="D365" s="16">
        <v>3</v>
      </c>
      <c r="E365" s="10">
        <v>31.743372148101201</v>
      </c>
      <c r="F365" s="11">
        <f>AVERAGE(E363:E365)</f>
        <v>31.597954041635465</v>
      </c>
      <c r="G365" s="16"/>
      <c r="H365" s="12"/>
      <c r="I365" s="12"/>
      <c r="J365" s="16"/>
      <c r="K365" s="12"/>
      <c r="L365" s="16"/>
      <c r="M365" s="16"/>
      <c r="N365" s="16"/>
      <c r="O365" s="16"/>
      <c r="P365" s="16"/>
      <c r="Q365" s="16"/>
      <c r="R365" s="16"/>
    </row>
    <row r="366" spans="1:18" ht="15.6" x14ac:dyDescent="0.25">
      <c r="A366" s="18" t="s">
        <v>54</v>
      </c>
      <c r="B366" s="19" t="s">
        <v>65</v>
      </c>
      <c r="C366" s="19" t="s">
        <v>4</v>
      </c>
      <c r="D366" s="16">
        <v>1</v>
      </c>
      <c r="E366" s="10">
        <v>21.654109457197201</v>
      </c>
      <c r="F366" s="11">
        <f>AVERAGE(E366:E368)</f>
        <v>21.79154657234513</v>
      </c>
      <c r="G366" s="16">
        <f>STDEVA(E366:E368)</f>
        <v>0.17045927356730758</v>
      </c>
      <c r="H366" s="12">
        <f>E366-F369</f>
        <v>-7.7549142477524988</v>
      </c>
      <c r="I366" s="12">
        <f>F366-F369</f>
        <v>-7.61747713260457</v>
      </c>
      <c r="J366" s="11">
        <f>SQRT(G366*G366+G369*I369)/SQRT(3)</f>
        <v>9.8414707479953095E-2</v>
      </c>
      <c r="K366" s="12">
        <f>H366-I378</f>
        <v>-1.6293080841670289</v>
      </c>
      <c r="L366" s="13">
        <f>K366+J366*2.776</f>
        <v>-1.3561088562026791</v>
      </c>
      <c r="M366" s="13">
        <f>K366-J366*2.776</f>
        <v>-1.9025073121313787</v>
      </c>
      <c r="N366" s="16">
        <f t="shared" ref="N366:P368" si="100">POWER(2,-K366)</f>
        <v>3.0936459201706032</v>
      </c>
      <c r="O366" s="16">
        <f t="shared" si="100"/>
        <v>2.5599379763489041</v>
      </c>
      <c r="P366" s="16">
        <f t="shared" si="100"/>
        <v>3.738623813471563</v>
      </c>
      <c r="Q366" s="16">
        <f>AVERAGE(N366:N368)</f>
        <v>2.8254195476848127</v>
      </c>
      <c r="R366" s="16">
        <f>STDEV(N366:N368)</f>
        <v>0.32485171203604934</v>
      </c>
    </row>
    <row r="367" spans="1:18" ht="15.6" x14ac:dyDescent="0.25">
      <c r="A367" s="18"/>
      <c r="B367" s="19"/>
      <c r="C367" s="19"/>
      <c r="D367" s="16">
        <v>2</v>
      </c>
      <c r="E367" s="10">
        <v>21.982288256743299</v>
      </c>
      <c r="F367" s="11">
        <f>AVERAGE(E366:E368)</f>
        <v>21.79154657234513</v>
      </c>
      <c r="G367" s="16"/>
      <c r="H367" s="12">
        <f>E367-F370</f>
        <v>-7.4267354482064007</v>
      </c>
      <c r="I367" s="12">
        <f>F367-F370</f>
        <v>-7.61747713260457</v>
      </c>
      <c r="J367" s="11">
        <f>SQRT(G366*G366+G369*I369)/SQRT(3)</f>
        <v>9.8414707479953095E-2</v>
      </c>
      <c r="K367" s="12">
        <f>H367-I379</f>
        <v>-1.3011292846209308</v>
      </c>
      <c r="L367" s="13">
        <f>K367+J367*2.776</f>
        <v>-1.027930056656581</v>
      </c>
      <c r="M367" s="13">
        <f>K367-J367*2.776</f>
        <v>-1.5743285125852806</v>
      </c>
      <c r="N367" s="16">
        <f t="shared" si="100"/>
        <v>2.4642169635386075</v>
      </c>
      <c r="O367" s="16">
        <f t="shared" si="100"/>
        <v>2.0390965060984705</v>
      </c>
      <c r="P367" s="16">
        <f t="shared" si="100"/>
        <v>2.9779685391203317</v>
      </c>
      <c r="Q367" s="16"/>
      <c r="R367" s="16"/>
    </row>
    <row r="368" spans="1:18" ht="15.6" x14ac:dyDescent="0.25">
      <c r="A368" s="18"/>
      <c r="B368" s="19"/>
      <c r="C368" s="19"/>
      <c r="D368" s="16">
        <v>3</v>
      </c>
      <c r="E368" s="10">
        <v>21.7382420030949</v>
      </c>
      <c r="F368" s="11">
        <f>AVERAGE(E366:E368)</f>
        <v>21.79154657234513</v>
      </c>
      <c r="G368" s="16"/>
      <c r="H368" s="12">
        <f>E368-F371</f>
        <v>-7.6707817018547999</v>
      </c>
      <c r="I368" s="12">
        <f>F368-F371</f>
        <v>-7.61747713260457</v>
      </c>
      <c r="J368" s="11">
        <f>SQRT(G366*G366+G369*I369)/SQRT(3)</f>
        <v>9.8414707479953095E-2</v>
      </c>
      <c r="K368" s="12">
        <f>H368-I380</f>
        <v>-1.54517553826933</v>
      </c>
      <c r="L368" s="13">
        <f>K368+J368*2.776</f>
        <v>-1.2719763103049802</v>
      </c>
      <c r="M368" s="13">
        <f>K368-J368*2.776</f>
        <v>-1.8183747662336798</v>
      </c>
      <c r="N368" s="16">
        <f t="shared" si="100"/>
        <v>2.918395759345227</v>
      </c>
      <c r="O368" s="16">
        <f t="shared" si="100"/>
        <v>2.414921528560531</v>
      </c>
      <c r="P368" s="16">
        <f t="shared" si="100"/>
        <v>3.5268366725112492</v>
      </c>
      <c r="Q368" s="16"/>
      <c r="R368" s="16"/>
    </row>
    <row r="369" spans="1:18" ht="15.6" x14ac:dyDescent="0.25">
      <c r="A369" s="18"/>
      <c r="B369" s="19" t="s">
        <v>11</v>
      </c>
      <c r="C369" s="19"/>
      <c r="D369" s="16">
        <v>1</v>
      </c>
      <c r="E369" s="10">
        <v>29.6036955446375</v>
      </c>
      <c r="F369" s="11">
        <f>AVERAGE(E369:E371)</f>
        <v>29.4090237049497</v>
      </c>
      <c r="G369" s="16">
        <f>STDEVA(E369:E371)</f>
        <v>0.49518535330725577</v>
      </c>
      <c r="H369" s="12"/>
      <c r="I369" s="12"/>
      <c r="J369" s="11"/>
      <c r="K369" s="12"/>
      <c r="L369" s="16"/>
      <c r="M369" s="16"/>
      <c r="N369" s="16"/>
      <c r="O369" s="16"/>
      <c r="P369" s="16"/>
      <c r="Q369" s="16"/>
      <c r="R369" s="16"/>
    </row>
    <row r="370" spans="1:18" ht="15.6" x14ac:dyDescent="0.25">
      <c r="A370" s="18"/>
      <c r="B370" s="19"/>
      <c r="C370" s="19"/>
      <c r="D370" s="16">
        <v>2</v>
      </c>
      <c r="E370" s="10">
        <v>29.777290287520099</v>
      </c>
      <c r="F370" s="11">
        <f>AVERAGE(E369:E371)</f>
        <v>29.4090237049497</v>
      </c>
      <c r="G370" s="16"/>
      <c r="H370" s="12"/>
      <c r="I370" s="12"/>
      <c r="J370" s="16"/>
      <c r="K370" s="12"/>
      <c r="L370" s="16"/>
      <c r="M370" s="16"/>
      <c r="N370" s="16"/>
      <c r="O370" s="16"/>
      <c r="P370" s="16"/>
      <c r="Q370" s="16"/>
      <c r="R370" s="16"/>
    </row>
    <row r="371" spans="1:18" ht="15.6" x14ac:dyDescent="0.25">
      <c r="A371" s="18"/>
      <c r="B371" s="19"/>
      <c r="C371" s="19"/>
      <c r="D371" s="16">
        <v>3</v>
      </c>
      <c r="E371" s="10">
        <v>28.846085282691501</v>
      </c>
      <c r="F371" s="11">
        <f>AVERAGE(E369:E371)</f>
        <v>29.4090237049497</v>
      </c>
      <c r="G371" s="16"/>
      <c r="H371" s="12"/>
      <c r="I371" s="12"/>
      <c r="J371" s="16"/>
      <c r="K371" s="12"/>
      <c r="L371" s="16"/>
      <c r="M371" s="16"/>
      <c r="N371" s="16"/>
      <c r="O371" s="16"/>
      <c r="P371" s="16"/>
      <c r="Q371" s="16"/>
      <c r="R371" s="16"/>
    </row>
    <row r="372" spans="1:18" ht="15.6" x14ac:dyDescent="0.25">
      <c r="A372" s="18"/>
      <c r="B372" s="19" t="s">
        <v>65</v>
      </c>
      <c r="C372" s="19" t="s">
        <v>5</v>
      </c>
      <c r="D372" s="16">
        <v>1</v>
      </c>
      <c r="E372" s="10">
        <v>21.4219406301182</v>
      </c>
      <c r="F372" s="11">
        <f>AVERAGE(E372:E374)</f>
        <v>21.375293269920135</v>
      </c>
      <c r="G372" s="16">
        <f>STDEVA(E372:E374)</f>
        <v>0.11559291276612689</v>
      </c>
      <c r="H372" s="12">
        <f>E372-F375</f>
        <v>-7.9982873337206364</v>
      </c>
      <c r="I372" s="12">
        <f>F372-F375</f>
        <v>-8.0449346939187016</v>
      </c>
      <c r="J372" s="11">
        <f>SQRT(G372*G372+G375*I375)/SQRT(3)</f>
        <v>6.673759930193629E-2</v>
      </c>
      <c r="K372" s="12">
        <f>H372-I378</f>
        <v>-1.8726811701351664</v>
      </c>
      <c r="L372" s="13">
        <f>K372+J372*2.776</f>
        <v>-1.6874175944729912</v>
      </c>
      <c r="M372" s="13">
        <f>K372-J372*2.776</f>
        <v>-2.0579447457973417</v>
      </c>
      <c r="N372" s="16">
        <f t="shared" ref="N372:P374" si="101">POWER(2,-K372)</f>
        <v>3.6621253411061661</v>
      </c>
      <c r="O372" s="16">
        <f t="shared" si="101"/>
        <v>3.2207966894470523</v>
      </c>
      <c r="P372" s="16">
        <f t="shared" si="101"/>
        <v>4.1639269122182263</v>
      </c>
      <c r="Q372" s="16">
        <f>AVERAGE(N372:N374)</f>
        <v>3.7906777282015036</v>
      </c>
      <c r="R372" s="16">
        <f>STDEV(N372:N374)</f>
        <v>0.30956301725613705</v>
      </c>
    </row>
    <row r="373" spans="1:18" ht="15.6" x14ac:dyDescent="0.25">
      <c r="A373" s="18"/>
      <c r="B373" s="19"/>
      <c r="C373" s="19"/>
      <c r="D373" s="16">
        <v>2</v>
      </c>
      <c r="E373" s="10">
        <v>21.460273510902802</v>
      </c>
      <c r="F373" s="11">
        <f>AVERAGE(E372:E374)</f>
        <v>21.375293269920135</v>
      </c>
      <c r="G373" s="16"/>
      <c r="H373" s="12">
        <f>E373-F376</f>
        <v>-7.9599544529360351</v>
      </c>
      <c r="I373" s="12">
        <f>F373-F376</f>
        <v>-8.0449346939187016</v>
      </c>
      <c r="J373" s="11">
        <f>SQRT(G372*G372+G375*I375)/SQRT(3)</f>
        <v>6.673759930193629E-2</v>
      </c>
      <c r="K373" s="12">
        <f>H373-I379</f>
        <v>-1.8343482893505652</v>
      </c>
      <c r="L373" s="13">
        <f>K373+J373*2.776</f>
        <v>-1.6490847136883899</v>
      </c>
      <c r="M373" s="13">
        <f>K373-J373*2.776</f>
        <v>-2.0196118650127404</v>
      </c>
      <c r="N373" s="16">
        <f t="shared" si="101"/>
        <v>3.5661027931694296</v>
      </c>
      <c r="O373" s="16">
        <f t="shared" si="101"/>
        <v>3.1363459741655562</v>
      </c>
      <c r="P373" s="16">
        <f t="shared" si="101"/>
        <v>4.0547469049023741</v>
      </c>
      <c r="Q373" s="16"/>
      <c r="R373" s="16"/>
    </row>
    <row r="374" spans="1:18" ht="15.6" x14ac:dyDescent="0.25">
      <c r="A374" s="18"/>
      <c r="B374" s="19"/>
      <c r="C374" s="19"/>
      <c r="D374" s="16">
        <v>3</v>
      </c>
      <c r="E374" s="10">
        <v>21.2436656687394</v>
      </c>
      <c r="F374" s="11">
        <f>AVERAGE(E372:E374)</f>
        <v>21.375293269920135</v>
      </c>
      <c r="G374" s="16"/>
      <c r="H374" s="12">
        <f>E374-F377</f>
        <v>-8.176562295099437</v>
      </c>
      <c r="I374" s="12">
        <f>F374-F377</f>
        <v>-8.0449346939187016</v>
      </c>
      <c r="J374" s="11">
        <f>SQRT(G372*G372+G375*I375)/SQRT(3)</f>
        <v>6.673759930193629E-2</v>
      </c>
      <c r="K374" s="12">
        <f>H374-I380</f>
        <v>-2.0509561315139671</v>
      </c>
      <c r="L374" s="13">
        <f>K374+J374*2.776</f>
        <v>-1.8656925558517918</v>
      </c>
      <c r="M374" s="13">
        <f>K374-J374*2.776</f>
        <v>-2.2362197071761423</v>
      </c>
      <c r="N374" s="16">
        <f t="shared" si="101"/>
        <v>4.1438050503289157</v>
      </c>
      <c r="O374" s="16">
        <f t="shared" si="101"/>
        <v>3.6444283973584608</v>
      </c>
      <c r="P374" s="16">
        <f t="shared" si="101"/>
        <v>4.7116086318439763</v>
      </c>
      <c r="Q374" s="16"/>
      <c r="R374" s="16"/>
    </row>
    <row r="375" spans="1:18" ht="15.6" x14ac:dyDescent="0.25">
      <c r="A375" s="18"/>
      <c r="B375" s="19" t="s">
        <v>11</v>
      </c>
      <c r="C375" s="19"/>
      <c r="D375" s="16">
        <v>1</v>
      </c>
      <c r="E375" s="10">
        <v>29.432680180783201</v>
      </c>
      <c r="F375" s="11">
        <f>AVERAGE(E375:E377)</f>
        <v>29.420227963838837</v>
      </c>
      <c r="G375" s="16">
        <f>STDEVA(E375:E377)</f>
        <v>3.351559180660111E-2</v>
      </c>
      <c r="H375" s="12"/>
      <c r="I375" s="12"/>
      <c r="J375" s="11"/>
      <c r="K375" s="12"/>
      <c r="L375" s="16"/>
      <c r="M375" s="16"/>
      <c r="N375" s="16"/>
      <c r="O375" s="16"/>
      <c r="P375" s="16"/>
      <c r="Q375" s="16"/>
      <c r="R375" s="16"/>
    </row>
    <row r="376" spans="1:18" ht="15.6" x14ac:dyDescent="0.25">
      <c r="A376" s="18"/>
      <c r="B376" s="19"/>
      <c r="C376" s="19"/>
      <c r="D376" s="16">
        <v>2</v>
      </c>
      <c r="E376" s="10">
        <v>29.445735144103001</v>
      </c>
      <c r="F376" s="11">
        <f>AVERAGE(E375:E377)</f>
        <v>29.420227963838837</v>
      </c>
      <c r="G376" s="16"/>
      <c r="H376" s="12"/>
      <c r="I376" s="12"/>
      <c r="J376" s="16"/>
      <c r="K376" s="12"/>
      <c r="L376" s="16"/>
      <c r="M376" s="16"/>
      <c r="N376" s="16"/>
      <c r="O376" s="16"/>
      <c r="P376" s="16"/>
      <c r="Q376" s="16"/>
      <c r="R376" s="16"/>
    </row>
    <row r="377" spans="1:18" ht="15.6" x14ac:dyDescent="0.25">
      <c r="A377" s="18"/>
      <c r="B377" s="19"/>
      <c r="C377" s="19"/>
      <c r="D377" s="16">
        <v>3</v>
      </c>
      <c r="E377" s="10">
        <v>29.382268566630302</v>
      </c>
      <c r="F377" s="11">
        <f>AVERAGE(E375:E377)</f>
        <v>29.420227963838837</v>
      </c>
      <c r="G377" s="16"/>
      <c r="H377" s="12"/>
      <c r="I377" s="12"/>
      <c r="J377" s="16"/>
      <c r="K377" s="12"/>
      <c r="L377" s="16"/>
      <c r="M377" s="16"/>
      <c r="N377" s="16"/>
      <c r="O377" s="16"/>
      <c r="P377" s="16"/>
      <c r="Q377" s="16"/>
      <c r="R377" s="16"/>
    </row>
    <row r="378" spans="1:18" ht="15.6" x14ac:dyDescent="0.25">
      <c r="A378" s="18"/>
      <c r="B378" s="19" t="s">
        <v>65</v>
      </c>
      <c r="C378" s="19" t="s">
        <v>6</v>
      </c>
      <c r="D378" s="16">
        <v>1</v>
      </c>
      <c r="E378" s="10">
        <v>22.0523992806257</v>
      </c>
      <c r="F378" s="11">
        <f>AVERAGE(E378:E380)</f>
        <v>22.329640888555932</v>
      </c>
      <c r="G378" s="16">
        <f>STDEVA(E378:E380)</f>
        <v>0.34651272911625464</v>
      </c>
      <c r="H378" s="12">
        <f>E378-F381</f>
        <v>-6.4028477715157024</v>
      </c>
      <c r="I378" s="12">
        <f>F378-F381</f>
        <v>-6.1256061635854699</v>
      </c>
      <c r="J378" s="11">
        <f>SQRT(G378*G378+G381*I381)/SQRT(3)</f>
        <v>0.2000592174329015</v>
      </c>
      <c r="K378" s="12">
        <f>H378-I378</f>
        <v>-0.27724160793023245</v>
      </c>
      <c r="L378" s="13">
        <f>K378+J378*2.776</f>
        <v>0.27812277966350207</v>
      </c>
      <c r="M378" s="13">
        <f>K378-J378*2.776</f>
        <v>-0.83260599552396697</v>
      </c>
      <c r="N378" s="16">
        <f t="shared" ref="N378:P380" si="102">POWER(2,-K378)</f>
        <v>1.2118755960680969</v>
      </c>
      <c r="O378" s="16">
        <f t="shared" si="102"/>
        <v>0.82466336316133892</v>
      </c>
      <c r="P378" s="16">
        <f t="shared" si="102"/>
        <v>1.7808993656701062</v>
      </c>
      <c r="Q378" s="16">
        <f>AVERAGE(N378:N380)</f>
        <v>1.0186540544599609</v>
      </c>
      <c r="R378" s="16">
        <f>STDEV(N378:N380)</f>
        <v>0.2302119322131321</v>
      </c>
    </row>
    <row r="379" spans="1:18" ht="15.6" x14ac:dyDescent="0.25">
      <c r="A379" s="18"/>
      <c r="B379" s="19"/>
      <c r="C379" s="19"/>
      <c r="D379" s="16">
        <v>2</v>
      </c>
      <c r="E379" s="10">
        <v>22.218413959764099</v>
      </c>
      <c r="F379" s="11">
        <f>AVERAGE(E378:E380)</f>
        <v>22.329640888555932</v>
      </c>
      <c r="G379" s="16"/>
      <c r="H379" s="12">
        <f>E379-F382</f>
        <v>-6.236833092377303</v>
      </c>
      <c r="I379" s="12">
        <f>F379-F382</f>
        <v>-6.1256061635854699</v>
      </c>
      <c r="J379" s="11">
        <f>SQRT(G378*G378+G381*I381)/SQRT(3)</f>
        <v>0.2000592174329015</v>
      </c>
      <c r="K379" s="12">
        <f>H379-I379</f>
        <v>-0.11122692879183305</v>
      </c>
      <c r="L379" s="13">
        <f>K379+J379*2.776</f>
        <v>0.44413745880190147</v>
      </c>
      <c r="M379" s="13">
        <f>K379-J379*2.776</f>
        <v>-0.66659131638556757</v>
      </c>
      <c r="N379" s="16">
        <f t="shared" si="102"/>
        <v>1.0801464481632335</v>
      </c>
      <c r="O379" s="16">
        <f t="shared" si="102"/>
        <v>0.73502363240839963</v>
      </c>
      <c r="P379" s="16">
        <f t="shared" si="102"/>
        <v>1.5873181460257981</v>
      </c>
      <c r="Q379" s="16"/>
      <c r="R379" s="16"/>
    </row>
    <row r="380" spans="1:18" ht="15.6" x14ac:dyDescent="0.25">
      <c r="A380" s="18"/>
      <c r="B380" s="19"/>
      <c r="C380" s="19"/>
      <c r="D380" s="16">
        <v>3</v>
      </c>
      <c r="E380" s="10">
        <v>22.718109425278001</v>
      </c>
      <c r="F380" s="11">
        <f>AVERAGE(E378:E380)</f>
        <v>22.329640888555932</v>
      </c>
      <c r="G380" s="16"/>
      <c r="H380" s="12">
        <f>E380-F383</f>
        <v>-5.7371376268634009</v>
      </c>
      <c r="I380" s="12">
        <f>F380-F383</f>
        <v>-6.1256061635854699</v>
      </c>
      <c r="J380" s="11">
        <f>SQRT(G378*G378+G381*I381)/SQRT(3)</f>
        <v>0.2000592174329015</v>
      </c>
      <c r="K380" s="12">
        <f>H380-I380</f>
        <v>0.38846853672206905</v>
      </c>
      <c r="L380" s="13">
        <f>K380+J380*2.776</f>
        <v>0.94383292431580357</v>
      </c>
      <c r="M380" s="13">
        <f>K380-J380*2.776</f>
        <v>-0.16689585087166547</v>
      </c>
      <c r="N380" s="16">
        <f t="shared" si="102"/>
        <v>0.7639401191485522</v>
      </c>
      <c r="O380" s="16">
        <f t="shared" si="102"/>
        <v>0.51984991690146964</v>
      </c>
      <c r="P380" s="16">
        <f t="shared" si="102"/>
        <v>1.1226403749821479</v>
      </c>
      <c r="Q380" s="16"/>
      <c r="R380" s="16"/>
    </row>
    <row r="381" spans="1:18" ht="15.6" x14ac:dyDescent="0.25">
      <c r="A381" s="18"/>
      <c r="B381" s="19" t="s">
        <v>11</v>
      </c>
      <c r="C381" s="19"/>
      <c r="D381" s="16">
        <v>1</v>
      </c>
      <c r="E381" s="10">
        <v>28.042774414689301</v>
      </c>
      <c r="F381" s="11">
        <f>AVERAGE(E381:E383)</f>
        <v>28.455247052141402</v>
      </c>
      <c r="G381" s="16">
        <f>STDEVA(E381:E383)</f>
        <v>0.43636846298780607</v>
      </c>
      <c r="H381" s="12"/>
      <c r="I381" s="12"/>
      <c r="J381" s="11"/>
      <c r="K381" s="12"/>
      <c r="L381" s="16"/>
      <c r="M381" s="16"/>
      <c r="N381" s="16"/>
      <c r="O381" s="16"/>
      <c r="P381" s="16"/>
      <c r="Q381" s="16"/>
      <c r="R381" s="16"/>
    </row>
    <row r="382" spans="1:18" ht="15.6" x14ac:dyDescent="0.25">
      <c r="A382" s="18"/>
      <c r="B382" s="19"/>
      <c r="C382" s="19"/>
      <c r="D382" s="16">
        <v>2</v>
      </c>
      <c r="E382" s="10">
        <v>28.912116924098701</v>
      </c>
      <c r="F382" s="11">
        <f>AVERAGE(E381:E383)</f>
        <v>28.455247052141402</v>
      </c>
      <c r="G382" s="16"/>
      <c r="H382" s="12"/>
      <c r="I382" s="12"/>
      <c r="J382" s="16"/>
      <c r="K382" s="12"/>
      <c r="L382" s="16"/>
      <c r="M382" s="16"/>
      <c r="N382" s="16"/>
      <c r="O382" s="16"/>
      <c r="P382" s="16"/>
      <c r="Q382" s="16"/>
      <c r="R382" s="16"/>
    </row>
    <row r="383" spans="1:18" ht="15.6" x14ac:dyDescent="0.25">
      <c r="A383" s="18"/>
      <c r="B383" s="19"/>
      <c r="C383" s="19"/>
      <c r="D383" s="16">
        <v>3</v>
      </c>
      <c r="E383" s="10">
        <v>28.410849817636201</v>
      </c>
      <c r="F383" s="11">
        <f>AVERAGE(E381:E383)</f>
        <v>28.455247052141402</v>
      </c>
      <c r="G383" s="16"/>
      <c r="H383" s="12"/>
      <c r="I383" s="12"/>
      <c r="J383" s="16"/>
      <c r="K383" s="12"/>
      <c r="L383" s="16"/>
      <c r="M383" s="16"/>
      <c r="N383" s="16"/>
      <c r="O383" s="16"/>
      <c r="P383" s="16"/>
      <c r="Q383" s="16"/>
      <c r="R383" s="16"/>
    </row>
    <row r="384" spans="1:18" ht="15.6" x14ac:dyDescent="0.25">
      <c r="A384" s="18"/>
      <c r="B384" s="19" t="s">
        <v>65</v>
      </c>
      <c r="C384" s="19" t="s">
        <v>7</v>
      </c>
      <c r="D384" s="16">
        <v>1</v>
      </c>
      <c r="E384" s="10">
        <v>21.396574474708402</v>
      </c>
      <c r="F384" s="11">
        <f>AVERAGE(E384:E386)</f>
        <v>21.493094741756504</v>
      </c>
      <c r="G384" s="16">
        <f>STDEVA(E384:E386)</f>
        <v>0.21297750917985936</v>
      </c>
      <c r="H384" s="12">
        <f>E384-F387</f>
        <v>-8.201711724526362</v>
      </c>
      <c r="I384" s="12">
        <f>F384-F387</f>
        <v>-8.1051914574782593</v>
      </c>
      <c r="J384" s="11">
        <f>SQRT(G384*G384+G387*I387)/SQRT(3)</f>
        <v>0.1229626222563278</v>
      </c>
      <c r="K384" s="12">
        <f>H384-I378</f>
        <v>-2.076105560940892</v>
      </c>
      <c r="L384" s="13">
        <f>K384+J384*2.776</f>
        <v>-1.7347613215573261</v>
      </c>
      <c r="M384" s="13">
        <f>K384-J384*2.776</f>
        <v>-2.4174498003244578</v>
      </c>
      <c r="N384" s="16">
        <f t="shared" ref="N384:P386" si="103">POWER(2,-K384)</f>
        <v>4.2166742128436292</v>
      </c>
      <c r="O384" s="16">
        <f t="shared" si="103"/>
        <v>3.3282442709285025</v>
      </c>
      <c r="P384" s="16">
        <f t="shared" si="103"/>
        <v>5.3422585513232592</v>
      </c>
      <c r="Q384" s="16">
        <f>AVERAGE(N384:N386)</f>
        <v>3.9717353179314459</v>
      </c>
      <c r="R384" s="16">
        <f>STDEV(N384:N386)</f>
        <v>0.56110456097194206</v>
      </c>
    </row>
    <row r="385" spans="1:18" ht="15.6" x14ac:dyDescent="0.25">
      <c r="A385" s="18"/>
      <c r="B385" s="19"/>
      <c r="C385" s="19"/>
      <c r="D385" s="16">
        <v>2</v>
      </c>
      <c r="E385" s="10">
        <v>21.737243358742901</v>
      </c>
      <c r="F385" s="11">
        <f>AVERAGE(E384:E386)</f>
        <v>21.493094741756504</v>
      </c>
      <c r="G385" s="16"/>
      <c r="H385" s="12">
        <f>E385-F388</f>
        <v>-7.8610428404918622</v>
      </c>
      <c r="I385" s="12">
        <f>F385-F388</f>
        <v>-8.1051914574782593</v>
      </c>
      <c r="J385" s="11">
        <f>SQRT(G384*G384+G387*I387)/SQRT(3)</f>
        <v>0.1229626222563278</v>
      </c>
      <c r="K385" s="12">
        <f>H385-I379</f>
        <v>-1.7354366769063923</v>
      </c>
      <c r="L385" s="13">
        <f>K385+J385*2.776</f>
        <v>-1.3940924375228263</v>
      </c>
      <c r="M385" s="13">
        <f>K385-J385*2.776</f>
        <v>-2.076780916289958</v>
      </c>
      <c r="N385" s="16">
        <f t="shared" si="103"/>
        <v>3.3298026555477653</v>
      </c>
      <c r="O385" s="16">
        <f t="shared" si="103"/>
        <v>2.6282316470865426</v>
      </c>
      <c r="P385" s="16">
        <f t="shared" si="103"/>
        <v>4.2186485872292874</v>
      </c>
      <c r="Q385" s="16"/>
      <c r="R385" s="16"/>
    </row>
    <row r="386" spans="1:18" ht="15.6" x14ac:dyDescent="0.25">
      <c r="A386" s="18"/>
      <c r="B386" s="19"/>
      <c r="C386" s="19"/>
      <c r="D386" s="16">
        <v>3</v>
      </c>
      <c r="E386" s="10">
        <v>21.345466391818199</v>
      </c>
      <c r="F386" s="11">
        <f>AVERAGE(E384:E386)</f>
        <v>21.493094741756504</v>
      </c>
      <c r="G386" s="16"/>
      <c r="H386" s="12">
        <f>E386-F389</f>
        <v>-8.2528198074165644</v>
      </c>
      <c r="I386" s="12">
        <f>F386-F389</f>
        <v>-8.1051914574782593</v>
      </c>
      <c r="J386" s="11">
        <f>SQRT(G384*G384+G387*I387)/SQRT(3)</f>
        <v>0.1229626222563278</v>
      </c>
      <c r="K386" s="12">
        <f>H386-I380</f>
        <v>-2.1272136438310945</v>
      </c>
      <c r="L386" s="13">
        <f>K386+J386*2.776</f>
        <v>-1.7858694044475285</v>
      </c>
      <c r="M386" s="13">
        <f>K386-J386*2.776</f>
        <v>-2.4685578832146602</v>
      </c>
      <c r="N386" s="16">
        <f t="shared" si="103"/>
        <v>4.3687290854029444</v>
      </c>
      <c r="O386" s="16">
        <f t="shared" si="103"/>
        <v>3.4482620225776195</v>
      </c>
      <c r="P386" s="16">
        <f t="shared" si="103"/>
        <v>5.5349024223451471</v>
      </c>
      <c r="Q386" s="16"/>
      <c r="R386" s="16"/>
    </row>
    <row r="387" spans="1:18" ht="15.6" x14ac:dyDescent="0.25">
      <c r="A387" s="18"/>
      <c r="B387" s="19" t="s">
        <v>11</v>
      </c>
      <c r="C387" s="19"/>
      <c r="D387" s="16">
        <v>1</v>
      </c>
      <c r="E387" s="10">
        <v>29.294720750802998</v>
      </c>
      <c r="F387" s="11">
        <f>AVERAGE(E387:E389)</f>
        <v>29.598286199234764</v>
      </c>
      <c r="G387" s="16">
        <f>STDEVA(E387:E389)</f>
        <v>0.27339306677626551</v>
      </c>
      <c r="H387" s="12"/>
      <c r="I387" s="12"/>
      <c r="J387" s="11"/>
      <c r="K387" s="12"/>
      <c r="L387" s="16"/>
      <c r="M387" s="16"/>
      <c r="N387" s="16"/>
      <c r="O387" s="16"/>
      <c r="P387" s="16"/>
      <c r="Q387" s="16"/>
      <c r="R387" s="16"/>
    </row>
    <row r="388" spans="1:18" ht="15.6" x14ac:dyDescent="0.25">
      <c r="A388" s="18"/>
      <c r="B388" s="19"/>
      <c r="C388" s="19"/>
      <c r="D388" s="16">
        <v>2</v>
      </c>
      <c r="E388" s="10">
        <v>29.825100802343201</v>
      </c>
      <c r="F388" s="11">
        <f>AVERAGE(E387:E389)</f>
        <v>29.598286199234764</v>
      </c>
      <c r="G388" s="16"/>
      <c r="H388" s="12"/>
      <c r="I388" s="12"/>
      <c r="J388" s="16"/>
      <c r="K388" s="12"/>
      <c r="L388" s="16"/>
      <c r="M388" s="16"/>
      <c r="N388" s="16"/>
      <c r="O388" s="16"/>
      <c r="P388" s="16"/>
      <c r="Q388" s="16"/>
      <c r="R388" s="16"/>
    </row>
    <row r="389" spans="1:18" ht="15.6" x14ac:dyDescent="0.25">
      <c r="A389" s="18"/>
      <c r="B389" s="19"/>
      <c r="C389" s="19"/>
      <c r="D389" s="16">
        <v>3</v>
      </c>
      <c r="E389" s="10">
        <v>29.675037044558099</v>
      </c>
      <c r="F389" s="11">
        <f>AVERAGE(E387:E389)</f>
        <v>29.598286199234764</v>
      </c>
      <c r="G389" s="16"/>
      <c r="H389" s="12"/>
      <c r="I389" s="12"/>
      <c r="J389" s="16"/>
      <c r="K389" s="12"/>
      <c r="L389" s="16"/>
      <c r="M389" s="16"/>
      <c r="N389" s="16"/>
      <c r="O389" s="16"/>
      <c r="P389" s="16"/>
      <c r="Q389" s="16"/>
      <c r="R389" s="16"/>
    </row>
    <row r="390" spans="1:18" ht="15.6" x14ac:dyDescent="0.25">
      <c r="A390" s="20" t="s">
        <v>32</v>
      </c>
      <c r="B390" s="19" t="s">
        <v>28</v>
      </c>
      <c r="C390" s="19" t="s">
        <v>4</v>
      </c>
      <c r="D390" s="16">
        <v>1</v>
      </c>
      <c r="E390" s="10">
        <v>29.942255859088799</v>
      </c>
      <c r="F390" s="11">
        <f>AVERAGE(E390:E392)</f>
        <v>30.029236875130596</v>
      </c>
      <c r="G390" s="16">
        <f>STDEVA(E390:E392)</f>
        <v>8.5848200983066891E-2</v>
      </c>
      <c r="H390" s="12">
        <f>E390-F393</f>
        <v>0.13414684503366558</v>
      </c>
      <c r="I390" s="12">
        <f>F390-F393</f>
        <v>0.22112786107546256</v>
      </c>
      <c r="J390" s="11">
        <f>SQRT(G390*G390+G393*I393)/SQRT(3)</f>
        <v>4.9564481947018769E-2</v>
      </c>
      <c r="K390" s="12">
        <f>H390-I402</f>
        <v>0.10446248620369758</v>
      </c>
      <c r="L390" s="13">
        <f>K390+J390*2.776</f>
        <v>0.24205348808862168</v>
      </c>
      <c r="M390" s="13">
        <f>K390-J390*2.776</f>
        <v>-3.3128515681226517E-2</v>
      </c>
      <c r="N390" s="16">
        <f t="shared" ref="N390:P392" si="104">POWER(2,-K390)</f>
        <v>0.93015143032230119</v>
      </c>
      <c r="O390" s="16">
        <f t="shared" si="104"/>
        <v>0.84554093826647492</v>
      </c>
      <c r="P390" s="16">
        <f t="shared" si="104"/>
        <v>1.0232286151684331</v>
      </c>
      <c r="Q390" s="16">
        <f>AVERAGE(N390:N392)</f>
        <v>0.87676381898874289</v>
      </c>
      <c r="R390" s="16">
        <f>STDEV(N390:N392)</f>
        <v>5.2211668860765441E-2</v>
      </c>
    </row>
    <row r="391" spans="1:18" ht="15.6" x14ac:dyDescent="0.25">
      <c r="A391" s="20"/>
      <c r="B391" s="19"/>
      <c r="C391" s="19"/>
      <c r="D391" s="16">
        <v>2</v>
      </c>
      <c r="E391" s="10">
        <v>30.031549224519999</v>
      </c>
      <c r="F391" s="11">
        <f>AVERAGE(E390:E392)</f>
        <v>30.029236875130596</v>
      </c>
      <c r="G391" s="16"/>
      <c r="H391" s="12">
        <f>E391-F394</f>
        <v>0.22344021046486517</v>
      </c>
      <c r="I391" s="12">
        <f>F391-F394</f>
        <v>0.22112786107546256</v>
      </c>
      <c r="J391" s="11">
        <f>SQRT(G390*G390+G393*I393)/SQRT(3)</f>
        <v>4.9564481947018769E-2</v>
      </c>
      <c r="K391" s="12">
        <f>H391-I403</f>
        <v>0.19375585163489717</v>
      </c>
      <c r="L391" s="13">
        <f>K391+J391*2.776</f>
        <v>0.33134685351982129</v>
      </c>
      <c r="M391" s="13">
        <f>K391-J391*2.776</f>
        <v>5.6164849749973073E-2</v>
      </c>
      <c r="N391" s="16">
        <f t="shared" si="104"/>
        <v>0.87432657083326148</v>
      </c>
      <c r="O391" s="16">
        <f t="shared" si="104"/>
        <v>0.79479414314022223</v>
      </c>
      <c r="P391" s="16">
        <f t="shared" si="104"/>
        <v>0.96181754616953952</v>
      </c>
      <c r="Q391" s="16"/>
      <c r="R391" s="16"/>
    </row>
    <row r="392" spans="1:18" ht="15.6" x14ac:dyDescent="0.25">
      <c r="A392" s="20"/>
      <c r="B392" s="19"/>
      <c r="C392" s="19"/>
      <c r="D392" s="16">
        <v>3</v>
      </c>
      <c r="E392" s="10">
        <v>30.113905541783001</v>
      </c>
      <c r="F392" s="11">
        <f>AVERAGE(E390:E392)</f>
        <v>30.029236875130596</v>
      </c>
      <c r="G392" s="16"/>
      <c r="H392" s="12">
        <f>E392-F395</f>
        <v>0.30579652772786758</v>
      </c>
      <c r="I392" s="12">
        <f>F392-F395</f>
        <v>0.22112786107546256</v>
      </c>
      <c r="J392" s="11">
        <f>SQRT(G390*G390+G393*I393)/SQRT(3)</f>
        <v>4.9564481947018769E-2</v>
      </c>
      <c r="K392" s="12">
        <f>H392-I404</f>
        <v>0.27611216889789958</v>
      </c>
      <c r="L392" s="13">
        <f>K392+J392*2.776</f>
        <v>0.4137031707828237</v>
      </c>
      <c r="M392" s="13">
        <f>K392-J392*2.776</f>
        <v>0.13852116701297548</v>
      </c>
      <c r="N392" s="16">
        <f t="shared" si="104"/>
        <v>0.82581345581066568</v>
      </c>
      <c r="O392" s="16">
        <f t="shared" si="104"/>
        <v>0.7506939854054524</v>
      </c>
      <c r="P392" s="16">
        <f t="shared" si="104"/>
        <v>0.90844988378269875</v>
      </c>
      <c r="Q392" s="16"/>
      <c r="R392" s="16"/>
    </row>
    <row r="393" spans="1:18" ht="15.6" x14ac:dyDescent="0.25">
      <c r="A393" s="20"/>
      <c r="B393" s="19" t="s">
        <v>11</v>
      </c>
      <c r="C393" s="19"/>
      <c r="D393" s="16">
        <v>1</v>
      </c>
      <c r="E393" s="10">
        <v>29.700686628756301</v>
      </c>
      <c r="F393" s="11">
        <f>AVERAGE(E393:E395)</f>
        <v>29.808109014055134</v>
      </c>
      <c r="G393" s="16">
        <f>STDEVA(E393:E395)</f>
        <v>0.16322515913496494</v>
      </c>
      <c r="H393" s="12"/>
      <c r="I393" s="12"/>
      <c r="J393" s="11"/>
      <c r="K393" s="12"/>
      <c r="L393" s="16"/>
      <c r="M393" s="16"/>
      <c r="N393" s="16"/>
      <c r="O393" s="16"/>
      <c r="P393" s="16"/>
      <c r="Q393" s="16"/>
      <c r="R393" s="16"/>
    </row>
    <row r="394" spans="1:18" ht="15.6" x14ac:dyDescent="0.25">
      <c r="A394" s="20"/>
      <c r="B394" s="19"/>
      <c r="C394" s="19"/>
      <c r="D394" s="16">
        <v>2</v>
      </c>
      <c r="E394" s="10">
        <v>29.727701692221402</v>
      </c>
      <c r="F394" s="11">
        <f>AVERAGE(E393:E395)</f>
        <v>29.808109014055134</v>
      </c>
      <c r="G394" s="16"/>
      <c r="H394" s="12"/>
      <c r="I394" s="12"/>
      <c r="J394" s="16"/>
      <c r="K394" s="12"/>
      <c r="L394" s="16"/>
      <c r="M394" s="16"/>
      <c r="N394" s="16"/>
      <c r="O394" s="16"/>
      <c r="P394" s="16"/>
      <c r="Q394" s="16"/>
      <c r="R394" s="16"/>
    </row>
    <row r="395" spans="1:18" ht="15.6" x14ac:dyDescent="0.25">
      <c r="A395" s="20"/>
      <c r="B395" s="19"/>
      <c r="C395" s="19"/>
      <c r="D395" s="16">
        <v>3</v>
      </c>
      <c r="E395" s="10">
        <v>29.995938721187699</v>
      </c>
      <c r="F395" s="11">
        <f>AVERAGE(E393:E395)</f>
        <v>29.808109014055134</v>
      </c>
      <c r="G395" s="16"/>
      <c r="H395" s="12"/>
      <c r="I395" s="12"/>
      <c r="J395" s="16"/>
      <c r="K395" s="12"/>
      <c r="L395" s="16"/>
      <c r="M395" s="16"/>
      <c r="N395" s="16"/>
      <c r="O395" s="16"/>
      <c r="P395" s="16"/>
      <c r="Q395" s="16"/>
      <c r="R395" s="16"/>
    </row>
    <row r="396" spans="1:18" ht="15.6" x14ac:dyDescent="0.25">
      <c r="A396" s="20"/>
      <c r="B396" s="19" t="s">
        <v>29</v>
      </c>
      <c r="C396" s="19" t="s">
        <v>5</v>
      </c>
      <c r="D396" s="16">
        <v>1</v>
      </c>
      <c r="E396" s="10">
        <v>30.679699033482201</v>
      </c>
      <c r="F396" s="11">
        <f>AVERAGE(E396:E398)</f>
        <v>30.203879452336867</v>
      </c>
      <c r="G396" s="16">
        <f>STDEVA(E396:E398)</f>
        <v>0.81930355731408011</v>
      </c>
      <c r="H396" s="12">
        <f>E396-F399</f>
        <v>0.46896708968539969</v>
      </c>
      <c r="I396" s="12">
        <f>F396-F399</f>
        <v>-6.8524914599343845E-3</v>
      </c>
      <c r="J396" s="11">
        <f>SQRT(G396*G396+G399*I399)/SQRT(3)</f>
        <v>0.47302512936330215</v>
      </c>
      <c r="K396" s="12">
        <f>H396-I402</f>
        <v>0.43928273085543168</v>
      </c>
      <c r="L396" s="13">
        <f>K396+J396*2.776</f>
        <v>1.7524004899679584</v>
      </c>
      <c r="M396" s="13">
        <f>K396-J396*2.776</f>
        <v>-0.87383502825709503</v>
      </c>
      <c r="N396" s="16">
        <f t="shared" ref="N396:P398" si="105">POWER(2,-K396)</f>
        <v>0.737501183251146</v>
      </c>
      <c r="O396" s="16">
        <f t="shared" si="105"/>
        <v>0.29680751176344461</v>
      </c>
      <c r="P396" s="16">
        <f t="shared" si="105"/>
        <v>1.8325277283761423</v>
      </c>
      <c r="Q396" s="16">
        <f>AVERAGE(N396:N398)</f>
        <v>1.1512886386263725</v>
      </c>
      <c r="R396" s="16">
        <f>STDEV(N396:N398)</f>
        <v>0.71422082345694848</v>
      </c>
    </row>
    <row r="397" spans="1:18" ht="15.6" x14ac:dyDescent="0.25">
      <c r="A397" s="20"/>
      <c r="B397" s="19"/>
      <c r="C397" s="19"/>
      <c r="D397" s="16">
        <v>2</v>
      </c>
      <c r="E397" s="10">
        <v>30.674104616187801</v>
      </c>
      <c r="F397" s="11">
        <f>AVERAGE(E396:E398)</f>
        <v>30.203879452336867</v>
      </c>
      <c r="G397" s="16"/>
      <c r="H397" s="12">
        <f>E397-F400</f>
        <v>0.46337267239099944</v>
      </c>
      <c r="I397" s="12">
        <f>F397-F400</f>
        <v>-6.8524914599343845E-3</v>
      </c>
      <c r="J397" s="11">
        <f>SQRT(G396*G396+G399*I399)/SQRT(3)</f>
        <v>0.47302512936330215</v>
      </c>
      <c r="K397" s="12">
        <f>H397-I403</f>
        <v>0.43368831356103144</v>
      </c>
      <c r="L397" s="13">
        <f>K397+J397*2.776</f>
        <v>1.7468060726735581</v>
      </c>
      <c r="M397" s="13">
        <f>K397-J397*2.776</f>
        <v>-0.87942944555149527</v>
      </c>
      <c r="N397" s="16">
        <f t="shared" si="105"/>
        <v>0.74036658390786136</v>
      </c>
      <c r="O397" s="16">
        <f t="shared" si="105"/>
        <v>0.29796069288157634</v>
      </c>
      <c r="P397" s="16">
        <f t="shared" si="105"/>
        <v>1.8396476168259346</v>
      </c>
      <c r="Q397" s="16"/>
      <c r="R397" s="16"/>
    </row>
    <row r="398" spans="1:18" ht="15.6" x14ac:dyDescent="0.25">
      <c r="A398" s="20"/>
      <c r="B398" s="19"/>
      <c r="C398" s="19"/>
      <c r="D398" s="16">
        <v>3</v>
      </c>
      <c r="E398" s="10">
        <v>29.257834707340599</v>
      </c>
      <c r="F398" s="11">
        <f>AVERAGE(E396:E398)</f>
        <v>30.203879452336867</v>
      </c>
      <c r="G398" s="16"/>
      <c r="H398" s="12">
        <f>E398-F401</f>
        <v>-0.95289723645620228</v>
      </c>
      <c r="I398" s="12">
        <f>F398-F401</f>
        <v>-6.8524914599343845E-3</v>
      </c>
      <c r="J398" s="11">
        <f>SQRT(G396*G396+G399*I399)/SQRT(3)</f>
        <v>0.47302512936330215</v>
      </c>
      <c r="K398" s="12">
        <f>H398-I404</f>
        <v>-0.98258159528617028</v>
      </c>
      <c r="L398" s="13">
        <f>K398+J398*2.776</f>
        <v>0.33053616382635642</v>
      </c>
      <c r="M398" s="13">
        <f>K398-J398*2.776</f>
        <v>-2.295699354398697</v>
      </c>
      <c r="N398" s="16">
        <f t="shared" si="105"/>
        <v>1.9759981487201108</v>
      </c>
      <c r="O398" s="16">
        <f t="shared" si="105"/>
        <v>0.79524088515403446</v>
      </c>
      <c r="P398" s="16">
        <f t="shared" si="105"/>
        <v>4.9099194428226713</v>
      </c>
      <c r="Q398" s="16"/>
      <c r="R398" s="16"/>
    </row>
    <row r="399" spans="1:18" ht="15.6" x14ac:dyDescent="0.25">
      <c r="A399" s="20"/>
      <c r="B399" s="19" t="s">
        <v>11</v>
      </c>
      <c r="C399" s="19"/>
      <c r="D399" s="16">
        <v>1</v>
      </c>
      <c r="E399" s="10">
        <v>30.5078311427988</v>
      </c>
      <c r="F399" s="11">
        <f>AVERAGE(E399:E401)</f>
        <v>30.210731943796802</v>
      </c>
      <c r="G399" s="16">
        <f>STDEVA(E399:E401)</f>
        <v>0.26334991180129974</v>
      </c>
      <c r="H399" s="12"/>
      <c r="I399" s="12"/>
      <c r="J399" s="11"/>
      <c r="K399" s="12"/>
      <c r="L399" s="16"/>
      <c r="M399" s="16"/>
      <c r="N399" s="16"/>
      <c r="O399" s="16"/>
      <c r="P399" s="16"/>
      <c r="Q399" s="16"/>
      <c r="R399" s="16"/>
    </row>
    <row r="400" spans="1:18" ht="15.6" x14ac:dyDescent="0.25">
      <c r="A400" s="20"/>
      <c r="B400" s="19"/>
      <c r="C400" s="19"/>
      <c r="D400" s="16">
        <v>2</v>
      </c>
      <c r="E400" s="10">
        <v>30.0060376605757</v>
      </c>
      <c r="F400" s="11">
        <f>AVERAGE(E399:E401)</f>
        <v>30.210731943796802</v>
      </c>
      <c r="G400" s="16"/>
      <c r="H400" s="12"/>
      <c r="I400" s="12"/>
      <c r="J400" s="16"/>
      <c r="K400" s="12"/>
      <c r="L400" s="16"/>
      <c r="M400" s="16"/>
      <c r="N400" s="16"/>
      <c r="O400" s="16"/>
      <c r="P400" s="16"/>
      <c r="Q400" s="16"/>
      <c r="R400" s="16"/>
    </row>
    <row r="401" spans="1:18" ht="15.6" x14ac:dyDescent="0.25">
      <c r="A401" s="20"/>
      <c r="B401" s="19"/>
      <c r="C401" s="19"/>
      <c r="D401" s="16">
        <v>3</v>
      </c>
      <c r="E401" s="10">
        <v>30.118327028015901</v>
      </c>
      <c r="F401" s="11">
        <f>AVERAGE(E399:E401)</f>
        <v>30.210731943796802</v>
      </c>
      <c r="G401" s="16"/>
      <c r="H401" s="12"/>
      <c r="I401" s="12"/>
      <c r="J401" s="16"/>
      <c r="K401" s="12"/>
      <c r="L401" s="16"/>
      <c r="M401" s="16"/>
      <c r="N401" s="16"/>
      <c r="O401" s="16"/>
      <c r="P401" s="16"/>
      <c r="Q401" s="16"/>
      <c r="R401" s="16"/>
    </row>
    <row r="402" spans="1:18" ht="15.6" x14ac:dyDescent="0.25">
      <c r="A402" s="20"/>
      <c r="B402" s="19" t="s">
        <v>30</v>
      </c>
      <c r="C402" s="19" t="s">
        <v>6</v>
      </c>
      <c r="D402" s="16">
        <v>1</v>
      </c>
      <c r="E402" s="10">
        <v>30.505086485939</v>
      </c>
      <c r="F402" s="11">
        <f>AVERAGE(E402:E404)</f>
        <v>30.14451677944707</v>
      </c>
      <c r="G402" s="16">
        <f>STDEVA(E402:E404)</f>
        <v>0.51109610260108052</v>
      </c>
      <c r="H402" s="12">
        <f>E402-F405</f>
        <v>0.39025406532189777</v>
      </c>
      <c r="I402" s="12">
        <f>F402-F405</f>
        <v>2.9684358829968005E-2</v>
      </c>
      <c r="J402" s="11">
        <f>SQRT(G402*G402+G405*I405)/SQRT(3)</f>
        <v>0.29508147241850247</v>
      </c>
      <c r="K402" s="12">
        <f>H402-I402</f>
        <v>0.36056970649192976</v>
      </c>
      <c r="L402" s="13">
        <f>K402+J402*2.776</f>
        <v>1.1797158739256925</v>
      </c>
      <c r="M402" s="13">
        <f>K402-J402*2.776</f>
        <v>-0.45857646094183302</v>
      </c>
      <c r="N402" s="16">
        <f t="shared" ref="N402:P404" si="106">POWER(2,-K402)</f>
        <v>0.77885695575295177</v>
      </c>
      <c r="O402" s="16">
        <f t="shared" si="106"/>
        <v>0.44143842699305624</v>
      </c>
      <c r="P402" s="16">
        <f t="shared" si="106"/>
        <v>1.3741852100571605</v>
      </c>
      <c r="Q402" s="16">
        <f>AVERAGE(N402:N404)</f>
        <v>1.0449277061388491</v>
      </c>
      <c r="R402" s="16">
        <f>STDEV(N402:N404)</f>
        <v>0.39592858430100808</v>
      </c>
    </row>
    <row r="403" spans="1:18" ht="15.6" x14ac:dyDescent="0.25">
      <c r="A403" s="20"/>
      <c r="B403" s="19"/>
      <c r="C403" s="19"/>
      <c r="D403" s="16">
        <v>2</v>
      </c>
      <c r="E403" s="10">
        <v>30.3688445077705</v>
      </c>
      <c r="F403" s="11">
        <f>AVERAGE(E402:E404)</f>
        <v>30.14451677944707</v>
      </c>
      <c r="G403" s="16"/>
      <c r="H403" s="12">
        <f>E403-F406</f>
        <v>0.25401208715339862</v>
      </c>
      <c r="I403" s="12">
        <f>F403-F406</f>
        <v>2.9684358829968005E-2</v>
      </c>
      <c r="J403" s="11">
        <f>SQRT(G402*G402+G405*I405)/SQRT(3)</f>
        <v>0.29508147241850247</v>
      </c>
      <c r="K403" s="12">
        <f>H403-I403</f>
        <v>0.22432772832343062</v>
      </c>
      <c r="L403" s="13">
        <f>K403+J403*2.776</f>
        <v>1.0434738957571934</v>
      </c>
      <c r="M403" s="13">
        <f>K403-J403*2.776</f>
        <v>-0.59481843911033216</v>
      </c>
      <c r="N403" s="16">
        <f t="shared" si="106"/>
        <v>0.85599381151181253</v>
      </c>
      <c r="O403" s="16">
        <f t="shared" si="106"/>
        <v>0.485157844297949</v>
      </c>
      <c r="P403" s="16">
        <f t="shared" si="106"/>
        <v>1.5102825069371302</v>
      </c>
      <c r="Q403" s="16"/>
      <c r="R403" s="16"/>
    </row>
    <row r="404" spans="1:18" ht="15.6" x14ac:dyDescent="0.25">
      <c r="A404" s="20"/>
      <c r="B404" s="19"/>
      <c r="C404" s="19"/>
      <c r="D404" s="16">
        <v>3</v>
      </c>
      <c r="E404" s="10">
        <v>29.559619344631699</v>
      </c>
      <c r="F404" s="11">
        <f>AVERAGE(E402:E404)</f>
        <v>30.14451677944707</v>
      </c>
      <c r="G404" s="16"/>
      <c r="H404" s="12">
        <f>E404-F407</f>
        <v>-0.55521307598540304</v>
      </c>
      <c r="I404" s="12">
        <f>F404-F407</f>
        <v>2.9684358829968005E-2</v>
      </c>
      <c r="J404" s="11">
        <f>SQRT(G402*G402+G405*I405)/SQRT(3)</f>
        <v>0.29508147241850247</v>
      </c>
      <c r="K404" s="12">
        <f>H404-I404</f>
        <v>-0.58489743481537104</v>
      </c>
      <c r="L404" s="13">
        <f>K404+J404*2.776</f>
        <v>0.23424873261839174</v>
      </c>
      <c r="M404" s="13">
        <f>K404-J404*2.776</f>
        <v>-1.4040436022491338</v>
      </c>
      <c r="N404" s="16">
        <f t="shared" si="106"/>
        <v>1.499932351151783</v>
      </c>
      <c r="O404" s="16">
        <f t="shared" si="106"/>
        <v>0.85012757836685748</v>
      </c>
      <c r="P404" s="16">
        <f t="shared" si="106"/>
        <v>2.6464228608530749</v>
      </c>
      <c r="Q404" s="16"/>
      <c r="R404" s="16"/>
    </row>
    <row r="405" spans="1:18" ht="15.6" x14ac:dyDescent="0.25">
      <c r="A405" s="20"/>
      <c r="B405" s="19" t="s">
        <v>11</v>
      </c>
      <c r="C405" s="19"/>
      <c r="D405" s="16">
        <v>1</v>
      </c>
      <c r="E405" s="10">
        <v>29.779936947389601</v>
      </c>
      <c r="F405" s="11">
        <f>AVERAGE(E405:E407)</f>
        <v>30.114832420617102</v>
      </c>
      <c r="G405" s="16">
        <f>STDEVA(E405:E407)</f>
        <v>0.29099373668934037</v>
      </c>
      <c r="H405" s="12"/>
      <c r="I405" s="12"/>
      <c r="J405" s="11"/>
      <c r="K405" s="12"/>
      <c r="L405" s="16"/>
      <c r="M405" s="16"/>
      <c r="N405" s="16"/>
      <c r="O405" s="16"/>
      <c r="P405" s="16"/>
      <c r="Q405" s="16"/>
      <c r="R405" s="16"/>
    </row>
    <row r="406" spans="1:18" ht="15.6" x14ac:dyDescent="0.25">
      <c r="A406" s="20"/>
      <c r="B406" s="19"/>
      <c r="C406" s="19"/>
      <c r="D406" s="16">
        <v>2</v>
      </c>
      <c r="E406" s="10">
        <v>30.3059681563279</v>
      </c>
      <c r="F406" s="11">
        <f>AVERAGE(E405:E407)</f>
        <v>30.114832420617102</v>
      </c>
      <c r="G406" s="16"/>
      <c r="H406" s="12"/>
      <c r="I406" s="12"/>
      <c r="J406" s="16"/>
      <c r="K406" s="12"/>
      <c r="L406" s="16"/>
      <c r="M406" s="16"/>
      <c r="N406" s="16"/>
      <c r="O406" s="16"/>
      <c r="P406" s="16"/>
      <c r="Q406" s="16"/>
      <c r="R406" s="16"/>
    </row>
    <row r="407" spans="1:18" ht="15.6" x14ac:dyDescent="0.25">
      <c r="A407" s="20"/>
      <c r="B407" s="19"/>
      <c r="C407" s="19"/>
      <c r="D407" s="16">
        <v>3</v>
      </c>
      <c r="E407" s="10">
        <v>30.258592158133801</v>
      </c>
      <c r="F407" s="11">
        <f>AVERAGE(E405:E407)</f>
        <v>30.114832420617102</v>
      </c>
      <c r="G407" s="16"/>
      <c r="H407" s="12"/>
      <c r="I407" s="12"/>
      <c r="J407" s="16"/>
      <c r="K407" s="12"/>
      <c r="L407" s="16"/>
      <c r="M407" s="16"/>
      <c r="N407" s="16"/>
      <c r="O407" s="16"/>
      <c r="P407" s="16"/>
      <c r="Q407" s="16"/>
      <c r="R407" s="16"/>
    </row>
    <row r="408" spans="1:18" ht="15.6" x14ac:dyDescent="0.25">
      <c r="A408" s="20"/>
      <c r="B408" s="19" t="s">
        <v>30</v>
      </c>
      <c r="C408" s="19" t="s">
        <v>7</v>
      </c>
      <c r="D408" s="16">
        <v>1</v>
      </c>
      <c r="E408" s="10">
        <v>28.316676604617601</v>
      </c>
      <c r="F408" s="11">
        <f>AVERAGE(E408:E410)</f>
        <v>28.432802307657266</v>
      </c>
      <c r="G408" s="16">
        <f>STDEVA(E408:E410)</f>
        <v>0.2197159520729465</v>
      </c>
      <c r="H408" s="12">
        <f>E408-F411</f>
        <v>-0.75332276523730002</v>
      </c>
      <c r="I408" s="12">
        <f>F408-F411</f>
        <v>-0.63719706219763594</v>
      </c>
      <c r="J408" s="11">
        <f>SQRT(G408*G408+G411*I411)/SQRT(3)</f>
        <v>0.12685306407457059</v>
      </c>
      <c r="K408" s="12">
        <f>H408-I402</f>
        <v>-0.78300712406726802</v>
      </c>
      <c r="L408" s="13">
        <f>K408+J408*2.776</f>
        <v>-0.43086301819626011</v>
      </c>
      <c r="M408" s="13">
        <f>K408-J408*2.776</f>
        <v>-1.135151229938276</v>
      </c>
      <c r="N408" s="16">
        <f t="shared" ref="N408:P410" si="107">POWER(2,-K408)</f>
        <v>1.72071375813314</v>
      </c>
      <c r="O408" s="16">
        <f t="shared" si="107"/>
        <v>1.3480397312411823</v>
      </c>
      <c r="P408" s="16">
        <f t="shared" si="107"/>
        <v>2.1964158539322294</v>
      </c>
      <c r="Q408" s="16">
        <f>AVERAGE(N408:N410)</f>
        <v>1.5995789255887931</v>
      </c>
      <c r="R408" s="16">
        <f>STDEV(N408:N410)</f>
        <v>0.23217793099568909</v>
      </c>
    </row>
    <row r="409" spans="1:18" ht="15.6" x14ac:dyDescent="0.25">
      <c r="A409" s="20"/>
      <c r="B409" s="19"/>
      <c r="C409" s="19"/>
      <c r="D409" s="16">
        <v>2</v>
      </c>
      <c r="E409" s="10">
        <v>28.2955162011162</v>
      </c>
      <c r="F409" s="11">
        <f>AVERAGE(E408:E410)</f>
        <v>28.432802307657266</v>
      </c>
      <c r="G409" s="16"/>
      <c r="H409" s="12">
        <f>E409-F412</f>
        <v>-0.77448316873870127</v>
      </c>
      <c r="I409" s="12">
        <f>F409-F412</f>
        <v>-0.63719706219763594</v>
      </c>
      <c r="J409" s="11">
        <f>SQRT(G408*G408+G411*I411)/SQRT(3)</f>
        <v>0.12685306407457059</v>
      </c>
      <c r="K409" s="12">
        <f>H409-I403</f>
        <v>-0.80416752756866927</v>
      </c>
      <c r="L409" s="13">
        <f>K409+J409*2.776</f>
        <v>-0.45202342169766135</v>
      </c>
      <c r="M409" s="13">
        <f>K409-J409*2.776</f>
        <v>-1.1563116334396772</v>
      </c>
      <c r="N409" s="16">
        <f t="shared" si="107"/>
        <v>1.7461379342357466</v>
      </c>
      <c r="O409" s="16">
        <f t="shared" si="107"/>
        <v>1.3679575120797398</v>
      </c>
      <c r="P409" s="16">
        <f t="shared" si="107"/>
        <v>2.2288687027578904</v>
      </c>
      <c r="Q409" s="16"/>
      <c r="R409" s="16"/>
    </row>
    <row r="410" spans="1:18" ht="15.6" x14ac:dyDescent="0.25">
      <c r="A410" s="20"/>
      <c r="B410" s="19"/>
      <c r="C410" s="19"/>
      <c r="D410" s="16">
        <v>3</v>
      </c>
      <c r="E410" s="10">
        <v>28.686214117237999</v>
      </c>
      <c r="F410" s="11">
        <f>AVERAGE(E408:E410)</f>
        <v>28.432802307657266</v>
      </c>
      <c r="G410" s="16"/>
      <c r="H410" s="12">
        <f>E410-F413</f>
        <v>-0.38378525261690299</v>
      </c>
      <c r="I410" s="12">
        <f>F410-F413</f>
        <v>-0.63719706219763594</v>
      </c>
      <c r="J410" s="11">
        <f>SQRT(G408*G408+G411*I411)/SQRT(3)</f>
        <v>0.12685306407457059</v>
      </c>
      <c r="K410" s="12">
        <f>H410-I404</f>
        <v>-0.413469611446871</v>
      </c>
      <c r="L410" s="13">
        <f>K410+J410*2.776</f>
        <v>-6.1325505575863082E-2</v>
      </c>
      <c r="M410" s="13">
        <f>K410-J410*2.776</f>
        <v>-0.76561371731787897</v>
      </c>
      <c r="N410" s="16">
        <f t="shared" si="107"/>
        <v>1.3318850843974925</v>
      </c>
      <c r="O410" s="16">
        <f t="shared" si="107"/>
        <v>1.0434239877080205</v>
      </c>
      <c r="P410" s="16">
        <f t="shared" si="107"/>
        <v>1.7000930579879556</v>
      </c>
      <c r="Q410" s="16"/>
      <c r="R410" s="16"/>
    </row>
    <row r="411" spans="1:18" ht="15.6" x14ac:dyDescent="0.25">
      <c r="A411" s="20"/>
      <c r="B411" s="19" t="s">
        <v>11</v>
      </c>
      <c r="C411" s="19"/>
      <c r="D411" s="16">
        <v>1</v>
      </c>
      <c r="E411" s="10">
        <v>29.220117558678599</v>
      </c>
      <c r="F411" s="11">
        <f>AVERAGE(E411:E413)</f>
        <v>29.069999369854902</v>
      </c>
      <c r="G411" s="16">
        <f>STDEVA(E411:E413)</f>
        <v>0.44192856175124273</v>
      </c>
      <c r="H411" s="12"/>
      <c r="I411" s="12"/>
      <c r="J411" s="11"/>
      <c r="K411" s="12"/>
      <c r="L411" s="16"/>
      <c r="M411" s="16"/>
      <c r="N411" s="16"/>
      <c r="O411" s="16"/>
      <c r="P411" s="16"/>
      <c r="Q411" s="16"/>
      <c r="R411" s="16"/>
    </row>
    <row r="412" spans="1:18" ht="15.6" x14ac:dyDescent="0.25">
      <c r="A412" s="20"/>
      <c r="B412" s="19"/>
      <c r="C412" s="19"/>
      <c r="D412" s="16">
        <v>2</v>
      </c>
      <c r="E412" s="10">
        <v>28.572566920779501</v>
      </c>
      <c r="F412" s="11">
        <f>AVERAGE(E411:E413)</f>
        <v>29.069999369854902</v>
      </c>
      <c r="G412" s="16"/>
      <c r="H412" s="12"/>
      <c r="I412" s="12"/>
      <c r="J412" s="16"/>
      <c r="K412" s="12"/>
      <c r="L412" s="16"/>
      <c r="M412" s="16"/>
      <c r="N412" s="16"/>
      <c r="O412" s="16"/>
      <c r="P412" s="16"/>
      <c r="Q412" s="16"/>
      <c r="R412" s="16"/>
    </row>
    <row r="413" spans="1:18" ht="15.6" x14ac:dyDescent="0.25">
      <c r="A413" s="20"/>
      <c r="B413" s="19"/>
      <c r="C413" s="19"/>
      <c r="D413" s="16">
        <v>3</v>
      </c>
      <c r="E413" s="10">
        <v>29.417313630106602</v>
      </c>
      <c r="F413" s="11">
        <f>AVERAGE(E411:E413)</f>
        <v>29.069999369854902</v>
      </c>
      <c r="G413" s="16"/>
      <c r="H413" s="12"/>
      <c r="I413" s="12"/>
      <c r="J413" s="16"/>
      <c r="K413" s="12"/>
      <c r="L413" s="16"/>
      <c r="M413" s="16"/>
      <c r="N413" s="16"/>
      <c r="O413" s="16"/>
      <c r="P413" s="16"/>
      <c r="Q413" s="16"/>
      <c r="R413" s="16"/>
    </row>
    <row r="414" spans="1:18" ht="15.6" x14ac:dyDescent="0.25">
      <c r="A414" s="18" t="s">
        <v>55</v>
      </c>
      <c r="B414" s="19" t="s">
        <v>40</v>
      </c>
      <c r="C414" s="19" t="s">
        <v>4</v>
      </c>
      <c r="D414" s="16">
        <v>1</v>
      </c>
      <c r="E414" s="10">
        <v>21.263000944449001</v>
      </c>
      <c r="F414" s="11">
        <f>AVERAGE(E414:E416)</f>
        <v>21.300241459557601</v>
      </c>
      <c r="G414" s="16">
        <f>STDEVA(E414:E416)</f>
        <v>8.4023591900347347E-2</v>
      </c>
      <c r="H414" s="12">
        <f>E414-F417</f>
        <v>-5.4734722758737355</v>
      </c>
      <c r="I414" s="12">
        <f>F414-F417</f>
        <v>-5.4362317607651356</v>
      </c>
      <c r="J414" s="11">
        <f>SQRT(G414*G414+G417*I417)/SQRT(3)</f>
        <v>4.8511043401944801E-2</v>
      </c>
      <c r="K414" s="12">
        <f>H414-I426</f>
        <v>-1.3483253447247669</v>
      </c>
      <c r="L414" s="13">
        <f>K414+J414*2.776</f>
        <v>-1.2136586882409681</v>
      </c>
      <c r="M414" s="13">
        <f>K414-J414*2.776</f>
        <v>-1.4829920012085658</v>
      </c>
      <c r="N414" s="16">
        <f t="shared" ref="N414:P416" si="108">POWER(2,-K414)</f>
        <v>2.5461639957849576</v>
      </c>
      <c r="O414" s="16">
        <f t="shared" si="108"/>
        <v>2.3192505574667437</v>
      </c>
      <c r="P414" s="16">
        <f t="shared" si="108"/>
        <v>2.7952784456858244</v>
      </c>
      <c r="Q414" s="16">
        <f>AVERAGE(N414:N416)</f>
        <v>2.4840576629733677</v>
      </c>
      <c r="R414" s="16">
        <f>STDEV(N414:N416)</f>
        <v>0.14234704843168963</v>
      </c>
    </row>
    <row r="415" spans="1:18" ht="15.6" x14ac:dyDescent="0.25">
      <c r="A415" s="18"/>
      <c r="B415" s="19"/>
      <c r="C415" s="19"/>
      <c r="D415" s="16">
        <v>2</v>
      </c>
      <c r="E415" s="10">
        <v>21.241274205090502</v>
      </c>
      <c r="F415" s="11">
        <f>AVERAGE(E414:E416)</f>
        <v>21.300241459557601</v>
      </c>
      <c r="G415" s="16"/>
      <c r="H415" s="12">
        <f>E415-F418</f>
        <v>-5.4951990152322345</v>
      </c>
      <c r="I415" s="12">
        <f>F415-F418</f>
        <v>-5.4362317607651356</v>
      </c>
      <c r="J415" s="11">
        <f>SQRT(G414*G414+G417*I417)/SQRT(3)</f>
        <v>4.8511043401944801E-2</v>
      </c>
      <c r="K415" s="12">
        <f>H415-I427</f>
        <v>-1.370052084083266</v>
      </c>
      <c r="L415" s="13">
        <f>K415+J415*2.776</f>
        <v>-1.2353854275994671</v>
      </c>
      <c r="M415" s="13">
        <f>K415-J415*2.776</f>
        <v>-1.5047187405670648</v>
      </c>
      <c r="N415" s="16">
        <f t="shared" si="108"/>
        <v>2.5847989758363794</v>
      </c>
      <c r="O415" s="16">
        <f t="shared" si="108"/>
        <v>2.3544423986719099</v>
      </c>
      <c r="P415" s="16">
        <f t="shared" si="108"/>
        <v>2.837693438265259</v>
      </c>
      <c r="Q415" s="16"/>
      <c r="R415" s="16"/>
    </row>
    <row r="416" spans="1:18" ht="15.6" x14ac:dyDescent="0.25">
      <c r="A416" s="18"/>
      <c r="B416" s="19"/>
      <c r="C416" s="19"/>
      <c r="D416" s="16">
        <v>3</v>
      </c>
      <c r="E416" s="10">
        <v>21.396449229133299</v>
      </c>
      <c r="F416" s="11">
        <f>AVERAGE(E414:E416)</f>
        <v>21.300241459557601</v>
      </c>
      <c r="G416" s="16"/>
      <c r="H416" s="12">
        <f>E416-F419</f>
        <v>-5.3400239911894367</v>
      </c>
      <c r="I416" s="12">
        <f>F416-F419</f>
        <v>-5.4362317607651356</v>
      </c>
      <c r="J416" s="11">
        <f>SQRT(G414*G414+G417*I417)/SQRT(3)</f>
        <v>4.8511043401944801E-2</v>
      </c>
      <c r="K416" s="12">
        <f>H416-I428</f>
        <v>-1.2148770600404681</v>
      </c>
      <c r="L416" s="13">
        <f>K416+J416*2.776</f>
        <v>-1.0802104035566693</v>
      </c>
      <c r="M416" s="13">
        <f>K416-J416*2.776</f>
        <v>-1.349543716524267</v>
      </c>
      <c r="N416" s="16">
        <f t="shared" si="108"/>
        <v>2.3212100172987666</v>
      </c>
      <c r="O416" s="16">
        <f t="shared" si="108"/>
        <v>2.11434441596441</v>
      </c>
      <c r="P416" s="16">
        <f t="shared" si="108"/>
        <v>2.548315167446606</v>
      </c>
      <c r="Q416" s="16"/>
      <c r="R416" s="16"/>
    </row>
    <row r="417" spans="1:18" ht="15.6" x14ac:dyDescent="0.25">
      <c r="A417" s="18"/>
      <c r="B417" s="19" t="s">
        <v>11</v>
      </c>
      <c r="C417" s="19"/>
      <c r="D417" s="16">
        <v>1</v>
      </c>
      <c r="E417" s="10">
        <v>26.723198692540901</v>
      </c>
      <c r="F417" s="11">
        <f>AVERAGE(E417:E419)</f>
        <v>26.736473220322736</v>
      </c>
      <c r="G417" s="16">
        <f>STDEVA(E417:E419)</f>
        <v>6.3808525490252246E-2</v>
      </c>
      <c r="H417" s="12"/>
      <c r="I417" s="12"/>
      <c r="J417" s="11"/>
      <c r="K417" s="12"/>
      <c r="L417" s="16"/>
      <c r="M417" s="16"/>
      <c r="N417" s="16"/>
      <c r="O417" s="16"/>
      <c r="P417" s="16"/>
      <c r="Q417" s="16"/>
      <c r="R417" s="16"/>
    </row>
    <row r="418" spans="1:18" ht="15.6" x14ac:dyDescent="0.25">
      <c r="A418" s="18"/>
      <c r="B418" s="19"/>
      <c r="C418" s="19"/>
      <c r="D418" s="16">
        <v>2</v>
      </c>
      <c r="E418" s="10">
        <v>26.680346098537001</v>
      </c>
      <c r="F418" s="11">
        <f>AVERAGE(E417:E419)</f>
        <v>26.736473220322736</v>
      </c>
      <c r="G418" s="16"/>
      <c r="H418" s="12"/>
      <c r="I418" s="12"/>
      <c r="J418" s="16"/>
      <c r="K418" s="12"/>
      <c r="L418" s="16"/>
      <c r="M418" s="16"/>
      <c r="N418" s="16"/>
      <c r="O418" s="16"/>
      <c r="P418" s="16"/>
      <c r="Q418" s="16"/>
      <c r="R418" s="16"/>
    </row>
    <row r="419" spans="1:18" ht="15.6" x14ac:dyDescent="0.25">
      <c r="A419" s="18"/>
      <c r="B419" s="19"/>
      <c r="C419" s="19"/>
      <c r="D419" s="16">
        <v>3</v>
      </c>
      <c r="E419" s="10">
        <v>26.8058748698903</v>
      </c>
      <c r="F419" s="11">
        <f>AVERAGE(E417:E419)</f>
        <v>26.736473220322736</v>
      </c>
      <c r="G419" s="16"/>
      <c r="H419" s="12"/>
      <c r="I419" s="12"/>
      <c r="J419" s="16"/>
      <c r="K419" s="12"/>
      <c r="L419" s="16"/>
      <c r="M419" s="16"/>
      <c r="N419" s="16"/>
      <c r="O419" s="16"/>
      <c r="P419" s="16"/>
      <c r="Q419" s="16"/>
      <c r="R419" s="16"/>
    </row>
    <row r="420" spans="1:18" ht="15.6" x14ac:dyDescent="0.25">
      <c r="A420" s="18"/>
      <c r="B420" s="19" t="s">
        <v>40</v>
      </c>
      <c r="C420" s="19" t="s">
        <v>5</v>
      </c>
      <c r="D420" s="16">
        <v>1</v>
      </c>
      <c r="E420" s="10">
        <v>20.4627978769911</v>
      </c>
      <c r="F420" s="11">
        <f>AVERAGE(E420:E422)</f>
        <v>20.494014930452803</v>
      </c>
      <c r="G420" s="16">
        <f>STDEVA(E420:E422)</f>
        <v>0.27563959347192568</v>
      </c>
      <c r="H420" s="12">
        <f>E420-F423</f>
        <v>-6.7675093860858979</v>
      </c>
      <c r="I420" s="12">
        <f>F420-F423</f>
        <v>-6.7362923326241955</v>
      </c>
      <c r="J420" s="11">
        <f>SQRT(G420*G420+G423*I423)/SQRT(3)</f>
        <v>0.15914059349033532</v>
      </c>
      <c r="K420" s="12">
        <f>H420-I426</f>
        <v>-2.6423624549369293</v>
      </c>
      <c r="L420" s="13">
        <f>K420+J420*2.776</f>
        <v>-2.2005881674077585</v>
      </c>
      <c r="M420" s="13">
        <f>K420-J420*2.776</f>
        <v>-3.0841367424661001</v>
      </c>
      <c r="N420" s="16">
        <f t="shared" ref="N420:P422" si="109">POWER(2,-K420)</f>
        <v>6.2435322357977059</v>
      </c>
      <c r="O420" s="16">
        <f t="shared" si="109"/>
        <v>4.5966670375035186</v>
      </c>
      <c r="P420" s="16">
        <f t="shared" si="109"/>
        <v>8.4804260263793907</v>
      </c>
      <c r="Q420" s="16">
        <f>AVERAGE(N420:N422)</f>
        <v>6.1836597507604836</v>
      </c>
      <c r="R420" s="16">
        <f>STDEV(N420:N422)</f>
        <v>1.157317373276658</v>
      </c>
    </row>
    <row r="421" spans="1:18" ht="15.6" x14ac:dyDescent="0.25">
      <c r="A421" s="18"/>
      <c r="B421" s="19"/>
      <c r="C421" s="19"/>
      <c r="D421" s="16">
        <v>2</v>
      </c>
      <c r="E421" s="10">
        <v>20.2353128537261</v>
      </c>
      <c r="F421" s="11">
        <f>AVERAGE(E420:E422)</f>
        <v>20.494014930452803</v>
      </c>
      <c r="G421" s="16"/>
      <c r="H421" s="12">
        <f>E421-F424</f>
        <v>-6.9949944093508982</v>
      </c>
      <c r="I421" s="12">
        <f>F421-F424</f>
        <v>-6.7362923326241955</v>
      </c>
      <c r="J421" s="11">
        <f>SQRT(G420*G420+G423*I423)/SQRT(3)</f>
        <v>0.15914059349033532</v>
      </c>
      <c r="K421" s="12">
        <f>H421-I427</f>
        <v>-2.8698474782019296</v>
      </c>
      <c r="L421" s="13">
        <f>K421+J421*2.776</f>
        <v>-2.4280731906727588</v>
      </c>
      <c r="M421" s="13">
        <f>K421-J421*2.776</f>
        <v>-3.3116217657311005</v>
      </c>
      <c r="N421" s="16">
        <f t="shared" si="109"/>
        <v>7.3098787602039916</v>
      </c>
      <c r="O421" s="16">
        <f t="shared" si="109"/>
        <v>5.3817418531969397</v>
      </c>
      <c r="P421" s="16">
        <f t="shared" si="109"/>
        <v>9.928816533096926</v>
      </c>
      <c r="Q421" s="16"/>
      <c r="R421" s="16"/>
    </row>
    <row r="422" spans="1:18" ht="15.6" x14ac:dyDescent="0.25">
      <c r="A422" s="18"/>
      <c r="B422" s="19"/>
      <c r="C422" s="19"/>
      <c r="D422" s="16">
        <v>3</v>
      </c>
      <c r="E422" s="10">
        <v>20.783934060641201</v>
      </c>
      <c r="F422" s="11">
        <f>AVERAGE(E420:E422)</f>
        <v>20.494014930452803</v>
      </c>
      <c r="G422" s="16"/>
      <c r="H422" s="12">
        <f>E422-F425</f>
        <v>-6.4463732024357974</v>
      </c>
      <c r="I422" s="12">
        <f>F422-F425</f>
        <v>-6.7362923326241955</v>
      </c>
      <c r="J422" s="11">
        <f>SQRT(G420*G420+G423*I423)/SQRT(3)</f>
        <v>0.15914059349033532</v>
      </c>
      <c r="K422" s="12">
        <f>H422-I428</f>
        <v>-2.3212262712868288</v>
      </c>
      <c r="L422" s="13">
        <f>K422+J422*2.776</f>
        <v>-1.879451983757658</v>
      </c>
      <c r="M422" s="13">
        <f>K422-J422*2.776</f>
        <v>-2.7630005588159996</v>
      </c>
      <c r="N422" s="16">
        <f t="shared" si="109"/>
        <v>4.9975682562797514</v>
      </c>
      <c r="O422" s="16">
        <f t="shared" si="109"/>
        <v>3.6793527131329093</v>
      </c>
      <c r="P422" s="16">
        <f t="shared" si="109"/>
        <v>6.7880658429478586</v>
      </c>
      <c r="Q422" s="16"/>
      <c r="R422" s="16"/>
    </row>
    <row r="423" spans="1:18" ht="15.6" x14ac:dyDescent="0.25">
      <c r="A423" s="18"/>
      <c r="B423" s="19" t="s">
        <v>11</v>
      </c>
      <c r="C423" s="19"/>
      <c r="D423" s="16">
        <v>1</v>
      </c>
      <c r="E423" s="10">
        <v>27.4094263005552</v>
      </c>
      <c r="F423" s="11">
        <f>AVERAGE(E423:E425)</f>
        <v>27.230307263076998</v>
      </c>
      <c r="G423" s="16">
        <f>STDEVA(E423:E425)</f>
        <v>0.16584598411385407</v>
      </c>
      <c r="H423" s="12"/>
      <c r="I423" s="12"/>
      <c r="J423" s="11"/>
      <c r="K423" s="12"/>
      <c r="L423" s="16"/>
      <c r="M423" s="16"/>
      <c r="N423" s="16"/>
      <c r="O423" s="16"/>
      <c r="P423" s="16"/>
      <c r="Q423" s="16"/>
      <c r="R423" s="16"/>
    </row>
    <row r="424" spans="1:18" ht="15.6" x14ac:dyDescent="0.25">
      <c r="A424" s="18"/>
      <c r="B424" s="19"/>
      <c r="C424" s="19"/>
      <c r="D424" s="16">
        <v>2</v>
      </c>
      <c r="E424" s="10">
        <v>27.082077749823199</v>
      </c>
      <c r="F424" s="11">
        <f>AVERAGE(E423:E425)</f>
        <v>27.230307263076998</v>
      </c>
      <c r="G424" s="16"/>
      <c r="H424" s="12"/>
      <c r="I424" s="12"/>
      <c r="J424" s="16"/>
      <c r="K424" s="12"/>
      <c r="L424" s="16"/>
      <c r="M424" s="16"/>
      <c r="N424" s="16"/>
      <c r="O424" s="16"/>
      <c r="P424" s="16"/>
      <c r="Q424" s="16"/>
      <c r="R424" s="16"/>
    </row>
    <row r="425" spans="1:18" ht="15.6" x14ac:dyDescent="0.25">
      <c r="A425" s="18"/>
      <c r="B425" s="19"/>
      <c r="C425" s="19"/>
      <c r="D425" s="16">
        <v>3</v>
      </c>
      <c r="E425" s="10">
        <v>27.199417738852599</v>
      </c>
      <c r="F425" s="11">
        <f>AVERAGE(E423:E425)</f>
        <v>27.230307263076998</v>
      </c>
      <c r="G425" s="16"/>
      <c r="H425" s="12"/>
      <c r="I425" s="12"/>
      <c r="J425" s="16"/>
      <c r="K425" s="12"/>
      <c r="L425" s="16"/>
      <c r="M425" s="16"/>
      <c r="N425" s="16"/>
      <c r="O425" s="16"/>
      <c r="P425" s="16"/>
      <c r="Q425" s="16"/>
      <c r="R425" s="16"/>
    </row>
    <row r="426" spans="1:18" ht="15.6" x14ac:dyDescent="0.25">
      <c r="A426" s="18"/>
      <c r="B426" s="19" t="s">
        <v>40</v>
      </c>
      <c r="C426" s="19" t="s">
        <v>6</v>
      </c>
      <c r="D426" s="16">
        <v>1</v>
      </c>
      <c r="E426" s="10">
        <v>22.8967097674226</v>
      </c>
      <c r="F426" s="11">
        <f>AVERAGE(E426:E428)</f>
        <v>22.6575587307121</v>
      </c>
      <c r="G426" s="16">
        <f>STDEVA(E426:E428)</f>
        <v>0.31528721038678553</v>
      </c>
      <c r="H426" s="12">
        <f>E426-F429</f>
        <v>-3.8859958944384694</v>
      </c>
      <c r="I426" s="12">
        <f>F426-F429</f>
        <v>-4.1251469311489686</v>
      </c>
      <c r="J426" s="11">
        <f>SQRT(G426*G426+G429*I429)/SQRT(3)</f>
        <v>0.18203115578885681</v>
      </c>
      <c r="K426" s="12">
        <f>H426-I426</f>
        <v>0.2391510367104992</v>
      </c>
      <c r="L426" s="13">
        <f>K426+J426*2.776</f>
        <v>0.74446952518036569</v>
      </c>
      <c r="M426" s="13">
        <f>K426-J426*2.776</f>
        <v>-0.26616745175936729</v>
      </c>
      <c r="N426" s="16">
        <f t="shared" ref="N426:P428" si="110">POWER(2,-K426)</f>
        <v>0.84724373178903156</v>
      </c>
      <c r="O426" s="16">
        <f t="shared" si="110"/>
        <v>0.59688730491719089</v>
      </c>
      <c r="P426" s="16">
        <f t="shared" si="110"/>
        <v>1.2026088260587002</v>
      </c>
      <c r="Q426" s="16">
        <f>AVERAGE(N426:N428)</f>
        <v>1.0165460136211433</v>
      </c>
      <c r="R426" s="16">
        <f>STDEV(N426:N428)</f>
        <v>0.23202309602571619</v>
      </c>
    </row>
    <row r="427" spans="1:18" ht="15.6" x14ac:dyDescent="0.25">
      <c r="A427" s="18"/>
      <c r="B427" s="19"/>
      <c r="C427" s="19"/>
      <c r="D427" s="16">
        <v>2</v>
      </c>
      <c r="E427" s="10">
        <v>22.775703870406801</v>
      </c>
      <c r="F427" s="11">
        <f>AVERAGE(E426:E428)</f>
        <v>22.6575587307121</v>
      </c>
      <c r="G427" s="16"/>
      <c r="H427" s="12">
        <f>E427-F430</f>
        <v>-4.0070017914542682</v>
      </c>
      <c r="I427" s="12">
        <f>F427-F430</f>
        <v>-4.1251469311489686</v>
      </c>
      <c r="J427" s="11">
        <f>SQRT(G426*G426+G429*I429)/SQRT(3)</f>
        <v>0.18203115578885681</v>
      </c>
      <c r="K427" s="12">
        <f>H427-I427</f>
        <v>0.11814513969470042</v>
      </c>
      <c r="L427" s="13">
        <f>K427+J427*2.776</f>
        <v>0.62346362816456691</v>
      </c>
      <c r="M427" s="13">
        <f>K427-J427*2.776</f>
        <v>-0.38717334877516607</v>
      </c>
      <c r="N427" s="16">
        <f t="shared" si="110"/>
        <v>0.92137148864328733</v>
      </c>
      <c r="O427" s="16">
        <f t="shared" si="110"/>
        <v>0.64911066798045536</v>
      </c>
      <c r="P427" s="16">
        <f t="shared" si="110"/>
        <v>1.30782848281629</v>
      </c>
      <c r="Q427" s="16"/>
      <c r="R427" s="16"/>
    </row>
    <row r="428" spans="1:18" ht="15.6" x14ac:dyDescent="0.25">
      <c r="A428" s="18"/>
      <c r="B428" s="19"/>
      <c r="C428" s="19"/>
      <c r="D428" s="16">
        <v>3</v>
      </c>
      <c r="E428" s="10">
        <v>22.300262554306901</v>
      </c>
      <c r="F428" s="11">
        <f>AVERAGE(E426:E428)</f>
        <v>22.6575587307121</v>
      </c>
      <c r="G428" s="16"/>
      <c r="H428" s="12">
        <f>E428-F431</f>
        <v>-4.4824431075541682</v>
      </c>
      <c r="I428" s="12">
        <f>F428-F431</f>
        <v>-4.1251469311489686</v>
      </c>
      <c r="J428" s="11">
        <f>SQRT(G426*G426+G429*I429)/SQRT(3)</f>
        <v>0.18203115578885681</v>
      </c>
      <c r="K428" s="12">
        <f>H428-I428</f>
        <v>-0.35729617640519962</v>
      </c>
      <c r="L428" s="13">
        <f>K428+J428*2.776</f>
        <v>0.14802231206466687</v>
      </c>
      <c r="M428" s="13">
        <f>K428-J428*2.776</f>
        <v>-0.86261466487506611</v>
      </c>
      <c r="N428" s="16">
        <f t="shared" si="110"/>
        <v>1.2810228204311112</v>
      </c>
      <c r="O428" s="16">
        <f t="shared" si="110"/>
        <v>0.90248676990500387</v>
      </c>
      <c r="P428" s="16">
        <f t="shared" si="110"/>
        <v>1.8183307735780028</v>
      </c>
      <c r="Q428" s="16"/>
      <c r="R428" s="16"/>
    </row>
    <row r="429" spans="1:18" ht="15.6" x14ac:dyDescent="0.25">
      <c r="A429" s="18"/>
      <c r="B429" s="19" t="s">
        <v>11</v>
      </c>
      <c r="C429" s="19"/>
      <c r="D429" s="16">
        <v>1</v>
      </c>
      <c r="E429" s="10">
        <v>26.819928537570998</v>
      </c>
      <c r="F429" s="11">
        <f>AVERAGE(E429:E431)</f>
        <v>26.782705661861069</v>
      </c>
      <c r="G429" s="16">
        <f>STDEVA(E429:E431)</f>
        <v>0.10316894741634136</v>
      </c>
      <c r="H429" s="12"/>
      <c r="I429" s="12"/>
      <c r="J429" s="11"/>
      <c r="K429" s="12"/>
      <c r="L429" s="16"/>
      <c r="M429" s="16"/>
      <c r="N429" s="16"/>
      <c r="O429" s="16"/>
      <c r="P429" s="16"/>
      <c r="Q429" s="16"/>
      <c r="R429" s="16"/>
    </row>
    <row r="430" spans="1:18" ht="15.6" x14ac:dyDescent="0.25">
      <c r="A430" s="18"/>
      <c r="B430" s="19"/>
      <c r="C430" s="19"/>
      <c r="D430" s="16">
        <v>2</v>
      </c>
      <c r="E430" s="10">
        <v>26.6660907809344</v>
      </c>
      <c r="F430" s="11">
        <f>AVERAGE(E429:E431)</f>
        <v>26.782705661861069</v>
      </c>
      <c r="G430" s="16"/>
      <c r="H430" s="12"/>
      <c r="I430" s="12"/>
      <c r="J430" s="16"/>
      <c r="K430" s="12"/>
      <c r="L430" s="16"/>
      <c r="M430" s="16"/>
      <c r="N430" s="16"/>
      <c r="O430" s="16"/>
      <c r="P430" s="16"/>
      <c r="Q430" s="16"/>
      <c r="R430" s="16"/>
    </row>
    <row r="431" spans="1:18" ht="15.6" x14ac:dyDescent="0.25">
      <c r="A431" s="18"/>
      <c r="B431" s="19"/>
      <c r="C431" s="19"/>
      <c r="D431" s="16">
        <v>3</v>
      </c>
      <c r="E431" s="10">
        <v>26.862097667077801</v>
      </c>
      <c r="F431" s="11">
        <f>AVERAGE(E429:E431)</f>
        <v>26.782705661861069</v>
      </c>
      <c r="G431" s="16"/>
      <c r="H431" s="12"/>
      <c r="I431" s="12"/>
      <c r="J431" s="16"/>
      <c r="K431" s="12"/>
      <c r="L431" s="16"/>
      <c r="M431" s="16"/>
      <c r="N431" s="16"/>
      <c r="O431" s="16"/>
      <c r="P431" s="16"/>
      <c r="Q431" s="16"/>
      <c r="R431" s="16"/>
    </row>
    <row r="432" spans="1:18" ht="15.6" x14ac:dyDescent="0.25">
      <c r="A432" s="18"/>
      <c r="B432" s="19" t="s">
        <v>40</v>
      </c>
      <c r="C432" s="19" t="s">
        <v>7</v>
      </c>
      <c r="D432" s="16">
        <v>1</v>
      </c>
      <c r="E432" s="10">
        <v>19.376800657544599</v>
      </c>
      <c r="F432" s="11">
        <f>AVERAGE(E432:E434)</f>
        <v>19.8065884514922</v>
      </c>
      <c r="G432" s="16">
        <f>STDEVA(E432:E434)</f>
        <v>0.37277645709139751</v>
      </c>
      <c r="H432" s="12">
        <f>E432-F435</f>
        <v>-7.8549124561160006</v>
      </c>
      <c r="I432" s="12">
        <f>F432-F435</f>
        <v>-7.4251246621684004</v>
      </c>
      <c r="J432" s="11">
        <f>SQRT(G432*G432+G435*I435)/SQRT(3)</f>
        <v>0.21522258784927334</v>
      </c>
      <c r="K432" s="12">
        <f>H432-I426</f>
        <v>-3.7297655249670321</v>
      </c>
      <c r="L432" s="13">
        <f>K432+J432*2.776</f>
        <v>-3.1323076210974494</v>
      </c>
      <c r="M432" s="13">
        <f>K432-J432*2.776</f>
        <v>-4.3272234288366151</v>
      </c>
      <c r="N432" s="16">
        <f t="shared" ref="N432:P434" si="111">POWER(2,-K432)</f>
        <v>13.26695633632912</v>
      </c>
      <c r="O432" s="16">
        <f t="shared" si="111"/>
        <v>8.7683635814652465</v>
      </c>
      <c r="P432" s="16">
        <f t="shared" si="111"/>
        <v>20.0735438026454</v>
      </c>
      <c r="Q432" s="16">
        <f>AVERAGE(N432:N434)</f>
        <v>10.080225214571685</v>
      </c>
      <c r="R432" s="16">
        <f>STDEV(N432:N434)</f>
        <v>2.7624475611354815</v>
      </c>
    </row>
    <row r="433" spans="1:18" ht="15.6" x14ac:dyDescent="0.25">
      <c r="A433" s="18"/>
      <c r="B433" s="19"/>
      <c r="C433" s="19"/>
      <c r="D433" s="16">
        <v>2</v>
      </c>
      <c r="E433" s="10">
        <v>20.000888026630701</v>
      </c>
      <c r="F433" s="11">
        <f>AVERAGE(E432:E434)</f>
        <v>19.8065884514922</v>
      </c>
      <c r="G433" s="16"/>
      <c r="H433" s="12">
        <f>E433-F436</f>
        <v>-7.2308250870298991</v>
      </c>
      <c r="I433" s="12">
        <f>F433-F436</f>
        <v>-7.4251246621684004</v>
      </c>
      <c r="J433" s="11">
        <f>SQRT(G432*G432+G435*I435)/SQRT(3)</f>
        <v>0.21522258784927334</v>
      </c>
      <c r="K433" s="12">
        <f>H433-I427</f>
        <v>-3.1056781558809305</v>
      </c>
      <c r="L433" s="13">
        <f>K433+J433*2.776</f>
        <v>-2.5082202520113479</v>
      </c>
      <c r="M433" s="13">
        <f>K433-J433*2.776</f>
        <v>-3.7031360597505132</v>
      </c>
      <c r="N433" s="16">
        <f t="shared" si="111"/>
        <v>8.608000465314479</v>
      </c>
      <c r="O433" s="16">
        <f t="shared" si="111"/>
        <v>5.6891781261551726</v>
      </c>
      <c r="P433" s="16">
        <f t="shared" si="111"/>
        <v>13.024319219361574</v>
      </c>
      <c r="Q433" s="16"/>
      <c r="R433" s="16"/>
    </row>
    <row r="434" spans="1:18" ht="15.6" x14ac:dyDescent="0.25">
      <c r="A434" s="18"/>
      <c r="B434" s="19"/>
      <c r="C434" s="19"/>
      <c r="D434" s="16">
        <v>3</v>
      </c>
      <c r="E434" s="10">
        <v>20.042076670301299</v>
      </c>
      <c r="F434" s="11">
        <f>AVERAGE(E432:E434)</f>
        <v>19.8065884514922</v>
      </c>
      <c r="G434" s="16"/>
      <c r="H434" s="12">
        <f>E434-F437</f>
        <v>-7.1896364433593014</v>
      </c>
      <c r="I434" s="12">
        <f>F434-F437</f>
        <v>-7.4251246621684004</v>
      </c>
      <c r="J434" s="11">
        <f>SQRT(G432*G432+G435*I435)/SQRT(3)</f>
        <v>0.21522258784927334</v>
      </c>
      <c r="K434" s="12">
        <f>H434-I428</f>
        <v>-3.0644895122103328</v>
      </c>
      <c r="L434" s="13">
        <f>K434+J434*2.776</f>
        <v>-2.4670316083407502</v>
      </c>
      <c r="M434" s="13">
        <f>K434-J434*2.776</f>
        <v>-3.6619474160799155</v>
      </c>
      <c r="N434" s="16">
        <f t="shared" si="111"/>
        <v>8.3657188420714554</v>
      </c>
      <c r="O434" s="16">
        <f t="shared" si="111"/>
        <v>5.5290499620271971</v>
      </c>
      <c r="P434" s="16">
        <f t="shared" si="111"/>
        <v>12.657735456405547</v>
      </c>
      <c r="Q434" s="16"/>
      <c r="R434" s="16"/>
    </row>
    <row r="435" spans="1:18" ht="15.6" x14ac:dyDescent="0.25">
      <c r="A435" s="18"/>
      <c r="B435" s="19" t="s">
        <v>11</v>
      </c>
      <c r="C435" s="19"/>
      <c r="D435" s="16">
        <v>1</v>
      </c>
      <c r="E435" s="10">
        <v>27.230216156753499</v>
      </c>
      <c r="F435" s="11">
        <f>AVERAGE(E435:E437)</f>
        <v>27.2317131136606</v>
      </c>
      <c r="G435" s="16">
        <f>STDEVA(E435:E437)</f>
        <v>3.5988761128933254E-2</v>
      </c>
      <c r="H435" s="12"/>
      <c r="I435" s="12"/>
      <c r="J435" s="11"/>
      <c r="K435" s="12"/>
      <c r="L435" s="16"/>
      <c r="M435" s="16"/>
      <c r="N435" s="16"/>
      <c r="O435" s="16"/>
      <c r="P435" s="16"/>
      <c r="Q435" s="16"/>
      <c r="R435" s="16"/>
    </row>
    <row r="436" spans="1:18" ht="15.6" x14ac:dyDescent="0.25">
      <c r="A436" s="18"/>
      <c r="B436" s="19"/>
      <c r="C436" s="19"/>
      <c r="D436" s="16">
        <v>2</v>
      </c>
      <c r="E436" s="10">
        <v>27.268426995874002</v>
      </c>
      <c r="F436" s="11">
        <f>AVERAGE(E435:E437)</f>
        <v>27.2317131136606</v>
      </c>
      <c r="G436" s="16"/>
      <c r="H436" s="12"/>
      <c r="I436" s="12"/>
      <c r="J436" s="16"/>
      <c r="K436" s="12"/>
      <c r="L436" s="16"/>
      <c r="M436" s="16"/>
      <c r="N436" s="16"/>
      <c r="O436" s="16"/>
      <c r="P436" s="16"/>
      <c r="Q436" s="16"/>
      <c r="R436" s="16"/>
    </row>
    <row r="437" spans="1:18" ht="15.6" x14ac:dyDescent="0.25">
      <c r="A437" s="18"/>
      <c r="B437" s="19"/>
      <c r="C437" s="19"/>
      <c r="D437" s="16">
        <v>3</v>
      </c>
      <c r="E437" s="10">
        <v>27.196496188354299</v>
      </c>
      <c r="F437" s="11">
        <f>AVERAGE(E435:E437)</f>
        <v>27.2317131136606</v>
      </c>
      <c r="G437" s="16"/>
      <c r="H437" s="12"/>
      <c r="I437" s="12"/>
      <c r="J437" s="16"/>
      <c r="K437" s="12"/>
      <c r="L437" s="16"/>
      <c r="M437" s="16"/>
      <c r="N437" s="16"/>
      <c r="O437" s="16"/>
      <c r="P437" s="16"/>
      <c r="Q437" s="16"/>
      <c r="R437" s="16"/>
    </row>
    <row r="438" spans="1:18" ht="15.6" x14ac:dyDescent="0.25">
      <c r="A438" s="20" t="s">
        <v>56</v>
      </c>
      <c r="B438" s="19" t="s">
        <v>15</v>
      </c>
      <c r="C438" s="19" t="s">
        <v>4</v>
      </c>
      <c r="D438" s="16">
        <v>1</v>
      </c>
      <c r="E438" s="10">
        <v>26.328008370054398</v>
      </c>
      <c r="F438" s="11">
        <f>AVERAGE(E438:E440)</f>
        <v>26.213472406671666</v>
      </c>
      <c r="G438" s="16">
        <f>STDEVA(E438:E440)</f>
        <v>0.12824957097757</v>
      </c>
      <c r="H438" s="12">
        <f>E438-F441</f>
        <v>-1.1784143961327693</v>
      </c>
      <c r="I438" s="12">
        <f>F438-F441</f>
        <v>-1.2929503595155012</v>
      </c>
      <c r="J438" s="11">
        <f>SQRT(G438*G438+G441*I441)/SQRT(3)</f>
        <v>7.4044924327354059E-2</v>
      </c>
      <c r="K438" s="12">
        <f>H438-I450</f>
        <v>-1.4160030491694364</v>
      </c>
      <c r="L438" s="13">
        <f>K438+J438*2.776</f>
        <v>-1.2104543392367015</v>
      </c>
      <c r="M438" s="13">
        <f>K438-J438*2.776</f>
        <v>-1.6215517591021713</v>
      </c>
      <c r="N438" s="16">
        <f t="shared" ref="N438:P440" si="112">POWER(2,-K438)</f>
        <v>2.6684519791847383</v>
      </c>
      <c r="O438" s="16">
        <f t="shared" si="112"/>
        <v>2.3141050201884892</v>
      </c>
      <c r="P438" s="16">
        <f t="shared" si="112"/>
        <v>3.0770582592811433</v>
      </c>
      <c r="Q438" s="16">
        <f>AVERAGE(N438:N440)</f>
        <v>2.8966136531255291</v>
      </c>
      <c r="R438" s="16">
        <f>STDEV(N438:N440)</f>
        <v>0.26031675184328512</v>
      </c>
    </row>
    <row r="439" spans="1:18" ht="15.6" x14ac:dyDescent="0.25">
      <c r="A439" s="20"/>
      <c r="B439" s="19"/>
      <c r="C439" s="19"/>
      <c r="D439" s="16">
        <v>2</v>
      </c>
      <c r="E439" s="10">
        <v>26.0749081318611</v>
      </c>
      <c r="F439" s="11">
        <f>AVERAGE(E438:E440)</f>
        <v>26.213472406671666</v>
      </c>
      <c r="G439" s="16"/>
      <c r="H439" s="12">
        <f>E439-F442</f>
        <v>-1.4315146343260672</v>
      </c>
      <c r="I439" s="12">
        <f>F439-F442</f>
        <v>-1.2929503595155012</v>
      </c>
      <c r="J439" s="11">
        <f>SQRT(G438*G438+G441*I441)/SQRT(3)</f>
        <v>7.4044924327354059E-2</v>
      </c>
      <c r="K439" s="12">
        <f>H439-I451</f>
        <v>-1.6691032873627343</v>
      </c>
      <c r="L439" s="13">
        <f>K439+J439*2.776</f>
        <v>-1.4635545774299994</v>
      </c>
      <c r="M439" s="13">
        <f>K439-J439*2.776</f>
        <v>-1.8746519972954692</v>
      </c>
      <c r="N439" s="16">
        <f t="shared" si="112"/>
        <v>3.1801686745566875</v>
      </c>
      <c r="O439" s="16">
        <f t="shared" si="112"/>
        <v>2.7578702379670288</v>
      </c>
      <c r="P439" s="16">
        <f t="shared" si="112"/>
        <v>3.6671314913231057</v>
      </c>
      <c r="Q439" s="16"/>
      <c r="R439" s="16"/>
    </row>
    <row r="440" spans="1:18" ht="15.6" x14ac:dyDescent="0.25">
      <c r="A440" s="20"/>
      <c r="B440" s="19"/>
      <c r="C440" s="19"/>
      <c r="D440" s="16">
        <v>3</v>
      </c>
      <c r="E440" s="10">
        <v>26.237500718099501</v>
      </c>
      <c r="F440" s="11">
        <f>AVERAGE(E438:E440)</f>
        <v>26.213472406671666</v>
      </c>
      <c r="G440" s="16"/>
      <c r="H440" s="12">
        <f>E440-F443</f>
        <v>-1.2689220480876671</v>
      </c>
      <c r="I440" s="12">
        <f>F440-F443</f>
        <v>-1.2929503595155012</v>
      </c>
      <c r="J440" s="11">
        <f>SQRT(G438*G438+G441*I441)/SQRT(3)</f>
        <v>7.4044924327354059E-2</v>
      </c>
      <c r="K440" s="12">
        <f>H440-I452</f>
        <v>-1.5065107011243342</v>
      </c>
      <c r="L440" s="13">
        <f>K440+J440*2.776</f>
        <v>-1.3009619911915993</v>
      </c>
      <c r="M440" s="13">
        <f>K440-J440*2.776</f>
        <v>-1.712059411057069</v>
      </c>
      <c r="N440" s="16">
        <f t="shared" si="112"/>
        <v>2.8412203056351619</v>
      </c>
      <c r="O440" s="16">
        <f t="shared" si="112"/>
        <v>2.4639312320473348</v>
      </c>
      <c r="P440" s="16">
        <f t="shared" si="112"/>
        <v>3.2762817079297775</v>
      </c>
      <c r="Q440" s="16"/>
      <c r="R440" s="16"/>
    </row>
    <row r="441" spans="1:18" ht="15.6" x14ac:dyDescent="0.25">
      <c r="A441" s="20"/>
      <c r="B441" s="19" t="s">
        <v>11</v>
      </c>
      <c r="C441" s="19"/>
      <c r="D441" s="16">
        <v>1</v>
      </c>
      <c r="E441" s="10">
        <v>27.246661850393298</v>
      </c>
      <c r="F441" s="11">
        <f>AVERAGE(E441:E443)</f>
        <v>27.506422766187168</v>
      </c>
      <c r="G441" s="16">
        <f>STDEVA(E441:E443)</f>
        <v>0.22521466032354706</v>
      </c>
      <c r="H441" s="12"/>
      <c r="I441" s="12"/>
      <c r="J441" s="11"/>
      <c r="K441" s="12"/>
      <c r="L441" s="16"/>
      <c r="M441" s="16"/>
      <c r="N441" s="16"/>
      <c r="O441" s="16"/>
      <c r="P441" s="16"/>
      <c r="Q441" s="16"/>
      <c r="R441" s="16"/>
    </row>
    <row r="442" spans="1:18" ht="15.6" x14ac:dyDescent="0.25">
      <c r="A442" s="20"/>
      <c r="B442" s="19"/>
      <c r="C442" s="19"/>
      <c r="D442" s="16">
        <v>2</v>
      </c>
      <c r="E442" s="10">
        <v>27.6470197157721</v>
      </c>
      <c r="F442" s="11">
        <f>AVERAGE(E441:E443)</f>
        <v>27.506422766187168</v>
      </c>
      <c r="G442" s="16"/>
      <c r="H442" s="12"/>
      <c r="I442" s="12"/>
      <c r="J442" s="16"/>
      <c r="K442" s="12"/>
      <c r="L442" s="16"/>
      <c r="M442" s="16"/>
      <c r="N442" s="16"/>
      <c r="O442" s="16"/>
      <c r="P442" s="16"/>
      <c r="Q442" s="16"/>
      <c r="R442" s="16"/>
    </row>
    <row r="443" spans="1:18" ht="15.6" x14ac:dyDescent="0.25">
      <c r="A443" s="20"/>
      <c r="B443" s="19"/>
      <c r="C443" s="19"/>
      <c r="D443" s="16">
        <v>3</v>
      </c>
      <c r="E443" s="10">
        <v>27.625586732396101</v>
      </c>
      <c r="F443" s="11">
        <f>AVERAGE(E441:E443)</f>
        <v>27.506422766187168</v>
      </c>
      <c r="G443" s="16"/>
      <c r="H443" s="12"/>
      <c r="I443" s="12"/>
      <c r="J443" s="16"/>
      <c r="K443" s="12"/>
      <c r="L443" s="16"/>
      <c r="M443" s="16"/>
      <c r="N443" s="16"/>
      <c r="O443" s="16"/>
      <c r="P443" s="16"/>
      <c r="Q443" s="16"/>
      <c r="R443" s="16"/>
    </row>
    <row r="444" spans="1:18" ht="15.6" x14ac:dyDescent="0.25">
      <c r="A444" s="20"/>
      <c r="B444" s="19" t="s">
        <v>15</v>
      </c>
      <c r="C444" s="19" t="s">
        <v>5</v>
      </c>
      <c r="D444" s="16">
        <v>1</v>
      </c>
      <c r="E444" s="10">
        <v>26.798549480080201</v>
      </c>
      <c r="F444" s="11">
        <f>AVERAGE(E444:E446)</f>
        <v>26.762907534028532</v>
      </c>
      <c r="G444" s="16">
        <f>STDEVA(E444:E446)</f>
        <v>5.6448426832319792E-2</v>
      </c>
      <c r="H444" s="12">
        <f>E444-F447</f>
        <v>-1.169194347657232</v>
      </c>
      <c r="I444" s="12">
        <f>F444-F447</f>
        <v>-1.204836293708901</v>
      </c>
      <c r="J444" s="11">
        <f>SQRT(G444*G444+G447*I447)/SQRT(3)</f>
        <v>3.2590514426970731E-2</v>
      </c>
      <c r="K444" s="12">
        <f>H444-I450</f>
        <v>-1.4067830006938991</v>
      </c>
      <c r="L444" s="13">
        <f>K444+J444*2.776</f>
        <v>-1.3163117326446283</v>
      </c>
      <c r="M444" s="13">
        <f>K444-J444*2.776</f>
        <v>-1.4972542687431698</v>
      </c>
      <c r="N444" s="16">
        <f t="shared" ref="N444:P446" si="113">POWER(2,-K444)</f>
        <v>2.6514526790900712</v>
      </c>
      <c r="O444" s="16">
        <f t="shared" si="113"/>
        <v>2.4902865052842444</v>
      </c>
      <c r="P444" s="16">
        <f t="shared" si="113"/>
        <v>2.8230491931495574</v>
      </c>
      <c r="Q444" s="16">
        <f>AVERAGE(N444:N446)</f>
        <v>2.7191703574364774</v>
      </c>
      <c r="R444" s="16">
        <f>STDEV(N444:N446)</f>
        <v>0.10755086306774915</v>
      </c>
    </row>
    <row r="445" spans="1:18" ht="15.6" x14ac:dyDescent="0.25">
      <c r="A445" s="20"/>
      <c r="B445" s="19"/>
      <c r="C445" s="19"/>
      <c r="D445" s="16">
        <v>2</v>
      </c>
      <c r="E445" s="10">
        <v>26.697824910025599</v>
      </c>
      <c r="F445" s="11">
        <f>AVERAGE(E444:E446)</f>
        <v>26.762907534028532</v>
      </c>
      <c r="G445" s="16"/>
      <c r="H445" s="12">
        <f>E445-F448</f>
        <v>-1.2699189177118342</v>
      </c>
      <c r="I445" s="12">
        <f>F445-F448</f>
        <v>-1.204836293708901</v>
      </c>
      <c r="J445" s="11">
        <f>SQRT(G444*G444+G447*I447)/SQRT(3)</f>
        <v>3.2590514426970731E-2</v>
      </c>
      <c r="K445" s="12">
        <f>H445-I451</f>
        <v>-1.5075075707485013</v>
      </c>
      <c r="L445" s="13">
        <f>K445+J445*2.776</f>
        <v>-1.4170363026992305</v>
      </c>
      <c r="M445" s="13">
        <f>K445-J445*2.776</f>
        <v>-1.597978838797772</v>
      </c>
      <c r="N445" s="16">
        <f t="shared" si="113"/>
        <v>2.8431842029939478</v>
      </c>
      <c r="O445" s="16">
        <f t="shared" si="113"/>
        <v>2.6703638004141221</v>
      </c>
      <c r="P445" s="16">
        <f t="shared" si="113"/>
        <v>3.0271891833242743</v>
      </c>
      <c r="Q445" s="16"/>
      <c r="R445" s="16"/>
    </row>
    <row r="446" spans="1:18" ht="15.6" x14ac:dyDescent="0.25">
      <c r="A446" s="20"/>
      <c r="B446" s="19"/>
      <c r="C446" s="19"/>
      <c r="D446" s="16">
        <v>3</v>
      </c>
      <c r="E446" s="10">
        <v>26.7923482119798</v>
      </c>
      <c r="F446" s="11">
        <f>AVERAGE(E444:E446)</f>
        <v>26.762907534028532</v>
      </c>
      <c r="G446" s="16"/>
      <c r="H446" s="12">
        <f>E446-F449</f>
        <v>-1.1753956157576333</v>
      </c>
      <c r="I446" s="12">
        <f>F446-F449</f>
        <v>-1.204836293708901</v>
      </c>
      <c r="J446" s="11">
        <f>SQRT(G444*G444+G447*I447)/SQRT(3)</f>
        <v>3.2590514426970731E-2</v>
      </c>
      <c r="K446" s="12">
        <f>H446-I452</f>
        <v>-1.4129842687943004</v>
      </c>
      <c r="L446" s="13">
        <f>K446+J446*2.776</f>
        <v>-1.3225130007450296</v>
      </c>
      <c r="M446" s="13">
        <f>K446-J446*2.776</f>
        <v>-1.5034555368435711</v>
      </c>
      <c r="N446" s="16">
        <f t="shared" si="113"/>
        <v>2.6628741902254141</v>
      </c>
      <c r="O446" s="16">
        <f t="shared" si="113"/>
        <v>2.5010137701057529</v>
      </c>
      <c r="P446" s="16">
        <f t="shared" si="113"/>
        <v>2.8352098807791939</v>
      </c>
      <c r="Q446" s="16"/>
      <c r="R446" s="16"/>
    </row>
    <row r="447" spans="1:18" ht="15.6" x14ac:dyDescent="0.25">
      <c r="A447" s="20"/>
      <c r="B447" s="19" t="s">
        <v>11</v>
      </c>
      <c r="C447" s="19"/>
      <c r="D447" s="16">
        <v>1</v>
      </c>
      <c r="E447" s="10">
        <v>27.964615047374899</v>
      </c>
      <c r="F447" s="11">
        <f>AVERAGE(E447:E449)</f>
        <v>27.967743827737433</v>
      </c>
      <c r="G447" s="16">
        <f>STDEVA(E447:E449)</f>
        <v>1.4459737132162542E-2</v>
      </c>
      <c r="H447" s="12"/>
      <c r="I447" s="12"/>
      <c r="J447" s="11"/>
      <c r="K447" s="12"/>
      <c r="L447" s="16"/>
      <c r="M447" s="16"/>
      <c r="N447" s="16"/>
      <c r="O447" s="16"/>
      <c r="P447" s="16"/>
      <c r="Q447" s="16"/>
      <c r="R447" s="16"/>
    </row>
    <row r="448" spans="1:18" ht="15.6" x14ac:dyDescent="0.25">
      <c r="A448" s="20"/>
      <c r="B448" s="19"/>
      <c r="C448" s="19"/>
      <c r="D448" s="16">
        <v>2</v>
      </c>
      <c r="E448" s="10">
        <v>27.983511810704101</v>
      </c>
      <c r="F448" s="11">
        <f>AVERAGE(E447:E449)</f>
        <v>27.967743827737433</v>
      </c>
      <c r="G448" s="16"/>
      <c r="H448" s="12"/>
      <c r="I448" s="12"/>
      <c r="J448" s="16"/>
      <c r="K448" s="12"/>
      <c r="L448" s="16"/>
      <c r="M448" s="16"/>
      <c r="N448" s="16"/>
      <c r="O448" s="16"/>
      <c r="P448" s="16"/>
      <c r="Q448" s="16"/>
      <c r="R448" s="16"/>
    </row>
    <row r="449" spans="1:18" ht="15.6" x14ac:dyDescent="0.25">
      <c r="A449" s="20"/>
      <c r="B449" s="19"/>
      <c r="C449" s="19"/>
      <c r="D449" s="16">
        <v>3</v>
      </c>
      <c r="E449" s="10">
        <v>27.955104625133298</v>
      </c>
      <c r="F449" s="11">
        <f>AVERAGE(E447:E449)</f>
        <v>27.967743827737433</v>
      </c>
      <c r="G449" s="16"/>
      <c r="H449" s="12"/>
      <c r="I449" s="12"/>
      <c r="J449" s="16"/>
      <c r="K449" s="12"/>
      <c r="L449" s="16"/>
      <c r="M449" s="16"/>
      <c r="N449" s="16"/>
      <c r="O449" s="16"/>
      <c r="P449" s="16"/>
      <c r="Q449" s="16"/>
      <c r="R449" s="16"/>
    </row>
    <row r="450" spans="1:18" ht="15.6" x14ac:dyDescent="0.25">
      <c r="A450" s="20"/>
      <c r="B450" s="19" t="s">
        <v>15</v>
      </c>
      <c r="C450" s="19" t="s">
        <v>6</v>
      </c>
      <c r="D450" s="16">
        <v>1</v>
      </c>
      <c r="E450" s="10">
        <v>27.600736315822601</v>
      </c>
      <c r="F450" s="11">
        <f>AVERAGE(E450:E452)</f>
        <v>27.692243634721667</v>
      </c>
      <c r="G450" s="16">
        <f>STDEVA(E450:E452)</f>
        <v>0.14701576981630235</v>
      </c>
      <c r="H450" s="12">
        <f>E450-F453</f>
        <v>0.14608133413760171</v>
      </c>
      <c r="I450" s="12">
        <f>F450-F453</f>
        <v>0.2375886530366671</v>
      </c>
      <c r="J450" s="11">
        <f>SQRT(G450*G450+G453*I453)/SQRT(3)</f>
        <v>8.4879594278562231E-2</v>
      </c>
      <c r="K450" s="12">
        <f>H450-I450</f>
        <v>-9.1507318899065382E-2</v>
      </c>
      <c r="L450" s="13">
        <f>K450+J450*2.776</f>
        <v>0.14411843481822337</v>
      </c>
      <c r="M450" s="13">
        <f>K450-J450*2.776</f>
        <v>-0.32713307261635416</v>
      </c>
      <c r="N450" s="16">
        <f t="shared" ref="N450:P452" si="114">POWER(2,-K450)</f>
        <v>1.0654828110014043</v>
      </c>
      <c r="O450" s="16">
        <f t="shared" si="114"/>
        <v>0.90493217145368543</v>
      </c>
      <c r="P450" s="16">
        <f t="shared" si="114"/>
        <v>1.2545179145479821</v>
      </c>
      <c r="Q450" s="16">
        <f>AVERAGE(N450:N452)</f>
        <v>1.0033971374377515</v>
      </c>
      <c r="R450" s="16">
        <f>STDEV(N450:N452)</f>
        <v>9.9107037650766963E-2</v>
      </c>
    </row>
    <row r="451" spans="1:18" ht="15.6" x14ac:dyDescent="0.25">
      <c r="A451" s="20"/>
      <c r="B451" s="19"/>
      <c r="C451" s="19"/>
      <c r="D451" s="16">
        <v>2</v>
      </c>
      <c r="E451" s="10">
        <v>27.614169007759699</v>
      </c>
      <c r="F451" s="11">
        <f>AVERAGE(E450:E452)</f>
        <v>27.692243634721667</v>
      </c>
      <c r="G451" s="16"/>
      <c r="H451" s="12">
        <f>E451-F454</f>
        <v>0.15951402607469944</v>
      </c>
      <c r="I451" s="12">
        <f>F451-F454</f>
        <v>0.2375886530366671</v>
      </c>
      <c r="J451" s="11">
        <f>SQRT(G450*G450+G453*I453)/SQRT(3)</f>
        <v>8.4879594278562231E-2</v>
      </c>
      <c r="K451" s="12">
        <f>H451-I451</f>
        <v>-7.8074626961967653E-2</v>
      </c>
      <c r="L451" s="13">
        <f>K451+J451*2.776</f>
        <v>0.1575511267553211</v>
      </c>
      <c r="M451" s="13">
        <f>K451-J451*2.776</f>
        <v>-0.31370038067925643</v>
      </c>
      <c r="N451" s="16">
        <f t="shared" si="114"/>
        <v>1.0556083201716286</v>
      </c>
      <c r="O451" s="16">
        <f t="shared" si="114"/>
        <v>0.89654560309582498</v>
      </c>
      <c r="P451" s="16">
        <f t="shared" si="114"/>
        <v>1.2428915180307538</v>
      </c>
      <c r="Q451" s="16"/>
      <c r="R451" s="16"/>
    </row>
    <row r="452" spans="1:18" ht="15.6" x14ac:dyDescent="0.25">
      <c r="A452" s="20"/>
      <c r="B452" s="19"/>
      <c r="C452" s="19"/>
      <c r="D452" s="16">
        <v>3</v>
      </c>
      <c r="E452" s="10">
        <v>27.8618255805827</v>
      </c>
      <c r="F452" s="11">
        <f>AVERAGE(E450:E452)</f>
        <v>27.692243634721667</v>
      </c>
      <c r="G452" s="16"/>
      <c r="H452" s="12">
        <f>E452-F455</f>
        <v>0.40717059889770013</v>
      </c>
      <c r="I452" s="12">
        <f>F452-F455</f>
        <v>0.2375886530366671</v>
      </c>
      <c r="J452" s="11">
        <f>SQRT(G450*G450+G453*I453)/SQRT(3)</f>
        <v>8.4879594278562231E-2</v>
      </c>
      <c r="K452" s="12">
        <f>H452-I452</f>
        <v>0.16958194586103303</v>
      </c>
      <c r="L452" s="13">
        <f>K452+J452*2.776</f>
        <v>0.40520769957832181</v>
      </c>
      <c r="M452" s="13">
        <f>K452-J452*2.776</f>
        <v>-6.6043807856255715E-2</v>
      </c>
      <c r="N452" s="16">
        <f t="shared" si="114"/>
        <v>0.8891002811402211</v>
      </c>
      <c r="O452" s="16">
        <f t="shared" si="114"/>
        <v>0.75512757197473168</v>
      </c>
      <c r="P452" s="16">
        <f t="shared" si="114"/>
        <v>1.0468420691571201</v>
      </c>
      <c r="Q452" s="16"/>
      <c r="R452" s="16"/>
    </row>
    <row r="453" spans="1:18" ht="15.6" x14ac:dyDescent="0.25">
      <c r="A453" s="20"/>
      <c r="B453" s="19" t="s">
        <v>11</v>
      </c>
      <c r="C453" s="19"/>
      <c r="D453" s="16">
        <v>1</v>
      </c>
      <c r="E453" s="10">
        <v>27.362870866526698</v>
      </c>
      <c r="F453" s="11">
        <f>AVERAGE(E453:E455)</f>
        <v>27.454654981685</v>
      </c>
      <c r="G453" s="16">
        <f>STDEVA(E453:E455)</f>
        <v>0.31505757367371662</v>
      </c>
      <c r="H453" s="12"/>
      <c r="I453" s="12"/>
      <c r="J453" s="11"/>
      <c r="K453" s="12"/>
      <c r="L453" s="16"/>
      <c r="M453" s="16"/>
      <c r="N453" s="16"/>
      <c r="O453" s="16"/>
      <c r="P453" s="16"/>
      <c r="Q453" s="16"/>
      <c r="R453" s="16"/>
    </row>
    <row r="454" spans="1:18" ht="15.6" x14ac:dyDescent="0.25">
      <c r="A454" s="20"/>
      <c r="B454" s="19"/>
      <c r="C454" s="19"/>
      <c r="D454" s="16">
        <v>2</v>
      </c>
      <c r="E454" s="10">
        <v>27.195681442840701</v>
      </c>
      <c r="F454" s="11">
        <f>AVERAGE(E453:E455)</f>
        <v>27.454654981685</v>
      </c>
      <c r="G454" s="16"/>
      <c r="H454" s="12"/>
      <c r="I454" s="12"/>
      <c r="J454" s="16"/>
      <c r="K454" s="12"/>
      <c r="L454" s="16"/>
      <c r="M454" s="16"/>
      <c r="N454" s="16"/>
      <c r="O454" s="16"/>
      <c r="P454" s="16"/>
      <c r="Q454" s="16"/>
      <c r="R454" s="16"/>
    </row>
    <row r="455" spans="1:18" ht="15.6" x14ac:dyDescent="0.25">
      <c r="A455" s="20"/>
      <c r="B455" s="19"/>
      <c r="C455" s="19"/>
      <c r="D455" s="16">
        <v>3</v>
      </c>
      <c r="E455" s="10">
        <v>27.805412635687599</v>
      </c>
      <c r="F455" s="11">
        <f>AVERAGE(E453:E455)</f>
        <v>27.454654981685</v>
      </c>
      <c r="G455" s="16"/>
      <c r="H455" s="12"/>
      <c r="I455" s="12"/>
      <c r="J455" s="16"/>
      <c r="K455" s="12"/>
      <c r="L455" s="16"/>
      <c r="M455" s="16"/>
      <c r="N455" s="16"/>
      <c r="O455" s="16"/>
      <c r="P455" s="16"/>
      <c r="Q455" s="16"/>
      <c r="R455" s="16"/>
    </row>
    <row r="456" spans="1:18" ht="15.6" x14ac:dyDescent="0.25">
      <c r="A456" s="20"/>
      <c r="B456" s="19" t="s">
        <v>15</v>
      </c>
      <c r="C456" s="19" t="s">
        <v>7</v>
      </c>
      <c r="D456" s="16">
        <v>1</v>
      </c>
      <c r="E456" s="10">
        <v>25.782280240829198</v>
      </c>
      <c r="F456" s="11">
        <f>AVERAGE(E456:E458)</f>
        <v>25.795458224676963</v>
      </c>
      <c r="G456" s="16">
        <f>STDEVA(E456:E458)</f>
        <v>4.6182624435265197E-2</v>
      </c>
      <c r="H456" s="12">
        <f>E456-F459</f>
        <v>-1.3701985036698652</v>
      </c>
      <c r="I456" s="12">
        <f>F456-F459</f>
        <v>-1.3570205198221004</v>
      </c>
      <c r="J456" s="11">
        <f>SQRT(G456*G456+G459*I459)/SQRT(3)</f>
        <v>2.6663550649583753E-2</v>
      </c>
      <c r="K456" s="12">
        <f>H456-I450</f>
        <v>-1.6077871567065323</v>
      </c>
      <c r="L456" s="13">
        <f>K456+J456*2.776</f>
        <v>-1.5337691401032878</v>
      </c>
      <c r="M456" s="13">
        <f>K456-J456*2.776</f>
        <v>-1.6818051733097767</v>
      </c>
      <c r="N456" s="16">
        <f t="shared" ref="N456:P458" si="115">POWER(2,-K456)</f>
        <v>3.0478399744084244</v>
      </c>
      <c r="O456" s="16">
        <f t="shared" si="115"/>
        <v>2.8954129840295355</v>
      </c>
      <c r="P456" s="16">
        <f t="shared" si="115"/>
        <v>3.2082913770297523</v>
      </c>
      <c r="Q456" s="16">
        <f>AVERAGE(N456:N458)</f>
        <v>3.0211542673498646</v>
      </c>
      <c r="R456" s="16">
        <f>STDEV(N456:N458)</f>
        <v>9.6088622086205527E-2</v>
      </c>
    </row>
    <row r="457" spans="1:18" ht="15.6" x14ac:dyDescent="0.25">
      <c r="A457" s="20"/>
      <c r="B457" s="19"/>
      <c r="C457" s="19"/>
      <c r="D457" s="16">
        <v>2</v>
      </c>
      <c r="E457" s="10">
        <v>25.846797527840099</v>
      </c>
      <c r="F457" s="11">
        <f>AVERAGE(E456:E458)</f>
        <v>25.795458224676963</v>
      </c>
      <c r="G457" s="16"/>
      <c r="H457" s="12">
        <f>E457-F460</f>
        <v>-1.3056812166589644</v>
      </c>
      <c r="I457" s="12">
        <f>F457-F460</f>
        <v>-1.3570205198221004</v>
      </c>
      <c r="J457" s="11">
        <f>SQRT(G456*G456+G459*I459)/SQRT(3)</f>
        <v>2.6663550649583753E-2</v>
      </c>
      <c r="K457" s="12">
        <f>H457-I451</f>
        <v>-1.5432698696956315</v>
      </c>
      <c r="L457" s="13">
        <f>K457+J457*2.776</f>
        <v>-1.469251853092387</v>
      </c>
      <c r="M457" s="13">
        <f>K457-J457*2.776</f>
        <v>-1.617287886298876</v>
      </c>
      <c r="N457" s="16">
        <f t="shared" si="115"/>
        <v>2.9145433695958123</v>
      </c>
      <c r="O457" s="16">
        <f t="shared" si="115"/>
        <v>2.7687827398099709</v>
      </c>
      <c r="P457" s="16">
        <f t="shared" si="115"/>
        <v>3.0679774657356882</v>
      </c>
      <c r="Q457" s="16"/>
      <c r="R457" s="16"/>
    </row>
    <row r="458" spans="1:18" ht="15.6" x14ac:dyDescent="0.25">
      <c r="A458" s="20"/>
      <c r="B458" s="19"/>
      <c r="C458" s="19"/>
      <c r="D458" s="16">
        <v>3</v>
      </c>
      <c r="E458" s="10">
        <v>25.757296905361599</v>
      </c>
      <c r="F458" s="11">
        <f>AVERAGE(E456:E458)</f>
        <v>25.795458224676963</v>
      </c>
      <c r="G458" s="16"/>
      <c r="H458" s="12">
        <f>E458-F461</f>
        <v>-1.3951818391374644</v>
      </c>
      <c r="I458" s="12">
        <f>F458-F461</f>
        <v>-1.3570205198221004</v>
      </c>
      <c r="J458" s="11">
        <f>SQRT(G456*G456+G459*I459)/SQRT(3)</f>
        <v>2.6663550649583753E-2</v>
      </c>
      <c r="K458" s="12">
        <f>H458-I452</f>
        <v>-1.6327704921741315</v>
      </c>
      <c r="L458" s="13">
        <f>K458+J458*2.776</f>
        <v>-1.558752475570887</v>
      </c>
      <c r="M458" s="13">
        <f>K458-J458*2.776</f>
        <v>-1.706788508777376</v>
      </c>
      <c r="N458" s="16">
        <f t="shared" si="115"/>
        <v>3.101079458045358</v>
      </c>
      <c r="O458" s="16">
        <f t="shared" si="115"/>
        <v>2.9459898822524573</v>
      </c>
      <c r="P458" s="16">
        <f t="shared" si="115"/>
        <v>3.2643336160265832</v>
      </c>
      <c r="Q458" s="16"/>
      <c r="R458" s="16"/>
    </row>
    <row r="459" spans="1:18" ht="15.6" x14ac:dyDescent="0.25">
      <c r="A459" s="20"/>
      <c r="B459" s="19" t="s">
        <v>11</v>
      </c>
      <c r="C459" s="19"/>
      <c r="D459" s="16">
        <v>1</v>
      </c>
      <c r="E459" s="10">
        <v>27.0382537198374</v>
      </c>
      <c r="F459" s="11">
        <f>AVERAGE(E459:E461)</f>
        <v>27.152478744499064</v>
      </c>
      <c r="G459" s="16">
        <f>STDEVA(E459:E461)</f>
        <v>0.11758067304522558</v>
      </c>
      <c r="H459" s="12"/>
      <c r="I459" s="12"/>
      <c r="J459" s="11"/>
      <c r="K459" s="12"/>
      <c r="L459" s="16"/>
      <c r="M459" s="16"/>
      <c r="N459" s="16"/>
      <c r="O459" s="16"/>
      <c r="P459" s="16"/>
      <c r="Q459" s="16"/>
      <c r="R459" s="16"/>
    </row>
    <row r="460" spans="1:18" ht="15.6" x14ac:dyDescent="0.25">
      <c r="A460" s="20"/>
      <c r="B460" s="19"/>
      <c r="C460" s="19"/>
      <c r="D460" s="16">
        <v>2</v>
      </c>
      <c r="E460" s="10">
        <v>27.146032642311098</v>
      </c>
      <c r="F460" s="11">
        <f>AVERAGE(E459:E461)</f>
        <v>27.152478744499064</v>
      </c>
      <c r="G460" s="16"/>
      <c r="H460" s="12"/>
      <c r="I460" s="12"/>
      <c r="J460" s="16"/>
      <c r="K460" s="12"/>
      <c r="L460" s="16"/>
      <c r="M460" s="16"/>
      <c r="N460" s="16"/>
      <c r="O460" s="16"/>
      <c r="P460" s="16"/>
      <c r="Q460" s="16"/>
      <c r="R460" s="16"/>
    </row>
    <row r="461" spans="1:18" ht="15.6" x14ac:dyDescent="0.25">
      <c r="A461" s="20"/>
      <c r="B461" s="19"/>
      <c r="C461" s="19"/>
      <c r="D461" s="16">
        <v>3</v>
      </c>
      <c r="E461" s="10">
        <v>27.2731498713487</v>
      </c>
      <c r="F461" s="11">
        <f>AVERAGE(E459:E461)</f>
        <v>27.152478744499064</v>
      </c>
      <c r="G461" s="16"/>
      <c r="H461" s="12"/>
      <c r="I461" s="12"/>
      <c r="J461" s="16"/>
      <c r="K461" s="12"/>
      <c r="L461" s="16"/>
      <c r="M461" s="16"/>
      <c r="N461" s="16"/>
      <c r="O461" s="16"/>
      <c r="P461" s="16"/>
      <c r="Q461" s="16"/>
      <c r="R461" s="16"/>
    </row>
    <row r="462" spans="1:18" ht="15.6" x14ac:dyDescent="0.25">
      <c r="A462" s="18" t="s">
        <v>57</v>
      </c>
      <c r="B462" s="19" t="s">
        <v>13</v>
      </c>
      <c r="C462" s="19" t="s">
        <v>4</v>
      </c>
      <c r="D462" s="16">
        <v>1</v>
      </c>
      <c r="E462" s="10">
        <v>22.978975658706801</v>
      </c>
      <c r="F462" s="11">
        <f>AVERAGE(E462:E464)</f>
        <v>22.404694141978567</v>
      </c>
      <c r="G462" s="16">
        <f>STDEVA(E462:E464)</f>
        <v>0.51096968065372972</v>
      </c>
      <c r="H462" s="12">
        <f>E462-F465</f>
        <v>-6.5504940962349671</v>
      </c>
      <c r="I462" s="12">
        <f>F462-F465</f>
        <v>-7.1247756129632016</v>
      </c>
      <c r="J462" s="11">
        <f>SQRT(G462*G462+G465*I465)/SQRT(3)</f>
        <v>0.29500848267316798</v>
      </c>
      <c r="K462" s="12">
        <f>H462-I474</f>
        <v>1.0931234834219019</v>
      </c>
      <c r="L462" s="13">
        <f>K462+J462*2.776</f>
        <v>1.912067031322616</v>
      </c>
      <c r="M462" s="13">
        <f>K462-J462*2.776</f>
        <v>0.27417993552118769</v>
      </c>
      <c r="N462" s="16">
        <f t="shared" ref="N462:P464" si="116">POWER(2,-K462)</f>
        <v>0.46874542556595766</v>
      </c>
      <c r="O462" s="16">
        <f t="shared" si="116"/>
        <v>0.26571157265967826</v>
      </c>
      <c r="P462" s="16">
        <f t="shared" si="116"/>
        <v>0.82692022703290291</v>
      </c>
      <c r="Q462" s="16">
        <f>AVERAGE(N462:N464)</f>
        <v>0.72587695302242838</v>
      </c>
      <c r="R462" s="16">
        <f>STDEV(N462:N464)</f>
        <v>0.23320817055170409</v>
      </c>
    </row>
    <row r="463" spans="1:18" ht="15.6" x14ac:dyDescent="0.25">
      <c r="A463" s="18"/>
      <c r="B463" s="19"/>
      <c r="C463" s="19"/>
      <c r="D463" s="16">
        <v>2</v>
      </c>
      <c r="E463" s="10">
        <v>22.000333209558899</v>
      </c>
      <c r="F463" s="11">
        <f>AVERAGE(E462:E464)</f>
        <v>22.404694141978567</v>
      </c>
      <c r="G463" s="16"/>
      <c r="H463" s="12">
        <f>E463-F466</f>
        <v>-7.5291365453828689</v>
      </c>
      <c r="I463" s="12">
        <f>F463-F466</f>
        <v>-7.1247756129632016</v>
      </c>
      <c r="J463" s="11">
        <f>SQRT(G462*G462+G465*I465)/SQRT(3)</f>
        <v>0.29500848267316798</v>
      </c>
      <c r="K463" s="12">
        <f>H463-I475</f>
        <v>0.11448103427400014</v>
      </c>
      <c r="L463" s="13">
        <f>K463+J463*2.776</f>
        <v>0.93342458217471436</v>
      </c>
      <c r="M463" s="13">
        <f>K463-J463*2.776</f>
        <v>-0.70446251362671408</v>
      </c>
      <c r="N463" s="16">
        <f t="shared" si="116"/>
        <v>0.92371452922153374</v>
      </c>
      <c r="O463" s="16">
        <f t="shared" si="116"/>
        <v>0.52361394236904746</v>
      </c>
      <c r="P463" s="16">
        <f t="shared" si="116"/>
        <v>1.6295374558486888</v>
      </c>
      <c r="Q463" s="16"/>
      <c r="R463" s="16"/>
    </row>
    <row r="464" spans="1:18" ht="15.6" x14ac:dyDescent="0.25">
      <c r="A464" s="18"/>
      <c r="B464" s="19"/>
      <c r="C464" s="19"/>
      <c r="D464" s="16">
        <v>3</v>
      </c>
      <c r="E464" s="10">
        <v>22.23477355767</v>
      </c>
      <c r="F464" s="11">
        <f>AVERAGE(E462:E464)</f>
        <v>22.404694141978567</v>
      </c>
      <c r="G464" s="16"/>
      <c r="H464" s="12">
        <f>E464-F467</f>
        <v>-7.2946961972717688</v>
      </c>
      <c r="I464" s="12">
        <f>F464-F467</f>
        <v>-7.1247756129632016</v>
      </c>
      <c r="J464" s="11">
        <f>SQRT(G462*G462+G465*I465)/SQRT(3)</f>
        <v>0.29500848267316798</v>
      </c>
      <c r="K464" s="12">
        <f>H464-I476</f>
        <v>0.34892138238510029</v>
      </c>
      <c r="L464" s="13">
        <f>K464+J464*2.776</f>
        <v>1.1678649302858144</v>
      </c>
      <c r="M464" s="13">
        <f>K464-J464*2.776</f>
        <v>-0.47002216551561393</v>
      </c>
      <c r="N464" s="16">
        <f t="shared" si="116"/>
        <v>0.78517090427979364</v>
      </c>
      <c r="O464" s="16">
        <f t="shared" si="116"/>
        <v>0.44507953444219639</v>
      </c>
      <c r="P464" s="16">
        <f t="shared" si="116"/>
        <v>1.3851307490473133</v>
      </c>
      <c r="Q464" s="16"/>
      <c r="R464" s="16"/>
    </row>
    <row r="465" spans="1:18" ht="15.6" x14ac:dyDescent="0.25">
      <c r="A465" s="18"/>
      <c r="B465" s="19" t="s">
        <v>11</v>
      </c>
      <c r="C465" s="19"/>
      <c r="D465" s="16">
        <v>1</v>
      </c>
      <c r="E465" s="10">
        <v>29.700686628756301</v>
      </c>
      <c r="F465" s="11">
        <f>AVERAGE(E465:E467)</f>
        <v>29.529469754941768</v>
      </c>
      <c r="G465" s="16">
        <f>STDEVA(E465:E467)</f>
        <v>0.32023705505090583</v>
      </c>
      <c r="H465" s="12"/>
      <c r="I465" s="12"/>
      <c r="J465" s="11"/>
      <c r="K465" s="12"/>
      <c r="L465" s="16"/>
      <c r="M465" s="16"/>
      <c r="N465" s="16"/>
      <c r="O465" s="16"/>
      <c r="P465" s="16"/>
      <c r="Q465" s="16"/>
      <c r="R465" s="16"/>
    </row>
    <row r="466" spans="1:18" ht="15.6" x14ac:dyDescent="0.25">
      <c r="A466" s="18"/>
      <c r="B466" s="19"/>
      <c r="C466" s="19"/>
      <c r="D466" s="16">
        <v>2</v>
      </c>
      <c r="E466" s="10">
        <v>29.727701692221402</v>
      </c>
      <c r="F466" s="11">
        <f>AVERAGE(E465:E467)</f>
        <v>29.529469754941768</v>
      </c>
      <c r="G466" s="16"/>
      <c r="H466" s="12"/>
      <c r="I466" s="12"/>
      <c r="J466" s="16"/>
      <c r="K466" s="12"/>
      <c r="L466" s="16"/>
      <c r="M466" s="16"/>
      <c r="N466" s="16"/>
      <c r="O466" s="16"/>
      <c r="P466" s="16"/>
      <c r="Q466" s="16"/>
      <c r="R466" s="16"/>
    </row>
    <row r="467" spans="1:18" ht="15.6" x14ac:dyDescent="0.25">
      <c r="A467" s="18"/>
      <c r="B467" s="19"/>
      <c r="C467" s="19"/>
      <c r="D467" s="16">
        <v>3</v>
      </c>
      <c r="E467" s="10">
        <v>29.160020943847599</v>
      </c>
      <c r="F467" s="11">
        <f>AVERAGE(E465:E467)</f>
        <v>29.529469754941768</v>
      </c>
      <c r="G467" s="16"/>
      <c r="H467" s="12"/>
      <c r="I467" s="12"/>
      <c r="J467" s="16"/>
      <c r="K467" s="12"/>
      <c r="L467" s="16"/>
      <c r="M467" s="16"/>
      <c r="N467" s="16"/>
      <c r="O467" s="16"/>
      <c r="P467" s="16"/>
      <c r="Q467" s="16"/>
      <c r="R467" s="16"/>
    </row>
    <row r="468" spans="1:18" ht="15.6" x14ac:dyDescent="0.25">
      <c r="A468" s="18"/>
      <c r="B468" s="19" t="s">
        <v>13</v>
      </c>
      <c r="C468" s="19" t="s">
        <v>5</v>
      </c>
      <c r="D468" s="16">
        <v>1</v>
      </c>
      <c r="E468" s="10">
        <v>23.133956603491001</v>
      </c>
      <c r="F468" s="11">
        <f>AVERAGE(E468:E470)</f>
        <v>23.20357859539023</v>
      </c>
      <c r="G468" s="16">
        <f>STDEVA(E468:E470)</f>
        <v>0.14671088366442722</v>
      </c>
      <c r="H468" s="12">
        <f>E468-F471</f>
        <v>-7.0767753403058009</v>
      </c>
      <c r="I468" s="12">
        <f>F468-F471</f>
        <v>-7.0071533484065718</v>
      </c>
      <c r="J468" s="11">
        <f>SQRT(G468*G468+G471*I471)/SQRT(3)</f>
        <v>8.4703568176704935E-2</v>
      </c>
      <c r="K468" s="12">
        <f>H468-I474</f>
        <v>0.56684223935106814</v>
      </c>
      <c r="L468" s="13">
        <f>K468+J468*2.776</f>
        <v>0.80197934460960107</v>
      </c>
      <c r="M468" s="13">
        <f>K468-J468*2.776</f>
        <v>0.33170513409253527</v>
      </c>
      <c r="N468" s="16">
        <f t="shared" ref="N468:P470" si="117">POWER(2,-K468)</f>
        <v>0.67509281083480743</v>
      </c>
      <c r="O468" s="16">
        <f t="shared" si="117"/>
        <v>0.5735617238669044</v>
      </c>
      <c r="P468" s="16">
        <f t="shared" si="117"/>
        <v>0.79459678754051311</v>
      </c>
      <c r="Q468" s="16">
        <f>AVERAGE(N468:N470)</f>
        <v>0.64546549152272792</v>
      </c>
      <c r="R468" s="16">
        <f>STDEV(N468:N470)</f>
        <v>6.3695581954365726E-2</v>
      </c>
    </row>
    <row r="469" spans="1:18" ht="15.6" x14ac:dyDescent="0.25">
      <c r="A469" s="18"/>
      <c r="B469" s="19"/>
      <c r="C469" s="19"/>
      <c r="D469" s="16">
        <v>2</v>
      </c>
      <c r="E469" s="10">
        <v>23.104641069596301</v>
      </c>
      <c r="F469" s="11">
        <f>AVERAGE(E468:E470)</f>
        <v>23.20357859539023</v>
      </c>
      <c r="G469" s="16"/>
      <c r="H469" s="12">
        <f>E469-F472</f>
        <v>-7.1060908742005005</v>
      </c>
      <c r="I469" s="12">
        <f>F469-F472</f>
        <v>-7.0071533484065718</v>
      </c>
      <c r="J469" s="11">
        <f>SQRT(G468*G468+G471*I471)/SQRT(3)</f>
        <v>8.4703568176704935E-2</v>
      </c>
      <c r="K469" s="12">
        <f>H469-I475</f>
        <v>0.5375267054563686</v>
      </c>
      <c r="L469" s="13">
        <f>K469+J469*2.776</f>
        <v>0.77266381071490153</v>
      </c>
      <c r="M469" s="13">
        <f>K469-J469*2.776</f>
        <v>0.30238960019783573</v>
      </c>
      <c r="N469" s="16">
        <f t="shared" si="117"/>
        <v>0.68895100530242714</v>
      </c>
      <c r="O469" s="16">
        <f t="shared" si="117"/>
        <v>0.58533570483805675</v>
      </c>
      <c r="P469" s="16">
        <f t="shared" si="117"/>
        <v>0.81090814003657286</v>
      </c>
      <c r="Q469" s="16"/>
      <c r="R469" s="16"/>
    </row>
    <row r="470" spans="1:18" ht="15.6" x14ac:dyDescent="0.25">
      <c r="A470" s="18"/>
      <c r="B470" s="19"/>
      <c r="C470" s="19"/>
      <c r="D470" s="16">
        <v>3</v>
      </c>
      <c r="E470" s="10">
        <v>23.372138113083398</v>
      </c>
      <c r="F470" s="11">
        <f>AVERAGE(E468:E470)</f>
        <v>23.20357859539023</v>
      </c>
      <c r="G470" s="16"/>
      <c r="H470" s="12">
        <f>E470-F473</f>
        <v>-6.8385938307134033</v>
      </c>
      <c r="I470" s="12">
        <f>F470-F473</f>
        <v>-7.0071533484065718</v>
      </c>
      <c r="J470" s="11">
        <f>SQRT(G468*G468+G471*I471)/SQRT(3)</f>
        <v>8.4703568176704935E-2</v>
      </c>
      <c r="K470" s="12">
        <f>H470-I476</f>
        <v>0.80502374894346573</v>
      </c>
      <c r="L470" s="13">
        <f>K470+J470*2.776</f>
        <v>1.0401608542019987</v>
      </c>
      <c r="M470" s="13">
        <f>K470-J470*2.776</f>
        <v>0.5698866436849328</v>
      </c>
      <c r="N470" s="16">
        <f t="shared" si="117"/>
        <v>0.57235265843094907</v>
      </c>
      <c r="O470" s="16">
        <f t="shared" si="117"/>
        <v>0.48627325333759092</v>
      </c>
      <c r="P470" s="16">
        <f t="shared" si="117"/>
        <v>0.67366971834157174</v>
      </c>
      <c r="Q470" s="16"/>
      <c r="R470" s="16"/>
    </row>
    <row r="471" spans="1:18" ht="15.6" x14ac:dyDescent="0.25">
      <c r="A471" s="18"/>
      <c r="B471" s="19" t="s">
        <v>11</v>
      </c>
      <c r="C471" s="19"/>
      <c r="D471" s="16">
        <v>1</v>
      </c>
      <c r="E471" s="10">
        <v>30.5078311427988</v>
      </c>
      <c r="F471" s="11">
        <f>AVERAGE(E471:E473)</f>
        <v>30.210731943796802</v>
      </c>
      <c r="G471" s="16">
        <f>STDEVA(E471:E473)</f>
        <v>0.26334991180129974</v>
      </c>
      <c r="H471" s="12"/>
      <c r="I471" s="12"/>
      <c r="J471" s="11"/>
      <c r="K471" s="12"/>
      <c r="L471" s="16"/>
      <c r="M471" s="16"/>
      <c r="N471" s="16"/>
      <c r="O471" s="16"/>
      <c r="P471" s="16"/>
      <c r="Q471" s="16"/>
      <c r="R471" s="16"/>
    </row>
    <row r="472" spans="1:18" ht="15.6" x14ac:dyDescent="0.25">
      <c r="A472" s="18"/>
      <c r="B472" s="19"/>
      <c r="C472" s="19"/>
      <c r="D472" s="16">
        <v>2</v>
      </c>
      <c r="E472" s="10">
        <v>30.0060376605757</v>
      </c>
      <c r="F472" s="11">
        <f>AVERAGE(E471:E473)</f>
        <v>30.210731943796802</v>
      </c>
      <c r="G472" s="16"/>
      <c r="H472" s="12"/>
      <c r="I472" s="12"/>
      <c r="J472" s="16"/>
      <c r="K472" s="12"/>
      <c r="L472" s="16"/>
      <c r="M472" s="16"/>
      <c r="N472" s="16"/>
      <c r="O472" s="16"/>
      <c r="P472" s="16"/>
      <c r="Q472" s="16"/>
      <c r="R472" s="16"/>
    </row>
    <row r="473" spans="1:18" ht="15.6" x14ac:dyDescent="0.25">
      <c r="A473" s="18"/>
      <c r="B473" s="19"/>
      <c r="C473" s="19"/>
      <c r="D473" s="16">
        <v>3</v>
      </c>
      <c r="E473" s="10">
        <v>30.118327028015901</v>
      </c>
      <c r="F473" s="11">
        <f>AVERAGE(E471:E473)</f>
        <v>30.210731943796802</v>
      </c>
      <c r="G473" s="16"/>
      <c r="H473" s="12"/>
      <c r="I473" s="12"/>
      <c r="J473" s="16"/>
      <c r="K473" s="12"/>
      <c r="L473" s="16"/>
      <c r="M473" s="16"/>
      <c r="N473" s="16"/>
      <c r="O473" s="16"/>
      <c r="P473" s="16"/>
      <c r="Q473" s="16"/>
      <c r="R473" s="16"/>
    </row>
    <row r="474" spans="1:18" ht="15.6" x14ac:dyDescent="0.25">
      <c r="A474" s="18"/>
      <c r="B474" s="19" t="s">
        <v>13</v>
      </c>
      <c r="C474" s="19" t="s">
        <v>6</v>
      </c>
      <c r="D474" s="16">
        <v>1</v>
      </c>
      <c r="E474" s="10">
        <v>22.328016064197101</v>
      </c>
      <c r="F474" s="11">
        <f>AVERAGE(E474:E476)</f>
        <v>22.471214840960233</v>
      </c>
      <c r="G474" s="16">
        <f>STDEVA(E474:E476)</f>
        <v>0.36280547710087341</v>
      </c>
      <c r="H474" s="12">
        <f>E474-F477</f>
        <v>-7.786816356420001</v>
      </c>
      <c r="I474" s="12">
        <f>F474-F477</f>
        <v>-7.6436175796568691</v>
      </c>
      <c r="J474" s="11">
        <f>SQRT(G474*G474+G477*I477)/SQRT(3)</f>
        <v>0.20946583986765988</v>
      </c>
      <c r="K474" s="12">
        <f>H474-I474</f>
        <v>-0.14319877676313197</v>
      </c>
      <c r="L474" s="13">
        <f>K474+J474*2.776</f>
        <v>0.43827839470949181</v>
      </c>
      <c r="M474" s="13">
        <f>K474-J474*2.776</f>
        <v>-0.72467594823575576</v>
      </c>
      <c r="N474" s="16">
        <f t="shared" ref="N474:P476" si="118">POWER(2,-K474)</f>
        <v>1.1043509958763962</v>
      </c>
      <c r="O474" s="16">
        <f t="shared" si="118"/>
        <v>0.7380147754897779</v>
      </c>
      <c r="P474" s="16">
        <f t="shared" si="118"/>
        <v>1.6525294107883077</v>
      </c>
      <c r="Q474" s="16">
        <f>AVERAGE(N474:N476)</f>
        <v>1.0203038204480632</v>
      </c>
      <c r="R474" s="16">
        <f>STDEV(N474:N476)</f>
        <v>0.23837144873907951</v>
      </c>
    </row>
    <row r="475" spans="1:18" ht="15.6" x14ac:dyDescent="0.25">
      <c r="A475" s="18"/>
      <c r="B475" s="19"/>
      <c r="C475" s="19"/>
      <c r="D475" s="16">
        <v>2</v>
      </c>
      <c r="E475" s="10">
        <v>22.883766420953101</v>
      </c>
      <c r="F475" s="11">
        <f>AVERAGE(E474:E476)</f>
        <v>22.471214840960233</v>
      </c>
      <c r="G475" s="16"/>
      <c r="H475" s="12">
        <f>E475-F478</f>
        <v>-7.2310659996640005</v>
      </c>
      <c r="I475" s="12">
        <f>F475-F478</f>
        <v>-7.6436175796568691</v>
      </c>
      <c r="J475" s="11">
        <f>SQRT(G474*G474+G477*I477)/SQRT(3)</f>
        <v>0.20946583986765988</v>
      </c>
      <c r="K475" s="12">
        <f>H475-I475</f>
        <v>0.41255157999286851</v>
      </c>
      <c r="L475" s="13">
        <f>K475+J475*2.776</f>
        <v>0.9940287514654923</v>
      </c>
      <c r="M475" s="13">
        <f>K475-J475*2.776</f>
        <v>-0.16892559147975528</v>
      </c>
      <c r="N475" s="16">
        <f t="shared" si="118"/>
        <v>0.7512934450107861</v>
      </c>
      <c r="O475" s="16">
        <f t="shared" si="118"/>
        <v>0.50207376569309059</v>
      </c>
      <c r="P475" s="16">
        <f t="shared" si="118"/>
        <v>1.1242209394011815</v>
      </c>
      <c r="Q475" s="16"/>
      <c r="R475" s="16"/>
    </row>
    <row r="476" spans="1:18" ht="15.6" x14ac:dyDescent="0.25">
      <c r="A476" s="18"/>
      <c r="B476" s="19"/>
      <c r="C476" s="19"/>
      <c r="D476" s="16">
        <v>3</v>
      </c>
      <c r="E476" s="10">
        <v>22.2018620377305</v>
      </c>
      <c r="F476" s="11">
        <f>AVERAGE(E474:E476)</f>
        <v>22.471214840960233</v>
      </c>
      <c r="G476" s="16"/>
      <c r="H476" s="12">
        <f>E476-F479</f>
        <v>-7.912970382886602</v>
      </c>
      <c r="I476" s="12">
        <f>F476-F479</f>
        <v>-7.6436175796568691</v>
      </c>
      <c r="J476" s="11">
        <f>SQRT(G474*G474+G477*I477)/SQRT(3)</f>
        <v>0.20946583986765988</v>
      </c>
      <c r="K476" s="12">
        <f>H476-I476</f>
        <v>-0.26935280322973298</v>
      </c>
      <c r="L476" s="13">
        <f>K476+J476*2.776</f>
        <v>0.3121243682428908</v>
      </c>
      <c r="M476" s="13">
        <f>K476-J476*2.776</f>
        <v>-0.85082997470235677</v>
      </c>
      <c r="N476" s="16">
        <f t="shared" si="118"/>
        <v>1.2052670204570075</v>
      </c>
      <c r="O476" s="16">
        <f t="shared" si="118"/>
        <v>0.80545485341996215</v>
      </c>
      <c r="P476" s="16">
        <f t="shared" si="118"/>
        <v>1.8035381926538532</v>
      </c>
      <c r="Q476" s="16"/>
      <c r="R476" s="16"/>
    </row>
    <row r="477" spans="1:18" ht="15.6" x14ac:dyDescent="0.25">
      <c r="A477" s="18"/>
      <c r="B477" s="19" t="s">
        <v>11</v>
      </c>
      <c r="C477" s="19"/>
      <c r="D477" s="16">
        <v>1</v>
      </c>
      <c r="E477" s="10">
        <v>29.779936947389601</v>
      </c>
      <c r="F477" s="11">
        <f>AVERAGE(E477:E479)</f>
        <v>30.114832420617102</v>
      </c>
      <c r="G477" s="16">
        <f>STDEVA(E477:E479)</f>
        <v>0.29099373668934037</v>
      </c>
      <c r="H477" s="12"/>
      <c r="I477" s="12"/>
      <c r="J477" s="11"/>
      <c r="K477" s="12"/>
      <c r="L477" s="16"/>
      <c r="M477" s="16"/>
      <c r="N477" s="16"/>
      <c r="O477" s="16"/>
      <c r="P477" s="16"/>
      <c r="Q477" s="16"/>
      <c r="R477" s="16"/>
    </row>
    <row r="478" spans="1:18" ht="15.6" x14ac:dyDescent="0.25">
      <c r="A478" s="18"/>
      <c r="B478" s="19"/>
      <c r="C478" s="19"/>
      <c r="D478" s="16">
        <v>2</v>
      </c>
      <c r="E478" s="10">
        <v>30.3059681563279</v>
      </c>
      <c r="F478" s="11">
        <f>AVERAGE(E477:E479)</f>
        <v>30.114832420617102</v>
      </c>
      <c r="G478" s="16"/>
      <c r="H478" s="12"/>
      <c r="I478" s="12"/>
      <c r="J478" s="16"/>
      <c r="K478" s="12"/>
      <c r="L478" s="16"/>
      <c r="M478" s="16"/>
      <c r="N478" s="16"/>
      <c r="O478" s="16"/>
      <c r="P478" s="16"/>
      <c r="Q478" s="16"/>
      <c r="R478" s="16"/>
    </row>
    <row r="479" spans="1:18" ht="15.6" x14ac:dyDescent="0.25">
      <c r="A479" s="18"/>
      <c r="B479" s="19"/>
      <c r="C479" s="19"/>
      <c r="D479" s="16">
        <v>3</v>
      </c>
      <c r="E479" s="10">
        <v>30.258592158133801</v>
      </c>
      <c r="F479" s="11">
        <f>AVERAGE(E477:E479)</f>
        <v>30.114832420617102</v>
      </c>
      <c r="G479" s="16"/>
      <c r="H479" s="12"/>
      <c r="I479" s="12"/>
      <c r="J479" s="16"/>
      <c r="K479" s="12"/>
      <c r="L479" s="16"/>
      <c r="M479" s="16"/>
      <c r="N479" s="16"/>
      <c r="O479" s="16"/>
      <c r="P479" s="16"/>
      <c r="Q479" s="16"/>
      <c r="R479" s="16"/>
    </row>
    <row r="480" spans="1:18" ht="15.6" x14ac:dyDescent="0.25">
      <c r="A480" s="18"/>
      <c r="B480" s="19" t="s">
        <v>13</v>
      </c>
      <c r="C480" s="19" t="s">
        <v>7</v>
      </c>
      <c r="D480" s="16">
        <v>1</v>
      </c>
      <c r="E480" s="10">
        <v>23.7462754927619</v>
      </c>
      <c r="F480" s="11">
        <f>AVERAGE(E480:E482)</f>
        <v>24.439759834948465</v>
      </c>
      <c r="G480" s="16">
        <f>STDEVA(E480:E482)</f>
        <v>0.60057523281654024</v>
      </c>
      <c r="H480" s="12">
        <f>E480-F483</f>
        <v>-5.323723877093002</v>
      </c>
      <c r="I480" s="12">
        <f>F480-F483</f>
        <v>-4.6302395349064369</v>
      </c>
      <c r="J480" s="11">
        <f>SQRT(G480*G480+G483*I483)/SQRT(3)</f>
        <v>0.34674227233525168</v>
      </c>
      <c r="K480" s="12">
        <f>H480-I474</f>
        <v>2.3198937025638671</v>
      </c>
      <c r="L480" s="13">
        <f>K480+J480*2.776</f>
        <v>3.2824502505665256</v>
      </c>
      <c r="M480" s="13">
        <f>K480-J480*2.776</f>
        <v>1.3573371545612085</v>
      </c>
      <c r="N480" s="16">
        <f t="shared" ref="N480:P482" si="119">POWER(2,-K480)</f>
        <v>0.20028222560173017</v>
      </c>
      <c r="O480" s="16">
        <f t="shared" si="119"/>
        <v>0.102774178799142</v>
      </c>
      <c r="P480" s="16">
        <f t="shared" si="119"/>
        <v>0.39030202294661603</v>
      </c>
      <c r="Q480" s="16">
        <f>AVERAGE(N480:N482)</f>
        <v>0.13168571654450692</v>
      </c>
      <c r="R480" s="16">
        <f>STDEV(N480:N482)</f>
        <v>5.9406327532652577E-2</v>
      </c>
    </row>
    <row r="481" spans="1:18" ht="15.6" x14ac:dyDescent="0.25">
      <c r="A481" s="18"/>
      <c r="B481" s="19"/>
      <c r="C481" s="19"/>
      <c r="D481" s="16">
        <v>2</v>
      </c>
      <c r="E481" s="10">
        <v>24.786960949600999</v>
      </c>
      <c r="F481" s="11">
        <f>AVERAGE(E480:E482)</f>
        <v>24.439759834948465</v>
      </c>
      <c r="G481" s="16"/>
      <c r="H481" s="12">
        <f>E481-F484</f>
        <v>-4.2830384202539022</v>
      </c>
      <c r="I481" s="12">
        <f>F481-F484</f>
        <v>-4.6302395349064369</v>
      </c>
      <c r="J481" s="11">
        <f>SQRT(G480*G480+G483*I483)/SQRT(3)</f>
        <v>0.34674227233525168</v>
      </c>
      <c r="K481" s="12">
        <f>H481-I475</f>
        <v>3.3605791594029668</v>
      </c>
      <c r="L481" s="13">
        <f>K481+J481*2.776</f>
        <v>4.3231357074056254</v>
      </c>
      <c r="M481" s="13">
        <f>K481-J481*2.776</f>
        <v>2.3980226114003083</v>
      </c>
      <c r="N481" s="16">
        <f t="shared" si="119"/>
        <v>9.7356481562182268E-2</v>
      </c>
      <c r="O481" s="16">
        <f t="shared" si="119"/>
        <v>4.9958164850953495E-2</v>
      </c>
      <c r="P481" s="16">
        <f t="shared" si="119"/>
        <v>0.18972443304203235</v>
      </c>
      <c r="Q481" s="16"/>
      <c r="R481" s="16"/>
    </row>
    <row r="482" spans="1:18" ht="15.6" x14ac:dyDescent="0.25">
      <c r="A482" s="18"/>
      <c r="B482" s="19"/>
      <c r="C482" s="19"/>
      <c r="D482" s="16">
        <v>3</v>
      </c>
      <c r="E482" s="10">
        <v>24.786043062482499</v>
      </c>
      <c r="F482" s="11">
        <f>AVERAGE(E480:E482)</f>
        <v>24.439759834948465</v>
      </c>
      <c r="G482" s="16"/>
      <c r="H482" s="12">
        <f>E482-F485</f>
        <v>-4.283956307372403</v>
      </c>
      <c r="I482" s="12">
        <f>F482-F485</f>
        <v>-4.6302395349064369</v>
      </c>
      <c r="J482" s="11">
        <f>SQRT(G480*G480+G483*I483)/SQRT(3)</f>
        <v>0.34674227233525168</v>
      </c>
      <c r="K482" s="12">
        <f>H482-I476</f>
        <v>3.3596612722844661</v>
      </c>
      <c r="L482" s="13">
        <f>K482+J482*2.776</f>
        <v>4.3222178202871246</v>
      </c>
      <c r="M482" s="13">
        <f>K482-J482*2.776</f>
        <v>2.3971047242818075</v>
      </c>
      <c r="N482" s="16">
        <f t="shared" si="119"/>
        <v>9.7418442469608291E-2</v>
      </c>
      <c r="O482" s="16">
        <f t="shared" si="119"/>
        <v>4.9989959890973774E-2</v>
      </c>
      <c r="P482" s="16">
        <f t="shared" si="119"/>
        <v>0.18984517999019176</v>
      </c>
      <c r="Q482" s="16"/>
      <c r="R482" s="16"/>
    </row>
    <row r="483" spans="1:18" ht="15.6" x14ac:dyDescent="0.25">
      <c r="A483" s="18"/>
      <c r="B483" s="19" t="s">
        <v>11</v>
      </c>
      <c r="C483" s="19"/>
      <c r="D483" s="16">
        <v>1</v>
      </c>
      <c r="E483" s="10">
        <v>29.220117558678599</v>
      </c>
      <c r="F483" s="11">
        <f>AVERAGE(E483:E485)</f>
        <v>29.069999369854902</v>
      </c>
      <c r="G483" s="16">
        <f>STDEVA(E483:E485)</f>
        <v>0.44192856175124273</v>
      </c>
      <c r="H483" s="12"/>
      <c r="I483" s="12"/>
      <c r="J483" s="11"/>
      <c r="K483" s="12"/>
      <c r="L483" s="16"/>
      <c r="M483" s="16"/>
      <c r="N483" s="16"/>
      <c r="O483" s="16"/>
      <c r="P483" s="16"/>
      <c r="Q483" s="16"/>
      <c r="R483" s="16"/>
    </row>
    <row r="484" spans="1:18" ht="15.6" x14ac:dyDescent="0.25">
      <c r="A484" s="18"/>
      <c r="B484" s="19"/>
      <c r="C484" s="19"/>
      <c r="D484" s="16">
        <v>2</v>
      </c>
      <c r="E484" s="10">
        <v>28.572566920779501</v>
      </c>
      <c r="F484" s="11">
        <f>AVERAGE(E483:E485)</f>
        <v>29.069999369854902</v>
      </c>
      <c r="G484" s="14"/>
      <c r="H484" s="12"/>
      <c r="I484" s="12"/>
      <c r="J484" s="16"/>
      <c r="K484" s="12"/>
      <c r="L484" s="16"/>
      <c r="M484" s="16"/>
      <c r="N484" s="16"/>
      <c r="O484" s="16"/>
      <c r="P484" s="16"/>
      <c r="Q484" s="16"/>
      <c r="R484" s="16"/>
    </row>
    <row r="485" spans="1:18" ht="15.6" x14ac:dyDescent="0.25">
      <c r="A485" s="18"/>
      <c r="B485" s="19"/>
      <c r="C485" s="19"/>
      <c r="D485" s="16">
        <v>3</v>
      </c>
      <c r="E485" s="10">
        <v>29.417313630106602</v>
      </c>
      <c r="F485" s="11">
        <f>AVERAGE(E483:E485)</f>
        <v>29.069999369854902</v>
      </c>
      <c r="G485" s="14"/>
      <c r="H485" s="12"/>
      <c r="I485" s="12"/>
      <c r="J485" s="16"/>
      <c r="K485" s="12"/>
      <c r="L485" s="16"/>
      <c r="M485" s="16"/>
      <c r="N485" s="16"/>
      <c r="O485" s="16"/>
      <c r="P485" s="16"/>
      <c r="Q485" s="16"/>
      <c r="R485" s="16"/>
    </row>
    <row r="486" spans="1:18" ht="15.6" x14ac:dyDescent="0.25">
      <c r="A486" s="20" t="s">
        <v>37</v>
      </c>
      <c r="B486" s="19" t="s">
        <v>38</v>
      </c>
      <c r="C486" s="19" t="s">
        <v>4</v>
      </c>
      <c r="D486" s="16">
        <v>1</v>
      </c>
      <c r="E486" s="10">
        <v>27.899236230640899</v>
      </c>
      <c r="F486" s="11">
        <f>AVERAGE(E486:E488)</f>
        <v>27.663940001721766</v>
      </c>
      <c r="G486" s="16">
        <f>STDEVA(E486:E488)</f>
        <v>0.20442469612948644</v>
      </c>
      <c r="H486" s="12">
        <f>E486-F489</f>
        <v>0.12079424438529784</v>
      </c>
      <c r="I486" s="12">
        <f>F486-F489</f>
        <v>-0.11450198453383464</v>
      </c>
      <c r="J486" s="11">
        <f>SQRT(G486*G486+G489*I489)/SQRT(3)</f>
        <v>0.11802465333936644</v>
      </c>
      <c r="K486" s="12">
        <f>H486-I498</f>
        <v>-0.32771040819390507</v>
      </c>
      <c r="L486" s="13">
        <f>K486+J486*2.776</f>
        <v>-7.3970523823851941E-5</v>
      </c>
      <c r="M486" s="13">
        <f>K486-J486*2.776</f>
        <v>-0.65534684586398628</v>
      </c>
      <c r="N486" s="16">
        <f t="shared" ref="N486:P488" si="120">POWER(2,-K486)</f>
        <v>1.2550200461445857</v>
      </c>
      <c r="O486" s="16">
        <f t="shared" si="120"/>
        <v>1.000051273774488</v>
      </c>
      <c r="P486" s="16">
        <f t="shared" si="120"/>
        <v>1.5749945603088529</v>
      </c>
      <c r="Q486" s="16">
        <f>AVERAGE(N486:N488)</f>
        <v>1.4869863776475434</v>
      </c>
      <c r="R486" s="16">
        <f>STDEV(N486:N488)</f>
        <v>0.20170501352053102</v>
      </c>
    </row>
    <row r="487" spans="1:18" ht="15.6" x14ac:dyDescent="0.25">
      <c r="A487" s="20"/>
      <c r="B487" s="19"/>
      <c r="C487" s="19"/>
      <c r="D487" s="16">
        <v>2</v>
      </c>
      <c r="E487" s="10">
        <v>27.529975641371699</v>
      </c>
      <c r="F487" s="11">
        <f>AVERAGE(E486:E488)</f>
        <v>27.663940001721766</v>
      </c>
      <c r="G487" s="16"/>
      <c r="H487" s="12">
        <f>E487-F490</f>
        <v>-0.24846634488390151</v>
      </c>
      <c r="I487" s="12">
        <f>F487-F490</f>
        <v>-0.11450198453383464</v>
      </c>
      <c r="J487" s="11">
        <f>SQRT(G486*G486+G489*I489)/SQRT(3)</f>
        <v>0.11802465333936644</v>
      </c>
      <c r="K487" s="12">
        <f>H487-I499</f>
        <v>-0.69697099746310442</v>
      </c>
      <c r="L487" s="13">
        <f>K487+J487*2.776</f>
        <v>-0.36933455979302321</v>
      </c>
      <c r="M487" s="13">
        <f>K487-J487*2.776</f>
        <v>-1.0246074351331855</v>
      </c>
      <c r="N487" s="16">
        <f t="shared" si="120"/>
        <v>1.621097650473732</v>
      </c>
      <c r="O487" s="16">
        <f t="shared" si="120"/>
        <v>1.2917568729275228</v>
      </c>
      <c r="P487" s="16">
        <f t="shared" si="120"/>
        <v>2.0344057364414749</v>
      </c>
      <c r="Q487" s="16"/>
      <c r="R487" s="16"/>
    </row>
    <row r="488" spans="1:18" ht="15.6" x14ac:dyDescent="0.25">
      <c r="A488" s="20"/>
      <c r="B488" s="19"/>
      <c r="C488" s="19"/>
      <c r="D488" s="16">
        <v>3</v>
      </c>
      <c r="E488" s="10">
        <v>27.5626081331527</v>
      </c>
      <c r="F488" s="11">
        <f>AVERAGE(E486:E488)</f>
        <v>27.663940001721766</v>
      </c>
      <c r="G488" s="16"/>
      <c r="H488" s="12">
        <f>E488-F491</f>
        <v>-0.21583385310290026</v>
      </c>
      <c r="I488" s="12">
        <f>F488-F491</f>
        <v>-0.11450198453383464</v>
      </c>
      <c r="J488" s="11">
        <f>SQRT(G486*G486+G489*I489)/SQRT(3)</f>
        <v>0.11802465333936644</v>
      </c>
      <c r="K488" s="12">
        <f>H488-I500</f>
        <v>-0.66433850568210318</v>
      </c>
      <c r="L488" s="13">
        <f>K488+J488*2.776</f>
        <v>-0.33670206801202196</v>
      </c>
      <c r="M488" s="13">
        <f>K488-J488*2.776</f>
        <v>-0.99197494335218439</v>
      </c>
      <c r="N488" s="16">
        <f t="shared" si="120"/>
        <v>1.5848414363243131</v>
      </c>
      <c r="O488" s="16">
        <f t="shared" si="120"/>
        <v>1.2628664394609408</v>
      </c>
      <c r="P488" s="16">
        <f t="shared" si="120"/>
        <v>1.9889057938404393</v>
      </c>
      <c r="Q488" s="16"/>
      <c r="R488" s="16"/>
    </row>
    <row r="489" spans="1:18" ht="15.6" x14ac:dyDescent="0.25">
      <c r="A489" s="20"/>
      <c r="B489" s="19" t="s">
        <v>11</v>
      </c>
      <c r="C489" s="19"/>
      <c r="D489" s="16">
        <v>1</v>
      </c>
      <c r="E489" s="10">
        <v>27.863303208561099</v>
      </c>
      <c r="F489" s="11">
        <f>AVERAGE(E489:E491)</f>
        <v>27.778441986255601</v>
      </c>
      <c r="G489" s="16">
        <f>STDEVA(E489:E491)</f>
        <v>0.13717308481464285</v>
      </c>
      <c r="H489" s="12"/>
      <c r="I489" s="12"/>
      <c r="J489" s="11"/>
      <c r="K489" s="12"/>
      <c r="L489" s="16"/>
      <c r="M489" s="16"/>
      <c r="N489" s="16"/>
      <c r="O489" s="16"/>
      <c r="P489" s="16"/>
      <c r="Q489" s="16"/>
      <c r="R489" s="16"/>
    </row>
    <row r="490" spans="1:18" ht="15.6" x14ac:dyDescent="0.25">
      <c r="A490" s="20"/>
      <c r="B490" s="19"/>
      <c r="C490" s="19"/>
      <c r="D490" s="16">
        <v>2</v>
      </c>
      <c r="E490" s="10">
        <v>27.620186572451701</v>
      </c>
      <c r="F490" s="11">
        <f>AVERAGE(E489:E491)</f>
        <v>27.778441986255601</v>
      </c>
      <c r="G490" s="16"/>
      <c r="H490" s="12"/>
      <c r="I490" s="12"/>
      <c r="J490" s="16"/>
      <c r="K490" s="12"/>
      <c r="L490" s="16"/>
      <c r="M490" s="16"/>
      <c r="N490" s="16"/>
      <c r="O490" s="16"/>
      <c r="P490" s="16"/>
      <c r="Q490" s="16"/>
      <c r="R490" s="16"/>
    </row>
    <row r="491" spans="1:18" ht="15.6" x14ac:dyDescent="0.25">
      <c r="A491" s="20"/>
      <c r="B491" s="19"/>
      <c r="C491" s="19"/>
      <c r="D491" s="16">
        <v>3</v>
      </c>
      <c r="E491" s="10">
        <v>27.851836177753999</v>
      </c>
      <c r="F491" s="11">
        <f>AVERAGE(E489:E491)</f>
        <v>27.778441986255601</v>
      </c>
      <c r="G491" s="16"/>
      <c r="H491" s="12"/>
      <c r="I491" s="12"/>
      <c r="J491" s="16"/>
      <c r="K491" s="12"/>
      <c r="L491" s="16"/>
      <c r="M491" s="16"/>
      <c r="N491" s="16"/>
      <c r="O491" s="16"/>
      <c r="P491" s="16"/>
      <c r="Q491" s="16"/>
      <c r="R491" s="16"/>
    </row>
    <row r="492" spans="1:18" ht="15.6" x14ac:dyDescent="0.25">
      <c r="A492" s="20"/>
      <c r="B492" s="19" t="s">
        <v>38</v>
      </c>
      <c r="C492" s="19" t="s">
        <v>5</v>
      </c>
      <c r="D492" s="16">
        <v>1</v>
      </c>
      <c r="E492" s="10">
        <v>27.017262593194399</v>
      </c>
      <c r="F492" s="11">
        <f>AVERAGE(E492:E494)</f>
        <v>27.017043529080002</v>
      </c>
      <c r="G492" s="16">
        <f>STDEVA(E492:E494)</f>
        <v>0.16846811323888483</v>
      </c>
      <c r="H492" s="12">
        <f>E492-F495</f>
        <v>-0.88579425888423557</v>
      </c>
      <c r="I492" s="12">
        <f>F492-F495</f>
        <v>-0.88601332299863245</v>
      </c>
      <c r="J492" s="11">
        <f>SQRT(G492*G492+G495*I495)/SQRT(3)</f>
        <v>9.7265110528338514E-2</v>
      </c>
      <c r="K492" s="12">
        <f>H492-I498</f>
        <v>-1.3342989114634385</v>
      </c>
      <c r="L492" s="13">
        <f>K492+J492*2.776</f>
        <v>-1.0642909646367709</v>
      </c>
      <c r="M492" s="13">
        <f>K492-J492*2.776</f>
        <v>-1.6043068582901061</v>
      </c>
      <c r="N492" s="16">
        <f t="shared" ref="N492:P494" si="121">POWER(2,-K492)</f>
        <v>2.5215291637631263</v>
      </c>
      <c r="O492" s="16">
        <f t="shared" si="121"/>
        <v>2.0911419021383746</v>
      </c>
      <c r="P492" s="16">
        <f t="shared" si="121"/>
        <v>3.0404963513983687</v>
      </c>
      <c r="Q492" s="16">
        <f>AVERAGE(N492:N494)</f>
        <v>2.5333888878886657</v>
      </c>
      <c r="R492" s="16">
        <f>STDEV(N492:N494)</f>
        <v>0.2953623268700063</v>
      </c>
    </row>
    <row r="493" spans="1:18" ht="15.6" x14ac:dyDescent="0.25">
      <c r="A493" s="20"/>
      <c r="B493" s="19"/>
      <c r="C493" s="19"/>
      <c r="D493" s="16">
        <v>2</v>
      </c>
      <c r="E493" s="10">
        <v>27.185402003440799</v>
      </c>
      <c r="F493" s="11">
        <f>AVERAGE(E492:E494)</f>
        <v>27.017043529080002</v>
      </c>
      <c r="G493" s="16"/>
      <c r="H493" s="12">
        <f>E493-F496</f>
        <v>-0.71765484863783513</v>
      </c>
      <c r="I493" s="12">
        <f>F493-F496</f>
        <v>-0.88601332299863245</v>
      </c>
      <c r="J493" s="11">
        <f>SQRT(G492*G492+G495*I495)/SQRT(3)</f>
        <v>9.7265110528338514E-2</v>
      </c>
      <c r="K493" s="12">
        <f>H493-I499</f>
        <v>-1.166159501217038</v>
      </c>
      <c r="L493" s="13">
        <f>K493+J493*2.776</f>
        <v>-0.89615155439037042</v>
      </c>
      <c r="M493" s="13">
        <f>K493-J493*2.776</f>
        <v>-1.4361674480437057</v>
      </c>
      <c r="N493" s="16">
        <f t="shared" si="121"/>
        <v>2.2441350540232659</v>
      </c>
      <c r="O493" s="16">
        <f t="shared" si="121"/>
        <v>1.8610948122139033</v>
      </c>
      <c r="P493" s="16">
        <f t="shared" si="121"/>
        <v>2.7060105200686473</v>
      </c>
      <c r="Q493" s="16"/>
      <c r="R493" s="16"/>
    </row>
    <row r="494" spans="1:18" ht="15.6" x14ac:dyDescent="0.25">
      <c r="A494" s="20"/>
      <c r="B494" s="19"/>
      <c r="C494" s="19"/>
      <c r="D494" s="16">
        <v>3</v>
      </c>
      <c r="E494" s="10">
        <v>26.848465990604801</v>
      </c>
      <c r="F494" s="11">
        <f>AVERAGE(E492:E494)</f>
        <v>27.017043529080002</v>
      </c>
      <c r="G494" s="16"/>
      <c r="H494" s="12">
        <f>E494-F497</f>
        <v>-1.0545908614738337</v>
      </c>
      <c r="I494" s="12">
        <f>F494-F497</f>
        <v>-0.88601332299863245</v>
      </c>
      <c r="J494" s="11">
        <f>SQRT(G492*G492+G495*I495)/SQRT(3)</f>
        <v>9.7265110528338514E-2</v>
      </c>
      <c r="K494" s="12">
        <f>H494-I500</f>
        <v>-1.5030955140530367</v>
      </c>
      <c r="L494" s="13">
        <f>K494+J494*2.776</f>
        <v>-1.233087567226369</v>
      </c>
      <c r="M494" s="13">
        <f>K494-J494*2.776</f>
        <v>-1.7731034608797043</v>
      </c>
      <c r="N494" s="16">
        <f t="shared" si="121"/>
        <v>2.8345024458796049</v>
      </c>
      <c r="O494" s="16">
        <f t="shared" si="121"/>
        <v>2.3506953326078484</v>
      </c>
      <c r="P494" s="16">
        <f t="shared" si="121"/>
        <v>3.417884063599232</v>
      </c>
      <c r="Q494" s="16"/>
      <c r="R494" s="16"/>
    </row>
    <row r="495" spans="1:18" ht="15.6" x14ac:dyDescent="0.25">
      <c r="A495" s="20"/>
      <c r="B495" s="19" t="s">
        <v>11</v>
      </c>
      <c r="C495" s="19"/>
      <c r="D495" s="16">
        <v>1</v>
      </c>
      <c r="E495" s="10">
        <v>27.936823539953998</v>
      </c>
      <c r="F495" s="11">
        <f>AVERAGE(E495:E497)</f>
        <v>27.903056852078635</v>
      </c>
      <c r="G495" s="16">
        <f>STDEVA(E495:E497)</f>
        <v>0.14825282936026243</v>
      </c>
      <c r="H495" s="12"/>
      <c r="I495" s="12"/>
      <c r="J495" s="11"/>
      <c r="K495" s="12"/>
      <c r="L495" s="16"/>
      <c r="M495" s="16"/>
      <c r="N495" s="16"/>
      <c r="O495" s="16"/>
      <c r="P495" s="16"/>
      <c r="Q495" s="16"/>
      <c r="R495" s="16"/>
    </row>
    <row r="496" spans="1:18" ht="15.6" x14ac:dyDescent="0.25">
      <c r="A496" s="20"/>
      <c r="B496" s="19"/>
      <c r="C496" s="19"/>
      <c r="D496" s="16">
        <v>2</v>
      </c>
      <c r="E496" s="10">
        <v>28.031513659185901</v>
      </c>
      <c r="F496" s="11">
        <f>AVERAGE(E495:E497)</f>
        <v>27.903056852078635</v>
      </c>
      <c r="G496" s="16"/>
      <c r="H496" s="12"/>
      <c r="I496" s="12"/>
      <c r="J496" s="16"/>
      <c r="K496" s="12"/>
      <c r="L496" s="16"/>
      <c r="M496" s="16"/>
      <c r="N496" s="16"/>
      <c r="O496" s="16"/>
      <c r="P496" s="16"/>
      <c r="Q496" s="16"/>
      <c r="R496" s="16"/>
    </row>
    <row r="497" spans="1:18" ht="15.6" x14ac:dyDescent="0.25">
      <c r="A497" s="20"/>
      <c r="B497" s="19"/>
      <c r="C497" s="19"/>
      <c r="D497" s="16">
        <v>3</v>
      </c>
      <c r="E497" s="10">
        <v>27.740833357096001</v>
      </c>
      <c r="F497" s="11">
        <f>AVERAGE(E495:E497)</f>
        <v>27.903056852078635</v>
      </c>
      <c r="G497" s="16"/>
      <c r="H497" s="12"/>
      <c r="I497" s="12"/>
      <c r="J497" s="16"/>
      <c r="K497" s="12"/>
      <c r="L497" s="16"/>
      <c r="M497" s="16"/>
      <c r="N497" s="16"/>
      <c r="O497" s="16"/>
      <c r="P497" s="16"/>
      <c r="Q497" s="16"/>
      <c r="R497" s="16"/>
    </row>
    <row r="498" spans="1:18" ht="15.6" x14ac:dyDescent="0.25">
      <c r="A498" s="20"/>
      <c r="B498" s="19" t="s">
        <v>38</v>
      </c>
      <c r="C498" s="19" t="s">
        <v>6</v>
      </c>
      <c r="D498" s="16">
        <v>1</v>
      </c>
      <c r="E498" s="10">
        <v>28.417935465852398</v>
      </c>
      <c r="F498" s="11">
        <f>AVERAGE(E498:E500)</f>
        <v>27.801006173457868</v>
      </c>
      <c r="G498" s="16">
        <f>STDEVA(E498:E500)</f>
        <v>0.53816305625941052</v>
      </c>
      <c r="H498" s="12">
        <f>E498-F501</f>
        <v>1.0654339449737336</v>
      </c>
      <c r="I498" s="12">
        <f>F498-F501</f>
        <v>0.44850465257920291</v>
      </c>
      <c r="J498" s="11">
        <f>SQRT(G498*G498+G501*I501)/SQRT(3)</f>
        <v>0.31070858539928242</v>
      </c>
      <c r="K498" s="12">
        <f>H498-I498</f>
        <v>0.61692929239453065</v>
      </c>
      <c r="L498" s="13">
        <f>K498+J498*2.776</f>
        <v>1.4794563254629387</v>
      </c>
      <c r="M498" s="13">
        <f>K498-J498*2.776</f>
        <v>-0.2455977406738773</v>
      </c>
      <c r="N498" s="16">
        <f t="shared" ref="N498:P500" si="122">POWER(2,-K498)</f>
        <v>0.65205732468252964</v>
      </c>
      <c r="O498" s="16">
        <f t="shared" si="122"/>
        <v>0.35862393270647447</v>
      </c>
      <c r="P498" s="16">
        <f t="shared" si="122"/>
        <v>1.1855838829923739</v>
      </c>
      <c r="Q498" s="16">
        <f>AVERAGE(N498:N500)</f>
        <v>1.0437719627468052</v>
      </c>
      <c r="R498" s="16">
        <f>STDEV(N498:N500)</f>
        <v>0.34373467960548282</v>
      </c>
    </row>
    <row r="499" spans="1:18" ht="15.6" x14ac:dyDescent="0.25">
      <c r="A499" s="20"/>
      <c r="B499" s="19"/>
      <c r="C499" s="19"/>
      <c r="D499" s="16">
        <v>2</v>
      </c>
      <c r="E499" s="10">
        <v>27.4279802287788</v>
      </c>
      <c r="F499" s="11">
        <f>AVERAGE(E498:E500)</f>
        <v>27.801006173457868</v>
      </c>
      <c r="G499" s="16"/>
      <c r="H499" s="12">
        <f>E499-F502</f>
        <v>7.5478707900135333E-2</v>
      </c>
      <c r="I499" s="12">
        <f>F499-F502</f>
        <v>0.44850465257920291</v>
      </c>
      <c r="J499" s="11">
        <f>SQRT(G498*G498+G501*I501)/SQRT(3)</f>
        <v>0.31070858539928242</v>
      </c>
      <c r="K499" s="12">
        <f>H499-I499</f>
        <v>-0.37302594467906758</v>
      </c>
      <c r="L499" s="13">
        <f>K499+J499*2.776</f>
        <v>0.48950108838934037</v>
      </c>
      <c r="M499" s="13">
        <f>K499-J499*2.776</f>
        <v>-1.2355529777474756</v>
      </c>
      <c r="N499" s="16">
        <f t="shared" si="122"/>
        <v>1.2950662884451918</v>
      </c>
      <c r="O499" s="16">
        <f t="shared" si="122"/>
        <v>0.71227137231211579</v>
      </c>
      <c r="P499" s="16">
        <f t="shared" si="122"/>
        <v>2.3547158522219269</v>
      </c>
      <c r="Q499" s="16"/>
      <c r="R499" s="16"/>
    </row>
    <row r="500" spans="1:18" ht="15.6" x14ac:dyDescent="0.25">
      <c r="A500" s="20"/>
      <c r="B500" s="19"/>
      <c r="C500" s="19"/>
      <c r="D500" s="16">
        <v>3</v>
      </c>
      <c r="E500" s="10">
        <v>27.557102825742401</v>
      </c>
      <c r="F500" s="11">
        <f>AVERAGE(E498:E500)</f>
        <v>27.801006173457868</v>
      </c>
      <c r="G500" s="16"/>
      <c r="H500" s="12">
        <f>E500-F503</f>
        <v>0.20460130486373629</v>
      </c>
      <c r="I500" s="12">
        <f>F500-F503</f>
        <v>0.44850465257920291</v>
      </c>
      <c r="J500" s="11">
        <f>SQRT(G498*G498+G501*I501)/SQRT(3)</f>
        <v>0.31070858539928242</v>
      </c>
      <c r="K500" s="12">
        <f>H500-I500</f>
        <v>-0.24390334771546662</v>
      </c>
      <c r="L500" s="13">
        <f>K500+J500*2.776</f>
        <v>0.61862368535294132</v>
      </c>
      <c r="M500" s="13">
        <f>K500-J500*2.776</f>
        <v>-1.1064303807838747</v>
      </c>
      <c r="N500" s="16">
        <f t="shared" si="122"/>
        <v>1.1841922751126941</v>
      </c>
      <c r="O500" s="16">
        <f t="shared" si="122"/>
        <v>0.65129195655965932</v>
      </c>
      <c r="P500" s="16">
        <f t="shared" si="122"/>
        <v>2.1531224672941662</v>
      </c>
      <c r="Q500" s="16"/>
      <c r="R500" s="16"/>
    </row>
    <row r="501" spans="1:18" ht="15.6" x14ac:dyDescent="0.25">
      <c r="A501" s="20"/>
      <c r="B501" s="19" t="s">
        <v>11</v>
      </c>
      <c r="C501" s="19"/>
      <c r="D501" s="16">
        <v>1</v>
      </c>
      <c r="E501" s="10">
        <v>27.2030014628934</v>
      </c>
      <c r="F501" s="11">
        <f>AVERAGE(E501:E503)</f>
        <v>27.352501520878665</v>
      </c>
      <c r="G501" s="16">
        <f>STDEVA(E501:E503)</f>
        <v>0.27180456067912723</v>
      </c>
      <c r="H501" s="12"/>
      <c r="I501" s="12"/>
      <c r="J501" s="11"/>
      <c r="K501" s="12"/>
      <c r="L501" s="16"/>
      <c r="M501" s="16"/>
      <c r="N501" s="16"/>
      <c r="O501" s="16"/>
      <c r="P501" s="16"/>
      <c r="Q501" s="16"/>
      <c r="R501" s="16"/>
    </row>
    <row r="502" spans="1:18" ht="15.6" x14ac:dyDescent="0.25">
      <c r="A502" s="20"/>
      <c r="B502" s="19"/>
      <c r="C502" s="19"/>
      <c r="D502" s="16">
        <v>2</v>
      </c>
      <c r="E502" s="10">
        <v>27.6662390363696</v>
      </c>
      <c r="F502" s="11">
        <f>AVERAGE(E501:E503)</f>
        <v>27.352501520878665</v>
      </c>
      <c r="G502" s="16"/>
      <c r="H502" s="12"/>
      <c r="I502" s="12"/>
      <c r="J502" s="16"/>
      <c r="K502" s="12"/>
      <c r="L502" s="16"/>
      <c r="M502" s="16"/>
      <c r="N502" s="16"/>
      <c r="O502" s="16"/>
      <c r="P502" s="16"/>
      <c r="Q502" s="16"/>
      <c r="R502" s="16"/>
    </row>
    <row r="503" spans="1:18" ht="15.6" x14ac:dyDescent="0.25">
      <c r="A503" s="20"/>
      <c r="B503" s="19"/>
      <c r="C503" s="19"/>
      <c r="D503" s="16">
        <v>3</v>
      </c>
      <c r="E503" s="10">
        <v>27.188264063373001</v>
      </c>
      <c r="F503" s="11">
        <f>AVERAGE(E501:E503)</f>
        <v>27.352501520878665</v>
      </c>
      <c r="G503" s="16"/>
      <c r="H503" s="12"/>
      <c r="I503" s="12"/>
      <c r="J503" s="16"/>
      <c r="K503" s="12"/>
      <c r="L503" s="16"/>
      <c r="M503" s="16"/>
      <c r="N503" s="16"/>
      <c r="O503" s="16"/>
      <c r="P503" s="16"/>
      <c r="Q503" s="16"/>
      <c r="R503" s="16"/>
    </row>
    <row r="504" spans="1:18" ht="15.6" x14ac:dyDescent="0.25">
      <c r="A504" s="20"/>
      <c r="B504" s="19" t="s">
        <v>38</v>
      </c>
      <c r="C504" s="19" t="s">
        <v>7</v>
      </c>
      <c r="D504" s="16">
        <v>1</v>
      </c>
      <c r="E504" s="10">
        <v>27.399920192823998</v>
      </c>
      <c r="F504" s="11">
        <f>AVERAGE(E504:E506)</f>
        <v>27.382937887838565</v>
      </c>
      <c r="G504" s="16">
        <f>STDEVA(E504:E506)</f>
        <v>6.7795065892105905E-2</v>
      </c>
      <c r="H504" s="12">
        <f>E504-F507</f>
        <v>-3.055735726207768</v>
      </c>
      <c r="I504" s="12">
        <f>F504-F507</f>
        <v>-3.072718031193201</v>
      </c>
      <c r="J504" s="11">
        <f>SQRT(G504*G504+G507*I507)/SQRT(3)</f>
        <v>3.9141499542535763E-2</v>
      </c>
      <c r="K504" s="12">
        <f>H504-I498</f>
        <v>-3.5042403787869709</v>
      </c>
      <c r="L504" s="13">
        <f>K504+J504*2.776</f>
        <v>-3.3955835760568918</v>
      </c>
      <c r="M504" s="13">
        <f>K504-J504*2.776</f>
        <v>-3.6128971815170501</v>
      </c>
      <c r="N504" s="16">
        <f t="shared" ref="N504:P506" si="123">POWER(2,-K504)</f>
        <v>11.347010742796073</v>
      </c>
      <c r="O504" s="16">
        <f t="shared" si="123"/>
        <v>10.523798140265232</v>
      </c>
      <c r="P504" s="16">
        <f t="shared" si="123"/>
        <v>12.234618251038063</v>
      </c>
      <c r="Q504" s="16">
        <f>AVERAGE(N504:N506)</f>
        <v>11.489867724561449</v>
      </c>
      <c r="R504" s="16">
        <f>STDEV(N504:N506)</f>
        <v>0.54422720392972268</v>
      </c>
    </row>
    <row r="505" spans="1:18" ht="15.6" x14ac:dyDescent="0.25">
      <c r="A505" s="20"/>
      <c r="B505" s="19"/>
      <c r="C505" s="19"/>
      <c r="D505" s="16">
        <v>2</v>
      </c>
      <c r="E505" s="10">
        <v>27.308266134356199</v>
      </c>
      <c r="F505" s="11">
        <f>AVERAGE(E504:E506)</f>
        <v>27.382937887838565</v>
      </c>
      <c r="G505" s="16"/>
      <c r="H505" s="12">
        <f>E505-F508</f>
        <v>-3.1473897846755676</v>
      </c>
      <c r="I505" s="12">
        <f>F505-F508</f>
        <v>-3.072718031193201</v>
      </c>
      <c r="J505" s="11">
        <f>SQRT(G504*G504+G507*I507)/SQRT(3)</f>
        <v>3.9141499542535763E-2</v>
      </c>
      <c r="K505" s="12">
        <f>H505-I499</f>
        <v>-3.5958944372547705</v>
      </c>
      <c r="L505" s="13">
        <f>K505+J505*2.776</f>
        <v>-3.4872376345246914</v>
      </c>
      <c r="M505" s="13">
        <f>K505-J505*2.776</f>
        <v>-3.7045512399848497</v>
      </c>
      <c r="N505" s="16">
        <f t="shared" si="123"/>
        <v>12.091274669315451</v>
      </c>
      <c r="O505" s="16">
        <f t="shared" si="123"/>
        <v>11.214066573362807</v>
      </c>
      <c r="P505" s="16">
        <f t="shared" si="123"/>
        <v>13.037101409412111</v>
      </c>
      <c r="Q505" s="16"/>
      <c r="R505" s="16"/>
    </row>
    <row r="506" spans="1:18" ht="15.6" x14ac:dyDescent="0.25">
      <c r="A506" s="20"/>
      <c r="B506" s="19"/>
      <c r="C506" s="19"/>
      <c r="D506" s="16">
        <v>3</v>
      </c>
      <c r="E506" s="10">
        <v>27.440627336335499</v>
      </c>
      <c r="F506" s="11">
        <f>AVERAGE(E504:E506)</f>
        <v>27.382937887838565</v>
      </c>
      <c r="G506" s="16"/>
      <c r="H506" s="12">
        <f>E506-F509</f>
        <v>-3.0150285826962673</v>
      </c>
      <c r="I506" s="12">
        <f>F506-F509</f>
        <v>-3.072718031193201</v>
      </c>
      <c r="J506" s="11">
        <f>SQRT(G504*G504+G507*I507)/SQRT(3)</f>
        <v>3.9141499542535763E-2</v>
      </c>
      <c r="K506" s="12">
        <f>H506-I500</f>
        <v>-3.4635332352754702</v>
      </c>
      <c r="L506" s="13">
        <f>K506+J506*2.776</f>
        <v>-3.354876432545391</v>
      </c>
      <c r="M506" s="13">
        <f>K506-J506*2.776</f>
        <v>-3.5721900380055494</v>
      </c>
      <c r="N506" s="16">
        <f t="shared" si="123"/>
        <v>11.031317761572822</v>
      </c>
      <c r="O506" s="16">
        <f t="shared" si="123"/>
        <v>10.231008322400539</v>
      </c>
      <c r="P506" s="16">
        <f t="shared" si="123"/>
        <v>11.894230531545443</v>
      </c>
      <c r="Q506" s="16"/>
      <c r="R506" s="16"/>
    </row>
    <row r="507" spans="1:18" ht="15.6" x14ac:dyDescent="0.25">
      <c r="A507" s="20"/>
      <c r="B507" s="19" t="s">
        <v>11</v>
      </c>
      <c r="C507" s="19"/>
      <c r="D507" s="16">
        <v>1</v>
      </c>
      <c r="E507" s="10">
        <v>30.229301610521699</v>
      </c>
      <c r="F507" s="11">
        <f>AVERAGE(E507:E509)</f>
        <v>30.455655919031766</v>
      </c>
      <c r="G507" s="16">
        <f>STDEVA(E507:E509)</f>
        <v>0.19606640545790474</v>
      </c>
      <c r="H507" s="12"/>
      <c r="I507" s="12"/>
      <c r="J507" s="11"/>
      <c r="K507" s="12"/>
      <c r="L507" s="16"/>
      <c r="M507" s="16"/>
      <c r="N507" s="16"/>
      <c r="O507" s="16"/>
      <c r="P507" s="16"/>
      <c r="Q507" s="16"/>
      <c r="R507" s="16"/>
    </row>
    <row r="508" spans="1:18" ht="15.6" x14ac:dyDescent="0.25">
      <c r="A508" s="20"/>
      <c r="B508" s="19"/>
      <c r="C508" s="19"/>
      <c r="D508" s="16">
        <v>2</v>
      </c>
      <c r="E508" s="10">
        <v>30.572684126828399</v>
      </c>
      <c r="F508" s="11">
        <f>AVERAGE(E507:E509)</f>
        <v>30.455655919031766</v>
      </c>
      <c r="G508" s="16"/>
      <c r="H508" s="12"/>
      <c r="I508" s="12"/>
      <c r="J508" s="16"/>
      <c r="K508" s="12"/>
      <c r="L508" s="16"/>
      <c r="M508" s="16"/>
      <c r="N508" s="16"/>
      <c r="O508" s="16"/>
      <c r="P508" s="16"/>
      <c r="Q508" s="16"/>
      <c r="R508" s="16"/>
    </row>
    <row r="509" spans="1:18" ht="15.6" x14ac:dyDescent="0.25">
      <c r="A509" s="20"/>
      <c r="B509" s="19"/>
      <c r="C509" s="19"/>
      <c r="D509" s="16">
        <v>3</v>
      </c>
      <c r="E509" s="10">
        <v>30.564982019745202</v>
      </c>
      <c r="F509" s="11">
        <f>AVERAGE(E507:E509)</f>
        <v>30.455655919031766</v>
      </c>
      <c r="G509" s="16"/>
      <c r="H509" s="12"/>
      <c r="I509" s="12"/>
      <c r="J509" s="16"/>
      <c r="K509" s="12"/>
      <c r="L509" s="16"/>
      <c r="M509" s="16"/>
      <c r="N509" s="16"/>
      <c r="O509" s="16"/>
      <c r="P509" s="16"/>
      <c r="Q509" s="16"/>
      <c r="R509" s="16"/>
    </row>
    <row r="510" spans="1:18" ht="15.6" x14ac:dyDescent="0.25">
      <c r="A510" s="18" t="s">
        <v>58</v>
      </c>
      <c r="B510" s="19" t="s">
        <v>63</v>
      </c>
      <c r="C510" s="19" t="s">
        <v>4</v>
      </c>
      <c r="D510" s="16">
        <v>1</v>
      </c>
      <c r="E510" s="10">
        <v>12.631503890022699</v>
      </c>
      <c r="F510" s="11">
        <f>AVERAGE(E510:E512)</f>
        <v>12.580095494147967</v>
      </c>
      <c r="G510" s="16">
        <f>STDEVA(E510:E512)</f>
        <v>4.9037456855865198E-2</v>
      </c>
      <c r="H510" s="12">
        <f>E510-F513</f>
        <v>-13.598960431486802</v>
      </c>
      <c r="I510" s="12">
        <f>F510-F513</f>
        <v>-13.650368827361534</v>
      </c>
      <c r="J510" s="11">
        <f>SQRT(G510*G510+G513*I513)/SQRT(3)</f>
        <v>2.8311788916108433E-2</v>
      </c>
      <c r="K510" s="12">
        <f>H510-I522</f>
        <v>-1.7519840469916677</v>
      </c>
      <c r="L510" s="13">
        <f>K510+J510*2.776</f>
        <v>-1.6733905209605506</v>
      </c>
      <c r="M510" s="13">
        <f>K510-J510*2.776</f>
        <v>-1.8305775730227847</v>
      </c>
      <c r="N510" s="16">
        <f t="shared" ref="N510:P512" si="124">POWER(2,-K510)</f>
        <v>3.3682145692427872</v>
      </c>
      <c r="O510" s="16">
        <f t="shared" si="124"/>
        <v>3.1896331863484138</v>
      </c>
      <c r="P510" s="16">
        <f t="shared" si="124"/>
        <v>3.556794377803461</v>
      </c>
      <c r="Q510" s="16">
        <f>AVERAGE(N510:N512)</f>
        <v>3.4917421026023301</v>
      </c>
      <c r="R510" s="16">
        <f>STDEV(N510:N512)</f>
        <v>0.11835340530737361</v>
      </c>
    </row>
    <row r="511" spans="1:18" ht="15.6" x14ac:dyDescent="0.25">
      <c r="A511" s="18"/>
      <c r="B511" s="19"/>
      <c r="C511" s="19"/>
      <c r="D511" s="16">
        <v>2</v>
      </c>
      <c r="E511" s="10">
        <v>12.5338351584391</v>
      </c>
      <c r="F511" s="11">
        <f>AVERAGE(E510:E512)</f>
        <v>12.580095494147967</v>
      </c>
      <c r="G511" s="16"/>
      <c r="H511" s="12">
        <f>E511-F514</f>
        <v>-13.696629163070401</v>
      </c>
      <c r="I511" s="12">
        <f>F511-F514</f>
        <v>-13.650368827361534</v>
      </c>
      <c r="J511" s="11">
        <f>SQRT(G510*G510+G513*I513)/SQRT(3)</f>
        <v>2.8311788916108433E-2</v>
      </c>
      <c r="K511" s="12">
        <f>H511-I523</f>
        <v>-1.8496527785752672</v>
      </c>
      <c r="L511" s="13">
        <f>K511+J511*2.776</f>
        <v>-1.7710592525441502</v>
      </c>
      <c r="M511" s="13">
        <f>K511-J511*2.776</f>
        <v>-1.9282463046063842</v>
      </c>
      <c r="N511" s="16">
        <f t="shared" si="124"/>
        <v>3.6041343190354933</v>
      </c>
      <c r="O511" s="16">
        <f t="shared" si="124"/>
        <v>3.4130445658149537</v>
      </c>
      <c r="P511" s="16">
        <f t="shared" si="124"/>
        <v>3.8059228173446922</v>
      </c>
      <c r="Q511" s="16"/>
      <c r="R511" s="16"/>
    </row>
    <row r="512" spans="1:18" ht="15.6" x14ac:dyDescent="0.25">
      <c r="A512" s="18"/>
      <c r="B512" s="19"/>
      <c r="C512" s="19"/>
      <c r="D512" s="16">
        <v>3</v>
      </c>
      <c r="E512" s="10">
        <v>12.5749474339821</v>
      </c>
      <c r="F512" s="11">
        <f>AVERAGE(E510:E512)</f>
        <v>12.580095494147967</v>
      </c>
      <c r="G512" s="16"/>
      <c r="H512" s="12">
        <f>E512-F515</f>
        <v>-13.655516887527401</v>
      </c>
      <c r="I512" s="12">
        <f>F512-F515</f>
        <v>-13.650368827361534</v>
      </c>
      <c r="J512" s="11">
        <f>SQRT(G510*G510+G513*I513)/SQRT(3)</f>
        <v>2.8311788916108433E-2</v>
      </c>
      <c r="K512" s="12">
        <f>H512-I524</f>
        <v>-1.8085405030322672</v>
      </c>
      <c r="L512" s="13">
        <f>K512+J512*2.776</f>
        <v>-1.7299469770011502</v>
      </c>
      <c r="M512" s="13">
        <f>K512-J512*2.776</f>
        <v>-1.8871340290633842</v>
      </c>
      <c r="N512" s="16">
        <f t="shared" si="124"/>
        <v>3.5028774195287093</v>
      </c>
      <c r="O512" s="16">
        <f t="shared" si="124"/>
        <v>3.3171562664284351</v>
      </c>
      <c r="P512" s="16">
        <f t="shared" si="124"/>
        <v>3.698996740197384</v>
      </c>
      <c r="Q512" s="16"/>
      <c r="R512" s="16"/>
    </row>
    <row r="513" spans="1:18" ht="15.6" x14ac:dyDescent="0.25">
      <c r="A513" s="18"/>
      <c r="B513" s="19" t="s">
        <v>11</v>
      </c>
      <c r="C513" s="19"/>
      <c r="D513" s="16">
        <v>1</v>
      </c>
      <c r="E513" s="10">
        <v>26.249407242627498</v>
      </c>
      <c r="F513" s="11">
        <f>AVERAGE(E513:E515)</f>
        <v>26.230464321509501</v>
      </c>
      <c r="G513" s="16">
        <f>STDEVA(E513:E515)</f>
        <v>3.6850510598843429E-2</v>
      </c>
      <c r="H513" s="12"/>
      <c r="I513" s="12"/>
      <c r="J513" s="11"/>
      <c r="K513" s="12"/>
      <c r="L513" s="16"/>
      <c r="M513" s="16"/>
      <c r="N513" s="16"/>
      <c r="O513" s="16"/>
      <c r="P513" s="16"/>
      <c r="Q513" s="16"/>
      <c r="R513" s="16"/>
    </row>
    <row r="514" spans="1:18" ht="15.6" x14ac:dyDescent="0.25">
      <c r="A514" s="18"/>
      <c r="B514" s="19"/>
      <c r="C514" s="19"/>
      <c r="D514" s="16">
        <v>2</v>
      </c>
      <c r="E514" s="10">
        <v>26.187995369590801</v>
      </c>
      <c r="F514" s="11">
        <f>AVERAGE(E513:E515)</f>
        <v>26.230464321509501</v>
      </c>
      <c r="G514" s="16"/>
      <c r="H514" s="12"/>
      <c r="I514" s="12"/>
      <c r="J514" s="16"/>
      <c r="K514" s="12"/>
      <c r="L514" s="16"/>
      <c r="M514" s="16"/>
      <c r="N514" s="16"/>
      <c r="O514" s="16"/>
      <c r="P514" s="16"/>
      <c r="Q514" s="16"/>
      <c r="R514" s="16"/>
    </row>
    <row r="515" spans="1:18" ht="15.6" x14ac:dyDescent="0.25">
      <c r="A515" s="18"/>
      <c r="B515" s="19"/>
      <c r="C515" s="19"/>
      <c r="D515" s="16">
        <v>3</v>
      </c>
      <c r="E515" s="10">
        <v>26.253990352310201</v>
      </c>
      <c r="F515" s="11">
        <f>AVERAGE(E513:E515)</f>
        <v>26.230464321509501</v>
      </c>
      <c r="G515" s="16"/>
      <c r="H515" s="12"/>
      <c r="I515" s="12"/>
      <c r="J515" s="16"/>
      <c r="K515" s="12"/>
      <c r="L515" s="16"/>
      <c r="M515" s="16"/>
      <c r="N515" s="16"/>
      <c r="O515" s="16"/>
      <c r="P515" s="16"/>
      <c r="Q515" s="16"/>
      <c r="R515" s="16"/>
    </row>
    <row r="516" spans="1:18" ht="15.6" x14ac:dyDescent="0.25">
      <c r="A516" s="18"/>
      <c r="B516" s="19" t="s">
        <v>63</v>
      </c>
      <c r="C516" s="19" t="s">
        <v>5</v>
      </c>
      <c r="D516" s="16">
        <v>1</v>
      </c>
      <c r="E516" s="10">
        <v>11.9067811930059</v>
      </c>
      <c r="F516" s="11">
        <f>AVERAGE(E516:E518)</f>
        <v>11.858940849802366</v>
      </c>
      <c r="G516" s="16">
        <f>STDEVA(E516:E518)</f>
        <v>7.9283715120551393E-2</v>
      </c>
      <c r="H516" s="12">
        <f>E516-F519</f>
        <v>-14.44757218304103</v>
      </c>
      <c r="I516" s="12">
        <f>F516-F519</f>
        <v>-14.495412526244564</v>
      </c>
      <c r="J516" s="11">
        <f>SQRT(G516*G516+G519*I519)/SQRT(3)</f>
        <v>4.5774474267203949E-2</v>
      </c>
      <c r="K516" s="12">
        <f>H516-I522</f>
        <v>-2.6005957985458963</v>
      </c>
      <c r="L516" s="13">
        <f>K516+J516*2.776</f>
        <v>-2.473525857980138</v>
      </c>
      <c r="M516" s="13">
        <f>K516-J516*2.776</f>
        <v>-2.7276657391116546</v>
      </c>
      <c r="N516" s="16">
        <f t="shared" ref="N516:P518" si="125">POWER(2,-K516)</f>
        <v>6.0653706018792768</v>
      </c>
      <c r="O516" s="16">
        <f t="shared" si="125"/>
        <v>5.5539949215160549</v>
      </c>
      <c r="P516" s="16">
        <f t="shared" si="125"/>
        <v>6.6238304244072443</v>
      </c>
      <c r="Q516" s="16">
        <f>AVERAGE(N516:N518)</f>
        <v>6.2762526561301852</v>
      </c>
      <c r="R516" s="16">
        <f>STDEV(N516:N518)</f>
        <v>0.35018791366671465</v>
      </c>
    </row>
    <row r="517" spans="1:18" ht="15.6" x14ac:dyDescent="0.25">
      <c r="A517" s="18"/>
      <c r="B517" s="19"/>
      <c r="C517" s="19"/>
      <c r="D517" s="16">
        <v>2</v>
      </c>
      <c r="E517" s="10">
        <v>11.7674234618752</v>
      </c>
      <c r="F517" s="11">
        <f>AVERAGE(E516:E518)</f>
        <v>11.858940849802366</v>
      </c>
      <c r="G517" s="16"/>
      <c r="H517" s="12">
        <f>E517-F520</f>
        <v>-14.58692991417173</v>
      </c>
      <c r="I517" s="12">
        <f>F517-F520</f>
        <v>-14.495412526244564</v>
      </c>
      <c r="J517" s="11">
        <f>SQRT(G516*G516+G519*I519)/SQRT(3)</f>
        <v>4.5774474267203949E-2</v>
      </c>
      <c r="K517" s="12">
        <f>H517-I523</f>
        <v>-2.7399535296765958</v>
      </c>
      <c r="L517" s="13">
        <f>K517+J517*2.776</f>
        <v>-2.6128835891108375</v>
      </c>
      <c r="M517" s="13">
        <f>K517-J517*2.776</f>
        <v>-2.867023470242354</v>
      </c>
      <c r="N517" s="16">
        <f t="shared" si="125"/>
        <v>6.6804881682690587</v>
      </c>
      <c r="O517" s="16">
        <f t="shared" si="125"/>
        <v>6.1172514913298857</v>
      </c>
      <c r="P517" s="16">
        <f t="shared" si="125"/>
        <v>7.2955840101778451</v>
      </c>
      <c r="Q517" s="16"/>
      <c r="R517" s="16"/>
    </row>
    <row r="518" spans="1:18" ht="15.6" x14ac:dyDescent="0.25">
      <c r="A518" s="18"/>
      <c r="B518" s="19"/>
      <c r="C518" s="19"/>
      <c r="D518" s="16">
        <v>3</v>
      </c>
      <c r="E518" s="10">
        <v>11.902617894525999</v>
      </c>
      <c r="F518" s="11">
        <f>AVERAGE(E516:E518)</f>
        <v>11.858940849802366</v>
      </c>
      <c r="G518" s="16"/>
      <c r="H518" s="12">
        <f>E518-F521</f>
        <v>-14.451735481520931</v>
      </c>
      <c r="I518" s="12">
        <f>F518-F521</f>
        <v>-14.495412526244564</v>
      </c>
      <c r="J518" s="11">
        <f>SQRT(G516*G516+G519*I519)/SQRT(3)</f>
        <v>4.5774474267203949E-2</v>
      </c>
      <c r="K518" s="12">
        <f>H518-I524</f>
        <v>-2.6047590970257968</v>
      </c>
      <c r="L518" s="13">
        <f>K518+J518*2.776</f>
        <v>-2.4776891564600385</v>
      </c>
      <c r="M518" s="13">
        <f>K518-J518*2.776</f>
        <v>-2.731829037591555</v>
      </c>
      <c r="N518" s="16">
        <f t="shared" si="125"/>
        <v>6.082899198242222</v>
      </c>
      <c r="O518" s="16">
        <f t="shared" si="125"/>
        <v>5.570045669536456</v>
      </c>
      <c r="P518" s="16">
        <f t="shared" si="125"/>
        <v>6.6429729397632009</v>
      </c>
      <c r="Q518" s="16"/>
      <c r="R518" s="16"/>
    </row>
    <row r="519" spans="1:18" ht="15.6" x14ac:dyDescent="0.25">
      <c r="A519" s="18"/>
      <c r="B519" s="19" t="s">
        <v>11</v>
      </c>
      <c r="C519" s="19"/>
      <c r="D519" s="16">
        <v>1</v>
      </c>
      <c r="E519" s="10">
        <v>26.381284123083599</v>
      </c>
      <c r="F519" s="11">
        <f>AVERAGE(E519:E521)</f>
        <v>26.35435337604693</v>
      </c>
      <c r="G519" s="16">
        <f>STDEVA(E519:E521)</f>
        <v>4.1174633696118179E-2</v>
      </c>
      <c r="H519" s="12"/>
      <c r="I519" s="12"/>
      <c r="J519" s="11"/>
      <c r="K519" s="12"/>
      <c r="L519" s="16"/>
      <c r="M519" s="16"/>
      <c r="N519" s="16"/>
      <c r="O519" s="16"/>
      <c r="P519" s="16"/>
      <c r="Q519" s="16"/>
      <c r="R519" s="16"/>
    </row>
    <row r="520" spans="1:18" ht="15.6" x14ac:dyDescent="0.25">
      <c r="A520" s="18"/>
      <c r="B520" s="19"/>
      <c r="C520" s="19"/>
      <c r="D520" s="16">
        <v>2</v>
      </c>
      <c r="E520" s="10">
        <v>26.374820311734499</v>
      </c>
      <c r="F520" s="11">
        <f>AVERAGE(E519:E521)</f>
        <v>26.35435337604693</v>
      </c>
      <c r="G520" s="16"/>
      <c r="H520" s="12"/>
      <c r="I520" s="12"/>
      <c r="J520" s="16"/>
      <c r="K520" s="12"/>
      <c r="L520" s="16"/>
      <c r="M520" s="16"/>
      <c r="N520" s="16"/>
      <c r="O520" s="16"/>
      <c r="P520" s="16"/>
      <c r="Q520" s="16"/>
      <c r="R520" s="16"/>
    </row>
    <row r="521" spans="1:18" ht="15.6" x14ac:dyDescent="0.25">
      <c r="A521" s="18"/>
      <c r="B521" s="19"/>
      <c r="C521" s="19"/>
      <c r="D521" s="16">
        <v>3</v>
      </c>
      <c r="E521" s="10">
        <v>26.306955693322699</v>
      </c>
      <c r="F521" s="11">
        <f>AVERAGE(E519:E521)</f>
        <v>26.35435337604693</v>
      </c>
      <c r="G521" s="16"/>
      <c r="H521" s="12"/>
      <c r="I521" s="12"/>
      <c r="J521" s="16"/>
      <c r="K521" s="12"/>
      <c r="L521" s="16"/>
      <c r="M521" s="16"/>
      <c r="N521" s="16"/>
      <c r="O521" s="16"/>
      <c r="P521" s="16"/>
      <c r="Q521" s="16"/>
      <c r="R521" s="16"/>
    </row>
    <row r="522" spans="1:18" ht="15.6" x14ac:dyDescent="0.25">
      <c r="A522" s="18"/>
      <c r="B522" s="19" t="s">
        <v>63</v>
      </c>
      <c r="C522" s="19" t="s">
        <v>6</v>
      </c>
      <c r="D522" s="16">
        <v>1</v>
      </c>
      <c r="E522" s="10">
        <v>13.769787893461601</v>
      </c>
      <c r="F522" s="11">
        <f>AVERAGE(E522:E524)</f>
        <v>13.679014815179533</v>
      </c>
      <c r="G522" s="16">
        <f>STDEVA(E522:E524)</f>
        <v>0.2432181924598959</v>
      </c>
      <c r="H522" s="12">
        <f>E522-F525</f>
        <v>-11.756203306213067</v>
      </c>
      <c r="I522" s="12">
        <f>F522-F525</f>
        <v>-11.846976384495134</v>
      </c>
      <c r="J522" s="11">
        <f>SQRT(G522*G522+G525*I525)/SQRT(3)</f>
        <v>0.14042208888853511</v>
      </c>
      <c r="K522" s="12">
        <f>H522-I522</f>
        <v>9.0773078282067488E-2</v>
      </c>
      <c r="L522" s="13">
        <f>K522+J522*2.776</f>
        <v>0.48058479703664092</v>
      </c>
      <c r="M522" s="13">
        <f>K522-J522*2.776</f>
        <v>-0.29903864047250595</v>
      </c>
      <c r="N522" s="16">
        <f t="shared" ref="N522:P524" si="126">POWER(2,-K522)</f>
        <v>0.9390194342070145</v>
      </c>
      <c r="O522" s="16">
        <f t="shared" si="126"/>
        <v>0.71668705572390279</v>
      </c>
      <c r="P522" s="16">
        <f t="shared" si="126"/>
        <v>1.2303242967431949</v>
      </c>
      <c r="Q522" s="16">
        <f>AVERAGE(N522:N524)</f>
        <v>1.0097533432946628</v>
      </c>
      <c r="R522" s="16">
        <f>STDEV(N522:N524)</f>
        <v>0.17631850678505379</v>
      </c>
    </row>
    <row r="523" spans="1:18" ht="15.6" x14ac:dyDescent="0.25">
      <c r="A523" s="18"/>
      <c r="B523" s="19"/>
      <c r="C523" s="19"/>
      <c r="D523" s="16">
        <v>2</v>
      </c>
      <c r="E523" s="10">
        <v>13.863791859904101</v>
      </c>
      <c r="F523" s="11">
        <f>AVERAGE(E522:E524)</f>
        <v>13.679014815179533</v>
      </c>
      <c r="G523" s="16"/>
      <c r="H523" s="12">
        <f>E523-F526</f>
        <v>-11.662199339770567</v>
      </c>
      <c r="I523" s="12">
        <f>F523-F526</f>
        <v>-11.846976384495134</v>
      </c>
      <c r="J523" s="11">
        <f>SQRT(G522*G522+G525*I525)/SQRT(3)</f>
        <v>0.14042208888853511</v>
      </c>
      <c r="K523" s="12">
        <f>H523-I523</f>
        <v>0.18477704472456757</v>
      </c>
      <c r="L523" s="13">
        <f>K523+J523*2.776</f>
        <v>0.57458876347914101</v>
      </c>
      <c r="M523" s="13">
        <f>K523-J523*2.776</f>
        <v>-0.20503467403000586</v>
      </c>
      <c r="N523" s="16">
        <f t="shared" si="126"/>
        <v>0.87978502811724213</v>
      </c>
      <c r="O523" s="16">
        <f t="shared" si="126"/>
        <v>0.67147762708850578</v>
      </c>
      <c r="P523" s="16">
        <f t="shared" si="126"/>
        <v>1.152714051033058</v>
      </c>
      <c r="Q523" s="16"/>
      <c r="R523" s="16"/>
    </row>
    <row r="524" spans="1:18" ht="15.6" x14ac:dyDescent="0.25">
      <c r="A524" s="18"/>
      <c r="B524" s="19"/>
      <c r="C524" s="19"/>
      <c r="D524" s="16">
        <v>3</v>
      </c>
      <c r="E524" s="10">
        <v>13.4034646921729</v>
      </c>
      <c r="F524" s="11">
        <f>AVERAGE(E522:E524)</f>
        <v>13.679014815179533</v>
      </c>
      <c r="G524" s="16"/>
      <c r="H524" s="12">
        <f>E524-F527</f>
        <v>-12.122526507501767</v>
      </c>
      <c r="I524" s="12">
        <f>F524-F527</f>
        <v>-11.846976384495134</v>
      </c>
      <c r="J524" s="11">
        <f>SQRT(G522*G522+G525*I525)/SQRT(3)</f>
        <v>0.14042208888853511</v>
      </c>
      <c r="K524" s="12">
        <f>H524-I524</f>
        <v>-0.27555012300663329</v>
      </c>
      <c r="L524" s="13">
        <f>K524+J524*2.776</f>
        <v>0.11426159574794015</v>
      </c>
      <c r="M524" s="13">
        <f>K524-J524*2.776</f>
        <v>-0.66536184176120672</v>
      </c>
      <c r="N524" s="16">
        <f t="shared" si="126"/>
        <v>1.2104555675597315</v>
      </c>
      <c r="O524" s="16">
        <f t="shared" si="126"/>
        <v>0.92385503983907791</v>
      </c>
      <c r="P524" s="16">
        <f t="shared" si="126"/>
        <v>1.5859659988341555</v>
      </c>
      <c r="Q524" s="16"/>
      <c r="R524" s="16"/>
    </row>
    <row r="525" spans="1:18" ht="15.6" x14ac:dyDescent="0.25">
      <c r="A525" s="18"/>
      <c r="B525" s="19" t="s">
        <v>11</v>
      </c>
      <c r="C525" s="19"/>
      <c r="D525" s="16">
        <v>1</v>
      </c>
      <c r="E525" s="10">
        <v>25.612377733646799</v>
      </c>
      <c r="F525" s="11">
        <f>AVERAGE(E525:E527)</f>
        <v>25.525991199674667</v>
      </c>
      <c r="G525" s="16">
        <f>STDEVA(E525:E527)</f>
        <v>8.465807938210039E-2</v>
      </c>
      <c r="H525" s="12"/>
      <c r="I525" s="12"/>
      <c r="J525" s="11"/>
      <c r="K525" s="12"/>
      <c r="L525" s="16"/>
      <c r="M525" s="16"/>
      <c r="N525" s="16"/>
      <c r="O525" s="16"/>
      <c r="P525" s="16"/>
      <c r="Q525" s="16"/>
      <c r="R525" s="16"/>
    </row>
    <row r="526" spans="1:18" ht="15.6" x14ac:dyDescent="0.25">
      <c r="A526" s="18"/>
      <c r="B526" s="19"/>
      <c r="C526" s="19"/>
      <c r="D526" s="16">
        <v>2</v>
      </c>
      <c r="E526" s="10">
        <v>25.522421353362201</v>
      </c>
      <c r="F526" s="11">
        <f>AVERAGE(E525:E527)</f>
        <v>25.525991199674667</v>
      </c>
      <c r="G526" s="16"/>
      <c r="H526" s="12"/>
      <c r="I526" s="12"/>
      <c r="J526" s="16"/>
      <c r="K526" s="12"/>
      <c r="L526" s="16"/>
      <c r="M526" s="16"/>
      <c r="N526" s="16"/>
      <c r="O526" s="16"/>
      <c r="P526" s="16"/>
      <c r="Q526" s="16"/>
      <c r="R526" s="16"/>
    </row>
    <row r="527" spans="1:18" ht="15.6" x14ac:dyDescent="0.25">
      <c r="A527" s="18"/>
      <c r="B527" s="19"/>
      <c r="C527" s="19"/>
      <c r="D527" s="16">
        <v>3</v>
      </c>
      <c r="E527" s="10">
        <v>25.443174512014998</v>
      </c>
      <c r="F527" s="11">
        <f>AVERAGE(E525:E527)</f>
        <v>25.525991199674667</v>
      </c>
      <c r="G527" s="16"/>
      <c r="H527" s="12"/>
      <c r="I527" s="12"/>
      <c r="J527" s="16"/>
      <c r="K527" s="12"/>
      <c r="L527" s="16"/>
      <c r="M527" s="16"/>
      <c r="N527" s="16"/>
      <c r="O527" s="16"/>
      <c r="P527" s="16"/>
      <c r="Q527" s="16"/>
      <c r="R527" s="16"/>
    </row>
    <row r="528" spans="1:18" ht="15.6" x14ac:dyDescent="0.25">
      <c r="A528" s="18"/>
      <c r="B528" s="19" t="s">
        <v>63</v>
      </c>
      <c r="C528" s="19" t="s">
        <v>7</v>
      </c>
      <c r="D528" s="16">
        <v>1</v>
      </c>
      <c r="E528" s="10">
        <v>11.2610671351342</v>
      </c>
      <c r="F528" s="11">
        <f>AVERAGE(E528:E530)</f>
        <v>11.407351376690533</v>
      </c>
      <c r="G528" s="16">
        <f>STDEVA(E528:E530)</f>
        <v>0.14167336371682951</v>
      </c>
      <c r="H528" s="12">
        <f>E528-F531</f>
        <v>-14.38332031722417</v>
      </c>
      <c r="I528" s="12">
        <f>F528-F531</f>
        <v>-14.237036075667836</v>
      </c>
      <c r="J528" s="11">
        <f>SQRT(G528*G528+G531*I531)/SQRT(3)</f>
        <v>8.1795154678911283E-2</v>
      </c>
      <c r="K528" s="12">
        <f>H528-I522</f>
        <v>-2.5363439327290358</v>
      </c>
      <c r="L528" s="13">
        <f>K528+J528*2.776</f>
        <v>-2.309280583340378</v>
      </c>
      <c r="M528" s="13">
        <f>K528-J528*2.776</f>
        <v>-2.7634072821176936</v>
      </c>
      <c r="N528" s="16">
        <f t="shared" ref="N528:P530" si="127">POWER(2,-K528)</f>
        <v>5.8011701424461544</v>
      </c>
      <c r="O528" s="16">
        <f t="shared" si="127"/>
        <v>4.9563586375475372</v>
      </c>
      <c r="P528" s="16">
        <f t="shared" si="127"/>
        <v>6.7899797982054242</v>
      </c>
      <c r="Q528" s="16">
        <f>AVERAGE(N528:N530)</f>
        <v>5.2587100379137475</v>
      </c>
      <c r="R528" s="16">
        <f>STDEV(N528:N530)</f>
        <v>0.51836635117437668</v>
      </c>
    </row>
    <row r="529" spans="1:18" ht="15.6" x14ac:dyDescent="0.25">
      <c r="A529" s="18"/>
      <c r="B529" s="19"/>
      <c r="C529" s="19"/>
      <c r="D529" s="16">
        <v>2</v>
      </c>
      <c r="E529" s="10">
        <v>11.417074001325499</v>
      </c>
      <c r="F529" s="11">
        <f>AVERAGE(E528:E530)</f>
        <v>11.407351376690533</v>
      </c>
      <c r="G529" s="16"/>
      <c r="H529" s="12">
        <f>E529-F532</f>
        <v>-14.22731345103287</v>
      </c>
      <c r="I529" s="12">
        <f>F529-F532</f>
        <v>-14.237036075667836</v>
      </c>
      <c r="J529" s="11">
        <f>SQRT(G528*G528+G531*I531)/SQRT(3)</f>
        <v>8.1795154678911283E-2</v>
      </c>
      <c r="K529" s="12">
        <f>H529-I523</f>
        <v>-2.3803370665377361</v>
      </c>
      <c r="L529" s="13">
        <f>K529+J529*2.776</f>
        <v>-2.1532737171490783</v>
      </c>
      <c r="M529" s="13">
        <f>K529-J529*2.776</f>
        <v>-2.6074004159263939</v>
      </c>
      <c r="N529" s="16">
        <f t="shared" si="127"/>
        <v>5.2065837288215375</v>
      </c>
      <c r="O529" s="16">
        <f t="shared" si="127"/>
        <v>4.4483605208616952</v>
      </c>
      <c r="P529" s="16">
        <f t="shared" si="127"/>
        <v>6.0940461093692955</v>
      </c>
      <c r="Q529" s="16"/>
      <c r="R529" s="16"/>
    </row>
    <row r="530" spans="1:18" ht="15.6" x14ac:dyDescent="0.25">
      <c r="A530" s="18"/>
      <c r="B530" s="19"/>
      <c r="C530" s="19"/>
      <c r="D530" s="16">
        <v>3</v>
      </c>
      <c r="E530" s="10">
        <v>11.543912993611899</v>
      </c>
      <c r="F530" s="11">
        <f>AVERAGE(E528:E530)</f>
        <v>11.407351376690533</v>
      </c>
      <c r="G530" s="16"/>
      <c r="H530" s="12">
        <f>E530-F533</f>
        <v>-14.10047445874647</v>
      </c>
      <c r="I530" s="12">
        <f>F530-F533</f>
        <v>-14.237036075667836</v>
      </c>
      <c r="J530" s="11">
        <f>SQRT(G528*G528+G531*I531)/SQRT(3)</f>
        <v>8.1795154678911283E-2</v>
      </c>
      <c r="K530" s="12">
        <f>H530-I524</f>
        <v>-2.2534980742513362</v>
      </c>
      <c r="L530" s="13">
        <f>K530+J530*2.776</f>
        <v>-2.0264347248626784</v>
      </c>
      <c r="M530" s="13">
        <f>K530-J530*2.776</f>
        <v>-2.480561423639994</v>
      </c>
      <c r="N530" s="16">
        <f t="shared" si="127"/>
        <v>4.7683762424735514</v>
      </c>
      <c r="O530" s="16">
        <f t="shared" si="127"/>
        <v>4.0739682160907451</v>
      </c>
      <c r="P530" s="16">
        <f t="shared" si="127"/>
        <v>5.5811461414896124</v>
      </c>
      <c r="Q530" s="16"/>
      <c r="R530" s="16"/>
    </row>
    <row r="531" spans="1:18" ht="15.6" x14ac:dyDescent="0.25">
      <c r="A531" s="18"/>
      <c r="B531" s="19" t="s">
        <v>11</v>
      </c>
      <c r="C531" s="19"/>
      <c r="D531" s="16">
        <v>1</v>
      </c>
      <c r="E531" s="10">
        <v>25.643568004746498</v>
      </c>
      <c r="F531" s="11">
        <f>AVERAGE(E531:E533)</f>
        <v>25.644387452358369</v>
      </c>
      <c r="G531" s="16">
        <f>STDEVA(E531:E533)</f>
        <v>3.1722767960165104E-3</v>
      </c>
      <c r="H531" s="12"/>
      <c r="I531" s="12"/>
      <c r="J531" s="11"/>
      <c r="K531" s="12"/>
      <c r="L531" s="16"/>
      <c r="M531" s="16"/>
      <c r="N531" s="16"/>
      <c r="O531" s="16"/>
      <c r="P531" s="16"/>
      <c r="Q531" s="16"/>
      <c r="R531" s="16"/>
    </row>
    <row r="532" spans="1:18" ht="15.6" x14ac:dyDescent="0.25">
      <c r="A532" s="18"/>
      <c r="B532" s="19"/>
      <c r="C532" s="19"/>
      <c r="D532" s="16">
        <v>2</v>
      </c>
      <c r="E532" s="10">
        <v>25.6478890557349</v>
      </c>
      <c r="F532" s="11">
        <f>AVERAGE(E531:E533)</f>
        <v>25.644387452358369</v>
      </c>
      <c r="G532" s="16"/>
      <c r="H532" s="12"/>
      <c r="I532" s="12"/>
      <c r="J532" s="16"/>
      <c r="K532" s="12"/>
      <c r="L532" s="16"/>
      <c r="M532" s="16"/>
      <c r="N532" s="16"/>
      <c r="O532" s="16"/>
      <c r="P532" s="16"/>
      <c r="Q532" s="16"/>
      <c r="R532" s="16"/>
    </row>
    <row r="533" spans="1:18" ht="15.6" x14ac:dyDescent="0.25">
      <c r="A533" s="18"/>
      <c r="B533" s="19"/>
      <c r="C533" s="19"/>
      <c r="D533" s="16">
        <v>3</v>
      </c>
      <c r="E533" s="10">
        <v>25.641705296593699</v>
      </c>
      <c r="F533" s="11">
        <f>AVERAGE(E531:E533)</f>
        <v>25.644387452358369</v>
      </c>
      <c r="G533" s="16"/>
      <c r="H533" s="12"/>
      <c r="I533" s="12"/>
      <c r="J533" s="16"/>
      <c r="K533" s="12"/>
      <c r="L533" s="16"/>
      <c r="M533" s="16"/>
      <c r="N533" s="16"/>
      <c r="O533" s="16"/>
      <c r="P533" s="16"/>
      <c r="Q533" s="16"/>
      <c r="R533" s="16"/>
    </row>
  </sheetData>
  <mergeCells count="289">
    <mergeCell ref="A510:A533"/>
    <mergeCell ref="B510:B512"/>
    <mergeCell ref="C510:C515"/>
    <mergeCell ref="B513:B515"/>
    <mergeCell ref="B516:B518"/>
    <mergeCell ref="C516:C521"/>
    <mergeCell ref="B519:B521"/>
    <mergeCell ref="B522:B524"/>
    <mergeCell ref="C522:C527"/>
    <mergeCell ref="B525:B527"/>
    <mergeCell ref="B528:B530"/>
    <mergeCell ref="C528:C533"/>
    <mergeCell ref="B531:B533"/>
    <mergeCell ref="A486:A509"/>
    <mergeCell ref="B486:B488"/>
    <mergeCell ref="C486:C491"/>
    <mergeCell ref="B489:B491"/>
    <mergeCell ref="B492:B494"/>
    <mergeCell ref="C492:C497"/>
    <mergeCell ref="B495:B497"/>
    <mergeCell ref="B498:B500"/>
    <mergeCell ref="C498:C503"/>
    <mergeCell ref="B501:B503"/>
    <mergeCell ref="B504:B506"/>
    <mergeCell ref="C504:C509"/>
    <mergeCell ref="B507:B509"/>
    <mergeCell ref="A462:A485"/>
    <mergeCell ref="B462:B464"/>
    <mergeCell ref="C462:C467"/>
    <mergeCell ref="B465:B467"/>
    <mergeCell ref="B468:B470"/>
    <mergeCell ref="C468:C473"/>
    <mergeCell ref="B471:B473"/>
    <mergeCell ref="B474:B476"/>
    <mergeCell ref="C474:C479"/>
    <mergeCell ref="B477:B479"/>
    <mergeCell ref="B480:B482"/>
    <mergeCell ref="C480:C485"/>
    <mergeCell ref="B483:B485"/>
    <mergeCell ref="A438:A461"/>
    <mergeCell ref="B438:B440"/>
    <mergeCell ref="C438:C443"/>
    <mergeCell ref="B441:B443"/>
    <mergeCell ref="B444:B446"/>
    <mergeCell ref="C444:C449"/>
    <mergeCell ref="B447:B449"/>
    <mergeCell ref="B450:B452"/>
    <mergeCell ref="C450:C455"/>
    <mergeCell ref="B453:B455"/>
    <mergeCell ref="B456:B458"/>
    <mergeCell ref="C456:C461"/>
    <mergeCell ref="B459:B461"/>
    <mergeCell ref="A414:A437"/>
    <mergeCell ref="B414:B416"/>
    <mergeCell ref="C414:C419"/>
    <mergeCell ref="B417:B419"/>
    <mergeCell ref="B420:B422"/>
    <mergeCell ref="C420:C425"/>
    <mergeCell ref="B423:B425"/>
    <mergeCell ref="B426:B428"/>
    <mergeCell ref="C426:C431"/>
    <mergeCell ref="B429:B431"/>
    <mergeCell ref="B432:B434"/>
    <mergeCell ref="C432:C437"/>
    <mergeCell ref="B435:B437"/>
    <mergeCell ref="A390:A413"/>
    <mergeCell ref="B390:B392"/>
    <mergeCell ref="C390:C395"/>
    <mergeCell ref="B393:B395"/>
    <mergeCell ref="B396:B398"/>
    <mergeCell ref="C396:C401"/>
    <mergeCell ref="B399:B401"/>
    <mergeCell ref="B402:B404"/>
    <mergeCell ref="C402:C407"/>
    <mergeCell ref="B405:B407"/>
    <mergeCell ref="B408:B410"/>
    <mergeCell ref="C408:C413"/>
    <mergeCell ref="B411:B413"/>
    <mergeCell ref="A366:A389"/>
    <mergeCell ref="B366:B368"/>
    <mergeCell ref="C366:C371"/>
    <mergeCell ref="B369:B371"/>
    <mergeCell ref="B372:B374"/>
    <mergeCell ref="C372:C377"/>
    <mergeCell ref="B375:B377"/>
    <mergeCell ref="B378:B380"/>
    <mergeCell ref="C378:C383"/>
    <mergeCell ref="B381:B383"/>
    <mergeCell ref="B384:B386"/>
    <mergeCell ref="C384:C389"/>
    <mergeCell ref="B387:B389"/>
    <mergeCell ref="A342:A365"/>
    <mergeCell ref="B342:B344"/>
    <mergeCell ref="C342:C347"/>
    <mergeCell ref="B345:B347"/>
    <mergeCell ref="B348:B350"/>
    <mergeCell ref="C348:C353"/>
    <mergeCell ref="B351:B353"/>
    <mergeCell ref="B354:B356"/>
    <mergeCell ref="C354:C359"/>
    <mergeCell ref="B357:B359"/>
    <mergeCell ref="B360:B362"/>
    <mergeCell ref="C360:C365"/>
    <mergeCell ref="B363:B365"/>
    <mergeCell ref="A318:A341"/>
    <mergeCell ref="B318:B320"/>
    <mergeCell ref="C318:C323"/>
    <mergeCell ref="B321:B323"/>
    <mergeCell ref="B324:B326"/>
    <mergeCell ref="C324:C329"/>
    <mergeCell ref="B327:B329"/>
    <mergeCell ref="B330:B332"/>
    <mergeCell ref="C330:C335"/>
    <mergeCell ref="B333:B335"/>
    <mergeCell ref="B336:B338"/>
    <mergeCell ref="C336:C341"/>
    <mergeCell ref="B339:B341"/>
    <mergeCell ref="A294:A317"/>
    <mergeCell ref="B294:B296"/>
    <mergeCell ref="C294:C299"/>
    <mergeCell ref="B297:B299"/>
    <mergeCell ref="B300:B302"/>
    <mergeCell ref="C300:C305"/>
    <mergeCell ref="B303:B305"/>
    <mergeCell ref="B306:B308"/>
    <mergeCell ref="C306:C311"/>
    <mergeCell ref="B309:B311"/>
    <mergeCell ref="B312:B314"/>
    <mergeCell ref="C312:C317"/>
    <mergeCell ref="B315:B317"/>
    <mergeCell ref="A2:R2"/>
    <mergeCell ref="A270:A293"/>
    <mergeCell ref="B270:B272"/>
    <mergeCell ref="C270:C275"/>
    <mergeCell ref="B273:B275"/>
    <mergeCell ref="B276:B278"/>
    <mergeCell ref="C276:C281"/>
    <mergeCell ref="B279:B281"/>
    <mergeCell ref="B282:B284"/>
    <mergeCell ref="C282:C287"/>
    <mergeCell ref="B285:B287"/>
    <mergeCell ref="B288:B290"/>
    <mergeCell ref="C288:C293"/>
    <mergeCell ref="B291:B293"/>
    <mergeCell ref="A268:R268"/>
    <mergeCell ref="B109:B111"/>
    <mergeCell ref="B112:B114"/>
    <mergeCell ref="C112:C117"/>
    <mergeCell ref="B115:B117"/>
    <mergeCell ref="C118:C123"/>
    <mergeCell ref="B118:B120"/>
    <mergeCell ref="B136:B138"/>
    <mergeCell ref="C136:C141"/>
    <mergeCell ref="B139:B141"/>
    <mergeCell ref="B142:B144"/>
    <mergeCell ref="C142:C147"/>
    <mergeCell ref="B145:B147"/>
    <mergeCell ref="B121:B123"/>
    <mergeCell ref="A100:A123"/>
    <mergeCell ref="B100:B102"/>
    <mergeCell ref="C100:C105"/>
    <mergeCell ref="B103:B105"/>
    <mergeCell ref="B106:B108"/>
    <mergeCell ref="C106:C111"/>
    <mergeCell ref="A196:A219"/>
    <mergeCell ref="B196:B198"/>
    <mergeCell ref="C196:C201"/>
    <mergeCell ref="B199:B201"/>
    <mergeCell ref="B202:B204"/>
    <mergeCell ref="C202:C207"/>
    <mergeCell ref="B214:B216"/>
    <mergeCell ref="C214:C219"/>
    <mergeCell ref="B217:B219"/>
    <mergeCell ref="B205:B207"/>
    <mergeCell ref="B208:B210"/>
    <mergeCell ref="C208:C213"/>
    <mergeCell ref="B211:B213"/>
    <mergeCell ref="B187:B189"/>
    <mergeCell ref="B250:B252"/>
    <mergeCell ref="C250:C255"/>
    <mergeCell ref="B253:B255"/>
    <mergeCell ref="B256:B258"/>
    <mergeCell ref="C256:C261"/>
    <mergeCell ref="B43:B45"/>
    <mergeCell ref="A172:A195"/>
    <mergeCell ref="B172:B174"/>
    <mergeCell ref="C172:C177"/>
    <mergeCell ref="B175:B177"/>
    <mergeCell ref="B178:B180"/>
    <mergeCell ref="C178:C183"/>
    <mergeCell ref="B181:B183"/>
    <mergeCell ref="B184:B186"/>
    <mergeCell ref="C184:C189"/>
    <mergeCell ref="C190:C195"/>
    <mergeCell ref="B193:B195"/>
    <mergeCell ref="A124:A147"/>
    <mergeCell ref="B124:B126"/>
    <mergeCell ref="C124:C129"/>
    <mergeCell ref="B127:B129"/>
    <mergeCell ref="B130:B132"/>
    <mergeCell ref="C130:C135"/>
    <mergeCell ref="B133:B135"/>
    <mergeCell ref="A1:R1"/>
    <mergeCell ref="B265:B267"/>
    <mergeCell ref="B46:B48"/>
    <mergeCell ref="C46:C51"/>
    <mergeCell ref="B49:B51"/>
    <mergeCell ref="B262:B264"/>
    <mergeCell ref="C262:C267"/>
    <mergeCell ref="B190:B192"/>
    <mergeCell ref="B259:B261"/>
    <mergeCell ref="A28:A51"/>
    <mergeCell ref="B28:B30"/>
    <mergeCell ref="C28:C33"/>
    <mergeCell ref="B31:B33"/>
    <mergeCell ref="B34:B36"/>
    <mergeCell ref="C34:C39"/>
    <mergeCell ref="B37:B39"/>
    <mergeCell ref="B40:B42"/>
    <mergeCell ref="C40:C45"/>
    <mergeCell ref="A244:A267"/>
    <mergeCell ref="B244:B246"/>
    <mergeCell ref="C244:C249"/>
    <mergeCell ref="B247:B249"/>
    <mergeCell ref="A52:A75"/>
    <mergeCell ref="B52:B54"/>
    <mergeCell ref="C52:C57"/>
    <mergeCell ref="B55:B57"/>
    <mergeCell ref="B58:B60"/>
    <mergeCell ref="C58:C63"/>
    <mergeCell ref="B61:B63"/>
    <mergeCell ref="B64:B66"/>
    <mergeCell ref="C64:C69"/>
    <mergeCell ref="B67:B69"/>
    <mergeCell ref="B70:B72"/>
    <mergeCell ref="C70:C75"/>
    <mergeCell ref="B73:B75"/>
    <mergeCell ref="A220:A243"/>
    <mergeCell ref="B220:B222"/>
    <mergeCell ref="C220:C225"/>
    <mergeCell ref="B223:B225"/>
    <mergeCell ref="B226:B228"/>
    <mergeCell ref="C226:C231"/>
    <mergeCell ref="B229:B231"/>
    <mergeCell ref="B232:B234"/>
    <mergeCell ref="C232:C237"/>
    <mergeCell ref="B235:B237"/>
    <mergeCell ref="B238:B240"/>
    <mergeCell ref="C238:C243"/>
    <mergeCell ref="B241:B243"/>
    <mergeCell ref="A148:A171"/>
    <mergeCell ref="B148:B150"/>
    <mergeCell ref="C148:C153"/>
    <mergeCell ref="B151:B153"/>
    <mergeCell ref="B154:B156"/>
    <mergeCell ref="C154:C159"/>
    <mergeCell ref="B157:B159"/>
    <mergeCell ref="B160:B162"/>
    <mergeCell ref="C160:C165"/>
    <mergeCell ref="B163:B165"/>
    <mergeCell ref="B166:B168"/>
    <mergeCell ref="C166:C171"/>
    <mergeCell ref="B169:B171"/>
    <mergeCell ref="A4:A27"/>
    <mergeCell ref="B4:B6"/>
    <mergeCell ref="C4:C9"/>
    <mergeCell ref="B7:B9"/>
    <mergeCell ref="B10:B12"/>
    <mergeCell ref="C10:C15"/>
    <mergeCell ref="B13:B15"/>
    <mergeCell ref="B16:B18"/>
    <mergeCell ref="C16:C21"/>
    <mergeCell ref="B19:B21"/>
    <mergeCell ref="B22:B24"/>
    <mergeCell ref="C22:C27"/>
    <mergeCell ref="B25:B27"/>
    <mergeCell ref="A76:A99"/>
    <mergeCell ref="B76:B78"/>
    <mergeCell ref="C76:C81"/>
    <mergeCell ref="B79:B81"/>
    <mergeCell ref="B82:B84"/>
    <mergeCell ref="C82:C87"/>
    <mergeCell ref="B85:B87"/>
    <mergeCell ref="B88:B90"/>
    <mergeCell ref="C88:C93"/>
    <mergeCell ref="B91:B93"/>
    <mergeCell ref="B94:B96"/>
    <mergeCell ref="C94:C99"/>
    <mergeCell ref="B97:B99"/>
  </mergeCells>
  <phoneticPr fontId="2" type="noConversion"/>
  <pageMargins left="0.7" right="0.7" top="0.75" bottom="0.75" header="0.3" footer="0.3"/>
  <pageSetup paperSize="9" orientation="portrait" r:id="rId1"/>
  <ignoredErrors>
    <ignoredError sqref="G196:G217 G244:G267 F196:F219 F244:F2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SD609 and HS68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Qu Jianzhou</cp:lastModifiedBy>
  <dcterms:created xsi:type="dcterms:W3CDTF">2016-04-18T02:15:14Z</dcterms:created>
  <dcterms:modified xsi:type="dcterms:W3CDTF">2019-02-15T06:05:03Z</dcterms:modified>
</cp:coreProperties>
</file>